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vier\projects\nrmn-application\api\src\test\resources\sheets\"/>
    </mc:Choice>
  </mc:AlternateContent>
  <xr:revisionPtr revIDLastSave="0" documentId="13_ncr:1_{34FF4ED3-6224-481E-BC73-BC0FE317A576}" xr6:coauthVersionLast="47" xr6:coauthVersionMax="47" xr10:uidLastSave="{00000000-0000-0000-0000-000000000000}"/>
  <bookViews>
    <workbookView xWindow="-34455" yWindow="4125" windowWidth="31155" windowHeight="15330" tabRatio="500" activeTab="1" xr2:uid="{00000000-000D-0000-FFFF-FFFF00000000}"/>
  </bookViews>
  <sheets>
    <sheet name="SUMMARY" sheetId="1" r:id="rId1"/>
    <sheet name="DATA" sheetId="2" r:id="rId2"/>
    <sheet name="M1" sheetId="3" r:id="rId3"/>
    <sheet name="M2" sheetId="4" r:id="rId4"/>
    <sheet name="SITES" sheetId="5" r:id="rId5"/>
    <sheet name="NOTES" sheetId="6" r:id="rId6"/>
    <sheet name="CRYPTIC FAMILIES" sheetId="7" r:id="rId7"/>
    <sheet name="DIVERS" sheetId="8" r:id="rId8"/>
    <sheet name="Pivot data check" sheetId="9" r:id="rId9"/>
  </sheets>
  <definedNames>
    <definedName name="_xlnm._FilterDatabase" localSheetId="1" hidden="1">DATA!$R$1:$R$1478</definedName>
    <definedName name="_xlnm._FilterDatabase" localSheetId="7" hidden="1">DIVERS!$A$1:$B$364</definedName>
    <definedName name="SpeciesList1">'M1'!#REF!</definedName>
    <definedName name="SpeciesList2">'M2'!#REF!</definedName>
  </definedNames>
  <calcPr calcId="191029" iterateDelta="1E-4"/>
  <pivotCaches>
    <pivotCache cacheId="2" r:id="rId10"/>
    <pivotCache cacheId="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495" i="2" l="1"/>
  <c r="O495" i="2"/>
  <c r="N495" i="2"/>
  <c r="R495" i="2" s="1"/>
  <c r="M495" i="2"/>
  <c r="L495" i="2"/>
  <c r="K495" i="2"/>
  <c r="J495" i="2"/>
  <c r="I495" i="2"/>
  <c r="H495" i="2"/>
  <c r="D495" i="2"/>
  <c r="G495" i="2" s="1"/>
  <c r="C495" i="2"/>
  <c r="B495" i="2"/>
  <c r="A495" i="2"/>
  <c r="S494" i="2"/>
  <c r="R494" i="2"/>
  <c r="Q494" i="2"/>
  <c r="S493" i="2"/>
  <c r="R493" i="2"/>
  <c r="Q493" i="2"/>
  <c r="S492" i="2"/>
  <c r="R492" i="2"/>
  <c r="Q492" i="2"/>
  <c r="S491" i="2"/>
  <c r="R491" i="2"/>
  <c r="Q491" i="2"/>
  <c r="S490" i="2"/>
  <c r="R490" i="2"/>
  <c r="Q490" i="2"/>
  <c r="S489" i="2"/>
  <c r="R489" i="2"/>
  <c r="Q489" i="2"/>
  <c r="S488" i="2"/>
  <c r="S487" i="2"/>
  <c r="B487" i="2"/>
  <c r="B488" i="2" s="1"/>
  <c r="B489" i="2" s="1"/>
  <c r="B490" i="2" s="1"/>
  <c r="B491" i="2" s="1"/>
  <c r="B492" i="2" s="1"/>
  <c r="B493" i="2" s="1"/>
  <c r="B494" i="2" s="1"/>
  <c r="S486" i="2"/>
  <c r="C486" i="2"/>
  <c r="C487" i="2" s="1"/>
  <c r="C488" i="2" s="1"/>
  <c r="C489" i="2" s="1"/>
  <c r="C490" i="2" s="1"/>
  <c r="C491" i="2" s="1"/>
  <c r="C492" i="2" s="1"/>
  <c r="C493" i="2" s="1"/>
  <c r="C494" i="2" s="1"/>
  <c r="S485" i="2"/>
  <c r="S484" i="2"/>
  <c r="S483" i="2"/>
  <c r="S482" i="2"/>
  <c r="S481" i="2"/>
  <c r="S480" i="2"/>
  <c r="S479" i="2"/>
  <c r="S478" i="2"/>
  <c r="L478" i="2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H478" i="2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S477" i="2"/>
  <c r="S476" i="2"/>
  <c r="S475" i="2"/>
  <c r="S474" i="2"/>
  <c r="S473" i="2"/>
  <c r="N473" i="2"/>
  <c r="N474" i="2" s="1"/>
  <c r="S472" i="2"/>
  <c r="Q472" i="2"/>
  <c r="N472" i="2"/>
  <c r="R472" i="2" s="1"/>
  <c r="H472" i="2"/>
  <c r="H473" i="2" s="1"/>
  <c r="H474" i="2" s="1"/>
  <c r="H475" i="2" s="1"/>
  <c r="H476" i="2" s="1"/>
  <c r="H477" i="2" s="1"/>
  <c r="S471" i="2"/>
  <c r="R471" i="2"/>
  <c r="Q471" i="2"/>
  <c r="L471" i="2"/>
  <c r="L472" i="2" s="1"/>
  <c r="L473" i="2" s="1"/>
  <c r="L474" i="2" s="1"/>
  <c r="L475" i="2" s="1"/>
  <c r="L476" i="2" s="1"/>
  <c r="L477" i="2" s="1"/>
  <c r="J471" i="2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I471" i="2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H471" i="2"/>
  <c r="B471" i="2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S470" i="2"/>
  <c r="J470" i="2"/>
  <c r="H470" i="2"/>
  <c r="C470" i="2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S469" i="2"/>
  <c r="M469" i="2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J469" i="2"/>
  <c r="I469" i="2"/>
  <c r="I470" i="2" s="1"/>
  <c r="H469" i="2"/>
  <c r="C469" i="2"/>
  <c r="B469" i="2"/>
  <c r="B470" i="2" s="1"/>
  <c r="S468" i="2"/>
  <c r="O468" i="2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N468" i="2"/>
  <c r="M468" i="2"/>
  <c r="L468" i="2"/>
  <c r="L469" i="2" s="1"/>
  <c r="L470" i="2" s="1"/>
  <c r="K468" i="2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J468" i="2"/>
  <c r="I468" i="2"/>
  <c r="H468" i="2"/>
  <c r="E468" i="2"/>
  <c r="D468" i="2"/>
  <c r="C468" i="2"/>
  <c r="B468" i="2"/>
  <c r="S467" i="2"/>
  <c r="R467" i="2"/>
  <c r="Q467" i="2"/>
  <c r="G467" i="2"/>
  <c r="F467" i="2"/>
  <c r="E467" i="2"/>
  <c r="S466" i="2"/>
  <c r="R466" i="2"/>
  <c r="Q466" i="2"/>
  <c r="S465" i="2"/>
  <c r="S464" i="2"/>
  <c r="S463" i="2"/>
  <c r="L463" i="2"/>
  <c r="L464" i="2" s="1"/>
  <c r="L465" i="2" s="1"/>
  <c r="L466" i="2" s="1"/>
  <c r="S462" i="2"/>
  <c r="S461" i="2"/>
  <c r="S460" i="2"/>
  <c r="S459" i="2"/>
  <c r="S458" i="2"/>
  <c r="S457" i="2"/>
  <c r="K457" i="2"/>
  <c r="K458" i="2" s="1"/>
  <c r="K459" i="2" s="1"/>
  <c r="K460" i="2" s="1"/>
  <c r="K461" i="2" s="1"/>
  <c r="K462" i="2" s="1"/>
  <c r="K463" i="2" s="1"/>
  <c r="K464" i="2" s="1"/>
  <c r="K465" i="2" s="1"/>
  <c r="K466" i="2" s="1"/>
  <c r="B457" i="2"/>
  <c r="B458" i="2" s="1"/>
  <c r="B459" i="2" s="1"/>
  <c r="B460" i="2" s="1"/>
  <c r="B461" i="2" s="1"/>
  <c r="B462" i="2" s="1"/>
  <c r="B463" i="2" s="1"/>
  <c r="B464" i="2" s="1"/>
  <c r="B465" i="2" s="1"/>
  <c r="B466" i="2" s="1"/>
  <c r="S456" i="2"/>
  <c r="S455" i="2"/>
  <c r="S454" i="2"/>
  <c r="S453" i="2"/>
  <c r="I453" i="2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S452" i="2"/>
  <c r="S451" i="2"/>
  <c r="S450" i="2"/>
  <c r="R450" i="2"/>
  <c r="N450" i="2"/>
  <c r="L450" i="2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H450" i="2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N449" i="2"/>
  <c r="S448" i="2"/>
  <c r="R448" i="2"/>
  <c r="Q448" i="2"/>
  <c r="N448" i="2"/>
  <c r="S447" i="2"/>
  <c r="R447" i="2"/>
  <c r="Q447" i="2"/>
  <c r="M447" i="2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B447" i="2"/>
  <c r="B448" i="2" s="1"/>
  <c r="B449" i="2" s="1"/>
  <c r="B450" i="2" s="1"/>
  <c r="B451" i="2" s="1"/>
  <c r="B452" i="2" s="1"/>
  <c r="B453" i="2" s="1"/>
  <c r="B454" i="2" s="1"/>
  <c r="B455" i="2" s="1"/>
  <c r="B456" i="2" s="1"/>
  <c r="S446" i="2"/>
  <c r="O446" i="2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S445" i="2"/>
  <c r="S444" i="2"/>
  <c r="M444" i="2"/>
  <c r="M445" i="2" s="1"/>
  <c r="M446" i="2" s="1"/>
  <c r="B444" i="2"/>
  <c r="B445" i="2" s="1"/>
  <c r="B446" i="2" s="1"/>
  <c r="S443" i="2"/>
  <c r="O443" i="2"/>
  <c r="O444" i="2" s="1"/>
  <c r="O445" i="2" s="1"/>
  <c r="K443" i="2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J443" i="2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B443" i="2"/>
  <c r="S442" i="2"/>
  <c r="O442" i="2"/>
  <c r="L442" i="2"/>
  <c r="L443" i="2" s="1"/>
  <c r="L444" i="2" s="1"/>
  <c r="L445" i="2" s="1"/>
  <c r="L446" i="2" s="1"/>
  <c r="L447" i="2" s="1"/>
  <c r="L448" i="2" s="1"/>
  <c r="L449" i="2" s="1"/>
  <c r="I442" i="2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D442" i="2"/>
  <c r="C442" i="2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S441" i="2"/>
  <c r="Q441" i="2"/>
  <c r="O441" i="2"/>
  <c r="N441" i="2"/>
  <c r="M441" i="2"/>
  <c r="M442" i="2" s="1"/>
  <c r="M443" i="2" s="1"/>
  <c r="L441" i="2"/>
  <c r="K441" i="2"/>
  <c r="K442" i="2" s="1"/>
  <c r="J441" i="2"/>
  <c r="J442" i="2" s="1"/>
  <c r="I441" i="2"/>
  <c r="H441" i="2"/>
  <c r="H442" i="2" s="1"/>
  <c r="H443" i="2" s="1"/>
  <c r="H444" i="2" s="1"/>
  <c r="H445" i="2" s="1"/>
  <c r="H446" i="2" s="1"/>
  <c r="H447" i="2" s="1"/>
  <c r="H448" i="2" s="1"/>
  <c r="H449" i="2" s="1"/>
  <c r="F441" i="2"/>
  <c r="D441" i="2"/>
  <c r="C441" i="2"/>
  <c r="B441" i="2"/>
  <c r="B442" i="2" s="1"/>
  <c r="S440" i="2"/>
  <c r="R440" i="2"/>
  <c r="Q440" i="2"/>
  <c r="G440" i="2"/>
  <c r="F440" i="2"/>
  <c r="E440" i="2"/>
  <c r="S439" i="2"/>
  <c r="R439" i="2"/>
  <c r="Q439" i="2"/>
  <c r="S438" i="2"/>
  <c r="C438" i="2"/>
  <c r="C439" i="2" s="1"/>
  <c r="S437" i="2"/>
  <c r="J437" i="2"/>
  <c r="J438" i="2" s="1"/>
  <c r="J439" i="2" s="1"/>
  <c r="S436" i="2"/>
  <c r="J436" i="2"/>
  <c r="S435" i="2"/>
  <c r="C435" i="2"/>
  <c r="C436" i="2" s="1"/>
  <c r="C437" i="2" s="1"/>
  <c r="S434" i="2"/>
  <c r="I434" i="2"/>
  <c r="I435" i="2" s="1"/>
  <c r="I436" i="2" s="1"/>
  <c r="I437" i="2" s="1"/>
  <c r="I438" i="2" s="1"/>
  <c r="I439" i="2" s="1"/>
  <c r="S433" i="2"/>
  <c r="S432" i="2"/>
  <c r="N432" i="2"/>
  <c r="K432" i="2"/>
  <c r="K433" i="2" s="1"/>
  <c r="K434" i="2" s="1"/>
  <c r="K435" i="2" s="1"/>
  <c r="K436" i="2" s="1"/>
  <c r="K437" i="2" s="1"/>
  <c r="K438" i="2" s="1"/>
  <c r="K439" i="2" s="1"/>
  <c r="J432" i="2"/>
  <c r="J433" i="2" s="1"/>
  <c r="J434" i="2" s="1"/>
  <c r="J435" i="2" s="1"/>
  <c r="S431" i="2"/>
  <c r="R431" i="2"/>
  <c r="O431" i="2"/>
  <c r="O432" i="2" s="1"/>
  <c r="O433" i="2" s="1"/>
  <c r="O434" i="2" s="1"/>
  <c r="O435" i="2" s="1"/>
  <c r="O436" i="2" s="1"/>
  <c r="O437" i="2" s="1"/>
  <c r="O438" i="2" s="1"/>
  <c r="N431" i="2"/>
  <c r="Q431" i="2" s="1"/>
  <c r="M431" i="2"/>
  <c r="M432" i="2" s="1"/>
  <c r="M433" i="2" s="1"/>
  <c r="M434" i="2" s="1"/>
  <c r="M435" i="2" s="1"/>
  <c r="M436" i="2" s="1"/>
  <c r="M437" i="2" s="1"/>
  <c r="M438" i="2" s="1"/>
  <c r="M439" i="2" s="1"/>
  <c r="B431" i="2"/>
  <c r="B432" i="2" s="1"/>
  <c r="B433" i="2" s="1"/>
  <c r="B434" i="2" s="1"/>
  <c r="B435" i="2" s="1"/>
  <c r="B436" i="2" s="1"/>
  <c r="B437" i="2" s="1"/>
  <c r="B438" i="2" s="1"/>
  <c r="B439" i="2" s="1"/>
  <c r="S430" i="2"/>
  <c r="R430" i="2"/>
  <c r="Q430" i="2"/>
  <c r="N430" i="2"/>
  <c r="M430" i="2"/>
  <c r="J430" i="2"/>
  <c r="J431" i="2" s="1"/>
  <c r="I430" i="2"/>
  <c r="I431" i="2" s="1"/>
  <c r="I432" i="2" s="1"/>
  <c r="I433" i="2" s="1"/>
  <c r="S429" i="2"/>
  <c r="R429" i="2"/>
  <c r="Q429" i="2"/>
  <c r="M429" i="2"/>
  <c r="I429" i="2"/>
  <c r="S428" i="2"/>
  <c r="R428" i="2"/>
  <c r="Q428" i="2"/>
  <c r="O428" i="2"/>
  <c r="O429" i="2" s="1"/>
  <c r="O430" i="2" s="1"/>
  <c r="N428" i="2"/>
  <c r="M428" i="2"/>
  <c r="L428" i="2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K428" i="2"/>
  <c r="K429" i="2" s="1"/>
  <c r="K430" i="2" s="1"/>
  <c r="K431" i="2" s="1"/>
  <c r="J428" i="2"/>
  <c r="J429" i="2" s="1"/>
  <c r="I428" i="2"/>
  <c r="H428" i="2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D428" i="2"/>
  <c r="C428" i="2"/>
  <c r="C429" i="2" s="1"/>
  <c r="C430" i="2" s="1"/>
  <c r="C431" i="2" s="1"/>
  <c r="C432" i="2" s="1"/>
  <c r="C433" i="2" s="1"/>
  <c r="C434" i="2" s="1"/>
  <c r="B428" i="2"/>
  <c r="B429" i="2" s="1"/>
  <c r="B430" i="2" s="1"/>
  <c r="S427" i="2"/>
  <c r="R427" i="2"/>
  <c r="Q427" i="2"/>
  <c r="G427" i="2"/>
  <c r="F427" i="2"/>
  <c r="E427" i="2"/>
  <c r="S426" i="2"/>
  <c r="R426" i="2"/>
  <c r="Q426" i="2"/>
  <c r="S425" i="2"/>
  <c r="S424" i="2"/>
  <c r="S423" i="2"/>
  <c r="S422" i="2"/>
  <c r="S421" i="2"/>
  <c r="S420" i="2"/>
  <c r="S419" i="2"/>
  <c r="N419" i="2"/>
  <c r="S418" i="2"/>
  <c r="R418" i="2"/>
  <c r="N418" i="2"/>
  <c r="Q418" i="2" s="1"/>
  <c r="S417" i="2"/>
  <c r="R417" i="2"/>
  <c r="Q417" i="2"/>
  <c r="K417" i="2"/>
  <c r="K418" i="2" s="1"/>
  <c r="K419" i="2" s="1"/>
  <c r="K420" i="2" s="1"/>
  <c r="K421" i="2" s="1"/>
  <c r="K422" i="2" s="1"/>
  <c r="K423" i="2" s="1"/>
  <c r="K424" i="2" s="1"/>
  <c r="K425" i="2" s="1"/>
  <c r="K426" i="2" s="1"/>
  <c r="S416" i="2"/>
  <c r="R416" i="2"/>
  <c r="Q416" i="2"/>
  <c r="S415" i="2"/>
  <c r="J415" i="2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S414" i="2"/>
  <c r="N414" i="2"/>
  <c r="J414" i="2"/>
  <c r="I414" i="2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S413" i="2"/>
  <c r="R413" i="2"/>
  <c r="Q413" i="2"/>
  <c r="N413" i="2"/>
  <c r="S412" i="2"/>
  <c r="R412" i="2"/>
  <c r="Q412" i="2"/>
  <c r="I412" i="2"/>
  <c r="I413" i="2" s="1"/>
  <c r="S411" i="2"/>
  <c r="K411" i="2"/>
  <c r="K412" i="2" s="1"/>
  <c r="K413" i="2" s="1"/>
  <c r="K414" i="2" s="1"/>
  <c r="K415" i="2" s="1"/>
  <c r="K416" i="2" s="1"/>
  <c r="S410" i="2"/>
  <c r="I410" i="2"/>
  <c r="I411" i="2" s="1"/>
  <c r="D410" i="2"/>
  <c r="S409" i="2"/>
  <c r="M409" i="2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K409" i="2"/>
  <c r="K410" i="2" s="1"/>
  <c r="J409" i="2"/>
  <c r="J410" i="2" s="1"/>
  <c r="J411" i="2" s="1"/>
  <c r="J412" i="2" s="1"/>
  <c r="J413" i="2" s="1"/>
  <c r="I409" i="2"/>
  <c r="G409" i="2"/>
  <c r="D409" i="2"/>
  <c r="S408" i="2"/>
  <c r="N408" i="2"/>
  <c r="M408" i="2"/>
  <c r="K408" i="2"/>
  <c r="J408" i="2"/>
  <c r="I408" i="2"/>
  <c r="H408" i="2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D408" i="2"/>
  <c r="S407" i="2"/>
  <c r="R407" i="2"/>
  <c r="Q407" i="2"/>
  <c r="G407" i="2"/>
  <c r="F407" i="2"/>
  <c r="E407" i="2"/>
  <c r="S406" i="2"/>
  <c r="R406" i="2"/>
  <c r="Q406" i="2"/>
  <c r="S405" i="2"/>
  <c r="S404" i="2"/>
  <c r="S403" i="2"/>
  <c r="S402" i="2"/>
  <c r="S401" i="2"/>
  <c r="C401" i="2"/>
  <c r="C402" i="2" s="1"/>
  <c r="C403" i="2" s="1"/>
  <c r="C404" i="2" s="1"/>
  <c r="C405" i="2" s="1"/>
  <c r="S400" i="2"/>
  <c r="S399" i="2"/>
  <c r="S398" i="2"/>
  <c r="S397" i="2"/>
  <c r="S396" i="2"/>
  <c r="H396" i="2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S395" i="2"/>
  <c r="S394" i="2"/>
  <c r="S393" i="2"/>
  <c r="S392" i="2"/>
  <c r="S391" i="2"/>
  <c r="M391" i="2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S390" i="2"/>
  <c r="S389" i="2"/>
  <c r="S388" i="2"/>
  <c r="S387" i="2"/>
  <c r="S386" i="2"/>
  <c r="S385" i="2"/>
  <c r="K385" i="2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S384" i="2"/>
  <c r="S383" i="2"/>
  <c r="H383" i="2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S382" i="2"/>
  <c r="S381" i="2"/>
  <c r="N381" i="2"/>
  <c r="S380" i="2"/>
  <c r="R380" i="2"/>
  <c r="Q380" i="2"/>
  <c r="S379" i="2"/>
  <c r="C379" i="2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S378" i="2"/>
  <c r="N378" i="2"/>
  <c r="H378" i="2"/>
  <c r="H379" i="2" s="1"/>
  <c r="H380" i="2" s="1"/>
  <c r="H381" i="2" s="1"/>
  <c r="H382" i="2" s="1"/>
  <c r="S377" i="2"/>
  <c r="R377" i="2"/>
  <c r="Q377" i="2"/>
  <c r="H377" i="2"/>
  <c r="C377" i="2"/>
  <c r="C378" i="2" s="1"/>
  <c r="S376" i="2"/>
  <c r="R376" i="2"/>
  <c r="Q376" i="2"/>
  <c r="N376" i="2"/>
  <c r="H376" i="2"/>
  <c r="S375" i="2"/>
  <c r="R375" i="2"/>
  <c r="Q375" i="2"/>
  <c r="O375" i="2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M375" i="2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S374" i="2"/>
  <c r="R374" i="2"/>
  <c r="Q374" i="2"/>
  <c r="O374" i="2"/>
  <c r="M374" i="2"/>
  <c r="C374" i="2"/>
  <c r="C375" i="2" s="1"/>
  <c r="C376" i="2" s="1"/>
  <c r="S373" i="2"/>
  <c r="R373" i="2"/>
  <c r="Q373" i="2"/>
  <c r="O373" i="2"/>
  <c r="N373" i="2"/>
  <c r="M373" i="2"/>
  <c r="L373" i="2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K373" i="2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J373" i="2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I373" i="2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H373" i="2"/>
  <c r="H374" i="2" s="1"/>
  <c r="H375" i="2" s="1"/>
  <c r="E373" i="2"/>
  <c r="D373" i="2"/>
  <c r="C373" i="2"/>
  <c r="S372" i="2"/>
  <c r="R372" i="2"/>
  <c r="Q372" i="2"/>
  <c r="G372" i="2"/>
  <c r="F372" i="2"/>
  <c r="E372" i="2"/>
  <c r="S371" i="2"/>
  <c r="R371" i="2"/>
  <c r="Q371" i="2"/>
  <c r="L371" i="2"/>
  <c r="K371" i="2"/>
  <c r="C371" i="2"/>
  <c r="S370" i="2"/>
  <c r="S369" i="2"/>
  <c r="Q369" i="2"/>
  <c r="N369" i="2"/>
  <c r="S368" i="2"/>
  <c r="R368" i="2"/>
  <c r="Q368" i="2"/>
  <c r="S367" i="2"/>
  <c r="R367" i="2"/>
  <c r="Q367" i="2"/>
  <c r="S366" i="2"/>
  <c r="R366" i="2"/>
  <c r="Q366" i="2"/>
  <c r="S365" i="2"/>
  <c r="S364" i="2"/>
  <c r="S363" i="2"/>
  <c r="S362" i="2"/>
  <c r="S361" i="2"/>
  <c r="S360" i="2"/>
  <c r="L360" i="2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K360" i="2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C360" i="2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S359" i="2"/>
  <c r="S358" i="2"/>
  <c r="N358" i="2"/>
  <c r="S357" i="2"/>
  <c r="N357" i="2"/>
  <c r="R357" i="2" s="1"/>
  <c r="S356" i="2"/>
  <c r="Q356" i="2"/>
  <c r="N356" i="2"/>
  <c r="R356" i="2" s="1"/>
  <c r="I356" i="2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H356" i="2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S355" i="2"/>
  <c r="R355" i="2"/>
  <c r="Q355" i="2"/>
  <c r="S354" i="2"/>
  <c r="R354" i="2"/>
  <c r="Q354" i="2"/>
  <c r="N354" i="2"/>
  <c r="N355" i="2" s="1"/>
  <c r="C354" i="2"/>
  <c r="C355" i="2" s="1"/>
  <c r="C356" i="2" s="1"/>
  <c r="C357" i="2" s="1"/>
  <c r="C358" i="2" s="1"/>
  <c r="C359" i="2" s="1"/>
  <c r="S353" i="2"/>
  <c r="R353" i="2"/>
  <c r="Q353" i="2"/>
  <c r="L353" i="2"/>
  <c r="L354" i="2" s="1"/>
  <c r="L355" i="2" s="1"/>
  <c r="L356" i="2" s="1"/>
  <c r="L357" i="2" s="1"/>
  <c r="L358" i="2" s="1"/>
  <c r="L359" i="2" s="1"/>
  <c r="K353" i="2"/>
  <c r="K354" i="2" s="1"/>
  <c r="K355" i="2" s="1"/>
  <c r="K356" i="2" s="1"/>
  <c r="K357" i="2" s="1"/>
  <c r="K358" i="2" s="1"/>
  <c r="K359" i="2" s="1"/>
  <c r="I353" i="2"/>
  <c r="I354" i="2" s="1"/>
  <c r="I355" i="2" s="1"/>
  <c r="S352" i="2"/>
  <c r="S351" i="2"/>
  <c r="L351" i="2"/>
  <c r="L352" i="2" s="1"/>
  <c r="J351" i="2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I351" i="2"/>
  <c r="I352" i="2" s="1"/>
  <c r="H351" i="2"/>
  <c r="H352" i="2" s="1"/>
  <c r="H353" i="2" s="1"/>
  <c r="H354" i="2" s="1"/>
  <c r="H355" i="2" s="1"/>
  <c r="S350" i="2"/>
  <c r="K350" i="2"/>
  <c r="K351" i="2" s="1"/>
  <c r="K352" i="2" s="1"/>
  <c r="J350" i="2"/>
  <c r="I350" i="2"/>
  <c r="H350" i="2"/>
  <c r="D350" i="2"/>
  <c r="C350" i="2"/>
  <c r="C351" i="2" s="1"/>
  <c r="C352" i="2" s="1"/>
  <c r="C353" i="2" s="1"/>
  <c r="S349" i="2"/>
  <c r="O349" i="2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N349" i="2"/>
  <c r="M349" i="2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L349" i="2"/>
  <c r="L350" i="2" s="1"/>
  <c r="K349" i="2"/>
  <c r="J349" i="2"/>
  <c r="I349" i="2"/>
  <c r="H349" i="2"/>
  <c r="G349" i="2"/>
  <c r="F349" i="2"/>
  <c r="D349" i="2"/>
  <c r="E349" i="2" s="1"/>
  <c r="C349" i="2"/>
  <c r="S348" i="2"/>
  <c r="R348" i="2"/>
  <c r="Q348" i="2"/>
  <c r="G348" i="2"/>
  <c r="F348" i="2"/>
  <c r="E348" i="2"/>
  <c r="S347" i="2"/>
  <c r="R347" i="2"/>
  <c r="Q347" i="2"/>
  <c r="S346" i="2"/>
  <c r="N346" i="2"/>
  <c r="S345" i="2"/>
  <c r="R345" i="2"/>
  <c r="Q345" i="2"/>
  <c r="S344" i="2"/>
  <c r="R344" i="2"/>
  <c r="Q344" i="2"/>
  <c r="S343" i="2"/>
  <c r="S342" i="2"/>
  <c r="S341" i="2"/>
  <c r="I341" i="2"/>
  <c r="I342" i="2" s="1"/>
  <c r="I343" i="2" s="1"/>
  <c r="I344" i="2" s="1"/>
  <c r="I345" i="2" s="1"/>
  <c r="I346" i="2" s="1"/>
  <c r="I347" i="2" s="1"/>
  <c r="S340" i="2"/>
  <c r="C340" i="2"/>
  <c r="C341" i="2" s="1"/>
  <c r="C342" i="2" s="1"/>
  <c r="C343" i="2" s="1"/>
  <c r="C344" i="2" s="1"/>
  <c r="C345" i="2" s="1"/>
  <c r="C346" i="2" s="1"/>
  <c r="C347" i="2" s="1"/>
  <c r="S339" i="2"/>
  <c r="S338" i="2"/>
  <c r="S337" i="2"/>
  <c r="S336" i="2"/>
  <c r="S335" i="2"/>
  <c r="S334" i="2"/>
  <c r="R334" i="2"/>
  <c r="Q334" i="2"/>
  <c r="N334" i="2"/>
  <c r="N335" i="2" s="1"/>
  <c r="S333" i="2"/>
  <c r="Q333" i="2"/>
  <c r="S332" i="2"/>
  <c r="R332" i="2"/>
  <c r="Q332" i="2"/>
  <c r="N332" i="2"/>
  <c r="N333" i="2" s="1"/>
  <c r="R333" i="2" s="1"/>
  <c r="S331" i="2"/>
  <c r="R331" i="2"/>
  <c r="Q331" i="2"/>
  <c r="S330" i="2"/>
  <c r="R330" i="2"/>
  <c r="Q330" i="2"/>
  <c r="H330" i="2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S329" i="2"/>
  <c r="R329" i="2"/>
  <c r="S328" i="2"/>
  <c r="R328" i="2"/>
  <c r="Q328" i="2"/>
  <c r="N328" i="2"/>
  <c r="N329" i="2" s="1"/>
  <c r="Q329" i="2" s="1"/>
  <c r="K328" i="2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B328" i="2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S327" i="2"/>
  <c r="N327" i="2"/>
  <c r="I327" i="2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H327" i="2"/>
  <c r="H328" i="2" s="1"/>
  <c r="H329" i="2" s="1"/>
  <c r="S326" i="2"/>
  <c r="R326" i="2"/>
  <c r="Q326" i="2"/>
  <c r="H326" i="2"/>
  <c r="C326" i="2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S325" i="2"/>
  <c r="O325" i="2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N325" i="2"/>
  <c r="M325" i="2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J325" i="2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C325" i="2"/>
  <c r="S324" i="2"/>
  <c r="N324" i="2"/>
  <c r="M324" i="2"/>
  <c r="I324" i="2"/>
  <c r="I325" i="2" s="1"/>
  <c r="I326" i="2" s="1"/>
  <c r="H324" i="2"/>
  <c r="H325" i="2" s="1"/>
  <c r="D324" i="2"/>
  <c r="S323" i="2"/>
  <c r="R323" i="2"/>
  <c r="Q323" i="2"/>
  <c r="O323" i="2"/>
  <c r="O324" i="2" s="1"/>
  <c r="N323" i="2"/>
  <c r="M323" i="2"/>
  <c r="L323" i="2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K323" i="2"/>
  <c r="K324" i="2" s="1"/>
  <c r="K325" i="2" s="1"/>
  <c r="K326" i="2" s="1"/>
  <c r="K327" i="2" s="1"/>
  <c r="J323" i="2"/>
  <c r="J324" i="2" s="1"/>
  <c r="I323" i="2"/>
  <c r="H323" i="2"/>
  <c r="D323" i="2"/>
  <c r="C323" i="2"/>
  <c r="C324" i="2" s="1"/>
  <c r="B323" i="2"/>
  <c r="B324" i="2" s="1"/>
  <c r="B325" i="2" s="1"/>
  <c r="B326" i="2" s="1"/>
  <c r="B327" i="2" s="1"/>
  <c r="S322" i="2"/>
  <c r="R322" i="2"/>
  <c r="Q322" i="2"/>
  <c r="G322" i="2"/>
  <c r="F322" i="2"/>
  <c r="E322" i="2"/>
  <c r="S321" i="2"/>
  <c r="R321" i="2"/>
  <c r="Q321" i="2"/>
  <c r="M321" i="2"/>
  <c r="S320" i="2"/>
  <c r="K320" i="2"/>
  <c r="K321" i="2" s="1"/>
  <c r="B320" i="2"/>
  <c r="B321" i="2" s="1"/>
  <c r="S319" i="2"/>
  <c r="I319" i="2"/>
  <c r="I320" i="2" s="1"/>
  <c r="I321" i="2" s="1"/>
  <c r="S318" i="2"/>
  <c r="S317" i="2"/>
  <c r="S316" i="2"/>
  <c r="S315" i="2"/>
  <c r="S314" i="2"/>
  <c r="S313" i="2"/>
  <c r="S312" i="2"/>
  <c r="S311" i="2"/>
  <c r="B311" i="2"/>
  <c r="B312" i="2" s="1"/>
  <c r="B313" i="2" s="1"/>
  <c r="B314" i="2" s="1"/>
  <c r="B315" i="2" s="1"/>
  <c r="B316" i="2" s="1"/>
  <c r="B317" i="2" s="1"/>
  <c r="B318" i="2" s="1"/>
  <c r="B319" i="2" s="1"/>
  <c r="S310" i="2"/>
  <c r="O310" i="2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S309" i="2"/>
  <c r="S308" i="2"/>
  <c r="S307" i="2"/>
  <c r="S306" i="2"/>
  <c r="O306" i="2"/>
  <c r="O307" i="2" s="1"/>
  <c r="O308" i="2" s="1"/>
  <c r="O309" i="2" s="1"/>
  <c r="K306" i="2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S305" i="2"/>
  <c r="K305" i="2"/>
  <c r="I305" i="2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S304" i="2"/>
  <c r="M304" i="2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L304" i="2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S303" i="2"/>
  <c r="J303" i="2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S302" i="2"/>
  <c r="S301" i="2"/>
  <c r="N301" i="2"/>
  <c r="L301" i="2"/>
  <c r="L302" i="2" s="1"/>
  <c r="L303" i="2" s="1"/>
  <c r="C301" i="2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S300" i="2"/>
  <c r="R300" i="2"/>
  <c r="Q300" i="2"/>
  <c r="L300" i="2"/>
  <c r="H300" i="2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D300" i="2"/>
  <c r="S299" i="2"/>
  <c r="O299" i="2"/>
  <c r="O300" i="2" s="1"/>
  <c r="O301" i="2" s="1"/>
  <c r="O302" i="2" s="1"/>
  <c r="O303" i="2" s="1"/>
  <c r="O304" i="2" s="1"/>
  <c r="O305" i="2" s="1"/>
  <c r="N299" i="2"/>
  <c r="Q299" i="2" s="1"/>
  <c r="M299" i="2"/>
  <c r="M300" i="2" s="1"/>
  <c r="M301" i="2" s="1"/>
  <c r="M302" i="2" s="1"/>
  <c r="M303" i="2" s="1"/>
  <c r="L299" i="2"/>
  <c r="K299" i="2"/>
  <c r="K300" i="2" s="1"/>
  <c r="K301" i="2" s="1"/>
  <c r="K302" i="2" s="1"/>
  <c r="K303" i="2" s="1"/>
  <c r="K304" i="2" s="1"/>
  <c r="J299" i="2"/>
  <c r="J300" i="2" s="1"/>
  <c r="J301" i="2" s="1"/>
  <c r="J302" i="2" s="1"/>
  <c r="I299" i="2"/>
  <c r="I300" i="2" s="1"/>
  <c r="I301" i="2" s="1"/>
  <c r="I302" i="2" s="1"/>
  <c r="I303" i="2" s="1"/>
  <c r="I304" i="2" s="1"/>
  <c r="H299" i="2"/>
  <c r="G299" i="2"/>
  <c r="F299" i="2"/>
  <c r="E299" i="2"/>
  <c r="D299" i="2"/>
  <c r="C299" i="2"/>
  <c r="C300" i="2" s="1"/>
  <c r="B299" i="2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S298" i="2"/>
  <c r="R298" i="2"/>
  <c r="Q298" i="2"/>
  <c r="G298" i="2"/>
  <c r="F298" i="2"/>
  <c r="E298" i="2"/>
  <c r="S297" i="2"/>
  <c r="N297" i="2"/>
  <c r="S296" i="2"/>
  <c r="R296" i="2"/>
  <c r="Q296" i="2"/>
  <c r="N296" i="2"/>
  <c r="S295" i="2"/>
  <c r="R295" i="2"/>
  <c r="Q295" i="2"/>
  <c r="S294" i="2"/>
  <c r="S293" i="2"/>
  <c r="S292" i="2"/>
  <c r="H292" i="2"/>
  <c r="H293" i="2" s="1"/>
  <c r="H294" i="2" s="1"/>
  <c r="H295" i="2" s="1"/>
  <c r="H296" i="2" s="1"/>
  <c r="H297" i="2" s="1"/>
  <c r="S291" i="2"/>
  <c r="S290" i="2"/>
  <c r="S289" i="2"/>
  <c r="S288" i="2"/>
  <c r="S287" i="2"/>
  <c r="S286" i="2"/>
  <c r="S285" i="2"/>
  <c r="M285" i="2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S284" i="2"/>
  <c r="S283" i="2"/>
  <c r="I283" i="2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S282" i="2"/>
  <c r="S281" i="2"/>
  <c r="S280" i="2"/>
  <c r="S279" i="2"/>
  <c r="S278" i="2"/>
  <c r="O278" i="2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N278" i="2"/>
  <c r="M278" i="2"/>
  <c r="M279" i="2" s="1"/>
  <c r="M280" i="2" s="1"/>
  <c r="M281" i="2" s="1"/>
  <c r="M282" i="2" s="1"/>
  <c r="M283" i="2" s="1"/>
  <c r="M284" i="2" s="1"/>
  <c r="S277" i="2"/>
  <c r="R277" i="2"/>
  <c r="N277" i="2"/>
  <c r="Q277" i="2" s="1"/>
  <c r="J277" i="2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S276" i="2"/>
  <c r="R276" i="2"/>
  <c r="Q276" i="2"/>
  <c r="S275" i="2"/>
  <c r="M275" i="2"/>
  <c r="M276" i="2" s="1"/>
  <c r="M277" i="2" s="1"/>
  <c r="H275" i="2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S274" i="2"/>
  <c r="J274" i="2"/>
  <c r="J275" i="2" s="1"/>
  <c r="J276" i="2" s="1"/>
  <c r="S273" i="2"/>
  <c r="M273" i="2"/>
  <c r="M274" i="2" s="1"/>
  <c r="S272" i="2"/>
  <c r="I272" i="2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S271" i="2"/>
  <c r="I271" i="2"/>
  <c r="H271" i="2"/>
  <c r="H272" i="2" s="1"/>
  <c r="H273" i="2" s="1"/>
  <c r="H274" i="2" s="1"/>
  <c r="S270" i="2"/>
  <c r="N270" i="2"/>
  <c r="L270" i="2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K270" i="2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J270" i="2"/>
  <c r="J271" i="2" s="1"/>
  <c r="J272" i="2" s="1"/>
  <c r="J273" i="2" s="1"/>
  <c r="I270" i="2"/>
  <c r="S269" i="2"/>
  <c r="O269" i="2"/>
  <c r="O270" i="2" s="1"/>
  <c r="O271" i="2" s="1"/>
  <c r="O272" i="2" s="1"/>
  <c r="O273" i="2" s="1"/>
  <c r="O274" i="2" s="1"/>
  <c r="O275" i="2" s="1"/>
  <c r="O276" i="2" s="1"/>
  <c r="O277" i="2" s="1"/>
  <c r="N269" i="2"/>
  <c r="M269" i="2"/>
  <c r="M270" i="2" s="1"/>
  <c r="M271" i="2" s="1"/>
  <c r="M272" i="2" s="1"/>
  <c r="L269" i="2"/>
  <c r="K269" i="2"/>
  <c r="J269" i="2"/>
  <c r="I269" i="2"/>
  <c r="H269" i="2"/>
  <c r="H270" i="2" s="1"/>
  <c r="G269" i="2"/>
  <c r="D269" i="2"/>
  <c r="S268" i="2"/>
  <c r="R268" i="2"/>
  <c r="Q268" i="2"/>
  <c r="G268" i="2"/>
  <c r="F268" i="2"/>
  <c r="E268" i="2"/>
  <c r="S267" i="2"/>
  <c r="R267" i="2"/>
  <c r="Q267" i="2"/>
  <c r="S266" i="2"/>
  <c r="S265" i="2"/>
  <c r="S264" i="2"/>
  <c r="S263" i="2"/>
  <c r="S262" i="2"/>
  <c r="S261" i="2"/>
  <c r="S260" i="2"/>
  <c r="L260" i="2"/>
  <c r="L261" i="2" s="1"/>
  <c r="L262" i="2" s="1"/>
  <c r="L263" i="2" s="1"/>
  <c r="L264" i="2" s="1"/>
  <c r="L265" i="2" s="1"/>
  <c r="L266" i="2" s="1"/>
  <c r="L267" i="2" s="1"/>
  <c r="J260" i="2"/>
  <c r="J261" i="2" s="1"/>
  <c r="J262" i="2" s="1"/>
  <c r="J263" i="2" s="1"/>
  <c r="J264" i="2" s="1"/>
  <c r="J265" i="2" s="1"/>
  <c r="J266" i="2" s="1"/>
  <c r="J267" i="2" s="1"/>
  <c r="H260" i="2"/>
  <c r="H261" i="2" s="1"/>
  <c r="H262" i="2" s="1"/>
  <c r="H263" i="2" s="1"/>
  <c r="H264" i="2" s="1"/>
  <c r="H265" i="2" s="1"/>
  <c r="H266" i="2" s="1"/>
  <c r="H267" i="2" s="1"/>
  <c r="S259" i="2"/>
  <c r="O259" i="2"/>
  <c r="O260" i="2" s="1"/>
  <c r="O261" i="2" s="1"/>
  <c r="O262" i="2" s="1"/>
  <c r="O263" i="2" s="1"/>
  <c r="O264" i="2" s="1"/>
  <c r="O265" i="2" s="1"/>
  <c r="O266" i="2" s="1"/>
  <c r="S258" i="2"/>
  <c r="S257" i="2"/>
  <c r="S256" i="2"/>
  <c r="H256" i="2"/>
  <c r="H257" i="2" s="1"/>
  <c r="H258" i="2" s="1"/>
  <c r="H259" i="2" s="1"/>
  <c r="S255" i="2"/>
  <c r="N255" i="2"/>
  <c r="S254" i="2"/>
  <c r="Q254" i="2"/>
  <c r="N254" i="2"/>
  <c r="R254" i="2" s="1"/>
  <c r="K254" i="2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S253" i="2"/>
  <c r="R253" i="2"/>
  <c r="Q253" i="2"/>
  <c r="K253" i="2"/>
  <c r="S252" i="2"/>
  <c r="O252" i="2"/>
  <c r="O253" i="2" s="1"/>
  <c r="O254" i="2" s="1"/>
  <c r="O255" i="2" s="1"/>
  <c r="O256" i="2" s="1"/>
  <c r="O257" i="2" s="1"/>
  <c r="O258" i="2" s="1"/>
  <c r="N252" i="2"/>
  <c r="Q252" i="2" s="1"/>
  <c r="L252" i="2"/>
  <c r="L253" i="2" s="1"/>
  <c r="L254" i="2" s="1"/>
  <c r="L255" i="2" s="1"/>
  <c r="L256" i="2" s="1"/>
  <c r="L257" i="2" s="1"/>
  <c r="L258" i="2" s="1"/>
  <c r="L259" i="2" s="1"/>
  <c r="K252" i="2"/>
  <c r="J252" i="2"/>
  <c r="J253" i="2" s="1"/>
  <c r="J254" i="2" s="1"/>
  <c r="J255" i="2" s="1"/>
  <c r="J256" i="2" s="1"/>
  <c r="J257" i="2" s="1"/>
  <c r="J258" i="2" s="1"/>
  <c r="J259" i="2" s="1"/>
  <c r="H252" i="2"/>
  <c r="H253" i="2" s="1"/>
  <c r="H254" i="2" s="1"/>
  <c r="H255" i="2" s="1"/>
  <c r="G252" i="2"/>
  <c r="D252" i="2"/>
  <c r="S251" i="2"/>
  <c r="R251" i="2"/>
  <c r="Q251" i="2"/>
  <c r="G251" i="2"/>
  <c r="F251" i="2"/>
  <c r="E251" i="2"/>
  <c r="S250" i="2"/>
  <c r="S249" i="2"/>
  <c r="S248" i="2"/>
  <c r="S247" i="2"/>
  <c r="S246" i="2"/>
  <c r="S245" i="2"/>
  <c r="S244" i="2"/>
  <c r="S243" i="2"/>
  <c r="S242" i="2"/>
  <c r="S241" i="2"/>
  <c r="H241" i="2"/>
  <c r="H242" i="2" s="1"/>
  <c r="H243" i="2" s="1"/>
  <c r="H244" i="2" s="1"/>
  <c r="H245" i="2" s="1"/>
  <c r="H246" i="2" s="1"/>
  <c r="H247" i="2" s="1"/>
  <c r="H248" i="2" s="1"/>
  <c r="H249" i="2" s="1"/>
  <c r="H250" i="2" s="1"/>
  <c r="S240" i="2"/>
  <c r="S239" i="2"/>
  <c r="S238" i="2"/>
  <c r="S237" i="2"/>
  <c r="S236" i="2"/>
  <c r="B236" i="2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S235" i="2"/>
  <c r="N235" i="2"/>
  <c r="L235" i="2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S234" i="2"/>
  <c r="R234" i="2"/>
  <c r="Q234" i="2"/>
  <c r="N234" i="2"/>
  <c r="S233" i="2"/>
  <c r="N233" i="2"/>
  <c r="R233" i="2" s="1"/>
  <c r="S232" i="2"/>
  <c r="R232" i="2"/>
  <c r="Q232" i="2"/>
  <c r="S231" i="2"/>
  <c r="R231" i="2"/>
  <c r="Q231" i="2"/>
  <c r="S230" i="2"/>
  <c r="K230" i="2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S229" i="2"/>
  <c r="N229" i="2"/>
  <c r="S228" i="2"/>
  <c r="N228" i="2"/>
  <c r="R228" i="2" s="1"/>
  <c r="I228" i="2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S227" i="2"/>
  <c r="R227" i="2"/>
  <c r="Q227" i="2"/>
  <c r="O227" i="2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S226" i="2"/>
  <c r="S225" i="2"/>
  <c r="L225" i="2"/>
  <c r="L226" i="2" s="1"/>
  <c r="L227" i="2" s="1"/>
  <c r="L228" i="2" s="1"/>
  <c r="L229" i="2" s="1"/>
  <c r="L230" i="2" s="1"/>
  <c r="L231" i="2" s="1"/>
  <c r="L232" i="2" s="1"/>
  <c r="L233" i="2" s="1"/>
  <c r="L234" i="2" s="1"/>
  <c r="K225" i="2"/>
  <c r="K226" i="2" s="1"/>
  <c r="K227" i="2" s="1"/>
  <c r="K228" i="2" s="1"/>
  <c r="K229" i="2" s="1"/>
  <c r="I225" i="2"/>
  <c r="I226" i="2" s="1"/>
  <c r="I227" i="2" s="1"/>
  <c r="S224" i="2"/>
  <c r="O224" i="2"/>
  <c r="O225" i="2" s="1"/>
  <c r="O226" i="2" s="1"/>
  <c r="N224" i="2"/>
  <c r="M224" i="2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K224" i="2"/>
  <c r="I224" i="2"/>
  <c r="S223" i="2"/>
  <c r="N223" i="2"/>
  <c r="R223" i="2" s="1"/>
  <c r="M223" i="2"/>
  <c r="L223" i="2"/>
  <c r="L224" i="2" s="1"/>
  <c r="K223" i="2"/>
  <c r="I223" i="2"/>
  <c r="H223" i="2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D223" i="2"/>
  <c r="C223" i="2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B223" i="2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S222" i="2"/>
  <c r="R222" i="2"/>
  <c r="Q222" i="2"/>
  <c r="O222" i="2"/>
  <c r="O223" i="2" s="1"/>
  <c r="N222" i="2"/>
  <c r="M222" i="2"/>
  <c r="L222" i="2"/>
  <c r="K222" i="2"/>
  <c r="J222" i="2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I222" i="2"/>
  <c r="H222" i="2"/>
  <c r="G222" i="2"/>
  <c r="F222" i="2"/>
  <c r="E222" i="2"/>
  <c r="D222" i="2"/>
  <c r="C222" i="2"/>
  <c r="B222" i="2"/>
  <c r="S221" i="2"/>
  <c r="R221" i="2"/>
  <c r="Q221" i="2"/>
  <c r="G221" i="2"/>
  <c r="F221" i="2"/>
  <c r="E221" i="2"/>
  <c r="S220" i="2"/>
  <c r="R220" i="2"/>
  <c r="Q220" i="2"/>
  <c r="S219" i="2"/>
  <c r="N219" i="2"/>
  <c r="R219" i="2" s="1"/>
  <c r="S218" i="2"/>
  <c r="N218" i="2"/>
  <c r="R218" i="2" s="1"/>
  <c r="S217" i="2"/>
  <c r="N217" i="2"/>
  <c r="Q217" i="2" s="1"/>
  <c r="S216" i="2"/>
  <c r="Q216" i="2"/>
  <c r="N216" i="2"/>
  <c r="R216" i="2" s="1"/>
  <c r="S215" i="2"/>
  <c r="N215" i="2"/>
  <c r="R215" i="2" s="1"/>
  <c r="S214" i="2"/>
  <c r="R214" i="2"/>
  <c r="Q214" i="2"/>
  <c r="O214" i="2"/>
  <c r="O215" i="2" s="1"/>
  <c r="O216" i="2" s="1"/>
  <c r="O217" i="2" s="1"/>
  <c r="O218" i="2" s="1"/>
  <c r="O219" i="2" s="1"/>
  <c r="S213" i="2"/>
  <c r="R213" i="2"/>
  <c r="Q213" i="2"/>
  <c r="S212" i="2"/>
  <c r="S211" i="2"/>
  <c r="S210" i="2"/>
  <c r="S209" i="2"/>
  <c r="S208" i="2"/>
  <c r="S207" i="2"/>
  <c r="S206" i="2"/>
  <c r="S205" i="2"/>
  <c r="S204" i="2"/>
  <c r="K204" i="2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B204" i="2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S203" i="2"/>
  <c r="N203" i="2"/>
  <c r="J203" i="2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H203" i="2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D203" i="2"/>
  <c r="F203" i="2" s="1"/>
  <c r="S202" i="2"/>
  <c r="N202" i="2"/>
  <c r="R202" i="2" s="1"/>
  <c r="G202" i="2"/>
  <c r="E202" i="2"/>
  <c r="D202" i="2"/>
  <c r="F202" i="2" s="1"/>
  <c r="B202" i="2"/>
  <c r="B203" i="2" s="1"/>
  <c r="S201" i="2"/>
  <c r="R201" i="2"/>
  <c r="Q201" i="2"/>
  <c r="O201" i="2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M201" i="2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L201" i="2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K201" i="2"/>
  <c r="K202" i="2" s="1"/>
  <c r="K203" i="2" s="1"/>
  <c r="J201" i="2"/>
  <c r="J202" i="2" s="1"/>
  <c r="I201" i="2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H201" i="2"/>
  <c r="H202" i="2" s="1"/>
  <c r="G201" i="2"/>
  <c r="D201" i="2"/>
  <c r="F201" i="2" s="1"/>
  <c r="C201" i="2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B201" i="2"/>
  <c r="S200" i="2"/>
  <c r="R200" i="2"/>
  <c r="Q200" i="2"/>
  <c r="G200" i="2"/>
  <c r="F200" i="2"/>
  <c r="E200" i="2"/>
  <c r="S199" i="2"/>
  <c r="R199" i="2"/>
  <c r="Q199" i="2"/>
  <c r="S198" i="2"/>
  <c r="S197" i="2"/>
  <c r="S196" i="2"/>
  <c r="L196" i="2"/>
  <c r="L197" i="2" s="1"/>
  <c r="L198" i="2" s="1"/>
  <c r="L199" i="2" s="1"/>
  <c r="S195" i="2"/>
  <c r="S194" i="2"/>
  <c r="S193" i="2"/>
  <c r="S192" i="2"/>
  <c r="B192" i="2"/>
  <c r="B193" i="2" s="1"/>
  <c r="B194" i="2" s="1"/>
  <c r="B195" i="2" s="1"/>
  <c r="B196" i="2" s="1"/>
  <c r="B197" i="2" s="1"/>
  <c r="B198" i="2" s="1"/>
  <c r="B199" i="2" s="1"/>
  <c r="S191" i="2"/>
  <c r="S190" i="2"/>
  <c r="S189" i="2"/>
  <c r="N189" i="2"/>
  <c r="K189" i="2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I189" i="2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H189" i="2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S188" i="2"/>
  <c r="N188" i="2"/>
  <c r="S187" i="2"/>
  <c r="R187" i="2"/>
  <c r="Q187" i="2"/>
  <c r="N187" i="2"/>
  <c r="S186" i="2"/>
  <c r="R186" i="2"/>
  <c r="Q186" i="2"/>
  <c r="S185" i="2"/>
  <c r="R185" i="2"/>
  <c r="Q185" i="2"/>
  <c r="O185" i="2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M185" i="2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S184" i="2"/>
  <c r="B184" i="2"/>
  <c r="B185" i="2" s="1"/>
  <c r="B186" i="2" s="1"/>
  <c r="B187" i="2" s="1"/>
  <c r="B188" i="2" s="1"/>
  <c r="B189" i="2" s="1"/>
  <c r="B190" i="2" s="1"/>
  <c r="B191" i="2" s="1"/>
  <c r="S183" i="2"/>
  <c r="J183" i="2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S182" i="2"/>
  <c r="I182" i="2"/>
  <c r="I183" i="2" s="1"/>
  <c r="I184" i="2" s="1"/>
  <c r="I185" i="2" s="1"/>
  <c r="I186" i="2" s="1"/>
  <c r="I187" i="2" s="1"/>
  <c r="I188" i="2" s="1"/>
  <c r="C182" i="2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S181" i="2"/>
  <c r="M181" i="2"/>
  <c r="M182" i="2" s="1"/>
  <c r="M183" i="2" s="1"/>
  <c r="M184" i="2" s="1"/>
  <c r="L181" i="2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K181" i="2"/>
  <c r="K182" i="2" s="1"/>
  <c r="K183" i="2" s="1"/>
  <c r="K184" i="2" s="1"/>
  <c r="K185" i="2" s="1"/>
  <c r="K186" i="2" s="1"/>
  <c r="K187" i="2" s="1"/>
  <c r="K188" i="2" s="1"/>
  <c r="H181" i="2"/>
  <c r="H182" i="2" s="1"/>
  <c r="H183" i="2" s="1"/>
  <c r="H184" i="2" s="1"/>
  <c r="H185" i="2" s="1"/>
  <c r="H186" i="2" s="1"/>
  <c r="H187" i="2" s="1"/>
  <c r="H188" i="2" s="1"/>
  <c r="S180" i="2"/>
  <c r="N180" i="2"/>
  <c r="C180" i="2"/>
  <c r="C181" i="2" s="1"/>
  <c r="B180" i="2"/>
  <c r="B181" i="2" s="1"/>
  <c r="B182" i="2" s="1"/>
  <c r="B183" i="2" s="1"/>
  <c r="S179" i="2"/>
  <c r="R179" i="2"/>
  <c r="N179" i="2"/>
  <c r="Q179" i="2" s="1"/>
  <c r="M179" i="2"/>
  <c r="M180" i="2" s="1"/>
  <c r="L179" i="2"/>
  <c r="L180" i="2" s="1"/>
  <c r="K179" i="2"/>
  <c r="K180" i="2" s="1"/>
  <c r="J179" i="2"/>
  <c r="J180" i="2" s="1"/>
  <c r="J181" i="2" s="1"/>
  <c r="J182" i="2" s="1"/>
  <c r="I179" i="2"/>
  <c r="I180" i="2" s="1"/>
  <c r="I181" i="2" s="1"/>
  <c r="H179" i="2"/>
  <c r="H180" i="2" s="1"/>
  <c r="D179" i="2"/>
  <c r="F179" i="2" s="1"/>
  <c r="C179" i="2"/>
  <c r="B179" i="2"/>
  <c r="S178" i="2"/>
  <c r="R178" i="2"/>
  <c r="Q178" i="2"/>
  <c r="G178" i="2"/>
  <c r="F178" i="2"/>
  <c r="E178" i="2"/>
  <c r="S177" i="2"/>
  <c r="R177" i="2"/>
  <c r="Q177" i="2"/>
  <c r="S176" i="2"/>
  <c r="R176" i="2"/>
  <c r="Q176" i="2"/>
  <c r="S175" i="2"/>
  <c r="R175" i="2"/>
  <c r="Q175" i="2"/>
  <c r="N175" i="2"/>
  <c r="B175" i="2"/>
  <c r="B176" i="2" s="1"/>
  <c r="B177" i="2" s="1"/>
  <c r="S174" i="2"/>
  <c r="R174" i="2"/>
  <c r="Q174" i="2"/>
  <c r="S173" i="2"/>
  <c r="R173" i="2"/>
  <c r="Q173" i="2"/>
  <c r="S172" i="2"/>
  <c r="R172" i="2"/>
  <c r="Q172" i="2"/>
  <c r="K172" i="2"/>
  <c r="K173" i="2" s="1"/>
  <c r="K174" i="2" s="1"/>
  <c r="K175" i="2" s="1"/>
  <c r="K176" i="2" s="1"/>
  <c r="K177" i="2" s="1"/>
  <c r="S171" i="2"/>
  <c r="L171" i="2"/>
  <c r="L172" i="2" s="1"/>
  <c r="L173" i="2" s="1"/>
  <c r="L174" i="2" s="1"/>
  <c r="L175" i="2" s="1"/>
  <c r="L176" i="2" s="1"/>
  <c r="L177" i="2" s="1"/>
  <c r="J171" i="2"/>
  <c r="J172" i="2" s="1"/>
  <c r="J173" i="2" s="1"/>
  <c r="J174" i="2" s="1"/>
  <c r="J175" i="2" s="1"/>
  <c r="J176" i="2" s="1"/>
  <c r="J177" i="2" s="1"/>
  <c r="I171" i="2"/>
  <c r="I172" i="2" s="1"/>
  <c r="I173" i="2" s="1"/>
  <c r="I174" i="2" s="1"/>
  <c r="I175" i="2" s="1"/>
  <c r="I176" i="2" s="1"/>
  <c r="I177" i="2" s="1"/>
  <c r="S170" i="2"/>
  <c r="S169" i="2"/>
  <c r="N169" i="2"/>
  <c r="I169" i="2"/>
  <c r="I170" i="2" s="1"/>
  <c r="B169" i="2"/>
  <c r="B170" i="2" s="1"/>
  <c r="B171" i="2" s="1"/>
  <c r="B172" i="2" s="1"/>
  <c r="B173" i="2" s="1"/>
  <c r="B174" i="2" s="1"/>
  <c r="S168" i="2"/>
  <c r="N168" i="2"/>
  <c r="S167" i="2"/>
  <c r="R167" i="2"/>
  <c r="N167" i="2"/>
  <c r="Q167" i="2" s="1"/>
  <c r="I167" i="2"/>
  <c r="I168" i="2" s="1"/>
  <c r="S166" i="2"/>
  <c r="R166" i="2"/>
  <c r="Q166" i="2"/>
  <c r="S165" i="2"/>
  <c r="O165" i="2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8" i="2" s="1"/>
  <c r="O179" i="2" s="1"/>
  <c r="O180" i="2" s="1"/>
  <c r="O181" i="2" s="1"/>
  <c r="O182" i="2" s="1"/>
  <c r="O183" i="2" s="1"/>
  <c r="O184" i="2" s="1"/>
  <c r="S164" i="2"/>
  <c r="B164" i="2"/>
  <c r="B165" i="2" s="1"/>
  <c r="B166" i="2" s="1"/>
  <c r="B167" i="2" s="1"/>
  <c r="B168" i="2" s="1"/>
  <c r="S163" i="2"/>
  <c r="N163" i="2"/>
  <c r="M163" i="2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S162" i="2"/>
  <c r="R162" i="2"/>
  <c r="Q162" i="2"/>
  <c r="K162" i="2"/>
  <c r="K163" i="2" s="1"/>
  <c r="K164" i="2" s="1"/>
  <c r="K165" i="2" s="1"/>
  <c r="K166" i="2" s="1"/>
  <c r="K167" i="2" s="1"/>
  <c r="K168" i="2" s="1"/>
  <c r="K169" i="2" s="1"/>
  <c r="K170" i="2" s="1"/>
  <c r="K171" i="2" s="1"/>
  <c r="S161" i="2"/>
  <c r="R161" i="2"/>
  <c r="Q161" i="2"/>
  <c r="S160" i="2"/>
  <c r="Q160" i="2"/>
  <c r="O160" i="2"/>
  <c r="O161" i="2" s="1"/>
  <c r="O162" i="2" s="1"/>
  <c r="O163" i="2" s="1"/>
  <c r="O164" i="2" s="1"/>
  <c r="N160" i="2"/>
  <c r="R160" i="2" s="1"/>
  <c r="M160" i="2"/>
  <c r="M161" i="2" s="1"/>
  <c r="M162" i="2" s="1"/>
  <c r="L160" i="2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J160" i="2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H160" i="2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D160" i="2"/>
  <c r="C160" i="2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B160" i="2"/>
  <c r="B161" i="2" s="1"/>
  <c r="B162" i="2" s="1"/>
  <c r="B163" i="2" s="1"/>
  <c r="S159" i="2"/>
  <c r="O159" i="2"/>
  <c r="N159" i="2"/>
  <c r="M159" i="2"/>
  <c r="K159" i="2"/>
  <c r="K160" i="2" s="1"/>
  <c r="K161" i="2" s="1"/>
  <c r="J159" i="2"/>
  <c r="I159" i="2"/>
  <c r="I160" i="2" s="1"/>
  <c r="I161" i="2" s="1"/>
  <c r="I162" i="2" s="1"/>
  <c r="I163" i="2" s="1"/>
  <c r="I164" i="2" s="1"/>
  <c r="I165" i="2" s="1"/>
  <c r="I166" i="2" s="1"/>
  <c r="H159" i="2"/>
  <c r="D159" i="2"/>
  <c r="B159" i="2"/>
  <c r="S158" i="2"/>
  <c r="R158" i="2"/>
  <c r="Q158" i="2"/>
  <c r="O158" i="2"/>
  <c r="N158" i="2"/>
  <c r="M158" i="2"/>
  <c r="L158" i="2"/>
  <c r="L159" i="2" s="1"/>
  <c r="K158" i="2"/>
  <c r="J158" i="2"/>
  <c r="I158" i="2"/>
  <c r="H158" i="2"/>
  <c r="G158" i="2"/>
  <c r="F158" i="2"/>
  <c r="D158" i="2"/>
  <c r="E158" i="2" s="1"/>
  <c r="C158" i="2"/>
  <c r="C159" i="2" s="1"/>
  <c r="B158" i="2"/>
  <c r="S157" i="2"/>
  <c r="R157" i="2"/>
  <c r="Q157" i="2"/>
  <c r="G157" i="2"/>
  <c r="F157" i="2"/>
  <c r="E157" i="2"/>
  <c r="S156" i="2"/>
  <c r="O156" i="2"/>
  <c r="S155" i="2"/>
  <c r="S154" i="2"/>
  <c r="O154" i="2"/>
  <c r="O155" i="2" s="1"/>
  <c r="B154" i="2"/>
  <c r="B155" i="2" s="1"/>
  <c r="B156" i="2" s="1"/>
  <c r="S153" i="2"/>
  <c r="S152" i="2"/>
  <c r="N152" i="2"/>
  <c r="S151" i="2"/>
  <c r="R151" i="2"/>
  <c r="Q151" i="2"/>
  <c r="S150" i="2"/>
  <c r="R150" i="2"/>
  <c r="Q150" i="2"/>
  <c r="N150" i="2"/>
  <c r="N151" i="2" s="1"/>
  <c r="H150" i="2"/>
  <c r="H151" i="2" s="1"/>
  <c r="H152" i="2" s="1"/>
  <c r="H153" i="2" s="1"/>
  <c r="H154" i="2" s="1"/>
  <c r="H155" i="2" s="1"/>
  <c r="H156" i="2" s="1"/>
  <c r="B150" i="2"/>
  <c r="B151" i="2" s="1"/>
  <c r="B152" i="2" s="1"/>
  <c r="B153" i="2" s="1"/>
  <c r="S149" i="2"/>
  <c r="R149" i="2"/>
  <c r="Q149" i="2"/>
  <c r="S148" i="2"/>
  <c r="O148" i="2"/>
  <c r="O149" i="2" s="1"/>
  <c r="O150" i="2" s="1"/>
  <c r="O151" i="2" s="1"/>
  <c r="O152" i="2" s="1"/>
  <c r="I148" i="2"/>
  <c r="I149" i="2" s="1"/>
  <c r="I150" i="2" s="1"/>
  <c r="I151" i="2" s="1"/>
  <c r="I152" i="2" s="1"/>
  <c r="I153" i="2" s="1"/>
  <c r="I154" i="2" s="1"/>
  <c r="I155" i="2" s="1"/>
  <c r="I156" i="2" s="1"/>
  <c r="H148" i="2"/>
  <c r="H149" i="2" s="1"/>
  <c r="D148" i="2"/>
  <c r="D149" i="2" s="1"/>
  <c r="S147" i="2"/>
  <c r="M147" i="2"/>
  <c r="M148" i="2" s="1"/>
  <c r="M149" i="2" s="1"/>
  <c r="M150" i="2" s="1"/>
  <c r="M151" i="2" s="1"/>
  <c r="M152" i="2" s="1"/>
  <c r="M153" i="2" s="1"/>
  <c r="M154" i="2" s="1"/>
  <c r="M155" i="2" s="1"/>
  <c r="M156" i="2" s="1"/>
  <c r="E147" i="2"/>
  <c r="D147" i="2"/>
  <c r="B147" i="2"/>
  <c r="B148" i="2" s="1"/>
  <c r="B149" i="2" s="1"/>
  <c r="S146" i="2"/>
  <c r="Q146" i="2"/>
  <c r="O146" i="2"/>
  <c r="O147" i="2" s="1"/>
  <c r="N146" i="2"/>
  <c r="N147" i="2" s="1"/>
  <c r="I146" i="2"/>
  <c r="I147" i="2" s="1"/>
  <c r="D146" i="2"/>
  <c r="C146" i="2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B146" i="2"/>
  <c r="S145" i="2"/>
  <c r="Q145" i="2"/>
  <c r="O145" i="2"/>
  <c r="N145" i="2"/>
  <c r="R145" i="2" s="1"/>
  <c r="M145" i="2"/>
  <c r="M146" i="2" s="1"/>
  <c r="L145" i="2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J145" i="2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I145" i="2"/>
  <c r="H145" i="2"/>
  <c r="H146" i="2" s="1"/>
  <c r="H147" i="2" s="1"/>
  <c r="G145" i="2"/>
  <c r="F145" i="2"/>
  <c r="E145" i="2"/>
  <c r="D145" i="2"/>
  <c r="C145" i="2"/>
  <c r="B145" i="2"/>
  <c r="S144" i="2"/>
  <c r="R144" i="2"/>
  <c r="Q144" i="2"/>
  <c r="G144" i="2"/>
  <c r="F144" i="2"/>
  <c r="E144" i="2"/>
  <c r="S143" i="2"/>
  <c r="J143" i="2"/>
  <c r="S142" i="2"/>
  <c r="S141" i="2"/>
  <c r="N141" i="2"/>
  <c r="S140" i="2"/>
  <c r="O140" i="2"/>
  <c r="O141" i="2" s="1"/>
  <c r="O142" i="2" s="1"/>
  <c r="O143" i="2" s="1"/>
  <c r="S139" i="2"/>
  <c r="R139" i="2"/>
  <c r="N139" i="2"/>
  <c r="N140" i="2" s="1"/>
  <c r="S138" i="2"/>
  <c r="R138" i="2"/>
  <c r="Q138" i="2"/>
  <c r="S137" i="2"/>
  <c r="R137" i="2"/>
  <c r="Q137" i="2"/>
  <c r="S136" i="2"/>
  <c r="O136" i="2"/>
  <c r="O137" i="2" s="1"/>
  <c r="O138" i="2" s="1"/>
  <c r="O139" i="2" s="1"/>
  <c r="S135" i="2"/>
  <c r="S134" i="2"/>
  <c r="S133" i="2"/>
  <c r="O133" i="2"/>
  <c r="O134" i="2" s="1"/>
  <c r="O135" i="2" s="1"/>
  <c r="M133" i="2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L133" i="2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K133" i="2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I133" i="2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H133" i="2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S132" i="2"/>
  <c r="I132" i="2"/>
  <c r="S131" i="2"/>
  <c r="H131" i="2"/>
  <c r="H132" i="2" s="1"/>
  <c r="S130" i="2"/>
  <c r="O130" i="2"/>
  <c r="O131" i="2" s="1"/>
  <c r="O132" i="2" s="1"/>
  <c r="N130" i="2"/>
  <c r="M130" i="2"/>
  <c r="M131" i="2" s="1"/>
  <c r="M132" i="2" s="1"/>
  <c r="L130" i="2"/>
  <c r="L131" i="2" s="1"/>
  <c r="L132" i="2" s="1"/>
  <c r="I130" i="2"/>
  <c r="I131" i="2" s="1"/>
  <c r="G130" i="2"/>
  <c r="S129" i="2"/>
  <c r="Q129" i="2"/>
  <c r="O129" i="2"/>
  <c r="N129" i="2"/>
  <c r="R129" i="2" s="1"/>
  <c r="M129" i="2"/>
  <c r="K129" i="2"/>
  <c r="K130" i="2" s="1"/>
  <c r="K131" i="2" s="1"/>
  <c r="K132" i="2" s="1"/>
  <c r="J129" i="2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H129" i="2"/>
  <c r="H130" i="2" s="1"/>
  <c r="F129" i="2"/>
  <c r="E129" i="2"/>
  <c r="D129" i="2"/>
  <c r="D130" i="2" s="1"/>
  <c r="S128" i="2"/>
  <c r="R128" i="2"/>
  <c r="Q128" i="2"/>
  <c r="O128" i="2"/>
  <c r="M128" i="2"/>
  <c r="L128" i="2"/>
  <c r="L129" i="2" s="1"/>
  <c r="K128" i="2"/>
  <c r="J128" i="2"/>
  <c r="I128" i="2"/>
  <c r="I129" i="2" s="1"/>
  <c r="H128" i="2"/>
  <c r="E128" i="2"/>
  <c r="D128" i="2"/>
  <c r="F128" i="2" s="1"/>
  <c r="C128" i="2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B128" i="2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S127" i="2"/>
  <c r="R127" i="2"/>
  <c r="Q127" i="2"/>
  <c r="G127" i="2"/>
  <c r="F127" i="2"/>
  <c r="E127" i="2"/>
  <c r="S126" i="2"/>
  <c r="Q126" i="2"/>
  <c r="N126" i="2"/>
  <c r="R126" i="2" s="1"/>
  <c r="B126" i="2"/>
  <c r="S125" i="2"/>
  <c r="R125" i="2"/>
  <c r="Q125" i="2"/>
  <c r="S124" i="2"/>
  <c r="S123" i="2"/>
  <c r="C123" i="2"/>
  <c r="C124" i="2" s="1"/>
  <c r="C125" i="2" s="1"/>
  <c r="C126" i="2" s="1"/>
  <c r="S122" i="2"/>
  <c r="S121" i="2"/>
  <c r="S120" i="2"/>
  <c r="S119" i="2"/>
  <c r="S118" i="2"/>
  <c r="S117" i="2"/>
  <c r="S116" i="2"/>
  <c r="S115" i="2"/>
  <c r="S114" i="2"/>
  <c r="C114" i="2"/>
  <c r="C115" i="2" s="1"/>
  <c r="C116" i="2" s="1"/>
  <c r="C117" i="2" s="1"/>
  <c r="C118" i="2" s="1"/>
  <c r="C119" i="2" s="1"/>
  <c r="C120" i="2" s="1"/>
  <c r="C121" i="2" s="1"/>
  <c r="C122" i="2" s="1"/>
  <c r="S113" i="2"/>
  <c r="S112" i="2"/>
  <c r="C112" i="2"/>
  <c r="C113" i="2" s="1"/>
  <c r="S111" i="2"/>
  <c r="S110" i="2"/>
  <c r="C110" i="2"/>
  <c r="C111" i="2" s="1"/>
  <c r="S109" i="2"/>
  <c r="N109" i="2"/>
  <c r="S108" i="2"/>
  <c r="R108" i="2"/>
  <c r="Q108" i="2"/>
  <c r="N108" i="2"/>
  <c r="M108" i="2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L108" i="2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K108" i="2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J108" i="2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S107" i="2"/>
  <c r="R107" i="2"/>
  <c r="Q107" i="2"/>
  <c r="M107" i="2"/>
  <c r="L107" i="2"/>
  <c r="I107" i="2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H107" i="2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D107" i="2"/>
  <c r="D108" i="2" s="1"/>
  <c r="S106" i="2"/>
  <c r="R106" i="2"/>
  <c r="Q106" i="2"/>
  <c r="O106" i="2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N106" i="2"/>
  <c r="M106" i="2"/>
  <c r="L106" i="2"/>
  <c r="K106" i="2"/>
  <c r="K107" i="2" s="1"/>
  <c r="J106" i="2"/>
  <c r="J107" i="2" s="1"/>
  <c r="I106" i="2"/>
  <c r="H106" i="2"/>
  <c r="G106" i="2"/>
  <c r="E106" i="2"/>
  <c r="D106" i="2"/>
  <c r="F106" i="2" s="1"/>
  <c r="C106" i="2"/>
  <c r="C107" i="2" s="1"/>
  <c r="C108" i="2" s="1"/>
  <c r="C109" i="2" s="1"/>
  <c r="B106" i="2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S105" i="2"/>
  <c r="R105" i="2"/>
  <c r="Q105" i="2"/>
  <c r="G105" i="2"/>
  <c r="F105" i="2"/>
  <c r="E105" i="2"/>
  <c r="S104" i="2"/>
  <c r="R104" i="2"/>
  <c r="Q104" i="2"/>
  <c r="H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L90" i="2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S89" i="2"/>
  <c r="S88" i="2"/>
  <c r="S87" i="2"/>
  <c r="K87" i="2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J87" i="2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S86" i="2"/>
  <c r="I86" i="2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S85" i="2"/>
  <c r="O85" i="2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N85" i="2"/>
  <c r="M85" i="2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I85" i="2"/>
  <c r="S84" i="2"/>
  <c r="R84" i="2"/>
  <c r="Q84" i="2"/>
  <c r="O84" i="2"/>
  <c r="M84" i="2"/>
  <c r="L84" i="2"/>
  <c r="L85" i="2" s="1"/>
  <c r="L86" i="2" s="1"/>
  <c r="L87" i="2" s="1"/>
  <c r="L88" i="2" s="1"/>
  <c r="L89" i="2" s="1"/>
  <c r="K84" i="2"/>
  <c r="K85" i="2" s="1"/>
  <c r="K86" i="2" s="1"/>
  <c r="J84" i="2"/>
  <c r="J85" i="2" s="1"/>
  <c r="J86" i="2" s="1"/>
  <c r="H84" i="2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S83" i="2"/>
  <c r="O83" i="2"/>
  <c r="N83" i="2"/>
  <c r="R83" i="2" s="1"/>
  <c r="M83" i="2"/>
  <c r="L83" i="2"/>
  <c r="K83" i="2"/>
  <c r="J83" i="2"/>
  <c r="I83" i="2"/>
  <c r="I84" i="2" s="1"/>
  <c r="H83" i="2"/>
  <c r="F83" i="2"/>
  <c r="E83" i="2"/>
  <c r="D83" i="2"/>
  <c r="S82" i="2"/>
  <c r="R82" i="2"/>
  <c r="Q82" i="2"/>
  <c r="G82" i="2"/>
  <c r="F82" i="2"/>
  <c r="E82" i="2"/>
  <c r="S81" i="2"/>
  <c r="S80" i="2"/>
  <c r="S79" i="2"/>
  <c r="M79" i="2"/>
  <c r="M80" i="2" s="1"/>
  <c r="M81" i="2" s="1"/>
  <c r="S78" i="2"/>
  <c r="S77" i="2"/>
  <c r="S76" i="2"/>
  <c r="S75" i="2"/>
  <c r="S74" i="2"/>
  <c r="S73" i="2"/>
  <c r="K73" i="2"/>
  <c r="K74" i="2" s="1"/>
  <c r="K75" i="2" s="1"/>
  <c r="K76" i="2" s="1"/>
  <c r="K77" i="2" s="1"/>
  <c r="K78" i="2" s="1"/>
  <c r="K79" i="2" s="1"/>
  <c r="K80" i="2" s="1"/>
  <c r="K81" i="2" s="1"/>
  <c r="S72" i="2"/>
  <c r="S71" i="2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S70" i="2"/>
  <c r="S69" i="2"/>
  <c r="S68" i="2"/>
  <c r="S67" i="2"/>
  <c r="C67" i="2"/>
  <c r="C68" i="2" s="1"/>
  <c r="C69" i="2" s="1"/>
  <c r="C70" i="2" s="1"/>
  <c r="B67" i="2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S66" i="2"/>
  <c r="S65" i="2"/>
  <c r="S64" i="2"/>
  <c r="R64" i="2"/>
  <c r="S63" i="2"/>
  <c r="N63" i="2"/>
  <c r="N64" i="2" s="1"/>
  <c r="Q64" i="2" s="1"/>
  <c r="S62" i="2"/>
  <c r="R62" i="2"/>
  <c r="Q62" i="2"/>
  <c r="S61" i="2"/>
  <c r="O61" i="2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N61" i="2"/>
  <c r="R61" i="2" s="1"/>
  <c r="M61" i="2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L61" i="2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J61" i="2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I61" i="2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G61" i="2"/>
  <c r="F61" i="2"/>
  <c r="S60" i="2"/>
  <c r="R60" i="2"/>
  <c r="N60" i="2"/>
  <c r="Q60" i="2" s="1"/>
  <c r="M60" i="2"/>
  <c r="L60" i="2"/>
  <c r="K60" i="2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J60" i="2"/>
  <c r="D60" i="2"/>
  <c r="D61" i="2" s="1"/>
  <c r="C60" i="2"/>
  <c r="C61" i="2" s="1"/>
  <c r="C62" i="2" s="1"/>
  <c r="C63" i="2" s="1"/>
  <c r="C64" i="2" s="1"/>
  <c r="C65" i="2" s="1"/>
  <c r="C66" i="2" s="1"/>
  <c r="B60" i="2"/>
  <c r="B61" i="2" s="1"/>
  <c r="B62" i="2" s="1"/>
  <c r="B63" i="2" s="1"/>
  <c r="B64" i="2" s="1"/>
  <c r="B65" i="2" s="1"/>
  <c r="B66" i="2" s="1"/>
  <c r="S59" i="2"/>
  <c r="R59" i="2"/>
  <c r="Q59" i="2"/>
  <c r="O59" i="2"/>
  <c r="O60" i="2" s="1"/>
  <c r="N59" i="2"/>
  <c r="M59" i="2"/>
  <c r="L59" i="2"/>
  <c r="K59" i="2"/>
  <c r="J59" i="2"/>
  <c r="I59" i="2"/>
  <c r="I60" i="2" s="1"/>
  <c r="H59" i="2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F59" i="2"/>
  <c r="E59" i="2"/>
  <c r="D59" i="2"/>
  <c r="G59" i="2" s="1"/>
  <c r="C59" i="2"/>
  <c r="B59" i="2"/>
  <c r="S58" i="2"/>
  <c r="R58" i="2"/>
  <c r="Q58" i="2"/>
  <c r="G58" i="2"/>
  <c r="F58" i="2"/>
  <c r="E58" i="2"/>
  <c r="S57" i="2"/>
  <c r="R57" i="2"/>
  <c r="Q57" i="2"/>
  <c r="S56" i="2"/>
  <c r="S55" i="2"/>
  <c r="S54" i="2"/>
  <c r="S53" i="2"/>
  <c r="S52" i="2"/>
  <c r="S51" i="2"/>
  <c r="S50" i="2"/>
  <c r="M50" i="2"/>
  <c r="M51" i="2" s="1"/>
  <c r="M52" i="2" s="1"/>
  <c r="M53" i="2" s="1"/>
  <c r="M54" i="2" s="1"/>
  <c r="M55" i="2" s="1"/>
  <c r="M56" i="2" s="1"/>
  <c r="M57" i="2" s="1"/>
  <c r="S49" i="2"/>
  <c r="S48" i="2"/>
  <c r="L48" i="2"/>
  <c r="L49" i="2" s="1"/>
  <c r="L50" i="2" s="1"/>
  <c r="L51" i="2" s="1"/>
  <c r="L52" i="2" s="1"/>
  <c r="L53" i="2" s="1"/>
  <c r="L54" i="2" s="1"/>
  <c r="L55" i="2" s="1"/>
  <c r="L56" i="2" s="1"/>
  <c r="L57" i="2" s="1"/>
  <c r="S47" i="2"/>
  <c r="S46" i="2"/>
  <c r="N46" i="2"/>
  <c r="S45" i="2"/>
  <c r="R45" i="2"/>
  <c r="Q45" i="2"/>
  <c r="N45" i="2"/>
  <c r="I45" i="2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H45" i="2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S44" i="2"/>
  <c r="R44" i="2"/>
  <c r="Q44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S43" i="2"/>
  <c r="K43" i="2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S42" i="2"/>
  <c r="C42" i="2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S41" i="2"/>
  <c r="O41" i="2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N41" i="2"/>
  <c r="M41" i="2"/>
  <c r="M42" i="2" s="1"/>
  <c r="M43" i="2" s="1"/>
  <c r="M44" i="2" s="1"/>
  <c r="M45" i="2" s="1"/>
  <c r="M46" i="2" s="1"/>
  <c r="M47" i="2" s="1"/>
  <c r="M48" i="2" s="1"/>
  <c r="M49" i="2" s="1"/>
  <c r="L41" i="2"/>
  <c r="L42" i="2" s="1"/>
  <c r="L43" i="2" s="1"/>
  <c r="L44" i="2" s="1"/>
  <c r="L45" i="2" s="1"/>
  <c r="L46" i="2" s="1"/>
  <c r="L47" i="2" s="1"/>
  <c r="K41" i="2"/>
  <c r="K42" i="2" s="1"/>
  <c r="C41" i="2"/>
  <c r="B41" i="2"/>
  <c r="B42" i="2" s="1"/>
  <c r="B43" i="2" s="1"/>
  <c r="S40" i="2"/>
  <c r="R40" i="2"/>
  <c r="O40" i="2"/>
  <c r="N40" i="2"/>
  <c r="Q40" i="2" s="1"/>
  <c r="M40" i="2"/>
  <c r="L40" i="2"/>
  <c r="K40" i="2"/>
  <c r="J40" i="2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I40" i="2"/>
  <c r="I41" i="2" s="1"/>
  <c r="I42" i="2" s="1"/>
  <c r="I43" i="2" s="1"/>
  <c r="I44" i="2" s="1"/>
  <c r="H40" i="2"/>
  <c r="H41" i="2" s="1"/>
  <c r="H42" i="2" s="1"/>
  <c r="H43" i="2" s="1"/>
  <c r="H44" i="2" s="1"/>
  <c r="D40" i="2"/>
  <c r="D41" i="2" s="1"/>
  <c r="C40" i="2"/>
  <c r="B40" i="2"/>
  <c r="S39" i="2"/>
  <c r="R39" i="2"/>
  <c r="Q39" i="2"/>
  <c r="G39" i="2"/>
  <c r="F39" i="2"/>
  <c r="E39" i="2"/>
  <c r="S38" i="2"/>
  <c r="N38" i="2"/>
  <c r="Q38" i="2" s="1"/>
  <c r="S37" i="2"/>
  <c r="R37" i="2"/>
  <c r="Q37" i="2"/>
  <c r="S36" i="2"/>
  <c r="R36" i="2"/>
  <c r="Q36" i="2"/>
  <c r="N36" i="2"/>
  <c r="S35" i="2"/>
  <c r="R35" i="2"/>
  <c r="Q35" i="2"/>
  <c r="S34" i="2"/>
  <c r="S33" i="2"/>
  <c r="S32" i="2"/>
  <c r="N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O25" i="2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J25" i="2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S24" i="2"/>
  <c r="S23" i="2"/>
  <c r="S22" i="2"/>
  <c r="S21" i="2"/>
  <c r="J21" i="2"/>
  <c r="J22" i="2" s="1"/>
  <c r="J23" i="2" s="1"/>
  <c r="J24" i="2" s="1"/>
  <c r="S20" i="2"/>
  <c r="Q20" i="2"/>
  <c r="N20" i="2"/>
  <c r="R20" i="2" s="1"/>
  <c r="S19" i="2"/>
  <c r="R19" i="2"/>
  <c r="Q19" i="2"/>
  <c r="S18" i="2"/>
  <c r="S17" i="2"/>
  <c r="S16" i="2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K16" i="2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S15" i="2"/>
  <c r="S14" i="2"/>
  <c r="S13" i="2"/>
  <c r="S12" i="2"/>
  <c r="S11" i="2"/>
  <c r="O11" i="2"/>
  <c r="O12" i="2" s="1"/>
  <c r="O13" i="2" s="1"/>
  <c r="O14" i="2" s="1"/>
  <c r="O15" i="2" s="1"/>
  <c r="O16" i="2" s="1"/>
  <c r="O17" i="2" s="1"/>
  <c r="O18" i="2" s="1"/>
  <c r="K11" i="2"/>
  <c r="K12" i="2" s="1"/>
  <c r="K13" i="2" s="1"/>
  <c r="K14" i="2" s="1"/>
  <c r="K15" i="2" s="1"/>
  <c r="I11" i="2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S10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S9" i="2"/>
  <c r="S8" i="2"/>
  <c r="I8" i="2"/>
  <c r="I9" i="2" s="1"/>
  <c r="I10" i="2" s="1"/>
  <c r="S7" i="2"/>
  <c r="S6" i="2"/>
  <c r="O6" i="2"/>
  <c r="O7" i="2" s="1"/>
  <c r="O8" i="2" s="1"/>
  <c r="O9" i="2" s="1"/>
  <c r="O10" i="2" s="1"/>
  <c r="N6" i="2"/>
  <c r="M6" i="2"/>
  <c r="M7" i="2" s="1"/>
  <c r="M8" i="2" s="1"/>
  <c r="M9" i="2" s="1"/>
  <c r="M10" i="2" s="1"/>
  <c r="M11" i="2" s="1"/>
  <c r="M12" i="2" s="1"/>
  <c r="M13" i="2" s="1"/>
  <c r="M14" i="2" s="1"/>
  <c r="M15" i="2" s="1"/>
  <c r="L6" i="2"/>
  <c r="L7" i="2" s="1"/>
  <c r="L8" i="2" s="1"/>
  <c r="L9" i="2" s="1"/>
  <c r="L10" i="2" s="1"/>
  <c r="L11" i="2" s="1"/>
  <c r="L12" i="2" s="1"/>
  <c r="L13" i="2" s="1"/>
  <c r="L14" i="2" s="1"/>
  <c r="L15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S5" i="2"/>
  <c r="R5" i="2"/>
  <c r="Q5" i="2"/>
  <c r="O5" i="2"/>
  <c r="M5" i="2"/>
  <c r="L5" i="2"/>
  <c r="K5" i="2"/>
  <c r="K6" i="2" s="1"/>
  <c r="K7" i="2" s="1"/>
  <c r="K8" i="2" s="1"/>
  <c r="K9" i="2" s="1"/>
  <c r="K10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I5" i="2"/>
  <c r="I6" i="2" s="1"/>
  <c r="I7" i="2" s="1"/>
  <c r="H5" i="2"/>
  <c r="G5" i="2"/>
  <c r="S4" i="2"/>
  <c r="R4" i="2"/>
  <c r="Q4" i="2"/>
  <c r="O4" i="2"/>
  <c r="M4" i="2"/>
  <c r="L4" i="2"/>
  <c r="K4" i="2"/>
  <c r="J4" i="2"/>
  <c r="I4" i="2"/>
  <c r="H4" i="2"/>
  <c r="G4" i="2"/>
  <c r="F4" i="2"/>
  <c r="E4" i="2"/>
  <c r="D4" i="2"/>
  <c r="D5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B4" i="2"/>
  <c r="B5" i="2" s="1"/>
  <c r="B6" i="2" s="1"/>
  <c r="B7" i="2" s="1"/>
  <c r="B8" i="2" s="1"/>
  <c r="B9" i="2" s="1"/>
  <c r="S3" i="2"/>
  <c r="R3" i="2"/>
  <c r="Q3" i="2"/>
  <c r="G3" i="2"/>
  <c r="F3" i="2"/>
  <c r="E3" i="2"/>
  <c r="A3" i="2"/>
  <c r="T2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Q495" i="2" l="1"/>
  <c r="E495" i="2"/>
  <c r="F495" i="2"/>
  <c r="C267" i="2"/>
  <c r="C268" i="2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N86" i="2"/>
  <c r="R85" i="2"/>
  <c r="Q219" i="2"/>
  <c r="Q41" i="2"/>
  <c r="R41" i="2"/>
  <c r="N42" i="2"/>
  <c r="N33" i="2"/>
  <c r="R32" i="2"/>
  <c r="Q32" i="2"/>
  <c r="E41" i="2"/>
  <c r="G41" i="2"/>
  <c r="F41" i="2"/>
  <c r="D42" i="2"/>
  <c r="S2" i="2"/>
  <c r="E40" i="2"/>
  <c r="Q189" i="2"/>
  <c r="N190" i="2"/>
  <c r="R189" i="2"/>
  <c r="Q85" i="2"/>
  <c r="N225" i="2"/>
  <c r="R224" i="2"/>
  <c r="Q224" i="2"/>
  <c r="G160" i="2"/>
  <c r="F160" i="2"/>
  <c r="D161" i="2"/>
  <c r="E160" i="2"/>
  <c r="N7" i="2"/>
  <c r="Q6" i="2"/>
  <c r="R6" i="2"/>
  <c r="G40" i="2"/>
  <c r="R325" i="2"/>
  <c r="Q325" i="2"/>
  <c r="B268" i="2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67" i="2"/>
  <c r="E203" i="2"/>
  <c r="D204" i="2"/>
  <c r="G203" i="2"/>
  <c r="F40" i="2"/>
  <c r="F107" i="2"/>
  <c r="Q130" i="2"/>
  <c r="N131" i="2"/>
  <c r="R38" i="2"/>
  <c r="F60" i="2"/>
  <c r="R141" i="2"/>
  <c r="N142" i="2"/>
  <c r="F5" i="2"/>
  <c r="E5" i="2"/>
  <c r="G60" i="2"/>
  <c r="R130" i="2"/>
  <c r="Q141" i="2"/>
  <c r="E60" i="2"/>
  <c r="Q381" i="2"/>
  <c r="R381" i="2"/>
  <c r="N382" i="2"/>
  <c r="Q61" i="2"/>
  <c r="G107" i="2"/>
  <c r="G83" i="2"/>
  <c r="D84" i="2"/>
  <c r="Q278" i="2"/>
  <c r="N279" i="2"/>
  <c r="R278" i="2"/>
  <c r="F130" i="2"/>
  <c r="E130" i="2"/>
  <c r="D131" i="2"/>
  <c r="F149" i="2"/>
  <c r="G149" i="2"/>
  <c r="E149" i="2"/>
  <c r="D150" i="2"/>
  <c r="C407" i="2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06" i="2"/>
  <c r="G129" i="2"/>
  <c r="E148" i="2"/>
  <c r="R235" i="2"/>
  <c r="N236" i="2"/>
  <c r="Q235" i="2"/>
  <c r="N65" i="2"/>
  <c r="E107" i="2"/>
  <c r="F148" i="2"/>
  <c r="Q218" i="2"/>
  <c r="F300" i="2"/>
  <c r="G300" i="2"/>
  <c r="E300" i="2"/>
  <c r="D301" i="2"/>
  <c r="E61" i="2"/>
  <c r="D62" i="2"/>
  <c r="D6" i="2"/>
  <c r="Q46" i="2"/>
  <c r="N47" i="2"/>
  <c r="G148" i="2"/>
  <c r="R163" i="2"/>
  <c r="Q163" i="2"/>
  <c r="N164" i="2"/>
  <c r="G108" i="2"/>
  <c r="F108" i="2"/>
  <c r="D109" i="2"/>
  <c r="E108" i="2"/>
  <c r="R46" i="2"/>
  <c r="G128" i="2"/>
  <c r="N204" i="2"/>
  <c r="Q203" i="2"/>
  <c r="N21" i="2"/>
  <c r="R203" i="2"/>
  <c r="R140" i="2"/>
  <c r="Q140" i="2"/>
  <c r="N148" i="2"/>
  <c r="R147" i="2"/>
  <c r="Q147" i="2"/>
  <c r="G159" i="2"/>
  <c r="E159" i="2"/>
  <c r="R169" i="2"/>
  <c r="Q169" i="2"/>
  <c r="Q139" i="2"/>
  <c r="F159" i="2"/>
  <c r="N271" i="2"/>
  <c r="R270" i="2"/>
  <c r="Q270" i="2"/>
  <c r="Q109" i="2"/>
  <c r="N110" i="2"/>
  <c r="R146" i="2"/>
  <c r="N170" i="2"/>
  <c r="R63" i="2"/>
  <c r="Q63" i="2"/>
  <c r="Q83" i="2"/>
  <c r="R109" i="2"/>
  <c r="F223" i="2"/>
  <c r="D224" i="2"/>
  <c r="E223" i="2"/>
  <c r="G147" i="2"/>
  <c r="F147" i="2"/>
  <c r="G223" i="2"/>
  <c r="L406" i="2"/>
  <c r="L407" i="2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Q450" i="2"/>
  <c r="N451" i="2"/>
  <c r="R180" i="2"/>
  <c r="Q180" i="2"/>
  <c r="N181" i="2"/>
  <c r="G350" i="2"/>
  <c r="D351" i="2"/>
  <c r="F350" i="2"/>
  <c r="E350" i="2"/>
  <c r="R152" i="2"/>
  <c r="N153" i="2"/>
  <c r="Q152" i="2"/>
  <c r="R159" i="2"/>
  <c r="Q159" i="2"/>
  <c r="R217" i="2"/>
  <c r="R168" i="2"/>
  <c r="Q168" i="2"/>
  <c r="R297" i="2"/>
  <c r="Q297" i="2"/>
  <c r="B348" i="2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47" i="2"/>
  <c r="R269" i="2"/>
  <c r="Q269" i="2"/>
  <c r="G146" i="2"/>
  <c r="F146" i="2"/>
  <c r="E146" i="2"/>
  <c r="R252" i="2"/>
  <c r="A4" i="2"/>
  <c r="R299" i="2"/>
  <c r="Q468" i="2"/>
  <c r="R468" i="2"/>
  <c r="N469" i="2"/>
  <c r="G410" i="2"/>
  <c r="E410" i="2"/>
  <c r="D411" i="2"/>
  <c r="F410" i="2"/>
  <c r="D180" i="2"/>
  <c r="R346" i="2"/>
  <c r="Q346" i="2"/>
  <c r="R255" i="2"/>
  <c r="N256" i="2"/>
  <c r="E324" i="2"/>
  <c r="D325" i="2"/>
  <c r="G324" i="2"/>
  <c r="F324" i="2"/>
  <c r="R188" i="2"/>
  <c r="Q188" i="2"/>
  <c r="Q202" i="2"/>
  <c r="Q255" i="2"/>
  <c r="R301" i="2"/>
  <c r="N302" i="2"/>
  <c r="Q301" i="2"/>
  <c r="E179" i="2"/>
  <c r="R229" i="2"/>
  <c r="Q229" i="2"/>
  <c r="N230" i="2"/>
  <c r="D270" i="2"/>
  <c r="E269" i="2"/>
  <c r="G179" i="2"/>
  <c r="F269" i="2"/>
  <c r="N336" i="2"/>
  <c r="Q335" i="2"/>
  <c r="R335" i="2"/>
  <c r="Q414" i="2"/>
  <c r="N415" i="2"/>
  <c r="R414" i="2"/>
  <c r="F323" i="2"/>
  <c r="E323" i="2"/>
  <c r="Q324" i="2"/>
  <c r="R324" i="2"/>
  <c r="Q215" i="2"/>
  <c r="Q233" i="2"/>
  <c r="G323" i="2"/>
  <c r="R349" i="2"/>
  <c r="Q349" i="2"/>
  <c r="N350" i="2"/>
  <c r="R358" i="2"/>
  <c r="N359" i="2"/>
  <c r="R369" i="2"/>
  <c r="N370" i="2"/>
  <c r="E201" i="2"/>
  <c r="Q223" i="2"/>
  <c r="Q228" i="2"/>
  <c r="F252" i="2"/>
  <c r="D253" i="2"/>
  <c r="E252" i="2"/>
  <c r="Q358" i="2"/>
  <c r="R327" i="2"/>
  <c r="Q327" i="2"/>
  <c r="Q408" i="2"/>
  <c r="R408" i="2"/>
  <c r="N409" i="2"/>
  <c r="E409" i="2"/>
  <c r="F409" i="2"/>
  <c r="Q378" i="2"/>
  <c r="N379" i="2"/>
  <c r="Q357" i="2"/>
  <c r="R378" i="2"/>
  <c r="N420" i="2"/>
  <c r="Q419" i="2"/>
  <c r="R419" i="2"/>
  <c r="N442" i="2"/>
  <c r="R441" i="2"/>
  <c r="G428" i="2"/>
  <c r="D429" i="2"/>
  <c r="N433" i="2"/>
  <c r="R432" i="2"/>
  <c r="R474" i="2"/>
  <c r="Q474" i="2"/>
  <c r="N475" i="2"/>
  <c r="E428" i="2"/>
  <c r="Q432" i="2"/>
  <c r="D443" i="2"/>
  <c r="F442" i="2"/>
  <c r="G442" i="2"/>
  <c r="F428" i="2"/>
  <c r="E442" i="2"/>
  <c r="Q473" i="2"/>
  <c r="D374" i="2"/>
  <c r="F373" i="2"/>
  <c r="G373" i="2"/>
  <c r="R473" i="2"/>
  <c r="D469" i="2"/>
  <c r="F468" i="2"/>
  <c r="G468" i="2"/>
  <c r="F408" i="2"/>
  <c r="E408" i="2"/>
  <c r="G408" i="2"/>
  <c r="G441" i="2"/>
  <c r="E441" i="2"/>
  <c r="R449" i="2"/>
  <c r="Q449" i="2"/>
  <c r="N66" i="2" l="1"/>
  <c r="Q65" i="2"/>
  <c r="R65" i="2"/>
  <c r="E469" i="2"/>
  <c r="D470" i="2"/>
  <c r="G469" i="2"/>
  <c r="F469" i="2"/>
  <c r="R359" i="2"/>
  <c r="Q359" i="2"/>
  <c r="N360" i="2"/>
  <c r="Q230" i="2"/>
  <c r="R230" i="2"/>
  <c r="Q7" i="2"/>
  <c r="N8" i="2"/>
  <c r="R7" i="2"/>
  <c r="F411" i="2"/>
  <c r="G411" i="2"/>
  <c r="D412" i="2"/>
  <c r="E411" i="2"/>
  <c r="D225" i="2"/>
  <c r="G224" i="2"/>
  <c r="F224" i="2"/>
  <c r="E224" i="2"/>
  <c r="G6" i="2"/>
  <c r="F6" i="2"/>
  <c r="E6" i="2"/>
  <c r="D7" i="2"/>
  <c r="N43" i="2"/>
  <c r="Q42" i="2"/>
  <c r="R42" i="2"/>
  <c r="A6" i="2"/>
  <c r="A5" i="2"/>
  <c r="Q148" i="2"/>
  <c r="R148" i="2"/>
  <c r="G62" i="2"/>
  <c r="F62" i="2"/>
  <c r="E62" i="2"/>
  <c r="D63" i="2"/>
  <c r="R142" i="2"/>
  <c r="Q142" i="2"/>
  <c r="N143" i="2"/>
  <c r="D162" i="2"/>
  <c r="G161" i="2"/>
  <c r="F161" i="2"/>
  <c r="E161" i="2"/>
  <c r="F109" i="2"/>
  <c r="E109" i="2"/>
  <c r="D110" i="2"/>
  <c r="G109" i="2"/>
  <c r="G42" i="2"/>
  <c r="F42" i="2"/>
  <c r="E42" i="2"/>
  <c r="D43" i="2"/>
  <c r="N421" i="2"/>
  <c r="Q420" i="2"/>
  <c r="R420" i="2"/>
  <c r="D132" i="2"/>
  <c r="G131" i="2"/>
  <c r="F131" i="2"/>
  <c r="E131" i="2"/>
  <c r="D375" i="2"/>
  <c r="G374" i="2"/>
  <c r="F374" i="2"/>
  <c r="E374" i="2"/>
  <c r="R47" i="2"/>
  <c r="Q47" i="2"/>
  <c r="N48" i="2"/>
  <c r="G301" i="2"/>
  <c r="E301" i="2"/>
  <c r="D302" i="2"/>
  <c r="F301" i="2"/>
  <c r="R442" i="2"/>
  <c r="N443" i="2"/>
  <c r="Q442" i="2"/>
  <c r="G253" i="2"/>
  <c r="F253" i="2"/>
  <c r="E253" i="2"/>
  <c r="D254" i="2"/>
  <c r="E325" i="2"/>
  <c r="D326" i="2"/>
  <c r="F325" i="2"/>
  <c r="G325" i="2"/>
  <c r="R271" i="2"/>
  <c r="N272" i="2"/>
  <c r="Q271" i="2"/>
  <c r="R336" i="2"/>
  <c r="Q336" i="2"/>
  <c r="N337" i="2"/>
  <c r="Q256" i="2"/>
  <c r="R256" i="2"/>
  <c r="N257" i="2"/>
  <c r="F270" i="2"/>
  <c r="E270" i="2"/>
  <c r="G270" i="2"/>
  <c r="D271" i="2"/>
  <c r="N154" i="2"/>
  <c r="R153" i="2"/>
  <c r="Q153" i="2"/>
  <c r="R475" i="2"/>
  <c r="N476" i="2"/>
  <c r="Q475" i="2"/>
  <c r="N22" i="2"/>
  <c r="Q21" i="2"/>
  <c r="R21" i="2"/>
  <c r="N132" i="2"/>
  <c r="R131" i="2"/>
  <c r="Q131" i="2"/>
  <c r="D181" i="2"/>
  <c r="G180" i="2"/>
  <c r="F180" i="2"/>
  <c r="E180" i="2"/>
  <c r="E150" i="2"/>
  <c r="D151" i="2"/>
  <c r="G150" i="2"/>
  <c r="F150" i="2"/>
  <c r="B371" i="2"/>
  <c r="B372" i="2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N171" i="2"/>
  <c r="R170" i="2"/>
  <c r="Q170" i="2"/>
  <c r="N280" i="2"/>
  <c r="R279" i="2"/>
  <c r="Q279" i="2"/>
  <c r="R225" i="2"/>
  <c r="Q225" i="2"/>
  <c r="N226" i="2"/>
  <c r="N87" i="2"/>
  <c r="R86" i="2"/>
  <c r="Q86" i="2"/>
  <c r="N191" i="2"/>
  <c r="R190" i="2"/>
  <c r="Q190" i="2"/>
  <c r="D430" i="2"/>
  <c r="F429" i="2"/>
  <c r="E429" i="2"/>
  <c r="G429" i="2"/>
  <c r="R181" i="2"/>
  <c r="Q181" i="2"/>
  <c r="N182" i="2"/>
  <c r="N452" i="2"/>
  <c r="R451" i="2"/>
  <c r="Q451" i="2"/>
  <c r="N237" i="2"/>
  <c r="R236" i="2"/>
  <c r="Q236" i="2"/>
  <c r="R164" i="2"/>
  <c r="Q164" i="2"/>
  <c r="N165" i="2"/>
  <c r="R370" i="2"/>
  <c r="Q370" i="2"/>
  <c r="R350" i="2"/>
  <c r="Q350" i="2"/>
  <c r="N351" i="2"/>
  <c r="R33" i="2"/>
  <c r="Q33" i="2"/>
  <c r="N34" i="2"/>
  <c r="N470" i="2"/>
  <c r="R469" i="2"/>
  <c r="Q469" i="2"/>
  <c r="N303" i="2"/>
  <c r="Q302" i="2"/>
  <c r="R302" i="2"/>
  <c r="Q204" i="2"/>
  <c r="N205" i="2"/>
  <c r="R204" i="2"/>
  <c r="R433" i="2"/>
  <c r="Q433" i="2"/>
  <c r="N434" i="2"/>
  <c r="Q415" i="2"/>
  <c r="R415" i="2"/>
  <c r="G204" i="2"/>
  <c r="E204" i="2"/>
  <c r="F204" i="2"/>
  <c r="D205" i="2"/>
  <c r="R382" i="2"/>
  <c r="Q382" i="2"/>
  <c r="N383" i="2"/>
  <c r="R379" i="2"/>
  <c r="Q379" i="2"/>
  <c r="E443" i="2"/>
  <c r="G443" i="2"/>
  <c r="F443" i="2"/>
  <c r="D444" i="2"/>
  <c r="R409" i="2"/>
  <c r="Q409" i="2"/>
  <c r="N410" i="2"/>
  <c r="D352" i="2"/>
  <c r="E351" i="2"/>
  <c r="F351" i="2"/>
  <c r="G351" i="2"/>
  <c r="N111" i="2"/>
  <c r="R110" i="2"/>
  <c r="Q110" i="2"/>
  <c r="D85" i="2"/>
  <c r="F84" i="2"/>
  <c r="E84" i="2"/>
  <c r="G84" i="2"/>
  <c r="N422" i="2" l="1"/>
  <c r="Q421" i="2"/>
  <c r="R421" i="2"/>
  <c r="D44" i="2"/>
  <c r="G43" i="2"/>
  <c r="F43" i="2"/>
  <c r="E43" i="2"/>
  <c r="D413" i="2"/>
  <c r="G412" i="2"/>
  <c r="F412" i="2"/>
  <c r="E412" i="2"/>
  <c r="R452" i="2"/>
  <c r="Q452" i="2"/>
  <c r="N453" i="2"/>
  <c r="N183" i="2"/>
  <c r="R182" i="2"/>
  <c r="Q182" i="2"/>
  <c r="D163" i="2"/>
  <c r="E162" i="2"/>
  <c r="G162" i="2"/>
  <c r="F162" i="2"/>
  <c r="Q43" i="2"/>
  <c r="R43" i="2"/>
  <c r="N361" i="2"/>
  <c r="R360" i="2"/>
  <c r="Q360" i="2"/>
  <c r="Q191" i="2"/>
  <c r="R191" i="2"/>
  <c r="N192" i="2"/>
  <c r="Q132" i="2"/>
  <c r="R132" i="2"/>
  <c r="N133" i="2"/>
  <c r="N477" i="2"/>
  <c r="R476" i="2"/>
  <c r="Q476" i="2"/>
  <c r="F326" i="2"/>
  <c r="E326" i="2"/>
  <c r="D327" i="2"/>
  <c r="G326" i="2"/>
  <c r="G375" i="2"/>
  <c r="D376" i="2"/>
  <c r="E375" i="2"/>
  <c r="F375" i="2"/>
  <c r="R143" i="2"/>
  <c r="Q143" i="2"/>
  <c r="D8" i="2"/>
  <c r="G7" i="2"/>
  <c r="F7" i="2"/>
  <c r="E7" i="2"/>
  <c r="R205" i="2"/>
  <c r="Q205" i="2"/>
  <c r="N206" i="2"/>
  <c r="R470" i="2"/>
  <c r="Q470" i="2"/>
  <c r="N9" i="2"/>
  <c r="Q8" i="2"/>
  <c r="R8" i="2"/>
  <c r="Q34" i="2"/>
  <c r="R34" i="2"/>
  <c r="D471" i="2"/>
  <c r="G470" i="2"/>
  <c r="F470" i="2"/>
  <c r="E470" i="2"/>
  <c r="B407" i="2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06" i="2"/>
  <c r="R280" i="2"/>
  <c r="Q280" i="2"/>
  <c r="N281" i="2"/>
  <c r="R48" i="2"/>
  <c r="Q48" i="2"/>
  <c r="N49" i="2"/>
  <c r="F430" i="2"/>
  <c r="D431" i="2"/>
  <c r="G430" i="2"/>
  <c r="E430" i="2"/>
  <c r="F181" i="2"/>
  <c r="E181" i="2"/>
  <c r="D182" i="2"/>
  <c r="G181" i="2"/>
  <c r="D255" i="2"/>
  <c r="G254" i="2"/>
  <c r="F254" i="2"/>
  <c r="E254" i="2"/>
  <c r="G85" i="2"/>
  <c r="E85" i="2"/>
  <c r="D86" i="2"/>
  <c r="F85" i="2"/>
  <c r="Q87" i="2"/>
  <c r="N88" i="2"/>
  <c r="R87" i="2"/>
  <c r="R22" i="2"/>
  <c r="Q22" i="2"/>
  <c r="N23" i="2"/>
  <c r="G63" i="2"/>
  <c r="D64" i="2"/>
  <c r="F63" i="2"/>
  <c r="E63" i="2"/>
  <c r="N435" i="2"/>
  <c r="Q434" i="2"/>
  <c r="R434" i="2"/>
  <c r="R410" i="2"/>
  <c r="N411" i="2"/>
  <c r="Q410" i="2"/>
  <c r="R351" i="2"/>
  <c r="Q351" i="2"/>
  <c r="N352" i="2"/>
  <c r="R165" i="2"/>
  <c r="Q165" i="2"/>
  <c r="Q226" i="2"/>
  <c r="R226" i="2"/>
  <c r="R154" i="2"/>
  <c r="Q154" i="2"/>
  <c r="N155" i="2"/>
  <c r="E132" i="2"/>
  <c r="D133" i="2"/>
  <c r="G132" i="2"/>
  <c r="F132" i="2"/>
  <c r="R237" i="2"/>
  <c r="Q237" i="2"/>
  <c r="N238" i="2"/>
  <c r="R443" i="2"/>
  <c r="N444" i="2"/>
  <c r="Q443" i="2"/>
  <c r="D226" i="2"/>
  <c r="G225" i="2"/>
  <c r="F225" i="2"/>
  <c r="E225" i="2"/>
  <c r="G302" i="2"/>
  <c r="E302" i="2"/>
  <c r="F302" i="2"/>
  <c r="D303" i="2"/>
  <c r="F444" i="2"/>
  <c r="E444" i="2"/>
  <c r="G444" i="2"/>
  <c r="D445" i="2"/>
  <c r="R171" i="2"/>
  <c r="Q171" i="2"/>
  <c r="E110" i="2"/>
  <c r="D111" i="2"/>
  <c r="F110" i="2"/>
  <c r="G110" i="2"/>
  <c r="R272" i="2"/>
  <c r="Q272" i="2"/>
  <c r="N273" i="2"/>
  <c r="R383" i="2"/>
  <c r="Q383" i="2"/>
  <c r="N384" i="2"/>
  <c r="E352" i="2"/>
  <c r="D353" i="2"/>
  <c r="G352" i="2"/>
  <c r="F352" i="2"/>
  <c r="F271" i="2"/>
  <c r="G271" i="2"/>
  <c r="D272" i="2"/>
  <c r="E271" i="2"/>
  <c r="A7" i="2"/>
  <c r="R257" i="2"/>
  <c r="N258" i="2"/>
  <c r="Q257" i="2"/>
  <c r="R303" i="2"/>
  <c r="Q303" i="2"/>
  <c r="N304" i="2"/>
  <c r="D152" i="2"/>
  <c r="G151" i="2"/>
  <c r="E151" i="2"/>
  <c r="F151" i="2"/>
  <c r="R337" i="2"/>
  <c r="Q337" i="2"/>
  <c r="N338" i="2"/>
  <c r="D206" i="2"/>
  <c r="F205" i="2"/>
  <c r="E205" i="2"/>
  <c r="G205" i="2"/>
  <c r="R111" i="2"/>
  <c r="Q111" i="2"/>
  <c r="N112" i="2"/>
  <c r="N67" i="2"/>
  <c r="R66" i="2"/>
  <c r="Q66" i="2"/>
  <c r="R435" i="2" l="1"/>
  <c r="N436" i="2"/>
  <c r="Q435" i="2"/>
  <c r="N193" i="2"/>
  <c r="R192" i="2"/>
  <c r="Q192" i="2"/>
  <c r="R155" i="2"/>
  <c r="Q155" i="2"/>
  <c r="N156" i="2"/>
  <c r="Q281" i="2"/>
  <c r="N282" i="2"/>
  <c r="R281" i="2"/>
  <c r="R304" i="2"/>
  <c r="Q304" i="2"/>
  <c r="N305" i="2"/>
  <c r="F226" i="2"/>
  <c r="G226" i="2"/>
  <c r="E226" i="2"/>
  <c r="D227" i="2"/>
  <c r="N10" i="2"/>
  <c r="R9" i="2"/>
  <c r="Q9" i="2"/>
  <c r="F133" i="2"/>
  <c r="E133" i="2"/>
  <c r="G133" i="2"/>
  <c r="D134" i="2"/>
  <c r="N445" i="2"/>
  <c r="Q444" i="2"/>
  <c r="R444" i="2"/>
  <c r="N362" i="2"/>
  <c r="Q361" i="2"/>
  <c r="R361" i="2"/>
  <c r="G163" i="2"/>
  <c r="F163" i="2"/>
  <c r="E163" i="2"/>
  <c r="D164" i="2"/>
  <c r="D304" i="2"/>
  <c r="G303" i="2"/>
  <c r="E303" i="2"/>
  <c r="F303" i="2"/>
  <c r="D377" i="2"/>
  <c r="F376" i="2"/>
  <c r="E376" i="2"/>
  <c r="G376" i="2"/>
  <c r="R67" i="2"/>
  <c r="Q67" i="2"/>
  <c r="N68" i="2"/>
  <c r="D207" i="2"/>
  <c r="G206" i="2"/>
  <c r="F206" i="2"/>
  <c r="E206" i="2"/>
  <c r="R238" i="2"/>
  <c r="Q238" i="2"/>
  <c r="N239" i="2"/>
  <c r="R258" i="2"/>
  <c r="N259" i="2"/>
  <c r="Q258" i="2"/>
  <c r="D328" i="2"/>
  <c r="G327" i="2"/>
  <c r="F327" i="2"/>
  <c r="E327" i="2"/>
  <c r="R133" i="2"/>
  <c r="Q133" i="2"/>
  <c r="N134" i="2"/>
  <c r="D45" i="2"/>
  <c r="G44" i="2"/>
  <c r="F44" i="2"/>
  <c r="E44" i="2"/>
  <c r="G471" i="2"/>
  <c r="F471" i="2"/>
  <c r="E471" i="2"/>
  <c r="D472" i="2"/>
  <c r="R183" i="2"/>
  <c r="N184" i="2"/>
  <c r="Q183" i="2"/>
  <c r="G445" i="2"/>
  <c r="E445" i="2"/>
  <c r="F445" i="2"/>
  <c r="D446" i="2"/>
  <c r="G86" i="2"/>
  <c r="F86" i="2"/>
  <c r="E86" i="2"/>
  <c r="D87" i="2"/>
  <c r="E413" i="2"/>
  <c r="D414" i="2"/>
  <c r="G413" i="2"/>
  <c r="F413" i="2"/>
  <c r="F152" i="2"/>
  <c r="E152" i="2"/>
  <c r="D153" i="2"/>
  <c r="G152" i="2"/>
  <c r="F255" i="2"/>
  <c r="E255" i="2"/>
  <c r="G255" i="2"/>
  <c r="D256" i="2"/>
  <c r="N24" i="2"/>
  <c r="R23" i="2"/>
  <c r="Q23" i="2"/>
  <c r="N385" i="2"/>
  <c r="R384" i="2"/>
  <c r="Q384" i="2"/>
  <c r="R112" i="2"/>
  <c r="Q112" i="2"/>
  <c r="N113" i="2"/>
  <c r="D183" i="2"/>
  <c r="E182" i="2"/>
  <c r="G182" i="2"/>
  <c r="F182" i="2"/>
  <c r="Q49" i="2"/>
  <c r="R49" i="2"/>
  <c r="N50" i="2"/>
  <c r="A8" i="2"/>
  <c r="Q422" i="2"/>
  <c r="N423" i="2"/>
  <c r="R422" i="2"/>
  <c r="Q352" i="2"/>
  <c r="R352" i="2"/>
  <c r="F353" i="2"/>
  <c r="G353" i="2"/>
  <c r="E353" i="2"/>
  <c r="D354" i="2"/>
  <c r="G111" i="2"/>
  <c r="E111" i="2"/>
  <c r="F111" i="2"/>
  <c r="D112" i="2"/>
  <c r="N207" i="2"/>
  <c r="Q206" i="2"/>
  <c r="R206" i="2"/>
  <c r="R411" i="2"/>
  <c r="Q411" i="2"/>
  <c r="R453" i="2"/>
  <c r="Q453" i="2"/>
  <c r="N454" i="2"/>
  <c r="Q88" i="2"/>
  <c r="N89" i="2"/>
  <c r="R88" i="2"/>
  <c r="R477" i="2"/>
  <c r="N478" i="2"/>
  <c r="Q477" i="2"/>
  <c r="R273" i="2"/>
  <c r="N274" i="2"/>
  <c r="Q273" i="2"/>
  <c r="F431" i="2"/>
  <c r="D432" i="2"/>
  <c r="G431" i="2"/>
  <c r="E431" i="2"/>
  <c r="E272" i="2"/>
  <c r="D273" i="2"/>
  <c r="G272" i="2"/>
  <c r="F272" i="2"/>
  <c r="F64" i="2"/>
  <c r="E64" i="2"/>
  <c r="D65" i="2"/>
  <c r="G64" i="2"/>
  <c r="N339" i="2"/>
  <c r="Q338" i="2"/>
  <c r="R338" i="2"/>
  <c r="D9" i="2"/>
  <c r="E8" i="2"/>
  <c r="G8" i="2"/>
  <c r="F8" i="2"/>
  <c r="E65" i="2" l="1"/>
  <c r="D66" i="2"/>
  <c r="F65" i="2"/>
  <c r="G65" i="2"/>
  <c r="F207" i="2"/>
  <c r="E207" i="2"/>
  <c r="G207" i="2"/>
  <c r="D208" i="2"/>
  <c r="D88" i="2"/>
  <c r="G87" i="2"/>
  <c r="F87" i="2"/>
  <c r="E87" i="2"/>
  <c r="G472" i="2"/>
  <c r="D473" i="2"/>
  <c r="F472" i="2"/>
  <c r="E472" i="2"/>
  <c r="N363" i="2"/>
  <c r="Q362" i="2"/>
  <c r="R362" i="2"/>
  <c r="N114" i="2"/>
  <c r="R113" i="2"/>
  <c r="Q113" i="2"/>
  <c r="R68" i="2"/>
  <c r="N69" i="2"/>
  <c r="Q68" i="2"/>
  <c r="R445" i="2"/>
  <c r="N446" i="2"/>
  <c r="Q445" i="2"/>
  <c r="Q156" i="2"/>
  <c r="R156" i="2"/>
  <c r="Q385" i="2"/>
  <c r="R385" i="2"/>
  <c r="N386" i="2"/>
  <c r="N340" i="2"/>
  <c r="R339" i="2"/>
  <c r="Q339" i="2"/>
  <c r="A9" i="2"/>
  <c r="G45" i="2"/>
  <c r="E45" i="2"/>
  <c r="D46" i="2"/>
  <c r="F45" i="2"/>
  <c r="R207" i="2"/>
  <c r="Q207" i="2"/>
  <c r="N208" i="2"/>
  <c r="R282" i="2"/>
  <c r="Q282" i="2"/>
  <c r="N283" i="2"/>
  <c r="R454" i="2"/>
  <c r="N455" i="2"/>
  <c r="Q454" i="2"/>
  <c r="D113" i="2"/>
  <c r="G112" i="2"/>
  <c r="F112" i="2"/>
  <c r="E112" i="2"/>
  <c r="G153" i="2"/>
  <c r="F153" i="2"/>
  <c r="E153" i="2"/>
  <c r="D154" i="2"/>
  <c r="N306" i="2"/>
  <c r="Q305" i="2"/>
  <c r="R305" i="2"/>
  <c r="N135" i="2"/>
  <c r="R134" i="2"/>
  <c r="Q134" i="2"/>
  <c r="R259" i="2"/>
  <c r="Q259" i="2"/>
  <c r="N260" i="2"/>
  <c r="R478" i="2"/>
  <c r="N479" i="2"/>
  <c r="Q478" i="2"/>
  <c r="D447" i="2"/>
  <c r="G446" i="2"/>
  <c r="F446" i="2"/>
  <c r="E446" i="2"/>
  <c r="F377" i="2"/>
  <c r="E377" i="2"/>
  <c r="D378" i="2"/>
  <c r="G377" i="2"/>
  <c r="G227" i="2"/>
  <c r="F227" i="2"/>
  <c r="E227" i="2"/>
  <c r="D228" i="2"/>
  <c r="N194" i="2"/>
  <c r="R193" i="2"/>
  <c r="Q193" i="2"/>
  <c r="G256" i="2"/>
  <c r="D257" i="2"/>
  <c r="E256" i="2"/>
  <c r="F256" i="2"/>
  <c r="D184" i="2"/>
  <c r="G183" i="2"/>
  <c r="F183" i="2"/>
  <c r="E183" i="2"/>
  <c r="G164" i="2"/>
  <c r="D165" i="2"/>
  <c r="E164" i="2"/>
  <c r="F164" i="2"/>
  <c r="E328" i="2"/>
  <c r="G328" i="2"/>
  <c r="F328" i="2"/>
  <c r="D329" i="2"/>
  <c r="R24" i="2"/>
  <c r="Q24" i="2"/>
  <c r="N25" i="2"/>
  <c r="G273" i="2"/>
  <c r="F273" i="2"/>
  <c r="E273" i="2"/>
  <c r="D274" i="2"/>
  <c r="D355" i="2"/>
  <c r="G354" i="2"/>
  <c r="F354" i="2"/>
  <c r="E354" i="2"/>
  <c r="Q423" i="2"/>
  <c r="R423" i="2"/>
  <c r="N424" i="2"/>
  <c r="R50" i="2"/>
  <c r="Q50" i="2"/>
  <c r="N51" i="2"/>
  <c r="R436" i="2"/>
  <c r="Q436" i="2"/>
  <c r="N437" i="2"/>
  <c r="G134" i="2"/>
  <c r="D135" i="2"/>
  <c r="E134" i="2"/>
  <c r="F134" i="2"/>
  <c r="Q184" i="2"/>
  <c r="R184" i="2"/>
  <c r="Q89" i="2"/>
  <c r="N90" i="2"/>
  <c r="R89" i="2"/>
  <c r="D433" i="2"/>
  <c r="G432" i="2"/>
  <c r="F432" i="2"/>
  <c r="E432" i="2"/>
  <c r="F9" i="2"/>
  <c r="D10" i="2"/>
  <c r="G9" i="2"/>
  <c r="E9" i="2"/>
  <c r="N275" i="2"/>
  <c r="R274" i="2"/>
  <c r="Q274" i="2"/>
  <c r="F414" i="2"/>
  <c r="G414" i="2"/>
  <c r="D415" i="2"/>
  <c r="E414" i="2"/>
  <c r="R239" i="2"/>
  <c r="N240" i="2"/>
  <c r="Q239" i="2"/>
  <c r="F304" i="2"/>
  <c r="G304" i="2"/>
  <c r="E304" i="2"/>
  <c r="D305" i="2"/>
  <c r="N11" i="2"/>
  <c r="R10" i="2"/>
  <c r="Q10" i="2"/>
  <c r="G257" i="2" l="1"/>
  <c r="D258" i="2"/>
  <c r="E257" i="2"/>
  <c r="F257" i="2"/>
  <c r="R275" i="2"/>
  <c r="Q275" i="2"/>
  <c r="G274" i="2"/>
  <c r="D275" i="2"/>
  <c r="E274" i="2"/>
  <c r="F274" i="2"/>
  <c r="R455" i="2"/>
  <c r="Q455" i="2"/>
  <c r="N456" i="2"/>
  <c r="F228" i="2"/>
  <c r="D229" i="2"/>
  <c r="E228" i="2"/>
  <c r="G228" i="2"/>
  <c r="R283" i="2"/>
  <c r="N284" i="2"/>
  <c r="Q283" i="2"/>
  <c r="E165" i="2"/>
  <c r="D166" i="2"/>
  <c r="F165" i="2"/>
  <c r="G165" i="2"/>
  <c r="R306" i="2"/>
  <c r="Q306" i="2"/>
  <c r="N307" i="2"/>
  <c r="N364" i="2"/>
  <c r="R363" i="2"/>
  <c r="Q363" i="2"/>
  <c r="A10" i="2"/>
  <c r="R25" i="2"/>
  <c r="Q25" i="2"/>
  <c r="F378" i="2"/>
  <c r="E378" i="2"/>
  <c r="G378" i="2"/>
  <c r="D379" i="2"/>
  <c r="G329" i="2"/>
  <c r="F329" i="2"/>
  <c r="D330" i="2"/>
  <c r="E329" i="2"/>
  <c r="E66" i="2"/>
  <c r="F66" i="2"/>
  <c r="G66" i="2"/>
  <c r="D67" i="2"/>
  <c r="Q446" i="2"/>
  <c r="R446" i="2"/>
  <c r="R260" i="2"/>
  <c r="N261" i="2"/>
  <c r="Q260" i="2"/>
  <c r="F305" i="2"/>
  <c r="G305" i="2"/>
  <c r="E305" i="2"/>
  <c r="D306" i="2"/>
  <c r="G473" i="2"/>
  <c r="F473" i="2"/>
  <c r="E473" i="2"/>
  <c r="D474" i="2"/>
  <c r="G433" i="2"/>
  <c r="F433" i="2"/>
  <c r="D434" i="2"/>
  <c r="E433" i="2"/>
  <c r="Q114" i="2"/>
  <c r="R114" i="2"/>
  <c r="N115" i="2"/>
  <c r="N209" i="2"/>
  <c r="Q208" i="2"/>
  <c r="R208" i="2"/>
  <c r="R340" i="2"/>
  <c r="Q340" i="2"/>
  <c r="N341" i="2"/>
  <c r="F184" i="2"/>
  <c r="E184" i="2"/>
  <c r="D185" i="2"/>
  <c r="G184" i="2"/>
  <c r="R240" i="2"/>
  <c r="N241" i="2"/>
  <c r="Q240" i="2"/>
  <c r="N52" i="2"/>
  <c r="R51" i="2"/>
  <c r="Q51" i="2"/>
  <c r="D448" i="2"/>
  <c r="G447" i="2"/>
  <c r="F447" i="2"/>
  <c r="E447" i="2"/>
  <c r="F113" i="2"/>
  <c r="G113" i="2"/>
  <c r="E113" i="2"/>
  <c r="D114" i="2"/>
  <c r="G46" i="2"/>
  <c r="F46" i="2"/>
  <c r="E46" i="2"/>
  <c r="D47" i="2"/>
  <c r="D416" i="2"/>
  <c r="G415" i="2"/>
  <c r="F415" i="2"/>
  <c r="E415" i="2"/>
  <c r="Q424" i="2"/>
  <c r="N425" i="2"/>
  <c r="R424" i="2"/>
  <c r="G88" i="2"/>
  <c r="F88" i="2"/>
  <c r="D89" i="2"/>
  <c r="E88" i="2"/>
  <c r="Q386" i="2"/>
  <c r="R386" i="2"/>
  <c r="N387" i="2"/>
  <c r="E208" i="2"/>
  <c r="F208" i="2"/>
  <c r="D209" i="2"/>
  <c r="G208" i="2"/>
  <c r="Q437" i="2"/>
  <c r="N438" i="2"/>
  <c r="R437" i="2"/>
  <c r="R194" i="2"/>
  <c r="Q194" i="2"/>
  <c r="N195" i="2"/>
  <c r="R11" i="2"/>
  <c r="Q11" i="2"/>
  <c r="N12" i="2"/>
  <c r="D155" i="2"/>
  <c r="G154" i="2"/>
  <c r="F154" i="2"/>
  <c r="E154" i="2"/>
  <c r="F355" i="2"/>
  <c r="E355" i="2"/>
  <c r="D356" i="2"/>
  <c r="G355" i="2"/>
  <c r="E135" i="2"/>
  <c r="D136" i="2"/>
  <c r="G135" i="2"/>
  <c r="F135" i="2"/>
  <c r="G10" i="2"/>
  <c r="F10" i="2"/>
  <c r="D11" i="2"/>
  <c r="E10" i="2"/>
  <c r="Q90" i="2"/>
  <c r="N91" i="2"/>
  <c r="R90" i="2"/>
  <c r="N480" i="2"/>
  <c r="Q479" i="2"/>
  <c r="R479" i="2"/>
  <c r="Q135" i="2"/>
  <c r="R135" i="2"/>
  <c r="N136" i="2"/>
  <c r="N70" i="2"/>
  <c r="R69" i="2"/>
  <c r="Q69" i="2"/>
  <c r="F155" i="2" l="1"/>
  <c r="D156" i="2"/>
  <c r="G155" i="2"/>
  <c r="E155" i="2"/>
  <c r="R195" i="2"/>
  <c r="Q195" i="2"/>
  <c r="N196" i="2"/>
  <c r="A11" i="2"/>
  <c r="D475" i="2"/>
  <c r="F474" i="2"/>
  <c r="E474" i="2"/>
  <c r="G474" i="2"/>
  <c r="G209" i="2"/>
  <c r="F209" i="2"/>
  <c r="E209" i="2"/>
  <c r="D210" i="2"/>
  <c r="R115" i="2"/>
  <c r="N116" i="2"/>
  <c r="Q115" i="2"/>
  <c r="F47" i="2"/>
  <c r="E47" i="2"/>
  <c r="G47" i="2"/>
  <c r="D48" i="2"/>
  <c r="R70" i="2"/>
  <c r="N71" i="2"/>
  <c r="Q70" i="2"/>
  <c r="R438" i="2"/>
  <c r="Q438" i="2"/>
  <c r="F89" i="2"/>
  <c r="D90" i="2"/>
  <c r="G89" i="2"/>
  <c r="E89" i="2"/>
  <c r="G185" i="2"/>
  <c r="F185" i="2"/>
  <c r="E185" i="2"/>
  <c r="D186" i="2"/>
  <c r="D167" i="2"/>
  <c r="G166" i="2"/>
  <c r="F166" i="2"/>
  <c r="E166" i="2"/>
  <c r="E306" i="2"/>
  <c r="G306" i="2"/>
  <c r="F306" i="2"/>
  <c r="D307" i="2"/>
  <c r="R480" i="2"/>
  <c r="Q480" i="2"/>
  <c r="N481" i="2"/>
  <c r="G416" i="2"/>
  <c r="F416" i="2"/>
  <c r="E416" i="2"/>
  <c r="D417" i="2"/>
  <c r="R364" i="2"/>
  <c r="N365" i="2"/>
  <c r="Q364" i="2"/>
  <c r="N13" i="2"/>
  <c r="R12" i="2"/>
  <c r="Q12" i="2"/>
  <c r="Q307" i="2"/>
  <c r="N308" i="2"/>
  <c r="R307" i="2"/>
  <c r="N388" i="2"/>
  <c r="Q387" i="2"/>
  <c r="R387" i="2"/>
  <c r="R52" i="2"/>
  <c r="Q52" i="2"/>
  <c r="N53" i="2"/>
  <c r="E379" i="2"/>
  <c r="D380" i="2"/>
  <c r="G379" i="2"/>
  <c r="F379" i="2"/>
  <c r="N285" i="2"/>
  <c r="R284" i="2"/>
  <c r="Q284" i="2"/>
  <c r="N457" i="2"/>
  <c r="Q456" i="2"/>
  <c r="R456" i="2"/>
  <c r="Q241" i="2"/>
  <c r="N242" i="2"/>
  <c r="R241" i="2"/>
  <c r="N92" i="2"/>
  <c r="R91" i="2"/>
  <c r="Q91" i="2"/>
  <c r="D357" i="2"/>
  <c r="F356" i="2"/>
  <c r="E356" i="2"/>
  <c r="G356" i="2"/>
  <c r="D331" i="2"/>
  <c r="G330" i="2"/>
  <c r="E330" i="2"/>
  <c r="F330" i="2"/>
  <c r="D435" i="2"/>
  <c r="F434" i="2"/>
  <c r="G434" i="2"/>
  <c r="E434" i="2"/>
  <c r="N262" i="2"/>
  <c r="Q261" i="2"/>
  <c r="R261" i="2"/>
  <c r="N342" i="2"/>
  <c r="R341" i="2"/>
  <c r="Q341" i="2"/>
  <c r="G275" i="2"/>
  <c r="D276" i="2"/>
  <c r="E275" i="2"/>
  <c r="F275" i="2"/>
  <c r="G258" i="2"/>
  <c r="E258" i="2"/>
  <c r="F258" i="2"/>
  <c r="D259" i="2"/>
  <c r="G448" i="2"/>
  <c r="E448" i="2"/>
  <c r="D449" i="2"/>
  <c r="F448" i="2"/>
  <c r="R209" i="2"/>
  <c r="N210" i="2"/>
  <c r="Q209" i="2"/>
  <c r="E67" i="2"/>
  <c r="F67" i="2"/>
  <c r="G67" i="2"/>
  <c r="D68" i="2"/>
  <c r="F114" i="2"/>
  <c r="D115" i="2"/>
  <c r="G114" i="2"/>
  <c r="E114" i="2"/>
  <c r="Q136" i="2"/>
  <c r="R136" i="2"/>
  <c r="R425" i="2"/>
  <c r="Q425" i="2"/>
  <c r="F11" i="2"/>
  <c r="E11" i="2"/>
  <c r="G11" i="2"/>
  <c r="D12" i="2"/>
  <c r="G136" i="2"/>
  <c r="E136" i="2"/>
  <c r="F136" i="2"/>
  <c r="D137" i="2"/>
  <c r="F229" i="2"/>
  <c r="G229" i="2"/>
  <c r="E229" i="2"/>
  <c r="D230" i="2"/>
  <c r="D13" i="2" l="1"/>
  <c r="F12" i="2"/>
  <c r="E12" i="2"/>
  <c r="G12" i="2"/>
  <c r="Q457" i="2"/>
  <c r="N458" i="2"/>
  <c r="R457" i="2"/>
  <c r="D260" i="2"/>
  <c r="F259" i="2"/>
  <c r="G259" i="2"/>
  <c r="E259" i="2"/>
  <c r="F435" i="2"/>
  <c r="E435" i="2"/>
  <c r="D436" i="2"/>
  <c r="G435" i="2"/>
  <c r="D91" i="2"/>
  <c r="E90" i="2"/>
  <c r="G90" i="2"/>
  <c r="F90" i="2"/>
  <c r="G307" i="2"/>
  <c r="F307" i="2"/>
  <c r="D308" i="2"/>
  <c r="E307" i="2"/>
  <c r="R71" i="2"/>
  <c r="Q71" i="2"/>
  <c r="N72" i="2"/>
  <c r="F449" i="2"/>
  <c r="D450" i="2"/>
  <c r="G449" i="2"/>
  <c r="E449" i="2"/>
  <c r="N389" i="2"/>
  <c r="Q388" i="2"/>
  <c r="R388" i="2"/>
  <c r="N309" i="2"/>
  <c r="R308" i="2"/>
  <c r="Q308" i="2"/>
  <c r="F167" i="2"/>
  <c r="G167" i="2"/>
  <c r="E167" i="2"/>
  <c r="D168" i="2"/>
  <c r="E137" i="2"/>
  <c r="G137" i="2"/>
  <c r="F137" i="2"/>
  <c r="D138" i="2"/>
  <c r="Q262" i="2"/>
  <c r="N263" i="2"/>
  <c r="R262" i="2"/>
  <c r="E230" i="2"/>
  <c r="D231" i="2"/>
  <c r="G230" i="2"/>
  <c r="F230" i="2"/>
  <c r="Q13" i="2"/>
  <c r="N14" i="2"/>
  <c r="R13" i="2"/>
  <c r="Q116" i="2"/>
  <c r="R116" i="2"/>
  <c r="N117" i="2"/>
  <c r="G68" i="2"/>
  <c r="D69" i="2"/>
  <c r="F68" i="2"/>
  <c r="E68" i="2"/>
  <c r="R196" i="2"/>
  <c r="Q196" i="2"/>
  <c r="N197" i="2"/>
  <c r="R365" i="2"/>
  <c r="Q365" i="2"/>
  <c r="D187" i="2"/>
  <c r="G186" i="2"/>
  <c r="F186" i="2"/>
  <c r="E186" i="2"/>
  <c r="G210" i="2"/>
  <c r="F210" i="2"/>
  <c r="E210" i="2"/>
  <c r="D211" i="2"/>
  <c r="Q53" i="2"/>
  <c r="N54" i="2"/>
  <c r="R53" i="2"/>
  <c r="E475" i="2"/>
  <c r="D476" i="2"/>
  <c r="G475" i="2"/>
  <c r="F475" i="2"/>
  <c r="A12" i="2"/>
  <c r="E48" i="2"/>
  <c r="D49" i="2"/>
  <c r="G48" i="2"/>
  <c r="F48" i="2"/>
  <c r="R210" i="2"/>
  <c r="Q210" i="2"/>
  <c r="N211" i="2"/>
  <c r="R242" i="2"/>
  <c r="Q242" i="2"/>
  <c r="N243" i="2"/>
  <c r="F276" i="2"/>
  <c r="G276" i="2"/>
  <c r="E276" i="2"/>
  <c r="D277" i="2"/>
  <c r="E115" i="2"/>
  <c r="G115" i="2"/>
  <c r="F115" i="2"/>
  <c r="D116" i="2"/>
  <c r="G417" i="2"/>
  <c r="D418" i="2"/>
  <c r="F417" i="2"/>
  <c r="E417" i="2"/>
  <c r="G156" i="2"/>
  <c r="F156" i="2"/>
  <c r="E156" i="2"/>
  <c r="D381" i="2"/>
  <c r="E380" i="2"/>
  <c r="G380" i="2"/>
  <c r="F380" i="2"/>
  <c r="Q481" i="2"/>
  <c r="R481" i="2"/>
  <c r="N482" i="2"/>
  <c r="R342" i="2"/>
  <c r="Q342" i="2"/>
  <c r="N343" i="2"/>
  <c r="N93" i="2"/>
  <c r="R92" i="2"/>
  <c r="Q92" i="2"/>
  <c r="N286" i="2"/>
  <c r="R285" i="2"/>
  <c r="Q285" i="2"/>
  <c r="E331" i="2"/>
  <c r="D332" i="2"/>
  <c r="G331" i="2"/>
  <c r="F331" i="2"/>
  <c r="E357" i="2"/>
  <c r="F357" i="2"/>
  <c r="G357" i="2"/>
  <c r="D358" i="2"/>
  <c r="F69" i="2" l="1"/>
  <c r="E69" i="2"/>
  <c r="D70" i="2"/>
  <c r="G69" i="2"/>
  <c r="D382" i="2"/>
  <c r="F381" i="2"/>
  <c r="G381" i="2"/>
  <c r="E381" i="2"/>
  <c r="N55" i="2"/>
  <c r="R54" i="2"/>
  <c r="Q54" i="2"/>
  <c r="F91" i="2"/>
  <c r="G91" i="2"/>
  <c r="E91" i="2"/>
  <c r="D92" i="2"/>
  <c r="G116" i="2"/>
  <c r="D117" i="2"/>
  <c r="F116" i="2"/>
  <c r="E116" i="2"/>
  <c r="G231" i="2"/>
  <c r="F231" i="2"/>
  <c r="E231" i="2"/>
  <c r="D232" i="2"/>
  <c r="R286" i="2"/>
  <c r="Q286" i="2"/>
  <c r="N287" i="2"/>
  <c r="R93" i="2"/>
  <c r="Q93" i="2"/>
  <c r="N94" i="2"/>
  <c r="E450" i="2"/>
  <c r="F450" i="2"/>
  <c r="G450" i="2"/>
  <c r="D451" i="2"/>
  <c r="E260" i="2"/>
  <c r="D261" i="2"/>
  <c r="G260" i="2"/>
  <c r="F260" i="2"/>
  <c r="Q14" i="2"/>
  <c r="N15" i="2"/>
  <c r="R14" i="2"/>
  <c r="E277" i="2"/>
  <c r="D278" i="2"/>
  <c r="G277" i="2"/>
  <c r="F277" i="2"/>
  <c r="R263" i="2"/>
  <c r="N264" i="2"/>
  <c r="Q263" i="2"/>
  <c r="N73" i="2"/>
  <c r="R72" i="2"/>
  <c r="Q72" i="2"/>
  <c r="Q458" i="2"/>
  <c r="R458" i="2"/>
  <c r="N459" i="2"/>
  <c r="N118" i="2"/>
  <c r="R117" i="2"/>
  <c r="Q117" i="2"/>
  <c r="E332" i="2"/>
  <c r="G332" i="2"/>
  <c r="F332" i="2"/>
  <c r="D333" i="2"/>
  <c r="G187" i="2"/>
  <c r="F187" i="2"/>
  <c r="D188" i="2"/>
  <c r="E187" i="2"/>
  <c r="R482" i="2"/>
  <c r="Q482" i="2"/>
  <c r="N483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Q197" i="2"/>
  <c r="N198" i="2"/>
  <c r="R197" i="2"/>
  <c r="D139" i="2"/>
  <c r="E138" i="2"/>
  <c r="G138" i="2"/>
  <c r="F138" i="2"/>
  <c r="R211" i="2"/>
  <c r="N212" i="2"/>
  <c r="Q211" i="2"/>
  <c r="D212" i="2"/>
  <c r="F211" i="2"/>
  <c r="G211" i="2"/>
  <c r="E211" i="2"/>
  <c r="F436" i="2"/>
  <c r="D437" i="2"/>
  <c r="G436" i="2"/>
  <c r="E436" i="2"/>
  <c r="R243" i="2"/>
  <c r="N244" i="2"/>
  <c r="Q243" i="2"/>
  <c r="F308" i="2"/>
  <c r="G308" i="2"/>
  <c r="E308" i="2"/>
  <c r="D309" i="2"/>
  <c r="G168" i="2"/>
  <c r="F168" i="2"/>
  <c r="E168" i="2"/>
  <c r="D169" i="2"/>
  <c r="F476" i="2"/>
  <c r="E476" i="2"/>
  <c r="G476" i="2"/>
  <c r="D477" i="2"/>
  <c r="D50" i="2"/>
  <c r="G49" i="2"/>
  <c r="F49" i="2"/>
  <c r="E49" i="2"/>
  <c r="R309" i="2"/>
  <c r="Q309" i="2"/>
  <c r="N310" i="2"/>
  <c r="F418" i="2"/>
  <c r="D419" i="2"/>
  <c r="G418" i="2"/>
  <c r="E418" i="2"/>
  <c r="Q389" i="2"/>
  <c r="N390" i="2"/>
  <c r="R389" i="2"/>
  <c r="R343" i="2"/>
  <c r="Q343" i="2"/>
  <c r="G358" i="2"/>
  <c r="F358" i="2"/>
  <c r="E358" i="2"/>
  <c r="D359" i="2"/>
  <c r="D14" i="2"/>
  <c r="G13" i="2"/>
  <c r="F13" i="2"/>
  <c r="E13" i="2"/>
  <c r="E139" i="2" l="1"/>
  <c r="D140" i="2"/>
  <c r="G139" i="2"/>
  <c r="F139" i="2"/>
  <c r="G419" i="2"/>
  <c r="F419" i="2"/>
  <c r="E419" i="2"/>
  <c r="D420" i="2"/>
  <c r="G261" i="2"/>
  <c r="D262" i="2"/>
  <c r="F261" i="2"/>
  <c r="E261" i="2"/>
  <c r="Q198" i="2"/>
  <c r="R198" i="2"/>
  <c r="Q310" i="2"/>
  <c r="N311" i="2"/>
  <c r="R310" i="2"/>
  <c r="R244" i="2"/>
  <c r="N245" i="2"/>
  <c r="Q244" i="2"/>
  <c r="R94" i="2"/>
  <c r="Q94" i="2"/>
  <c r="N95" i="2"/>
  <c r="N56" i="2"/>
  <c r="Q55" i="2"/>
  <c r="R55" i="2"/>
  <c r="R73" i="2"/>
  <c r="N74" i="2"/>
  <c r="Q73" i="2"/>
  <c r="Q212" i="2"/>
  <c r="R212" i="2"/>
  <c r="R390" i="2"/>
  <c r="N391" i="2"/>
  <c r="Q390" i="2"/>
  <c r="R459" i="2"/>
  <c r="N460" i="2"/>
  <c r="Q459" i="2"/>
  <c r="R264" i="2"/>
  <c r="Q264" i="2"/>
  <c r="N265" i="2"/>
  <c r="N288" i="2"/>
  <c r="R287" i="2"/>
  <c r="Q287" i="2"/>
  <c r="E437" i="2"/>
  <c r="D438" i="2"/>
  <c r="F437" i="2"/>
  <c r="G437" i="2"/>
  <c r="E382" i="2"/>
  <c r="D383" i="2"/>
  <c r="F382" i="2"/>
  <c r="G382" i="2"/>
  <c r="D334" i="2"/>
  <c r="F333" i="2"/>
  <c r="G333" i="2"/>
  <c r="E333" i="2"/>
  <c r="G117" i="2"/>
  <c r="F117" i="2"/>
  <c r="E117" i="2"/>
  <c r="D118" i="2"/>
  <c r="Q118" i="2"/>
  <c r="R118" i="2"/>
  <c r="N119" i="2"/>
  <c r="G188" i="2"/>
  <c r="E188" i="2"/>
  <c r="D189" i="2"/>
  <c r="F188" i="2"/>
  <c r="G232" i="2"/>
  <c r="F232" i="2"/>
  <c r="E232" i="2"/>
  <c r="D233" i="2"/>
  <c r="G70" i="2"/>
  <c r="E70" i="2"/>
  <c r="F70" i="2"/>
  <c r="D71" i="2"/>
  <c r="N16" i="2"/>
  <c r="R15" i="2"/>
  <c r="Q15" i="2"/>
  <c r="E309" i="2"/>
  <c r="D310" i="2"/>
  <c r="G309" i="2"/>
  <c r="F309" i="2"/>
  <c r="Q483" i="2"/>
  <c r="N484" i="2"/>
  <c r="R483" i="2"/>
  <c r="D15" i="2"/>
  <c r="G14" i="2"/>
  <c r="F14" i="2"/>
  <c r="E14" i="2"/>
  <c r="G50" i="2"/>
  <c r="F50" i="2"/>
  <c r="E50" i="2"/>
  <c r="D51" i="2"/>
  <c r="F359" i="2"/>
  <c r="E359" i="2"/>
  <c r="D360" i="2"/>
  <c r="G359" i="2"/>
  <c r="G477" i="2"/>
  <c r="F477" i="2"/>
  <c r="D478" i="2"/>
  <c r="E477" i="2"/>
  <c r="G278" i="2"/>
  <c r="E278" i="2"/>
  <c r="F278" i="2"/>
  <c r="D279" i="2"/>
  <c r="E212" i="2"/>
  <c r="D213" i="2"/>
  <c r="G212" i="2"/>
  <c r="F212" i="2"/>
  <c r="G169" i="2"/>
  <c r="F169" i="2"/>
  <c r="D170" i="2"/>
  <c r="E169" i="2"/>
  <c r="F92" i="2"/>
  <c r="E92" i="2"/>
  <c r="G92" i="2"/>
  <c r="D93" i="2"/>
  <c r="D452" i="2"/>
  <c r="F451" i="2"/>
  <c r="E451" i="2"/>
  <c r="G451" i="2"/>
  <c r="E310" i="2" l="1"/>
  <c r="G310" i="2"/>
  <c r="F310" i="2"/>
  <c r="D311" i="2"/>
  <c r="R245" i="2"/>
  <c r="Q245" i="2"/>
  <c r="N246" i="2"/>
  <c r="D94" i="2"/>
  <c r="G93" i="2"/>
  <c r="F93" i="2"/>
  <c r="E93" i="2"/>
  <c r="Q391" i="2"/>
  <c r="R391" i="2"/>
  <c r="N392" i="2"/>
  <c r="D171" i="2"/>
  <c r="E170" i="2"/>
  <c r="G170" i="2"/>
  <c r="F170" i="2"/>
  <c r="G233" i="2"/>
  <c r="F233" i="2"/>
  <c r="D234" i="2"/>
  <c r="E233" i="2"/>
  <c r="G383" i="2"/>
  <c r="F383" i="2"/>
  <c r="D384" i="2"/>
  <c r="E383" i="2"/>
  <c r="E452" i="2"/>
  <c r="G452" i="2"/>
  <c r="F452" i="2"/>
  <c r="D453" i="2"/>
  <c r="G262" i="2"/>
  <c r="D263" i="2"/>
  <c r="F262" i="2"/>
  <c r="E262" i="2"/>
  <c r="R74" i="2"/>
  <c r="Q74" i="2"/>
  <c r="N75" i="2"/>
  <c r="G420" i="2"/>
  <c r="D421" i="2"/>
  <c r="F420" i="2"/>
  <c r="E420" i="2"/>
  <c r="R265" i="2"/>
  <c r="N266" i="2"/>
  <c r="Q265" i="2"/>
  <c r="G118" i="2"/>
  <c r="D119" i="2"/>
  <c r="F118" i="2"/>
  <c r="E118" i="2"/>
  <c r="N312" i="2"/>
  <c r="Q311" i="2"/>
  <c r="R311" i="2"/>
  <c r="G360" i="2"/>
  <c r="F360" i="2"/>
  <c r="E360" i="2"/>
  <c r="D361" i="2"/>
  <c r="Q16" i="2"/>
  <c r="N17" i="2"/>
  <c r="R16" i="2"/>
  <c r="F334" i="2"/>
  <c r="E334" i="2"/>
  <c r="D335" i="2"/>
  <c r="G334" i="2"/>
  <c r="F51" i="2"/>
  <c r="E51" i="2"/>
  <c r="D52" i="2"/>
  <c r="G51" i="2"/>
  <c r="E213" i="2"/>
  <c r="G213" i="2"/>
  <c r="D214" i="2"/>
  <c r="F213" i="2"/>
  <c r="E15" i="2"/>
  <c r="G15" i="2"/>
  <c r="D16" i="2"/>
  <c r="F15" i="2"/>
  <c r="Q119" i="2"/>
  <c r="R119" i="2"/>
  <c r="N120" i="2"/>
  <c r="D479" i="2"/>
  <c r="G478" i="2"/>
  <c r="F478" i="2"/>
  <c r="E478" i="2"/>
  <c r="Q460" i="2"/>
  <c r="N461" i="2"/>
  <c r="R460" i="2"/>
  <c r="G71" i="2"/>
  <c r="F71" i="2"/>
  <c r="D72" i="2"/>
  <c r="E71" i="2"/>
  <c r="D190" i="2"/>
  <c r="G189" i="2"/>
  <c r="F189" i="2"/>
  <c r="E189" i="2"/>
  <c r="F438" i="2"/>
  <c r="D439" i="2"/>
  <c r="G438" i="2"/>
  <c r="E438" i="2"/>
  <c r="E279" i="2"/>
  <c r="D280" i="2"/>
  <c r="G279" i="2"/>
  <c r="F279" i="2"/>
  <c r="Q56" i="2"/>
  <c r="R56" i="2"/>
  <c r="R484" i="2"/>
  <c r="Q484" i="2"/>
  <c r="N485" i="2"/>
  <c r="N96" i="2"/>
  <c r="R95" i="2"/>
  <c r="Q95" i="2"/>
  <c r="D141" i="2"/>
  <c r="F140" i="2"/>
  <c r="G140" i="2"/>
  <c r="E140" i="2"/>
  <c r="N289" i="2"/>
  <c r="R288" i="2"/>
  <c r="Q288" i="2"/>
  <c r="D172" i="2" l="1"/>
  <c r="G171" i="2"/>
  <c r="F171" i="2"/>
  <c r="E171" i="2"/>
  <c r="F453" i="2"/>
  <c r="E453" i="2"/>
  <c r="G453" i="2"/>
  <c r="D454" i="2"/>
  <c r="E141" i="2"/>
  <c r="F141" i="2"/>
  <c r="G141" i="2"/>
  <c r="D142" i="2"/>
  <c r="E190" i="2"/>
  <c r="D191" i="2"/>
  <c r="G190" i="2"/>
  <c r="F190" i="2"/>
  <c r="G214" i="2"/>
  <c r="E214" i="2"/>
  <c r="D215" i="2"/>
  <c r="F214" i="2"/>
  <c r="R312" i="2"/>
  <c r="Q312" i="2"/>
  <c r="N313" i="2"/>
  <c r="R17" i="2"/>
  <c r="Q17" i="2"/>
  <c r="N18" i="2"/>
  <c r="G16" i="2"/>
  <c r="F16" i="2"/>
  <c r="E16" i="2"/>
  <c r="D17" i="2"/>
  <c r="D95" i="2"/>
  <c r="F94" i="2"/>
  <c r="E94" i="2"/>
  <c r="G94" i="2"/>
  <c r="G263" i="2"/>
  <c r="E263" i="2"/>
  <c r="F263" i="2"/>
  <c r="D264" i="2"/>
  <c r="R246" i="2"/>
  <c r="Q246" i="2"/>
  <c r="N247" i="2"/>
  <c r="G479" i="2"/>
  <c r="F479" i="2"/>
  <c r="E479" i="2"/>
  <c r="D480" i="2"/>
  <c r="G439" i="2"/>
  <c r="F439" i="2"/>
  <c r="E439" i="2"/>
  <c r="N393" i="2"/>
  <c r="R392" i="2"/>
  <c r="Q392" i="2"/>
  <c r="F311" i="2"/>
  <c r="G311" i="2"/>
  <c r="D312" i="2"/>
  <c r="E311" i="2"/>
  <c r="E280" i="2"/>
  <c r="D281" i="2"/>
  <c r="G280" i="2"/>
  <c r="F280" i="2"/>
  <c r="Q289" i="2"/>
  <c r="N290" i="2"/>
  <c r="R289" i="2"/>
  <c r="D120" i="2"/>
  <c r="F119" i="2"/>
  <c r="E119" i="2"/>
  <c r="G119" i="2"/>
  <c r="R485" i="2"/>
  <c r="Q485" i="2"/>
  <c r="N486" i="2"/>
  <c r="Q461" i="2"/>
  <c r="N462" i="2"/>
  <c r="R461" i="2"/>
  <c r="Q266" i="2"/>
  <c r="R266" i="2"/>
  <c r="D422" i="2"/>
  <c r="G421" i="2"/>
  <c r="F421" i="2"/>
  <c r="E421" i="2"/>
  <c r="Q75" i="2"/>
  <c r="R75" i="2"/>
  <c r="N76" i="2"/>
  <c r="D73" i="2"/>
  <c r="G72" i="2"/>
  <c r="F72" i="2"/>
  <c r="E72" i="2"/>
  <c r="G52" i="2"/>
  <c r="D53" i="2"/>
  <c r="F52" i="2"/>
  <c r="E52" i="2"/>
  <c r="F384" i="2"/>
  <c r="G384" i="2"/>
  <c r="E384" i="2"/>
  <c r="D385" i="2"/>
  <c r="R120" i="2"/>
  <c r="Q120" i="2"/>
  <c r="N121" i="2"/>
  <c r="G361" i="2"/>
  <c r="D362" i="2"/>
  <c r="E361" i="2"/>
  <c r="F361" i="2"/>
  <c r="Q96" i="2"/>
  <c r="N97" i="2"/>
  <c r="R96" i="2"/>
  <c r="E335" i="2"/>
  <c r="D336" i="2"/>
  <c r="G335" i="2"/>
  <c r="F335" i="2"/>
  <c r="E234" i="2"/>
  <c r="D235" i="2"/>
  <c r="G234" i="2"/>
  <c r="F234" i="2"/>
  <c r="D423" i="2" l="1"/>
  <c r="F422" i="2"/>
  <c r="E422" i="2"/>
  <c r="G422" i="2"/>
  <c r="R462" i="2"/>
  <c r="Q462" i="2"/>
  <c r="N463" i="2"/>
  <c r="G95" i="2"/>
  <c r="F95" i="2"/>
  <c r="D96" i="2"/>
  <c r="E95" i="2"/>
  <c r="G235" i="2"/>
  <c r="F235" i="2"/>
  <c r="E235" i="2"/>
  <c r="D236" i="2"/>
  <c r="R486" i="2"/>
  <c r="N487" i="2"/>
  <c r="Q486" i="2"/>
  <c r="R393" i="2"/>
  <c r="N394" i="2"/>
  <c r="Q393" i="2"/>
  <c r="G191" i="2"/>
  <c r="E191" i="2"/>
  <c r="F191" i="2"/>
  <c r="D192" i="2"/>
  <c r="G454" i="2"/>
  <c r="F454" i="2"/>
  <c r="E454" i="2"/>
  <c r="D455" i="2"/>
  <c r="G281" i="2"/>
  <c r="F281" i="2"/>
  <c r="E281" i="2"/>
  <c r="D282" i="2"/>
  <c r="D265" i="2"/>
  <c r="G264" i="2"/>
  <c r="E264" i="2"/>
  <c r="F264" i="2"/>
  <c r="G142" i="2"/>
  <c r="F142" i="2"/>
  <c r="E142" i="2"/>
  <c r="D143" i="2"/>
  <c r="D18" i="2"/>
  <c r="E17" i="2"/>
  <c r="G17" i="2"/>
  <c r="F17" i="2"/>
  <c r="F312" i="2"/>
  <c r="D313" i="2"/>
  <c r="G312" i="2"/>
  <c r="E312" i="2"/>
  <c r="E385" i="2"/>
  <c r="D386" i="2"/>
  <c r="G385" i="2"/>
  <c r="F385" i="2"/>
  <c r="G336" i="2"/>
  <c r="D337" i="2"/>
  <c r="F336" i="2"/>
  <c r="E336" i="2"/>
  <c r="E120" i="2"/>
  <c r="G120" i="2"/>
  <c r="D121" i="2"/>
  <c r="F120" i="2"/>
  <c r="Q313" i="2"/>
  <c r="N314" i="2"/>
  <c r="R313" i="2"/>
  <c r="G480" i="2"/>
  <c r="D481" i="2"/>
  <c r="F480" i="2"/>
  <c r="E480" i="2"/>
  <c r="G215" i="2"/>
  <c r="E215" i="2"/>
  <c r="F215" i="2"/>
  <c r="D216" i="2"/>
  <c r="E362" i="2"/>
  <c r="G362" i="2"/>
  <c r="F362" i="2"/>
  <c r="D363" i="2"/>
  <c r="N122" i="2"/>
  <c r="R121" i="2"/>
  <c r="Q121" i="2"/>
  <c r="D54" i="2"/>
  <c r="F53" i="2"/>
  <c r="E53" i="2"/>
  <c r="G53" i="2"/>
  <c r="R18" i="2"/>
  <c r="Q18" i="2"/>
  <c r="R97" i="2"/>
  <c r="Q97" i="2"/>
  <c r="N98" i="2"/>
  <c r="G73" i="2"/>
  <c r="F73" i="2"/>
  <c r="D74" i="2"/>
  <c r="E73" i="2"/>
  <c r="N77" i="2"/>
  <c r="R76" i="2"/>
  <c r="Q76" i="2"/>
  <c r="R290" i="2"/>
  <c r="N291" i="2"/>
  <c r="Q290" i="2"/>
  <c r="N248" i="2"/>
  <c r="R247" i="2"/>
  <c r="Q247" i="2"/>
  <c r="F172" i="2"/>
  <c r="E172" i="2"/>
  <c r="G172" i="2"/>
  <c r="D173" i="2"/>
  <c r="Q122" i="2" l="1"/>
  <c r="N123" i="2"/>
  <c r="R122" i="2"/>
  <c r="R487" i="2"/>
  <c r="N488" i="2"/>
  <c r="Q487" i="2"/>
  <c r="D97" i="2"/>
  <c r="G96" i="2"/>
  <c r="F96" i="2"/>
  <c r="E96" i="2"/>
  <c r="F455" i="2"/>
  <c r="D456" i="2"/>
  <c r="E455" i="2"/>
  <c r="G455" i="2"/>
  <c r="G337" i="2"/>
  <c r="D338" i="2"/>
  <c r="F337" i="2"/>
  <c r="E337" i="2"/>
  <c r="R463" i="2"/>
  <c r="N464" i="2"/>
  <c r="Q463" i="2"/>
  <c r="E386" i="2"/>
  <c r="G386" i="2"/>
  <c r="F386" i="2"/>
  <c r="D387" i="2"/>
  <c r="E54" i="2"/>
  <c r="F54" i="2"/>
  <c r="D55" i="2"/>
  <c r="G54" i="2"/>
  <c r="E236" i="2"/>
  <c r="G236" i="2"/>
  <c r="F236" i="2"/>
  <c r="D237" i="2"/>
  <c r="F282" i="2"/>
  <c r="D283" i="2"/>
  <c r="G282" i="2"/>
  <c r="E282" i="2"/>
  <c r="D217" i="2"/>
  <c r="E216" i="2"/>
  <c r="G216" i="2"/>
  <c r="F216" i="2"/>
  <c r="D314" i="2"/>
  <c r="G313" i="2"/>
  <c r="F313" i="2"/>
  <c r="E313" i="2"/>
  <c r="E481" i="2"/>
  <c r="D482" i="2"/>
  <c r="G481" i="2"/>
  <c r="F481" i="2"/>
  <c r="D122" i="2"/>
  <c r="G121" i="2"/>
  <c r="E121" i="2"/>
  <c r="F121" i="2"/>
  <c r="R394" i="2"/>
  <c r="N395" i="2"/>
  <c r="Q394" i="2"/>
  <c r="Q248" i="2"/>
  <c r="N249" i="2"/>
  <c r="R248" i="2"/>
  <c r="Q291" i="2"/>
  <c r="R291" i="2"/>
  <c r="N292" i="2"/>
  <c r="R314" i="2"/>
  <c r="N315" i="2"/>
  <c r="Q314" i="2"/>
  <c r="G363" i="2"/>
  <c r="E363" i="2"/>
  <c r="F363" i="2"/>
  <c r="D364" i="2"/>
  <c r="G192" i="2"/>
  <c r="F192" i="2"/>
  <c r="D193" i="2"/>
  <c r="E192" i="2"/>
  <c r="F18" i="2"/>
  <c r="E18" i="2"/>
  <c r="D19" i="2"/>
  <c r="G18" i="2"/>
  <c r="D266" i="2"/>
  <c r="G265" i="2"/>
  <c r="F265" i="2"/>
  <c r="E265" i="2"/>
  <c r="N78" i="2"/>
  <c r="Q77" i="2"/>
  <c r="R77" i="2"/>
  <c r="E74" i="2"/>
  <c r="D75" i="2"/>
  <c r="G74" i="2"/>
  <c r="F74" i="2"/>
  <c r="Q98" i="2"/>
  <c r="R98" i="2"/>
  <c r="N99" i="2"/>
  <c r="G173" i="2"/>
  <c r="F173" i="2"/>
  <c r="D174" i="2"/>
  <c r="E173" i="2"/>
  <c r="G143" i="2"/>
  <c r="F143" i="2"/>
  <c r="E143" i="2"/>
  <c r="F423" i="2"/>
  <c r="D424" i="2"/>
  <c r="G423" i="2"/>
  <c r="E423" i="2"/>
  <c r="E424" i="2" l="1"/>
  <c r="D425" i="2"/>
  <c r="F424" i="2"/>
  <c r="G424" i="2"/>
  <c r="G55" i="2"/>
  <c r="F55" i="2"/>
  <c r="E55" i="2"/>
  <c r="D56" i="2"/>
  <c r="F97" i="2"/>
  <c r="E97" i="2"/>
  <c r="G97" i="2"/>
  <c r="D98" i="2"/>
  <c r="F19" i="2"/>
  <c r="G19" i="2"/>
  <c r="E19" i="2"/>
  <c r="D20" i="2"/>
  <c r="N396" i="2"/>
  <c r="R395" i="2"/>
  <c r="Q395" i="2"/>
  <c r="D388" i="2"/>
  <c r="E387" i="2"/>
  <c r="G387" i="2"/>
  <c r="F387" i="2"/>
  <c r="R488" i="2"/>
  <c r="Q488" i="2"/>
  <c r="E217" i="2"/>
  <c r="D218" i="2"/>
  <c r="G217" i="2"/>
  <c r="F217" i="2"/>
  <c r="G174" i="2"/>
  <c r="D175" i="2"/>
  <c r="F174" i="2"/>
  <c r="E174" i="2"/>
  <c r="G237" i="2"/>
  <c r="E237" i="2"/>
  <c r="F237" i="2"/>
  <c r="D238" i="2"/>
  <c r="G193" i="2"/>
  <c r="D194" i="2"/>
  <c r="E193" i="2"/>
  <c r="F193" i="2"/>
  <c r="D123" i="2"/>
  <c r="E122" i="2"/>
  <c r="G122" i="2"/>
  <c r="F122" i="2"/>
  <c r="R315" i="2"/>
  <c r="N316" i="2"/>
  <c r="Q315" i="2"/>
  <c r="G283" i="2"/>
  <c r="D284" i="2"/>
  <c r="E283" i="2"/>
  <c r="F283" i="2"/>
  <c r="N100" i="2"/>
  <c r="R99" i="2"/>
  <c r="Q99" i="2"/>
  <c r="G482" i="2"/>
  <c r="D483" i="2"/>
  <c r="F482" i="2"/>
  <c r="E482" i="2"/>
  <c r="G75" i="2"/>
  <c r="D76" i="2"/>
  <c r="E75" i="2"/>
  <c r="F75" i="2"/>
  <c r="G266" i="2"/>
  <c r="D267" i="2"/>
  <c r="F266" i="2"/>
  <c r="E266" i="2"/>
  <c r="N250" i="2"/>
  <c r="R249" i="2"/>
  <c r="Q249" i="2"/>
  <c r="D365" i="2"/>
  <c r="F364" i="2"/>
  <c r="G364" i="2"/>
  <c r="E364" i="2"/>
  <c r="Q78" i="2"/>
  <c r="R78" i="2"/>
  <c r="N79" i="2"/>
  <c r="N293" i="2"/>
  <c r="R292" i="2"/>
  <c r="Q292" i="2"/>
  <c r="F314" i="2"/>
  <c r="D315" i="2"/>
  <c r="G314" i="2"/>
  <c r="E314" i="2"/>
  <c r="Q123" i="2"/>
  <c r="N124" i="2"/>
  <c r="R123" i="2"/>
  <c r="R464" i="2"/>
  <c r="N465" i="2"/>
  <c r="Q464" i="2"/>
  <c r="D339" i="2"/>
  <c r="F338" i="2"/>
  <c r="E338" i="2"/>
  <c r="G338" i="2"/>
  <c r="D457" i="2"/>
  <c r="E456" i="2"/>
  <c r="F456" i="2"/>
  <c r="G456" i="2"/>
  <c r="G20" i="2" l="1"/>
  <c r="D21" i="2"/>
  <c r="F20" i="2"/>
  <c r="E20" i="2"/>
  <c r="F98" i="2"/>
  <c r="E98" i="2"/>
  <c r="D99" i="2"/>
  <c r="G98" i="2"/>
  <c r="D340" i="2"/>
  <c r="E339" i="2"/>
  <c r="G339" i="2"/>
  <c r="F339" i="2"/>
  <c r="E365" i="2"/>
  <c r="D366" i="2"/>
  <c r="G365" i="2"/>
  <c r="F365" i="2"/>
  <c r="E175" i="2"/>
  <c r="D176" i="2"/>
  <c r="G175" i="2"/>
  <c r="F175" i="2"/>
  <c r="Q79" i="2"/>
  <c r="R79" i="2"/>
  <c r="N80" i="2"/>
  <c r="R250" i="2"/>
  <c r="Q250" i="2"/>
  <c r="G56" i="2"/>
  <c r="F56" i="2"/>
  <c r="D57" i="2"/>
  <c r="E56" i="2"/>
  <c r="D239" i="2"/>
  <c r="G238" i="2"/>
  <c r="F238" i="2"/>
  <c r="E238" i="2"/>
  <c r="R396" i="2"/>
  <c r="N397" i="2"/>
  <c r="Q396" i="2"/>
  <c r="N101" i="2"/>
  <c r="R100" i="2"/>
  <c r="Q100" i="2"/>
  <c r="R124" i="2"/>
  <c r="Q124" i="2"/>
  <c r="Q293" i="2"/>
  <c r="R293" i="2"/>
  <c r="N294" i="2"/>
  <c r="G457" i="2"/>
  <c r="F457" i="2"/>
  <c r="E457" i="2"/>
  <c r="D458" i="2"/>
  <c r="R316" i="2"/>
  <c r="N317" i="2"/>
  <c r="Q316" i="2"/>
  <c r="D389" i="2"/>
  <c r="G388" i="2"/>
  <c r="F388" i="2"/>
  <c r="E388" i="2"/>
  <c r="F194" i="2"/>
  <c r="D195" i="2"/>
  <c r="G194" i="2"/>
  <c r="E194" i="2"/>
  <c r="R465" i="2"/>
  <c r="Q465" i="2"/>
  <c r="F315" i="2"/>
  <c r="E315" i="2"/>
  <c r="D316" i="2"/>
  <c r="G315" i="2"/>
  <c r="G123" i="2"/>
  <c r="D124" i="2"/>
  <c r="F123" i="2"/>
  <c r="E123" i="2"/>
  <c r="G425" i="2"/>
  <c r="E425" i="2"/>
  <c r="F425" i="2"/>
  <c r="D426" i="2"/>
  <c r="G483" i="2"/>
  <c r="E483" i="2"/>
  <c r="F483" i="2"/>
  <c r="D484" i="2"/>
  <c r="E284" i="2"/>
  <c r="F284" i="2"/>
  <c r="D285" i="2"/>
  <c r="G284" i="2"/>
  <c r="G218" i="2"/>
  <c r="F218" i="2"/>
  <c r="D219" i="2"/>
  <c r="E218" i="2"/>
  <c r="G267" i="2"/>
  <c r="F267" i="2"/>
  <c r="E267" i="2"/>
  <c r="F76" i="2"/>
  <c r="E76" i="2"/>
  <c r="G76" i="2"/>
  <c r="D77" i="2"/>
  <c r="G195" i="2" l="1"/>
  <c r="D196" i="2"/>
  <c r="F195" i="2"/>
  <c r="E195" i="2"/>
  <c r="G366" i="2"/>
  <c r="F366" i="2"/>
  <c r="E366" i="2"/>
  <c r="D367" i="2"/>
  <c r="R317" i="2"/>
  <c r="Q317" i="2"/>
  <c r="N318" i="2"/>
  <c r="E239" i="2"/>
  <c r="D240" i="2"/>
  <c r="G239" i="2"/>
  <c r="F239" i="2"/>
  <c r="E458" i="2"/>
  <c r="F458" i="2"/>
  <c r="G458" i="2"/>
  <c r="D459" i="2"/>
  <c r="G57" i="2"/>
  <c r="F57" i="2"/>
  <c r="E57" i="2"/>
  <c r="G176" i="2"/>
  <c r="E176" i="2"/>
  <c r="D177" i="2"/>
  <c r="F176" i="2"/>
  <c r="E77" i="2"/>
  <c r="F77" i="2"/>
  <c r="D78" i="2"/>
  <c r="G77" i="2"/>
  <c r="D100" i="2"/>
  <c r="F99" i="2"/>
  <c r="E99" i="2"/>
  <c r="G99" i="2"/>
  <c r="N398" i="2"/>
  <c r="R397" i="2"/>
  <c r="Q397" i="2"/>
  <c r="E340" i="2"/>
  <c r="G340" i="2"/>
  <c r="D341" i="2"/>
  <c r="F340" i="2"/>
  <c r="F124" i="2"/>
  <c r="D125" i="2"/>
  <c r="G124" i="2"/>
  <c r="E124" i="2"/>
  <c r="G219" i="2"/>
  <c r="F219" i="2"/>
  <c r="E219" i="2"/>
  <c r="D220" i="2"/>
  <c r="D317" i="2"/>
  <c r="G316" i="2"/>
  <c r="E316" i="2"/>
  <c r="F316" i="2"/>
  <c r="Q294" i="2"/>
  <c r="R294" i="2"/>
  <c r="G285" i="2"/>
  <c r="D286" i="2"/>
  <c r="E285" i="2"/>
  <c r="F285" i="2"/>
  <c r="R80" i="2"/>
  <c r="N81" i="2"/>
  <c r="Q80" i="2"/>
  <c r="E426" i="2"/>
  <c r="F426" i="2"/>
  <c r="G426" i="2"/>
  <c r="D390" i="2"/>
  <c r="G389" i="2"/>
  <c r="F389" i="2"/>
  <c r="E389" i="2"/>
  <c r="D22" i="2"/>
  <c r="E21" i="2"/>
  <c r="F21" i="2"/>
  <c r="G21" i="2"/>
  <c r="D485" i="2"/>
  <c r="F484" i="2"/>
  <c r="G484" i="2"/>
  <c r="E484" i="2"/>
  <c r="R101" i="2"/>
  <c r="N102" i="2"/>
  <c r="Q101" i="2"/>
  <c r="E100" i="2" l="1"/>
  <c r="D101" i="2"/>
  <c r="F100" i="2"/>
  <c r="G100" i="2"/>
  <c r="N319" i="2"/>
  <c r="R318" i="2"/>
  <c r="Q318" i="2"/>
  <c r="R102" i="2"/>
  <c r="N103" i="2"/>
  <c r="Q102" i="2"/>
  <c r="G240" i="2"/>
  <c r="F240" i="2"/>
  <c r="E240" i="2"/>
  <c r="D241" i="2"/>
  <c r="F220" i="2"/>
  <c r="E220" i="2"/>
  <c r="G220" i="2"/>
  <c r="G78" i="2"/>
  <c r="F78" i="2"/>
  <c r="D79" i="2"/>
  <c r="E78" i="2"/>
  <c r="F367" i="2"/>
  <c r="D368" i="2"/>
  <c r="G367" i="2"/>
  <c r="E367" i="2"/>
  <c r="R398" i="2"/>
  <c r="Q398" i="2"/>
  <c r="N399" i="2"/>
  <c r="G459" i="2"/>
  <c r="D460" i="2"/>
  <c r="F459" i="2"/>
  <c r="E459" i="2"/>
  <c r="F22" i="2"/>
  <c r="E22" i="2"/>
  <c r="G22" i="2"/>
  <c r="D23" i="2"/>
  <c r="F125" i="2"/>
  <c r="G125" i="2"/>
  <c r="E125" i="2"/>
  <c r="D126" i="2"/>
  <c r="G341" i="2"/>
  <c r="F341" i="2"/>
  <c r="D342" i="2"/>
  <c r="E341" i="2"/>
  <c r="G286" i="2"/>
  <c r="F286" i="2"/>
  <c r="E286" i="2"/>
  <c r="D287" i="2"/>
  <c r="D318" i="2"/>
  <c r="G317" i="2"/>
  <c r="F317" i="2"/>
  <c r="E317" i="2"/>
  <c r="G196" i="2"/>
  <c r="F196" i="2"/>
  <c r="E196" i="2"/>
  <c r="D197" i="2"/>
  <c r="E485" i="2"/>
  <c r="D486" i="2"/>
  <c r="F485" i="2"/>
  <c r="G485" i="2"/>
  <c r="G390" i="2"/>
  <c r="F390" i="2"/>
  <c r="E390" i="2"/>
  <c r="D391" i="2"/>
  <c r="G177" i="2"/>
  <c r="F177" i="2"/>
  <c r="E177" i="2"/>
  <c r="R81" i="2"/>
  <c r="Q81" i="2"/>
  <c r="E241" i="2" l="1"/>
  <c r="D242" i="2"/>
  <c r="F241" i="2"/>
  <c r="G241" i="2"/>
  <c r="F318" i="2"/>
  <c r="E318" i="2"/>
  <c r="G318" i="2"/>
  <c r="D319" i="2"/>
  <c r="R103" i="2"/>
  <c r="Q103" i="2"/>
  <c r="E460" i="2"/>
  <c r="D461" i="2"/>
  <c r="F460" i="2"/>
  <c r="G460" i="2"/>
  <c r="E287" i="2"/>
  <c r="G287" i="2"/>
  <c r="D288" i="2"/>
  <c r="F287" i="2"/>
  <c r="Q399" i="2"/>
  <c r="N400" i="2"/>
  <c r="R399" i="2"/>
  <c r="Q319" i="2"/>
  <c r="N320" i="2"/>
  <c r="R319" i="2"/>
  <c r="E79" i="2"/>
  <c r="D80" i="2"/>
  <c r="G79" i="2"/>
  <c r="F79" i="2"/>
  <c r="D198" i="2"/>
  <c r="E197" i="2"/>
  <c r="F197" i="2"/>
  <c r="G197" i="2"/>
  <c r="F23" i="2"/>
  <c r="E23" i="2"/>
  <c r="G23" i="2"/>
  <c r="D24" i="2"/>
  <c r="G126" i="2"/>
  <c r="F126" i="2"/>
  <c r="E126" i="2"/>
  <c r="F391" i="2"/>
  <c r="D392" i="2"/>
  <c r="G391" i="2"/>
  <c r="E391" i="2"/>
  <c r="D343" i="2"/>
  <c r="E342" i="2"/>
  <c r="F342" i="2"/>
  <c r="G342" i="2"/>
  <c r="G368" i="2"/>
  <c r="D369" i="2"/>
  <c r="F368" i="2"/>
  <c r="E368" i="2"/>
  <c r="F486" i="2"/>
  <c r="E486" i="2"/>
  <c r="G486" i="2"/>
  <c r="D487" i="2"/>
  <c r="F101" i="2"/>
  <c r="G101" i="2"/>
  <c r="E101" i="2"/>
  <c r="D102" i="2"/>
  <c r="E288" i="2" l="1"/>
  <c r="G288" i="2"/>
  <c r="F288" i="2"/>
  <c r="D289" i="2"/>
  <c r="G487" i="2"/>
  <c r="F487" i="2"/>
  <c r="D488" i="2"/>
  <c r="E487" i="2"/>
  <c r="D462" i="2"/>
  <c r="F461" i="2"/>
  <c r="G461" i="2"/>
  <c r="E461" i="2"/>
  <c r="E319" i="2"/>
  <c r="G319" i="2"/>
  <c r="D320" i="2"/>
  <c r="F319" i="2"/>
  <c r="D370" i="2"/>
  <c r="F369" i="2"/>
  <c r="G369" i="2"/>
  <c r="E369" i="2"/>
  <c r="Q320" i="2"/>
  <c r="R320" i="2"/>
  <c r="D25" i="2"/>
  <c r="G24" i="2"/>
  <c r="F24" i="2"/>
  <c r="E24" i="2"/>
  <c r="F198" i="2"/>
  <c r="E198" i="2"/>
  <c r="D199" i="2"/>
  <c r="G198" i="2"/>
  <c r="D81" i="2"/>
  <c r="F80" i="2"/>
  <c r="E80" i="2"/>
  <c r="G80" i="2"/>
  <c r="D243" i="2"/>
  <c r="F242" i="2"/>
  <c r="E242" i="2"/>
  <c r="G242" i="2"/>
  <c r="N401" i="2"/>
  <c r="R400" i="2"/>
  <c r="Q400" i="2"/>
  <c r="D103" i="2"/>
  <c r="F102" i="2"/>
  <c r="E102" i="2"/>
  <c r="G102" i="2"/>
  <c r="D344" i="2"/>
  <c r="G343" i="2"/>
  <c r="F343" i="2"/>
  <c r="E343" i="2"/>
  <c r="D393" i="2"/>
  <c r="E392" i="2"/>
  <c r="G392" i="2"/>
  <c r="F392" i="2"/>
  <c r="E370" i="2" l="1"/>
  <c r="G370" i="2"/>
  <c r="F370" i="2"/>
  <c r="D371" i="2"/>
  <c r="E243" i="2"/>
  <c r="G243" i="2"/>
  <c r="F243" i="2"/>
  <c r="D244" i="2"/>
  <c r="F488" i="2"/>
  <c r="G488" i="2"/>
  <c r="E488" i="2"/>
  <c r="D489" i="2"/>
  <c r="G344" i="2"/>
  <c r="F344" i="2"/>
  <c r="D345" i="2"/>
  <c r="E344" i="2"/>
  <c r="R401" i="2"/>
  <c r="Q401" i="2"/>
  <c r="N402" i="2"/>
  <c r="E320" i="2"/>
  <c r="D321" i="2"/>
  <c r="G320" i="2"/>
  <c r="F320" i="2"/>
  <c r="E81" i="2"/>
  <c r="G81" i="2"/>
  <c r="F81" i="2"/>
  <c r="E393" i="2"/>
  <c r="G393" i="2"/>
  <c r="F393" i="2"/>
  <c r="D394" i="2"/>
  <c r="E289" i="2"/>
  <c r="D290" i="2"/>
  <c r="G289" i="2"/>
  <c r="F289" i="2"/>
  <c r="G199" i="2"/>
  <c r="E199" i="2"/>
  <c r="F199" i="2"/>
  <c r="E25" i="2"/>
  <c r="D26" i="2"/>
  <c r="G25" i="2"/>
  <c r="F25" i="2"/>
  <c r="G103" i="2"/>
  <c r="E103" i="2"/>
  <c r="F103" i="2"/>
  <c r="D104" i="2"/>
  <c r="E462" i="2"/>
  <c r="D463" i="2"/>
  <c r="G462" i="2"/>
  <c r="F462" i="2"/>
  <c r="G345" i="2" l="1"/>
  <c r="F345" i="2"/>
  <c r="D346" i="2"/>
  <c r="E345" i="2"/>
  <c r="E290" i="2"/>
  <c r="G290" i="2"/>
  <c r="F290" i="2"/>
  <c r="D291" i="2"/>
  <c r="F394" i="2"/>
  <c r="D395" i="2"/>
  <c r="G394" i="2"/>
  <c r="E394" i="2"/>
  <c r="E244" i="2"/>
  <c r="G244" i="2"/>
  <c r="F244" i="2"/>
  <c r="D245" i="2"/>
  <c r="R402" i="2"/>
  <c r="N403" i="2"/>
  <c r="Q402" i="2"/>
  <c r="F371" i="2"/>
  <c r="E371" i="2"/>
  <c r="G371" i="2"/>
  <c r="G489" i="2"/>
  <c r="F489" i="2"/>
  <c r="E489" i="2"/>
  <c r="D490" i="2"/>
  <c r="F104" i="2"/>
  <c r="G104" i="2"/>
  <c r="E104" i="2"/>
  <c r="G26" i="2"/>
  <c r="F26" i="2"/>
  <c r="E26" i="2"/>
  <c r="D27" i="2"/>
  <c r="F463" i="2"/>
  <c r="E463" i="2"/>
  <c r="G463" i="2"/>
  <c r="D464" i="2"/>
  <c r="G321" i="2"/>
  <c r="F321" i="2"/>
  <c r="E321" i="2"/>
  <c r="G464" i="2" l="1"/>
  <c r="F464" i="2"/>
  <c r="D465" i="2"/>
  <c r="E464" i="2"/>
  <c r="G291" i="2"/>
  <c r="F291" i="2"/>
  <c r="D292" i="2"/>
  <c r="E291" i="2"/>
  <c r="E395" i="2"/>
  <c r="G395" i="2"/>
  <c r="F395" i="2"/>
  <c r="D396" i="2"/>
  <c r="G245" i="2"/>
  <c r="F245" i="2"/>
  <c r="E245" i="2"/>
  <c r="D246" i="2"/>
  <c r="D347" i="2"/>
  <c r="F346" i="2"/>
  <c r="G346" i="2"/>
  <c r="E346" i="2"/>
  <c r="Q403" i="2"/>
  <c r="R403" i="2"/>
  <c r="N404" i="2"/>
  <c r="E27" i="2"/>
  <c r="F27" i="2"/>
  <c r="D28" i="2"/>
  <c r="G27" i="2"/>
  <c r="E490" i="2"/>
  <c r="D491" i="2"/>
  <c r="G490" i="2"/>
  <c r="F490" i="2"/>
  <c r="G347" i="2" l="1"/>
  <c r="F347" i="2"/>
  <c r="E347" i="2"/>
  <c r="E246" i="2"/>
  <c r="D247" i="2"/>
  <c r="G246" i="2"/>
  <c r="F246" i="2"/>
  <c r="D492" i="2"/>
  <c r="G491" i="2"/>
  <c r="F491" i="2"/>
  <c r="E491" i="2"/>
  <c r="D293" i="2"/>
  <c r="F292" i="2"/>
  <c r="E292" i="2"/>
  <c r="G292" i="2"/>
  <c r="Q404" i="2"/>
  <c r="N405" i="2"/>
  <c r="R404" i="2"/>
  <c r="F465" i="2"/>
  <c r="G465" i="2"/>
  <c r="E465" i="2"/>
  <c r="D466" i="2"/>
  <c r="F396" i="2"/>
  <c r="D397" i="2"/>
  <c r="E396" i="2"/>
  <c r="G396" i="2"/>
  <c r="G28" i="2"/>
  <c r="E28" i="2"/>
  <c r="F28" i="2"/>
  <c r="D29" i="2"/>
  <c r="D30" i="2" l="1"/>
  <c r="F29" i="2"/>
  <c r="E29" i="2"/>
  <c r="G29" i="2"/>
  <c r="R405" i="2"/>
  <c r="Q405" i="2"/>
  <c r="F397" i="2"/>
  <c r="E397" i="2"/>
  <c r="D398" i="2"/>
  <c r="G397" i="2"/>
  <c r="D294" i="2"/>
  <c r="G293" i="2"/>
  <c r="F293" i="2"/>
  <c r="E293" i="2"/>
  <c r="E492" i="2"/>
  <c r="G492" i="2"/>
  <c r="D493" i="2"/>
  <c r="F492" i="2"/>
  <c r="F466" i="2"/>
  <c r="E466" i="2"/>
  <c r="G466" i="2"/>
  <c r="G247" i="2"/>
  <c r="F247" i="2"/>
  <c r="E247" i="2"/>
  <c r="D248" i="2"/>
  <c r="F248" i="2" l="1"/>
  <c r="E248" i="2"/>
  <c r="D249" i="2"/>
  <c r="G248" i="2"/>
  <c r="G493" i="2"/>
  <c r="D494" i="2"/>
  <c r="E493" i="2"/>
  <c r="F493" i="2"/>
  <c r="F294" i="2"/>
  <c r="D295" i="2"/>
  <c r="E294" i="2"/>
  <c r="G294" i="2"/>
  <c r="F398" i="2"/>
  <c r="E398" i="2"/>
  <c r="D399" i="2"/>
  <c r="G398" i="2"/>
  <c r="F30" i="2"/>
  <c r="E30" i="2"/>
  <c r="G30" i="2"/>
  <c r="D31" i="2"/>
  <c r="E399" i="2" l="1"/>
  <c r="G399" i="2"/>
  <c r="F399" i="2"/>
  <c r="D400" i="2"/>
  <c r="G295" i="2"/>
  <c r="E295" i="2"/>
  <c r="F295" i="2"/>
  <c r="D296" i="2"/>
  <c r="G494" i="2"/>
  <c r="F494" i="2"/>
  <c r="E494" i="2"/>
  <c r="G249" i="2"/>
  <c r="E249" i="2"/>
  <c r="D250" i="2"/>
  <c r="F249" i="2"/>
  <c r="D32" i="2"/>
  <c r="F31" i="2"/>
  <c r="G31" i="2"/>
  <c r="E31" i="2"/>
  <c r="E400" i="2" l="1"/>
  <c r="D401" i="2"/>
  <c r="G400" i="2"/>
  <c r="F400" i="2"/>
  <c r="E32" i="2"/>
  <c r="G32" i="2"/>
  <c r="F32" i="2"/>
  <c r="D33" i="2"/>
  <c r="G250" i="2"/>
  <c r="E250" i="2"/>
  <c r="F250" i="2"/>
  <c r="E296" i="2"/>
  <c r="F296" i="2"/>
  <c r="D297" i="2"/>
  <c r="G296" i="2"/>
  <c r="E297" i="2" l="1"/>
  <c r="F297" i="2"/>
  <c r="G297" i="2"/>
  <c r="G401" i="2"/>
  <c r="D402" i="2"/>
  <c r="F401" i="2"/>
  <c r="E401" i="2"/>
  <c r="G33" i="2"/>
  <c r="D34" i="2"/>
  <c r="E33" i="2"/>
  <c r="F33" i="2"/>
  <c r="D403" i="2" l="1"/>
  <c r="G402" i="2"/>
  <c r="F402" i="2"/>
  <c r="E402" i="2"/>
  <c r="F34" i="2"/>
  <c r="E34" i="2"/>
  <c r="D35" i="2"/>
  <c r="G34" i="2"/>
  <c r="D36" i="2" l="1"/>
  <c r="F35" i="2"/>
  <c r="E35" i="2"/>
  <c r="G35" i="2"/>
  <c r="D404" i="2"/>
  <c r="F403" i="2"/>
  <c r="E403" i="2"/>
  <c r="G403" i="2"/>
  <c r="F404" i="2" l="1"/>
  <c r="E404" i="2"/>
  <c r="D405" i="2"/>
  <c r="G404" i="2"/>
  <c r="E36" i="2"/>
  <c r="D37" i="2"/>
  <c r="G36" i="2"/>
  <c r="F36" i="2"/>
  <c r="D38" i="2" l="1"/>
  <c r="G37" i="2"/>
  <c r="F37" i="2"/>
  <c r="E37" i="2"/>
  <c r="G405" i="2"/>
  <c r="E405" i="2"/>
  <c r="D406" i="2"/>
  <c r="F405" i="2"/>
  <c r="G406" i="2" l="1"/>
  <c r="F406" i="2"/>
  <c r="E406" i="2"/>
  <c r="G38" i="2"/>
  <c r="F38" i="2"/>
  <c r="E38" i="2"/>
</calcChain>
</file>

<file path=xl/sharedStrings.xml><?xml version="1.0" encoding="utf-8"?>
<sst xmlns="http://schemas.openxmlformats.org/spreadsheetml/2006/main" count="2928" uniqueCount="1910">
  <si>
    <t>Sum of Total</t>
  </si>
  <si>
    <t>Date</t>
  </si>
  <si>
    <t>Site No.</t>
  </si>
  <si>
    <t>Depth</t>
  </si>
  <si>
    <t>06/06/2023</t>
  </si>
  <si>
    <t>07/06/2023</t>
  </si>
  <si>
    <t>08/06/2023</t>
  </si>
  <si>
    <t>09/06/2023</t>
  </si>
  <si>
    <t>10/06/2023</t>
  </si>
  <si>
    <t>12/06/2023</t>
  </si>
  <si>
    <t>13/06/2023</t>
  </si>
  <si>
    <t>14/06/2023</t>
  </si>
  <si>
    <t>28/05/2023</t>
  </si>
  <si>
    <t>29/05/2023</t>
  </si>
  <si>
    <t>30/05/2023</t>
  </si>
  <si>
    <t>(empty)</t>
  </si>
  <si>
    <t>Total Result</t>
  </si>
  <si>
    <t>KCCA7</t>
  </si>
  <si>
    <t>KCCA13</t>
  </si>
  <si>
    <t>KCCA19</t>
  </si>
  <si>
    <t>KCCA3</t>
  </si>
  <si>
    <t>BMKC2</t>
  </si>
  <si>
    <t>KCCA11</t>
  </si>
  <si>
    <t>KCCA6</t>
  </si>
  <si>
    <t>KCCA1</t>
  </si>
  <si>
    <t>KCCA23</t>
  </si>
  <si>
    <t>BMKC1</t>
  </si>
  <si>
    <t>KCCA20</t>
  </si>
  <si>
    <t>Method</t>
  </si>
  <si>
    <t>Species</t>
  </si>
  <si>
    <t>Aulorhynchus flavidus</t>
  </si>
  <si>
    <t>Brachyistius frenatus</t>
  </si>
  <si>
    <t>Cancer productus</t>
  </si>
  <si>
    <t>Clupea pallasii</t>
  </si>
  <si>
    <t>Cymatogaster aggregata</t>
  </si>
  <si>
    <t>Debris - Zero</t>
  </si>
  <si>
    <t>Embiotoca lateralis</t>
  </si>
  <si>
    <t>Enophrys bison</t>
  </si>
  <si>
    <t>Gobiesox maeandricus</t>
  </si>
  <si>
    <t>Hexagrammos decagrammus</t>
  </si>
  <si>
    <t>Ophiodon elongatus</t>
  </si>
  <si>
    <t>Pleuronichthys coenosus</t>
  </si>
  <si>
    <t>Pugettia producta</t>
  </si>
  <si>
    <t>Sebastes caurinus</t>
  </si>
  <si>
    <t>Sebastes flavidus</t>
  </si>
  <si>
    <t>Sebastes melanops</t>
  </si>
  <si>
    <t>Sebastes nebulosus</t>
  </si>
  <si>
    <t>Aurelia aurita</t>
  </si>
  <si>
    <t>Hemilepidotus hemilepidotus</t>
  </si>
  <si>
    <t>Hexagrammos stelleri</t>
  </si>
  <si>
    <t>Myoxocephalus ployacanthocephalus</t>
  </si>
  <si>
    <t>Oxylebius pictus</t>
  </si>
  <si>
    <t>Rhacochilus vacca</t>
  </si>
  <si>
    <t>Rhinogobiops nicholsii</t>
  </si>
  <si>
    <t>Sebastes maliger</t>
  </si>
  <si>
    <t>Sebastes spp.</t>
  </si>
  <si>
    <t>Beroidae</t>
  </si>
  <si>
    <t>Acmaea mitra</t>
  </si>
  <si>
    <t>Antiopella fusca</t>
  </si>
  <si>
    <t>Apodichthys flavidus</t>
  </si>
  <si>
    <t>Apostichopus californicus</t>
  </si>
  <si>
    <t>Artedius harringtoni</t>
  </si>
  <si>
    <t>Artedius lateralis</t>
  </si>
  <si>
    <t>Asemichthys taylori</t>
  </si>
  <si>
    <t>Cadlina luteomarginata</t>
  </si>
  <si>
    <t>Ceratostoma foliatum</t>
  </si>
  <si>
    <t>Chirolophis nugator</t>
  </si>
  <si>
    <t>Citharichthys stigmaeus</t>
  </si>
  <si>
    <t>Cottidae spp.</t>
  </si>
  <si>
    <t>Crassadoma gigantea</t>
  </si>
  <si>
    <t>Cryptochiton stelleri</t>
  </si>
  <si>
    <t>Debris - Cloth</t>
  </si>
  <si>
    <t>Debris - Metal</t>
  </si>
  <si>
    <t>Debris - Other</t>
  </si>
  <si>
    <t>Dendronotus iris</t>
  </si>
  <si>
    <t>Dermasterias imbricata</t>
  </si>
  <si>
    <t>Diodora aspera</t>
  </si>
  <si>
    <t>Dirona albolineata</t>
  </si>
  <si>
    <t>Doris odhneri</t>
  </si>
  <si>
    <t>Eupentacta quinquesemita</t>
  </si>
  <si>
    <t>Evasterias troschelii</t>
  </si>
  <si>
    <t>Haliotis kamtschatkana</t>
  </si>
  <si>
    <t>Henricia pumila</t>
  </si>
  <si>
    <t>Henricia spp.</t>
  </si>
  <si>
    <t>Heptacarpus stylus</t>
  </si>
  <si>
    <t>Hermissenda crassicornis</t>
  </si>
  <si>
    <t>Hexagrammos spp.</t>
  </si>
  <si>
    <t>Jordania zonope</t>
  </si>
  <si>
    <t>Leptasterias hexactis</t>
  </si>
  <si>
    <t>Limacia cockerelli</t>
  </si>
  <si>
    <t>Lophopanopeus bellus</t>
  </si>
  <si>
    <t>Lottia scutum</t>
  </si>
  <si>
    <t>Mesocentrotus franciscanus</t>
  </si>
  <si>
    <t>Nautichthys oculofasciatus</t>
  </si>
  <si>
    <t>Neverita lewisii</t>
  </si>
  <si>
    <t>Nucella lamellosa</t>
  </si>
  <si>
    <t>Oregonia gracilis</t>
  </si>
  <si>
    <t>Orthasterias koehleri</t>
  </si>
  <si>
    <t>Paguristes ulreyi</t>
  </si>
  <si>
    <t>Paguroidea spp.</t>
  </si>
  <si>
    <t>Parastichopus californicus</t>
  </si>
  <si>
    <t>Patiria miniata</t>
  </si>
  <si>
    <t>Peltodoris nobilis</t>
  </si>
  <si>
    <t>Pentidotea resecata</t>
  </si>
  <si>
    <t>Pholis clemensi</t>
  </si>
  <si>
    <t>Pholis gunnellus</t>
  </si>
  <si>
    <t>Pholis laeta</t>
  </si>
  <si>
    <t>Phyllolithodes papillosus</t>
  </si>
  <si>
    <t>Pisaster ochraceus</t>
  </si>
  <si>
    <t>Polycera tricolor</t>
  </si>
  <si>
    <t>Pomaulax gibberosus</t>
  </si>
  <si>
    <t>Porichthys notatus</t>
  </si>
  <si>
    <t>Pteraster tesselatus</t>
  </si>
  <si>
    <t>Pugettia gracilis</t>
  </si>
  <si>
    <t>Pycnopodia helianthoides</t>
  </si>
  <si>
    <t>Rhamphocottus richardsonii</t>
  </si>
  <si>
    <t>Scyra acutifrons</t>
  </si>
  <si>
    <t>Strongylocentrotus droebachiensis</t>
  </si>
  <si>
    <t>Strongylocentrotus purpuratus</t>
  </si>
  <si>
    <t>Stylasterias forreri</t>
  </si>
  <si>
    <t>0, 1, 2</t>
  </si>
  <si>
    <t>ID</t>
  </si>
  <si>
    <t>Diver</t>
  </si>
  <si>
    <t>Buddy</t>
  </si>
  <si>
    <t>Site Name</t>
  </si>
  <si>
    <t>Latitude</t>
  </si>
  <si>
    <t>Longitude</t>
  </si>
  <si>
    <t>vis</t>
  </si>
  <si>
    <t>Direction</t>
  </si>
  <si>
    <t>Time</t>
  </si>
  <si>
    <t>P-Qs</t>
  </si>
  <si>
    <t>Block</t>
  </si>
  <si>
    <t>Code</t>
  </si>
  <si>
    <t>Common name</t>
  </si>
  <si>
    <t>Total</t>
  </si>
  <si>
    <t>Inverts</t>
  </si>
  <si>
    <t>Em Lim</t>
  </si>
  <si>
    <t>Kieran Cox</t>
  </si>
  <si>
    <t>EGL</t>
  </si>
  <si>
    <t xml:space="preserve">Beroidae </t>
  </si>
  <si>
    <t>sca</t>
  </si>
  <si>
    <t>rni</t>
  </si>
  <si>
    <t>dim</t>
  </si>
  <si>
    <t>henricia</t>
  </si>
  <si>
    <t>pgi</t>
  </si>
  <si>
    <t>phe</t>
  </si>
  <si>
    <t>mfra</t>
  </si>
  <si>
    <t>oko</t>
  </si>
  <si>
    <t>aca</t>
  </si>
  <si>
    <t>ptr</t>
  </si>
  <si>
    <t>pte</t>
  </si>
  <si>
    <t>etr</t>
  </si>
  <si>
    <t>sfo</t>
  </si>
  <si>
    <t>pcle</t>
  </si>
  <si>
    <t>dir</t>
  </si>
  <si>
    <t>hde</t>
  </si>
  <si>
    <t>ppr</t>
  </si>
  <si>
    <t>sme</t>
  </si>
  <si>
    <t>hhe</t>
  </si>
  <si>
    <t>pmi</t>
  </si>
  <si>
    <t>hexagrammos</t>
  </si>
  <si>
    <t>deo</t>
  </si>
  <si>
    <t>cpr</t>
  </si>
  <si>
    <t>afl</t>
  </si>
  <si>
    <t>bfr</t>
  </si>
  <si>
    <t>cag</t>
  </si>
  <si>
    <t>opi</t>
  </si>
  <si>
    <t>sac</t>
  </si>
  <si>
    <t>dez</t>
  </si>
  <si>
    <t>Claire Attridge</t>
  </si>
  <si>
    <t>KDC</t>
  </si>
  <si>
    <t>rva</t>
  </si>
  <si>
    <t>cfo</t>
  </si>
  <si>
    <t>hka</t>
  </si>
  <si>
    <t>hcr</t>
  </si>
  <si>
    <t>ami</t>
  </si>
  <si>
    <t>poc</t>
  </si>
  <si>
    <t>jzo</t>
  </si>
  <si>
    <t>hermit</t>
  </si>
  <si>
    <t>aha</t>
  </si>
  <si>
    <t>ala</t>
  </si>
  <si>
    <t>lbe</t>
  </si>
  <si>
    <t>spu</t>
  </si>
  <si>
    <t>dec</t>
  </si>
  <si>
    <t>hpu</t>
  </si>
  <si>
    <t>ogr</t>
  </si>
  <si>
    <t>hsty</t>
  </si>
  <si>
    <t>clu</t>
  </si>
  <si>
    <t>afu</t>
  </si>
  <si>
    <t>cste</t>
  </si>
  <si>
    <t>dal</t>
  </si>
  <si>
    <t>sdr</t>
  </si>
  <si>
    <t>cgi</t>
  </si>
  <si>
    <t>das</t>
  </si>
  <si>
    <t>pco</t>
  </si>
  <si>
    <t>dem</t>
  </si>
  <si>
    <t>hst</t>
  </si>
  <si>
    <t>pla</t>
  </si>
  <si>
    <t>pnot</t>
  </si>
  <si>
    <t>pgu</t>
  </si>
  <si>
    <t>sfl</t>
  </si>
  <si>
    <t>aau</t>
  </si>
  <si>
    <t>ata</t>
  </si>
  <si>
    <t>pno</t>
  </si>
  <si>
    <t>sebastes</t>
  </si>
  <si>
    <t>rri</t>
  </si>
  <si>
    <t>lcoc</t>
  </si>
  <si>
    <t>noc</t>
  </si>
  <si>
    <t>pgr</t>
  </si>
  <si>
    <t>sma</t>
  </si>
  <si>
    <t>sne</t>
  </si>
  <si>
    <t>lhe</t>
  </si>
  <si>
    <t>dod</t>
  </si>
  <si>
    <t>pca</t>
  </si>
  <si>
    <t>equ</t>
  </si>
  <si>
    <t>pul</t>
  </si>
  <si>
    <t>cst</t>
  </si>
  <si>
    <t>nle</t>
  </si>
  <si>
    <t>nla</t>
  </si>
  <si>
    <t>cpa</t>
  </si>
  <si>
    <t>gma</t>
  </si>
  <si>
    <t>pre</t>
  </si>
  <si>
    <t>ela</t>
  </si>
  <si>
    <t>oel</t>
  </si>
  <si>
    <t>ebi</t>
  </si>
  <si>
    <t>mpo</t>
  </si>
  <si>
    <t>ppa</t>
  </si>
  <si>
    <t>cnu</t>
  </si>
  <si>
    <t>lsc</t>
  </si>
  <si>
    <t>cottidae</t>
  </si>
  <si>
    <t>Species Name</t>
  </si>
  <si>
    <t>Common Name</t>
  </si>
  <si>
    <t>aho</t>
  </si>
  <si>
    <t>Alloclinus holderi</t>
  </si>
  <si>
    <t>Island kelpfish</t>
  </si>
  <si>
    <t>ako</t>
  </si>
  <si>
    <t>Amphistichus koelzi</t>
  </si>
  <si>
    <t>Calico surfperch</t>
  </si>
  <si>
    <t>aoc</t>
  </si>
  <si>
    <t>Anarrhichthys ocellatus</t>
  </si>
  <si>
    <t>Wolf-eel</t>
  </si>
  <si>
    <t>aco</t>
  </si>
  <si>
    <t>Artedius corallinus</t>
  </si>
  <si>
    <t>Coralline sculpin</t>
  </si>
  <si>
    <t>Scalyhead sculpin</t>
  </si>
  <si>
    <t>Smoothhead sculpin</t>
  </si>
  <si>
    <t>asp</t>
  </si>
  <si>
    <t>Atractoscion sp. (nobilis)</t>
  </si>
  <si>
    <t>Tube-snout</t>
  </si>
  <si>
    <t>Kelp perch</t>
  </si>
  <si>
    <t>cve</t>
  </si>
  <si>
    <t>Cephaloscyllium ventriosum</t>
  </si>
  <si>
    <t>Swell shark</t>
  </si>
  <si>
    <t>cpu</t>
  </si>
  <si>
    <t>Chromis punctipinnis</t>
  </si>
  <si>
    <t>Blacksmith chromis</t>
  </si>
  <si>
    <t>Speckled sand dab</t>
  </si>
  <si>
    <t>Cyclopterus lumpus</t>
  </si>
  <si>
    <t>Lumpfish</t>
  </si>
  <si>
    <t>Shiner perch</t>
  </si>
  <si>
    <t>eja</t>
  </si>
  <si>
    <t>Embiotoca jacksoni</t>
  </si>
  <si>
    <t>Black perch</t>
  </si>
  <si>
    <t>Striped seaperch</t>
  </si>
  <si>
    <t>eju</t>
  </si>
  <si>
    <t>Eumetopias jubatus</t>
  </si>
  <si>
    <t>Steller sea lion</t>
  </si>
  <si>
    <t>gmo</t>
  </si>
  <si>
    <t>Gadus morhua</t>
  </si>
  <si>
    <t>Atlantic cod</t>
  </si>
  <si>
    <t>gel</t>
  </si>
  <si>
    <t>Gibbonsia elegans</t>
  </si>
  <si>
    <t>Spotted kelpfish</t>
  </si>
  <si>
    <t>gsp</t>
  </si>
  <si>
    <t>Gibbonsia sp. (elegans)</t>
  </si>
  <si>
    <t>gni</t>
  </si>
  <si>
    <t>Girella nigricans</t>
  </si>
  <si>
    <t>Opaleye</t>
  </si>
  <si>
    <t>gsp.</t>
  </si>
  <si>
    <t>Gobiidae sp. [orange]</t>
  </si>
  <si>
    <t>gmor</t>
  </si>
  <si>
    <t>Gymnothorax mordax</t>
  </si>
  <si>
    <t>California moray</t>
  </si>
  <si>
    <t>hse</t>
  </si>
  <si>
    <t>Halichoeres semicinctus</t>
  </si>
  <si>
    <t>Rock wrasse</t>
  </si>
  <si>
    <t>Red Irish lord</t>
  </si>
  <si>
    <t>ham</t>
  </si>
  <si>
    <t>Hemitripterus americanus</t>
  </si>
  <si>
    <t>hfr</t>
  </si>
  <si>
    <t>Heterodontus francisci</t>
  </si>
  <si>
    <t>Bullhead shark</t>
  </si>
  <si>
    <t>hro</t>
  </si>
  <si>
    <t>Heterostichus rostratus</t>
  </si>
  <si>
    <t>Giant kelpfish</t>
  </si>
  <si>
    <t>Kelp greenling</t>
  </si>
  <si>
    <t>Whitespotted greenling</t>
  </si>
  <si>
    <t>hca</t>
  </si>
  <si>
    <t>Hypsurus caryi</t>
  </si>
  <si>
    <t>Rainbow seaperch</t>
  </si>
  <si>
    <t>hru</t>
  </si>
  <si>
    <t>Hypsypops rubicundus</t>
  </si>
  <si>
    <t>Garibaldi damselfish</t>
  </si>
  <si>
    <t>Longfin sculpin</t>
  </si>
  <si>
    <t>lhi</t>
  </si>
  <si>
    <t>Leiocottus hirundo</t>
  </si>
  <si>
    <t>Lavender sculpin</t>
  </si>
  <si>
    <t>lar</t>
  </si>
  <si>
    <t>Leptocottus armatus</t>
  </si>
  <si>
    <t>Pacific staghorn sculpin</t>
  </si>
  <si>
    <t>lda</t>
  </si>
  <si>
    <t>Lythrypnus dalli</t>
  </si>
  <si>
    <t>Bluebanded goby</t>
  </si>
  <si>
    <t>lze</t>
  </si>
  <si>
    <t>Lythrypnus zebra</t>
  </si>
  <si>
    <t>Zebra goby</t>
  </si>
  <si>
    <t>mvi</t>
  </si>
  <si>
    <t>Mallotus villosus</t>
  </si>
  <si>
    <t>mca</t>
  </si>
  <si>
    <t>Medialuna californiensis</t>
  </si>
  <si>
    <t>Halfmoon</t>
  </si>
  <si>
    <t>mcal</t>
  </si>
  <si>
    <t>Myliobatis californica</t>
  </si>
  <si>
    <t>Bat eagle ray</t>
  </si>
  <si>
    <t>maen</t>
  </si>
  <si>
    <t>Myoxocephalus aenaeus</t>
  </si>
  <si>
    <t>Grubby sculpin</t>
  </si>
  <si>
    <t>msc</t>
  </si>
  <si>
    <t>Myoxocephalus scorpius</t>
  </si>
  <si>
    <t>Shorthorn sculpin</t>
  </si>
  <si>
    <t>myoxocephalus</t>
  </si>
  <si>
    <t>Myoxocephalus spp.</t>
  </si>
  <si>
    <t>neoclinus</t>
  </si>
  <si>
    <t>Neoclinus spp.</t>
  </si>
  <si>
    <t>obi</t>
  </si>
  <si>
    <t>Octopus bimaculatus</t>
  </si>
  <si>
    <t>California two-spot octopus</t>
  </si>
  <si>
    <t>oru</t>
  </si>
  <si>
    <t>Octopus rubescens</t>
  </si>
  <si>
    <t>East pacific red octopus</t>
  </si>
  <si>
    <t>octopus</t>
  </si>
  <si>
    <t>Octopus spp.</t>
  </si>
  <si>
    <t>Octopus</t>
  </si>
  <si>
    <t>Lingcod</t>
  </si>
  <si>
    <t>otr</t>
  </si>
  <si>
    <t>Orthonopias triacis</t>
  </si>
  <si>
    <t>Snubnose sculpin</t>
  </si>
  <si>
    <t>otariidae</t>
  </si>
  <si>
    <t>Otariidae spp.</t>
  </si>
  <si>
    <t>eared seals</t>
  </si>
  <si>
    <t>oca</t>
  </si>
  <si>
    <t>Oxyjulis californica</t>
  </si>
  <si>
    <t>SeÃ±orita</t>
  </si>
  <si>
    <t>Painted greenling</t>
  </si>
  <si>
    <t>pcl</t>
  </si>
  <si>
    <t>Paralabrax clathratus</t>
  </si>
  <si>
    <t>Kelp bass</t>
  </si>
  <si>
    <t>pat</t>
  </si>
  <si>
    <t>Phanerodon atripes</t>
  </si>
  <si>
    <t>Sharpnose seaperch</t>
  </si>
  <si>
    <t>pvi</t>
  </si>
  <si>
    <t>Phoca vitulina</t>
  </si>
  <si>
    <t>harbour seal</t>
  </si>
  <si>
    <t>Rock gunnel</t>
  </si>
  <si>
    <t>Crescent gunnel</t>
  </si>
  <si>
    <t>C-o sole</t>
  </si>
  <si>
    <t>pam</t>
  </si>
  <si>
    <t>Pseudopleuronectes americanus</t>
  </si>
  <si>
    <t>Winter flounder</t>
  </si>
  <si>
    <t>rto</t>
  </si>
  <si>
    <t>Rhacochilus toxotes</t>
  </si>
  <si>
    <t>Rubberlip seaperch</t>
  </si>
  <si>
    <t>Pile perch</t>
  </si>
  <si>
    <t>Blackeye goby</t>
  </si>
  <si>
    <t>ssa</t>
  </si>
  <si>
    <t>Scomberesox saurus</t>
  </si>
  <si>
    <t>sgu</t>
  </si>
  <si>
    <t>Scorpaena guttata</t>
  </si>
  <si>
    <t>California scorpionfish</t>
  </si>
  <si>
    <t>smar</t>
  </si>
  <si>
    <t>Scorpaenichthys marmoratus</t>
  </si>
  <si>
    <t>Cabezon</t>
  </si>
  <si>
    <t>scyliorhinidae</t>
  </si>
  <si>
    <t>Scyliorhinidae spp.</t>
  </si>
  <si>
    <t>sat</t>
  </si>
  <si>
    <t>Sebastes atrovirens</t>
  </si>
  <si>
    <t>Kelp rockfish</t>
  </si>
  <si>
    <t>sau</t>
  </si>
  <si>
    <t>Sebastes auriculatus</t>
  </si>
  <si>
    <t>Brown rockfish</t>
  </si>
  <si>
    <t>scar</t>
  </si>
  <si>
    <t>Sebastes carnatus</t>
  </si>
  <si>
    <t>Gopher rockfish</t>
  </si>
  <si>
    <t>Copper rockfish</t>
  </si>
  <si>
    <t>sch</t>
  </si>
  <si>
    <t>Sebastes chrysomelas</t>
  </si>
  <si>
    <t>Black-and-yellow rockfish</t>
  </si>
  <si>
    <t>sdi</t>
  </si>
  <si>
    <t>Sebastes diaconus</t>
  </si>
  <si>
    <t>Deacon rockfish</t>
  </si>
  <si>
    <t>Yellowtail rockfish</t>
  </si>
  <si>
    <t>Quillback rockfish</t>
  </si>
  <si>
    <t>Black rockfish</t>
  </si>
  <si>
    <t>smi</t>
  </si>
  <si>
    <t>Sebastes miniatus</t>
  </si>
  <si>
    <t>Vermilion rockfish</t>
  </si>
  <si>
    <t>smy</t>
  </si>
  <si>
    <t>Sebastes mystinus</t>
  </si>
  <si>
    <t>Blue rockfish</t>
  </si>
  <si>
    <t>China rockfish</t>
  </si>
  <si>
    <t>spa</t>
  </si>
  <si>
    <t>Sebastes paucispinis</t>
  </si>
  <si>
    <t>Bocaccio rockfish</t>
  </si>
  <si>
    <t>spi</t>
  </si>
  <si>
    <t>Sebastes pinniger</t>
  </si>
  <si>
    <t>Canary rockfish</t>
  </si>
  <si>
    <t>sra</t>
  </si>
  <si>
    <t>Sebastes rastrelliger</t>
  </si>
  <si>
    <t>Grass rockfish</t>
  </si>
  <si>
    <t>sse</t>
  </si>
  <si>
    <t>Sebastes serranoides</t>
  </si>
  <si>
    <t>Olive rockfish</t>
  </si>
  <si>
    <t>sser</t>
  </si>
  <si>
    <t>Sebastes serriceps</t>
  </si>
  <si>
    <t>Treefish</t>
  </si>
  <si>
    <t>Unidentified rockfish</t>
  </si>
  <si>
    <t>Semicossyphus pulcher</t>
  </si>
  <si>
    <t>California sheephead</t>
  </si>
  <si>
    <t>snd</t>
  </si>
  <si>
    <t>Survey Not Done</t>
  </si>
  <si>
    <t>sgi</t>
  </si>
  <si>
    <t>Synchirus gilli</t>
  </si>
  <si>
    <t>Manacled sculpin</t>
  </si>
  <si>
    <t>tad</t>
  </si>
  <si>
    <t>Tautogolabrus adspersus</t>
  </si>
  <si>
    <t>Cunner</t>
  </si>
  <si>
    <t>usu</t>
  </si>
  <si>
    <t>Ulvaria subbifurcata</t>
  </si>
  <si>
    <t>Radiated shanny</t>
  </si>
  <si>
    <t>uch</t>
  </si>
  <si>
    <t>Urophycis chuss</t>
  </si>
  <si>
    <t>zam</t>
  </si>
  <si>
    <t>Zoarces americanus</t>
  </si>
  <si>
    <t>Eelpout</t>
  </si>
  <si>
    <t>nsf</t>
  </si>
  <si>
    <t>No species found</t>
  </si>
  <si>
    <t>teleostei</t>
  </si>
  <si>
    <t>Teleostei</t>
  </si>
  <si>
    <t>Unidentified larval fish</t>
  </si>
  <si>
    <t>Unidentified greenling</t>
  </si>
  <si>
    <t>Sni</t>
  </si>
  <si>
    <t>Sebastes nigrocinctus</t>
  </si>
  <si>
    <t>Tiger rockfish</t>
  </si>
  <si>
    <t>Unidentified comb jelly</t>
  </si>
  <si>
    <t>Aau</t>
  </si>
  <si>
    <t>Moon Jelly</t>
  </si>
  <si>
    <t>Mpo</t>
  </si>
  <si>
    <t>Great Sculpin</t>
  </si>
  <si>
    <t>Pacific Herring</t>
  </si>
  <si>
    <t>ahu</t>
  </si>
  <si>
    <t>Acanthodoris hudsoni</t>
  </si>
  <si>
    <t>ana</t>
  </si>
  <si>
    <t>Acanthodoris nanaimoensis</t>
  </si>
  <si>
    <t>Nanaimo horned dorid</t>
  </si>
  <si>
    <t>Acanthodoris sp. [hudsoni]</t>
  </si>
  <si>
    <t>Whitecap limpet</t>
  </si>
  <si>
    <t>apa</t>
  </si>
  <si>
    <t>Aeolidia papillosa</t>
  </si>
  <si>
    <t>Shag-rug nudibranch</t>
  </si>
  <si>
    <t>acol</t>
  </si>
  <si>
    <t>Amphissa columbiana</t>
  </si>
  <si>
    <t>Wrinkled dove snail</t>
  </si>
  <si>
    <t>amphissa</t>
  </si>
  <si>
    <t>Amphissa spp.</t>
  </si>
  <si>
    <t>Dove shell</t>
  </si>
  <si>
    <t>anisodoris</t>
  </si>
  <si>
    <t>Anisodoris spp.</t>
  </si>
  <si>
    <t>White-and-orange-tipped nudibranch</t>
  </si>
  <si>
    <t>acal</t>
  </si>
  <si>
    <t>Aplysia californica</t>
  </si>
  <si>
    <t>California seahare</t>
  </si>
  <si>
    <t>Penpoint gunnel</t>
  </si>
  <si>
    <t>California sea cucumber</t>
  </si>
  <si>
    <t>archidoris</t>
  </si>
  <si>
    <t>Archidoris spp.</t>
  </si>
  <si>
    <t>Aru</t>
  </si>
  <si>
    <t>Asterias rubens</t>
  </si>
  <si>
    <t>Common sea star</t>
  </si>
  <si>
    <t>bmi</t>
  </si>
  <si>
    <t>Baptodoris mimetica</t>
  </si>
  <si>
    <t>Mimic dorid</t>
  </si>
  <si>
    <t>bch</t>
  </si>
  <si>
    <t>Berthella chacei</t>
  </si>
  <si>
    <t>White berthella nudibranch</t>
  </si>
  <si>
    <t>bin</t>
  </si>
  <si>
    <t>Bolinopsis infundibulum</t>
  </si>
  <si>
    <t>Common northern comb jelly</t>
  </si>
  <si>
    <t>bun</t>
  </si>
  <si>
    <t>Buccinum undatum</t>
  </si>
  <si>
    <t>Waved whelk</t>
  </si>
  <si>
    <t>Yellow-edge cadlina</t>
  </si>
  <si>
    <t>cmo</t>
  </si>
  <si>
    <t>Cadlina modesta</t>
  </si>
  <si>
    <t>Modest cadlina nudibranch</t>
  </si>
  <si>
    <t>can</t>
  </si>
  <si>
    <t>Calliostoma annulatum</t>
  </si>
  <si>
    <t>cli</t>
  </si>
  <si>
    <t>Calliostoma ligatum</t>
  </si>
  <si>
    <t>Blue top shell</t>
  </si>
  <si>
    <t>cir</t>
  </si>
  <si>
    <t>Cancer irroratus</t>
  </si>
  <si>
    <t>Atlantic rock crab</t>
  </si>
  <si>
    <t>Red rock crab</t>
  </si>
  <si>
    <t>cco</t>
  </si>
  <si>
    <t>Centrostephanus coronatus</t>
  </si>
  <si>
    <t>Crowned sea urchin</t>
  </si>
  <si>
    <t>cven</t>
  </si>
  <si>
    <t>Leafy hornmouth</t>
  </si>
  <si>
    <t>cha</t>
  </si>
  <si>
    <t>Chlamys hastata</t>
  </si>
  <si>
    <t>Spear scallop</t>
  </si>
  <si>
    <t>cru</t>
  </si>
  <si>
    <t>Chlamys rubida</t>
  </si>
  <si>
    <t>Reddish scallop</t>
  </si>
  <si>
    <t>cver</t>
  </si>
  <si>
    <t>Coryphella verrucosa</t>
  </si>
  <si>
    <t>Purple-hinged rock scallop</t>
  </si>
  <si>
    <t>cad</t>
  </si>
  <si>
    <t>Crepidula adunca</t>
  </si>
  <si>
    <t>Crossaster papposus</t>
  </si>
  <si>
    <t>Rose seastar</t>
  </si>
  <si>
    <t>csi</t>
  </si>
  <si>
    <t>Cryptolithodes sitchensis</t>
  </si>
  <si>
    <t xml:space="preserve">Umbrella crab </t>
  </si>
  <si>
    <t>cfr</t>
  </si>
  <si>
    <t>Cucumaria frondosa</t>
  </si>
  <si>
    <t>Orange-footed sea cucumber</t>
  </si>
  <si>
    <t>cmi</t>
  </si>
  <si>
    <t>Cucumaria miniata</t>
  </si>
  <si>
    <t>Orange sea cucumber</t>
  </si>
  <si>
    <t>cpi</t>
  </si>
  <si>
    <t>Cucumaria piperata</t>
  </si>
  <si>
    <t>csa</t>
  </si>
  <si>
    <t>Cucumaria salma</t>
  </si>
  <si>
    <t>White sea cucumber</t>
  </si>
  <si>
    <t>clum</t>
  </si>
  <si>
    <t>dfu</t>
  </si>
  <si>
    <t>Dendrodoris fulva</t>
  </si>
  <si>
    <t>Yellow porostome</t>
  </si>
  <si>
    <t>dalb</t>
  </si>
  <si>
    <t>Dendronotus albus</t>
  </si>
  <si>
    <t>White frond-aeolis</t>
  </si>
  <si>
    <t>dfr</t>
  </si>
  <si>
    <t>Dendronotus frondosus</t>
  </si>
  <si>
    <t>Giant frond-aeolis</t>
  </si>
  <si>
    <t>Leather star</t>
  </si>
  <si>
    <t>dodo</t>
  </si>
  <si>
    <t>Diaulula odonoghuei</t>
  </si>
  <si>
    <t>Spotted dorid</t>
  </si>
  <si>
    <t>dsa</t>
  </si>
  <si>
    <t>Diaulula sandiegensis</t>
  </si>
  <si>
    <t>Ringed doris</t>
  </si>
  <si>
    <t>Rough Keyhold Limpet</t>
  </si>
  <si>
    <t>White-line dirona</t>
  </si>
  <si>
    <t>dpe</t>
  </si>
  <si>
    <t>Dirona pellucida</t>
  </si>
  <si>
    <t>Golden dirona</t>
  </si>
  <si>
    <t>dmo</t>
  </si>
  <si>
    <t>Doris montereyensis</t>
  </si>
  <si>
    <t>Monterey sea lemon</t>
  </si>
  <si>
    <t>White night doris</t>
  </si>
  <si>
    <t>epa</t>
  </si>
  <si>
    <t>Echinarachnius parma</t>
  </si>
  <si>
    <t>ete</t>
  </si>
  <si>
    <t>Elassochirus tenuimanus</t>
  </si>
  <si>
    <t>Widehand hermitcrab</t>
  </si>
  <si>
    <t>Buffalo sculpin</t>
  </si>
  <si>
    <t>Stiff-footed sea cucumber</t>
  </si>
  <si>
    <t>eupentacta</t>
  </si>
  <si>
    <t>Eupentacta spp.</t>
  </si>
  <si>
    <t>Mottled starfish</t>
  </si>
  <si>
    <t>fse</t>
  </si>
  <si>
    <t>Florometra serratissima</t>
  </si>
  <si>
    <t>Common feather star</t>
  </si>
  <si>
    <t>fusinus</t>
  </si>
  <si>
    <t>Fusinus spp.</t>
  </si>
  <si>
    <t>for</t>
  </si>
  <si>
    <t>Fusitriton oregonensis</t>
  </si>
  <si>
    <t>Oregon triton</t>
  </si>
  <si>
    <t>ghe</t>
  </si>
  <si>
    <t>Geitodoris heathi</t>
  </si>
  <si>
    <t>Heath's dorid</t>
  </si>
  <si>
    <t>gor</t>
  </si>
  <si>
    <t>Glebocarcinus oregonensis</t>
  </si>
  <si>
    <t>Pinto abalone</t>
  </si>
  <si>
    <t>Haliotis rufescens</t>
  </si>
  <si>
    <t>Red abalone</t>
  </si>
  <si>
    <t>him</t>
  </si>
  <si>
    <t>Harmothoe imbricata</t>
  </si>
  <si>
    <t>hle</t>
  </si>
  <si>
    <t>Henricia leviuscula</t>
  </si>
  <si>
    <t>Pacific blood star</t>
  </si>
  <si>
    <t>Dwarf mottled henricia</t>
  </si>
  <si>
    <t>hsa</t>
  </si>
  <si>
    <t>Henricia sanguinolenta</t>
  </si>
  <si>
    <t>Northern henricia</t>
  </si>
  <si>
    <t>Stiletto shrimp</t>
  </si>
  <si>
    <t>hpa</t>
  </si>
  <si>
    <t>Herbstia parvifrons</t>
  </si>
  <si>
    <t>Crevice spider crab</t>
  </si>
  <si>
    <t>Opalescent nudibranch</t>
  </si>
  <si>
    <t>hsp</t>
  </si>
  <si>
    <t>Hippasteria spinosa</t>
  </si>
  <si>
    <t>Spiny red star</t>
  </si>
  <si>
    <t>Homarus americanus</t>
  </si>
  <si>
    <t>American lobster</t>
  </si>
  <si>
    <t>hco</t>
  </si>
  <si>
    <t>Hyas coarctatus</t>
  </si>
  <si>
    <t>Arctic lyre crab</t>
  </si>
  <si>
    <t>kke</t>
  </si>
  <si>
    <t>Kelletia kelletii</t>
  </si>
  <si>
    <t>Kellet's whelk</t>
  </si>
  <si>
    <t>lgr</t>
  </si>
  <si>
    <t>Lebbeus groenlandicus</t>
  </si>
  <si>
    <t>Six-rayed star</t>
  </si>
  <si>
    <t>lpo</t>
  </si>
  <si>
    <t>Leptasterias polaris</t>
  </si>
  <si>
    <t>Polar six-rayed star</t>
  </si>
  <si>
    <t>lco</t>
  </si>
  <si>
    <t>Linckia columbiae</t>
  </si>
  <si>
    <t>Fragile star</t>
  </si>
  <si>
    <t>lfl</t>
  </si>
  <si>
    <t>Liparis florae</t>
  </si>
  <si>
    <t>Tidepool snailfish</t>
  </si>
  <si>
    <t>lma</t>
  </si>
  <si>
    <t>Lopholithodes mandtii</t>
  </si>
  <si>
    <t>Puget sound king crab</t>
  </si>
  <si>
    <t>Black-clawed crab</t>
  </si>
  <si>
    <t>Plate limpet</t>
  </si>
  <si>
    <t>majidae</t>
  </si>
  <si>
    <t>Majidae spp.</t>
  </si>
  <si>
    <t>mae</t>
  </si>
  <si>
    <t>Mediaster aequalis</t>
  </si>
  <si>
    <t>Vermillion sea star</t>
  </si>
  <si>
    <t>mun</t>
  </si>
  <si>
    <t>Megastraea undosa</t>
  </si>
  <si>
    <t>Wavy turban snail</t>
  </si>
  <si>
    <t>mcr</t>
  </si>
  <si>
    <t>Megathura crenulata</t>
  </si>
  <si>
    <t>Giant keyhole limpet</t>
  </si>
  <si>
    <t>mle</t>
  </si>
  <si>
    <t>Melibe leonina</t>
  </si>
  <si>
    <t>Hooded nudibranch</t>
  </si>
  <si>
    <t>Red sea urchin</t>
  </si>
  <si>
    <t>mfo</t>
  </si>
  <si>
    <t>Mimulus foliatus</t>
  </si>
  <si>
    <t>Foliate kelp crab</t>
  </si>
  <si>
    <t>mce</t>
  </si>
  <si>
    <t>Mitrocoma cellularia</t>
  </si>
  <si>
    <t>Cross jellyfish</t>
  </si>
  <si>
    <t>mmo</t>
  </si>
  <si>
    <t>Modiolus modiolus</t>
  </si>
  <si>
    <t>Horse mussel</t>
  </si>
  <si>
    <t>nin</t>
  </si>
  <si>
    <t>Navanax inermis</t>
  </si>
  <si>
    <t>California aglaja</t>
  </si>
  <si>
    <t>Lewis' Moon snail</t>
  </si>
  <si>
    <t>nno</t>
  </si>
  <si>
    <t>Norrisia norrisii</t>
  </si>
  <si>
    <t>Norris top snail</t>
  </si>
  <si>
    <t>Frilled dogwinkle</t>
  </si>
  <si>
    <t>obim</t>
  </si>
  <si>
    <t>oma</t>
  </si>
  <si>
    <t>Oligocottus maculosus</t>
  </si>
  <si>
    <t>Tidepool sculpin</t>
  </si>
  <si>
    <t>olivella</t>
  </si>
  <si>
    <t>Olivella spp.</t>
  </si>
  <si>
    <t>Onchidoris bilamellata</t>
  </si>
  <si>
    <t>Rough-mantled doris</t>
  </si>
  <si>
    <t>Graceful decorator crab</t>
  </si>
  <si>
    <t>Rainbow star</t>
  </si>
  <si>
    <t>pru</t>
  </si>
  <si>
    <t>Pachythyone rubra</t>
  </si>
  <si>
    <t>Red sea cucumber</t>
  </si>
  <si>
    <t>Furry hermit crab</t>
  </si>
  <si>
    <t>pac</t>
  </si>
  <si>
    <t>Pagurus acadianus</t>
  </si>
  <si>
    <t>Acadian hermit crab</t>
  </si>
  <si>
    <t>phem</t>
  </si>
  <si>
    <t>Pagurus hemphilli</t>
  </si>
  <si>
    <t>Maroon hermit</t>
  </si>
  <si>
    <t>pda</t>
  </si>
  <si>
    <t>Pandalus danae</t>
  </si>
  <si>
    <t>Dock shrimp</t>
  </si>
  <si>
    <t>pin</t>
  </si>
  <si>
    <t>Panulirus interruptus</t>
  </si>
  <si>
    <t>California spiny lobster</t>
  </si>
  <si>
    <t>Californian sea cucumber</t>
  </si>
  <si>
    <t>parastichopus</t>
  </si>
  <si>
    <t>Parastichopus spp.</t>
  </si>
  <si>
    <t>Bat star</t>
  </si>
  <si>
    <t>phi</t>
  </si>
  <si>
    <t>Phidiana hiltoni</t>
  </si>
  <si>
    <t>Pugnaceous aeolis</t>
  </si>
  <si>
    <t>por</t>
  </si>
  <si>
    <t>Pholis ornata</t>
  </si>
  <si>
    <t>Saddleback gunnel</t>
  </si>
  <si>
    <t>pholis</t>
  </si>
  <si>
    <t>Pholis spp.</t>
  </si>
  <si>
    <t>pbr</t>
  </si>
  <si>
    <t>Pisaster brevispinus</t>
  </si>
  <si>
    <t>Giant pink sea star</t>
  </si>
  <si>
    <t>pgig</t>
  </si>
  <si>
    <t>Pisaster giganteus</t>
  </si>
  <si>
    <t>Giant spined star</t>
  </si>
  <si>
    <t>Purple sea star</t>
  </si>
  <si>
    <t>pma</t>
  </si>
  <si>
    <t>Placopecten magellanicus</t>
  </si>
  <si>
    <t>Giant scallop</t>
  </si>
  <si>
    <t>Tricolour nudibranch</t>
  </si>
  <si>
    <t>ppe</t>
  </si>
  <si>
    <t>Polyorchis penicillatus</t>
  </si>
  <si>
    <t>Red-eye jellyfish</t>
  </si>
  <si>
    <t>Red turban shell</t>
  </si>
  <si>
    <t>plu</t>
  </si>
  <si>
    <t>Pseudocnus lubrica</t>
  </si>
  <si>
    <t>Slime star</t>
  </si>
  <si>
    <t>Graceful kelp crab</t>
  </si>
  <si>
    <t>Northern kelp crab</t>
  </si>
  <si>
    <t>pugettia</t>
  </si>
  <si>
    <t>Pugettia spp.</t>
  </si>
  <si>
    <t>Kelp crabs</t>
  </si>
  <si>
    <t>Sunflower star</t>
  </si>
  <si>
    <t>rwo</t>
  </si>
  <si>
    <t>Rhinolithodes wosnessenskii</t>
  </si>
  <si>
    <t>Rhinoceros crab</t>
  </si>
  <si>
    <t>ran</t>
  </si>
  <si>
    <t>Romaleon antennarium</t>
  </si>
  <si>
    <t>California rock crab</t>
  </si>
  <si>
    <t>rbr</t>
  </si>
  <si>
    <t>Romaleon branneri</t>
  </si>
  <si>
    <t>Furrowed rock crab</t>
  </si>
  <si>
    <t>Sharpnose crab</t>
  </si>
  <si>
    <t>sda</t>
  </si>
  <si>
    <t>Solaster dawsoni</t>
  </si>
  <si>
    <t>Morning sun star</t>
  </si>
  <si>
    <t>sen</t>
  </si>
  <si>
    <t>Solaster endeca</t>
  </si>
  <si>
    <t>Northern sun star</t>
  </si>
  <si>
    <t>sst</t>
  </si>
  <si>
    <t>Solaster stimpsoni</t>
  </si>
  <si>
    <t>Striped sun star</t>
  </si>
  <si>
    <t>Northern sea urchin</t>
  </si>
  <si>
    <t>Purple sea urchin</t>
  </si>
  <si>
    <t>Velcro seastar</t>
  </si>
  <si>
    <t>tei</t>
  </si>
  <si>
    <t>Tegula eiseni</t>
  </si>
  <si>
    <t>Banded tegula</t>
  </si>
  <si>
    <t>tfu</t>
  </si>
  <si>
    <t>Tegula funebralis</t>
  </si>
  <si>
    <t>Black top shell</t>
  </si>
  <si>
    <t>tpu</t>
  </si>
  <si>
    <t>Tegula pulligo</t>
  </si>
  <si>
    <t>Dusky tegula</t>
  </si>
  <si>
    <t>tre</t>
  </si>
  <si>
    <t>Tegula regina</t>
  </si>
  <si>
    <t>Queen tegula</t>
  </si>
  <si>
    <t>tte</t>
  </si>
  <si>
    <t>Testudinalia testudinalis</t>
  </si>
  <si>
    <t>tca</t>
  </si>
  <si>
    <t>Triopha catalinae</t>
  </si>
  <si>
    <t>Sea-clown triopha</t>
  </si>
  <si>
    <t>tmo</t>
  </si>
  <si>
    <t>Triopha modesta</t>
  </si>
  <si>
    <t>Sea clown</t>
  </si>
  <si>
    <t>tfe</t>
  </si>
  <si>
    <t>Tritonia festiva</t>
  </si>
  <si>
    <t>Diamondback tritonia</t>
  </si>
  <si>
    <t>Any cloth debris</t>
  </si>
  <si>
    <t>Any metal debris</t>
  </si>
  <si>
    <t>deg</t>
  </si>
  <si>
    <t>Debris - Glass</t>
  </si>
  <si>
    <t>Any glass debris</t>
  </si>
  <si>
    <t>dew</t>
  </si>
  <si>
    <t>Debris - Wood</t>
  </si>
  <si>
    <t>Any timber debris &gt; 10cm</t>
  </si>
  <si>
    <t>Any debris OTHER THAN fishing gear, made of plastic, cloth, metal, glass or timber</t>
  </si>
  <si>
    <t>No Debris found</t>
  </si>
  <si>
    <t>Survey not done</t>
  </si>
  <si>
    <t>Unidentified blood star</t>
  </si>
  <si>
    <t>dfi</t>
  </si>
  <si>
    <t>Debris - Fishing</t>
  </si>
  <si>
    <t>Any fishing debris</t>
  </si>
  <si>
    <t>Noble sea lemon</t>
  </si>
  <si>
    <t>pri</t>
  </si>
  <si>
    <t>Pugettia richii</t>
  </si>
  <si>
    <t>Cryptic kelp crab</t>
  </si>
  <si>
    <t>tonicella</t>
  </si>
  <si>
    <t>Tonicella spp.</t>
  </si>
  <si>
    <t>Unidentified lined chiton</t>
  </si>
  <si>
    <t>Cnu</t>
  </si>
  <si>
    <t>Mosshead warbonnet</t>
  </si>
  <si>
    <t>mli</t>
  </si>
  <si>
    <t>Mopalia lignosa</t>
  </si>
  <si>
    <t>Woody Chiton</t>
  </si>
  <si>
    <t>mopalia</t>
  </si>
  <si>
    <t>Mopalia spp.</t>
  </si>
  <si>
    <t>Unidentified chiton</t>
  </si>
  <si>
    <t>Cockerell's dorid</t>
  </si>
  <si>
    <t>hme</t>
  </si>
  <si>
    <t>Hapalogaster mertensii</t>
  </si>
  <si>
    <t>Hairy crab</t>
  </si>
  <si>
    <t>Gumboot chiton</t>
  </si>
  <si>
    <t>Longfin gunnel</t>
  </si>
  <si>
    <t>Plainfin Midshipman</t>
  </si>
  <si>
    <t>Ata</t>
  </si>
  <si>
    <t>Spinynose sculpin</t>
  </si>
  <si>
    <t>Grunt sculpin</t>
  </si>
  <si>
    <t>Sailfin sculpin</t>
  </si>
  <si>
    <t>Pre</t>
  </si>
  <si>
    <t>Eelgrass isopod</t>
  </si>
  <si>
    <t>Northern clingfish</t>
  </si>
  <si>
    <t>Heart crab</t>
  </si>
  <si>
    <t>SITE</t>
  </si>
  <si>
    <t>Region</t>
  </si>
  <si>
    <t>BC1</t>
  </si>
  <si>
    <t>Mercury</t>
  </si>
  <si>
    <t>British Columbia</t>
  </si>
  <si>
    <t>BC2</t>
  </si>
  <si>
    <t>Kelpie Point</t>
  </si>
  <si>
    <t>BC3</t>
  </si>
  <si>
    <t>West Beach</t>
  </si>
  <si>
    <t>BC4</t>
  </si>
  <si>
    <t>Triquet</t>
  </si>
  <si>
    <t>BC5</t>
  </si>
  <si>
    <t>North Beach</t>
  </si>
  <si>
    <t>BC6</t>
  </si>
  <si>
    <t>West Beach Nereo</t>
  </si>
  <si>
    <t>BC7</t>
  </si>
  <si>
    <t>Rattenbury</t>
  </si>
  <si>
    <t>BC8</t>
  </si>
  <si>
    <t>Starfish</t>
  </si>
  <si>
    <t>BMSC1</t>
  </si>
  <si>
    <t>Dodger Channel</t>
  </si>
  <si>
    <t>Vancouver</t>
  </si>
  <si>
    <t>BMSC10</t>
  </si>
  <si>
    <t>Ross Islets Slug Island</t>
  </si>
  <si>
    <t>BMSC11</t>
  </si>
  <si>
    <t>Wizard Island South</t>
  </si>
  <si>
    <t>BMSC12</t>
  </si>
  <si>
    <t>Wizard Island North</t>
  </si>
  <si>
    <t>BMSC13</t>
  </si>
  <si>
    <t>Effingham West</t>
  </si>
  <si>
    <t>BMSC14</t>
  </si>
  <si>
    <t>Effingham Archipelago</t>
  </si>
  <si>
    <t>BMSC15</t>
  </si>
  <si>
    <t>Raymond Kelp Rock</t>
  </si>
  <si>
    <t>BMSC16</t>
  </si>
  <si>
    <t>Faber Islets</t>
  </si>
  <si>
    <t>BMSC17</t>
  </si>
  <si>
    <t>Wouwer Channel</t>
  </si>
  <si>
    <t>BMSC18</t>
  </si>
  <si>
    <t>Eussen Rock</t>
  </si>
  <si>
    <t>BMSC19</t>
  </si>
  <si>
    <t>Ed King SW Pyramid</t>
  </si>
  <si>
    <t>BMSC2</t>
  </si>
  <si>
    <t>Kirby</t>
  </si>
  <si>
    <t>BMSC20</t>
  </si>
  <si>
    <t>Ed King East</t>
  </si>
  <si>
    <t>BMSC21</t>
  </si>
  <si>
    <t>Dixon SW</t>
  </si>
  <si>
    <t>BMSC22</t>
  </si>
  <si>
    <t>Dixon Inside</t>
  </si>
  <si>
    <t>BMSC3</t>
  </si>
  <si>
    <t>Ohiat</t>
  </si>
  <si>
    <t>BMSC4</t>
  </si>
  <si>
    <t>Kii xin</t>
  </si>
  <si>
    <t>BMSC5</t>
  </si>
  <si>
    <t>Taylor Rock</t>
  </si>
  <si>
    <t>BMSC6</t>
  </si>
  <si>
    <t>Baeria Rocks South Island</t>
  </si>
  <si>
    <t>BMSC7</t>
  </si>
  <si>
    <t>Baeria Rocks North Island Southside</t>
  </si>
  <si>
    <t>BMSC8</t>
  </si>
  <si>
    <t>Baeria Rocks North Island Northside</t>
  </si>
  <si>
    <t>BMSC9</t>
  </si>
  <si>
    <t>Eagle Bay</t>
  </si>
  <si>
    <t>NFLD1</t>
  </si>
  <si>
    <t>Middle Cove</t>
  </si>
  <si>
    <t>Newfoundland</t>
  </si>
  <si>
    <t>NFLD10</t>
  </si>
  <si>
    <t>Admirals Cove</t>
  </si>
  <si>
    <t>NFLD11</t>
  </si>
  <si>
    <t>Harbour Main</t>
  </si>
  <si>
    <t>NFLD12</t>
  </si>
  <si>
    <t>Biscayan Cove</t>
  </si>
  <si>
    <t>NFLD13</t>
  </si>
  <si>
    <t>Bauline</t>
  </si>
  <si>
    <t>NFLD2</t>
  </si>
  <si>
    <t>Tappers Cove</t>
  </si>
  <si>
    <t>NFLD3</t>
  </si>
  <si>
    <t>OSC Canyon</t>
  </si>
  <si>
    <t>NFLD4</t>
  </si>
  <si>
    <t>Portugal Cove</t>
  </si>
  <si>
    <t>NFLD5</t>
  </si>
  <si>
    <t>Broad Cove</t>
  </si>
  <si>
    <t>NFLD6</t>
  </si>
  <si>
    <t>Hare Bay</t>
  </si>
  <si>
    <t>NFLD7</t>
  </si>
  <si>
    <t>Sandy Cove Beach</t>
  </si>
  <si>
    <t>NFLD8</t>
  </si>
  <si>
    <t>Wild Cove</t>
  </si>
  <si>
    <t>NFLD9</t>
  </si>
  <si>
    <t>Flatrock</t>
  </si>
  <si>
    <t>USWC10</t>
  </si>
  <si>
    <t>Johnsons Lee South  Sta Rosa CA</t>
  </si>
  <si>
    <t>Channel Islands</t>
  </si>
  <si>
    <t>USWC11</t>
  </si>
  <si>
    <t>Cavern Point  Santa Cruz</t>
  </si>
  <si>
    <t>USWC12</t>
  </si>
  <si>
    <t>Little Scorpion  Santa Cruz</t>
  </si>
  <si>
    <t>USWC13</t>
  </si>
  <si>
    <t>Devils Peak Member  Santa Cruz</t>
  </si>
  <si>
    <t>USWC14</t>
  </si>
  <si>
    <t>Devils Peak Member south  Santa Cruz</t>
  </si>
  <si>
    <t>USWC17</t>
  </si>
  <si>
    <t>Cottam Point  Nanaimo BC</t>
  </si>
  <si>
    <t>USWC18</t>
  </si>
  <si>
    <t>Madrona Point SW  Nainaimo BC</t>
  </si>
  <si>
    <t>USWC19</t>
  </si>
  <si>
    <t>Madrona Point NW  Nainaimo BC</t>
  </si>
  <si>
    <t>USWC2</t>
  </si>
  <si>
    <t>Scorpion Anchorage  Sta Cruz CA</t>
  </si>
  <si>
    <t>USWC20</t>
  </si>
  <si>
    <t>Quathiaski Cove BC</t>
  </si>
  <si>
    <t>USWC21</t>
  </si>
  <si>
    <t>Dolphin Beach East BC</t>
  </si>
  <si>
    <t>USWC22</t>
  </si>
  <si>
    <t>Maple Cove  Vancouver I BC</t>
  </si>
  <si>
    <t>USWC23</t>
  </si>
  <si>
    <t>Kelvin Grove  BC</t>
  </si>
  <si>
    <t>USWC3</t>
  </si>
  <si>
    <t>South Point  Sta Rosa CA</t>
  </si>
  <si>
    <t>USWC4</t>
  </si>
  <si>
    <t>Chickasaw  Sta Rosa CA</t>
  </si>
  <si>
    <t>USWC5</t>
  </si>
  <si>
    <t>Johnson s Lee  Sta Rosa CA</t>
  </si>
  <si>
    <t>USWC6</t>
  </si>
  <si>
    <t>Johnsons Lee North  Sta Rosa CA</t>
  </si>
  <si>
    <t>USWC7</t>
  </si>
  <si>
    <t>Pedro Reef  Santa Cruz</t>
  </si>
  <si>
    <t>USWC8</t>
  </si>
  <si>
    <t>Potato Pasture  Santa Cruz</t>
  </si>
  <si>
    <t>USWC9</t>
  </si>
  <si>
    <t>Hare Rock  San Miguel</t>
  </si>
  <si>
    <t>BMSC23</t>
  </si>
  <si>
    <t>Aguilar Point</t>
  </si>
  <si>
    <t>Bamfield</t>
  </si>
  <si>
    <t>BMSC24</t>
  </si>
  <si>
    <t>Swiss Boy</t>
  </si>
  <si>
    <t>BMSC25</t>
  </si>
  <si>
    <t>Goby Town</t>
  </si>
  <si>
    <t>BMSC26</t>
  </si>
  <si>
    <t>Hosie South</t>
  </si>
  <si>
    <t>BMSC27</t>
  </si>
  <si>
    <t>San Jose North Island</t>
  </si>
  <si>
    <t>Ross Islet Slug Island</t>
  </si>
  <si>
    <t>Barkley Sound</t>
  </si>
  <si>
    <t>KCCA2</t>
  </si>
  <si>
    <t>Between Scotts and Bradys</t>
  </si>
  <si>
    <t>Dodger Channel 1</t>
  </si>
  <si>
    <t>KCCA4</t>
  </si>
  <si>
    <t>Flemming 112</t>
  </si>
  <si>
    <t>KCCA5</t>
  </si>
  <si>
    <t>Less Dangerous Bay</t>
  </si>
  <si>
    <t>Ed King East Inside</t>
  </si>
  <si>
    <t>KCCA8</t>
  </si>
  <si>
    <t>Dixon Island Back (Bay)</t>
  </si>
  <si>
    <t>KCCA9</t>
  </si>
  <si>
    <t>Wizard Islet South</t>
  </si>
  <si>
    <t>KCCA10</t>
  </si>
  <si>
    <t>Dodger Channel 2</t>
  </si>
  <si>
    <t>Ross Islet 2</t>
  </si>
  <si>
    <t>KCCA12</t>
  </si>
  <si>
    <t>North Helby Rock</t>
  </si>
  <si>
    <t>Second Beach South</t>
  </si>
  <si>
    <t>KCCA14</t>
  </si>
  <si>
    <t xml:space="preserve">Danvers Danger Rock </t>
  </si>
  <si>
    <t>KCCA15</t>
  </si>
  <si>
    <t>Cable Beach (Blow Hole)</t>
  </si>
  <si>
    <t>KCCA16</t>
  </si>
  <si>
    <t>Tzartus 116</t>
  </si>
  <si>
    <t>KCCA17</t>
  </si>
  <si>
    <t>Turf Island 2</t>
  </si>
  <si>
    <t>KCCA18</t>
  </si>
  <si>
    <t>Second Beach</t>
  </si>
  <si>
    <t>Wizard Islet North</t>
  </si>
  <si>
    <t>Nanat Bay</t>
  </si>
  <si>
    <t>KCCA21</t>
  </si>
  <si>
    <t>Bordelais Island</t>
  </si>
  <si>
    <t>KCCA22</t>
  </si>
  <si>
    <t>Flemming 114</t>
  </si>
  <si>
    <t>KCCA24</t>
  </si>
  <si>
    <t>Sand Town</t>
  </si>
  <si>
    <t>Dixon Bay 2</t>
  </si>
  <si>
    <t>Tzartus 116 R</t>
  </si>
  <si>
    <t>S</t>
  </si>
  <si>
    <t>FAMILY</t>
  </si>
  <si>
    <t>COMMON NAME</t>
  </si>
  <si>
    <t>Agonidae</t>
  </si>
  <si>
    <t>Poachers</t>
  </si>
  <si>
    <t>Ambassidae</t>
  </si>
  <si>
    <t>Glassfishes</t>
  </si>
  <si>
    <t>Anarhichadidae</t>
  </si>
  <si>
    <t>Wolf eels</t>
  </si>
  <si>
    <t>Antennariidae</t>
  </si>
  <si>
    <t>Anglerfishes</t>
  </si>
  <si>
    <t>Aploactinidae</t>
  </si>
  <si>
    <t>Velvetfishes</t>
  </si>
  <si>
    <t>Apogonidae</t>
  </si>
  <si>
    <t>Cardinalfishes</t>
  </si>
  <si>
    <t>Ariidae</t>
  </si>
  <si>
    <t>Catfishes</t>
  </si>
  <si>
    <t>Aulopidae</t>
  </si>
  <si>
    <t>Sergeant bakers</t>
  </si>
  <si>
    <t>Bathymasteridae</t>
  </si>
  <si>
    <t>Ronquils</t>
  </si>
  <si>
    <t>Batrachoididae</t>
  </si>
  <si>
    <t>Frogfishes</t>
  </si>
  <si>
    <t>Blenniidae</t>
  </si>
  <si>
    <t>Blennies</t>
  </si>
  <si>
    <t>Bothidae</t>
  </si>
  <si>
    <t>Lefteye flounder</t>
  </si>
  <si>
    <t>Bovichtidae</t>
  </si>
  <si>
    <t>Thornfish</t>
  </si>
  <si>
    <t>Brachaeluridae</t>
  </si>
  <si>
    <t>Blind sharks</t>
  </si>
  <si>
    <t>Brachionichthyidae</t>
  </si>
  <si>
    <t>Handfishes</t>
  </si>
  <si>
    <t>Bythitidae</t>
  </si>
  <si>
    <t>Blindfishes and cuskeels</t>
  </si>
  <si>
    <t>Callionymidae</t>
  </si>
  <si>
    <t>Dragonets</t>
  </si>
  <si>
    <t>Caracanthidae</t>
  </si>
  <si>
    <t>Crouchers</t>
  </si>
  <si>
    <t>Carapidae</t>
  </si>
  <si>
    <t>Pearlfish</t>
  </si>
  <si>
    <t>Centriscidae</t>
  </si>
  <si>
    <t>Razorfish</t>
  </si>
  <si>
    <t xml:space="preserve">Chaenopsidae </t>
  </si>
  <si>
    <t>Tubeblennies, flagblennies</t>
  </si>
  <si>
    <t>Chironemidae</t>
  </si>
  <si>
    <t>Kelpfishes</t>
  </si>
  <si>
    <t>Cirrhitidae</t>
  </si>
  <si>
    <t>Hawkfishes</t>
  </si>
  <si>
    <t>Clinidae</t>
  </si>
  <si>
    <t>Weedfishes</t>
  </si>
  <si>
    <t>Congridae</t>
  </si>
  <si>
    <t>Conger eels</t>
  </si>
  <si>
    <t>Congrogadidae</t>
  </si>
  <si>
    <t>Eel blennies</t>
  </si>
  <si>
    <t>Cottidae</t>
  </si>
  <si>
    <t>Sculpins</t>
  </si>
  <si>
    <t>Creediidae</t>
  </si>
  <si>
    <t>Sand divers</t>
  </si>
  <si>
    <t>Cryptacanthodidae</t>
  </si>
  <si>
    <t>Wrymouths</t>
  </si>
  <si>
    <t>Cyclopteridae</t>
  </si>
  <si>
    <t>Lumpsucker</t>
  </si>
  <si>
    <t>Cynoglossidae</t>
  </si>
  <si>
    <t>Tonguefish</t>
  </si>
  <si>
    <t>Dasyatidae</t>
  </si>
  <si>
    <t>Stingrays</t>
  </si>
  <si>
    <t>Diodontidae</t>
  </si>
  <si>
    <t>Porcupinefish</t>
  </si>
  <si>
    <t>Eleotridae</t>
  </si>
  <si>
    <t>Gudgeons</t>
  </si>
  <si>
    <t>Gnathanacanthidae</t>
  </si>
  <si>
    <t>Red velvetfish</t>
  </si>
  <si>
    <t>Gobiesocidae</t>
  </si>
  <si>
    <t>Clingfishes</t>
  </si>
  <si>
    <t>Gobiidae</t>
  </si>
  <si>
    <t>Gobies</t>
  </si>
  <si>
    <t>Grammistidae</t>
  </si>
  <si>
    <t>Soapfishes</t>
  </si>
  <si>
    <t>Hemiscylliidae</t>
  </si>
  <si>
    <t>Longtail carpet sharks</t>
  </si>
  <si>
    <t>Heterodontidae</t>
  </si>
  <si>
    <t>Bullhead sharks</t>
  </si>
  <si>
    <t>Holocentridae</t>
  </si>
  <si>
    <t>Squirrel and soldier fishes</t>
  </si>
  <si>
    <t>Hypnidae</t>
  </si>
  <si>
    <t>Coffin rays</t>
  </si>
  <si>
    <t>Labrisomidae</t>
  </si>
  <si>
    <t>Tropical blennies</t>
  </si>
  <si>
    <t>Leptoscopidae</t>
  </si>
  <si>
    <t>Pygmy stargazers</t>
  </si>
  <si>
    <t>Liparidae</t>
  </si>
  <si>
    <t>Snailfishes</t>
  </si>
  <si>
    <t>Lotidae</t>
  </si>
  <si>
    <t>Burbots</t>
  </si>
  <si>
    <t>Monocentridae</t>
  </si>
  <si>
    <t>Pineapplefishes</t>
  </si>
  <si>
    <t>Moridae</t>
  </si>
  <si>
    <t>Beardies</t>
  </si>
  <si>
    <t>Muraenidae</t>
  </si>
  <si>
    <t>Moray eels</t>
  </si>
  <si>
    <t>Nototheniidae</t>
  </si>
  <si>
    <t>Icefishes</t>
  </si>
  <si>
    <t>Ophichthidae</t>
  </si>
  <si>
    <t>Snake and worm eels</t>
  </si>
  <si>
    <t>Ophidiidae</t>
  </si>
  <si>
    <t>Lings</t>
  </si>
  <si>
    <t>Opistognathidae</t>
  </si>
  <si>
    <t>Jawfishes</t>
  </si>
  <si>
    <t>Orectolobidae</t>
  </si>
  <si>
    <t>Wobbegongs</t>
  </si>
  <si>
    <t>Paralichthyidae</t>
  </si>
  <si>
    <t>Large-tooth flounder</t>
  </si>
  <si>
    <t>Parascylliidae</t>
  </si>
  <si>
    <t>Catsharks</t>
  </si>
  <si>
    <t>Pataecidae</t>
  </si>
  <si>
    <t>Prowfishes</t>
  </si>
  <si>
    <t>Pegasidae</t>
  </si>
  <si>
    <t>Seamoths</t>
  </si>
  <si>
    <t>Pempheridae</t>
  </si>
  <si>
    <t>Bullseye</t>
  </si>
  <si>
    <t>Pholidae</t>
  </si>
  <si>
    <t>Gunnels</t>
  </si>
  <si>
    <t>Pinguipedidae</t>
  </si>
  <si>
    <t>Grubfishes</t>
  </si>
  <si>
    <t>Platycephalidae</t>
  </si>
  <si>
    <t>Flatheads</t>
  </si>
  <si>
    <t>*Plesiopidae – excluding Trachinops</t>
  </si>
  <si>
    <t>Longfins</t>
  </si>
  <si>
    <t>Pleuronectidae</t>
  </si>
  <si>
    <t>Righteye flounder</t>
  </si>
  <si>
    <t>Plotosidae</t>
  </si>
  <si>
    <t>Priacanthidae</t>
  </si>
  <si>
    <t>Bigeyes</t>
  </si>
  <si>
    <t>Pseudochromidae</t>
  </si>
  <si>
    <t>Dottybacks</t>
  </si>
  <si>
    <t>Psychrolutidae</t>
  </si>
  <si>
    <t>Fatheads</t>
  </si>
  <si>
    <t>Rajidae</t>
  </si>
  <si>
    <t>Skates</t>
  </si>
  <si>
    <t>Rhinobatidae</t>
  </si>
  <si>
    <t>Shovelnose rays</t>
  </si>
  <si>
    <t>Scorpaenidae</t>
  </si>
  <si>
    <t>Scorpionfish, orbicular velvetfish</t>
  </si>
  <si>
    <t>*Serranidae - excluding “Anthias”, Caesioperca, and Lepidoperca</t>
  </si>
  <si>
    <t>Rockcods &amp; Seaperches</t>
  </si>
  <si>
    <t>Scyliorhinidae</t>
  </si>
  <si>
    <t>Soleidae</t>
  </si>
  <si>
    <t>Soles</t>
  </si>
  <si>
    <t>Solenostomidae</t>
  </si>
  <si>
    <t>Ghostpipefishes</t>
  </si>
  <si>
    <t>Stichaeidae</t>
  </si>
  <si>
    <t>Prickleback</t>
  </si>
  <si>
    <t>Synanceiidae</t>
  </si>
  <si>
    <t>Stonefish</t>
  </si>
  <si>
    <t>Syngnathidae</t>
  </si>
  <si>
    <t>Pipefish &amp; Seahorses</t>
  </si>
  <si>
    <t>Synodontidae</t>
  </si>
  <si>
    <t>Lizardfishes and Sauries</t>
  </si>
  <si>
    <t>Tetrabrachiidae</t>
  </si>
  <si>
    <t>Tetrarogidae</t>
  </si>
  <si>
    <t>Waspfishes</t>
  </si>
  <si>
    <t>Torpedinidae</t>
  </si>
  <si>
    <t>Numbfish</t>
  </si>
  <si>
    <t>Trachichthyidae</t>
  </si>
  <si>
    <t>Roughies</t>
  </si>
  <si>
    <t>Tripterygiidae</t>
  </si>
  <si>
    <t>Threefins</t>
  </si>
  <si>
    <t>Uranoscopidae</t>
  </si>
  <si>
    <t>Stargazers</t>
  </si>
  <si>
    <t>Urolophidae</t>
  </si>
  <si>
    <t>Stingarees</t>
  </si>
  <si>
    <t>Zaproridae</t>
  </si>
  <si>
    <t>Prowfish</t>
  </si>
  <si>
    <t>Zoarcidae</t>
  </si>
  <si>
    <t>Eelpouts</t>
  </si>
  <si>
    <t>INITIALS</t>
  </si>
  <si>
    <t>FULL NAME</t>
  </si>
  <si>
    <t>AA</t>
  </si>
  <si>
    <t>Andrew Altieri</t>
  </si>
  <si>
    <t>AB</t>
  </si>
  <si>
    <t>Arturo Bocos</t>
  </si>
  <si>
    <t>AC</t>
  </si>
  <si>
    <t>Angel Chiriboga</t>
  </si>
  <si>
    <t>ACM</t>
  </si>
  <si>
    <t>Alicia McArdle</t>
  </si>
  <si>
    <t>AD</t>
  </si>
  <si>
    <t>Arturo Dominici</t>
  </si>
  <si>
    <t>AE</t>
  </si>
  <si>
    <t>Anna Edgar</t>
  </si>
  <si>
    <t>AEB</t>
  </si>
  <si>
    <t>Amanda Bates</t>
  </si>
  <si>
    <t>AEF</t>
  </si>
  <si>
    <t>Amelia Fowles</t>
  </si>
  <si>
    <t>AG</t>
  </si>
  <si>
    <t>Allyson Groth</t>
  </si>
  <si>
    <t>AGA</t>
  </si>
  <si>
    <t>Aaron Galloway</t>
  </si>
  <si>
    <t>AGGM</t>
  </si>
  <si>
    <t>Ana Gloria Guzman</t>
  </si>
  <si>
    <t>AI</t>
  </si>
  <si>
    <t>Alejo Irigoyen</t>
  </si>
  <si>
    <t>AJB</t>
  </si>
  <si>
    <t>Tony Brown</t>
  </si>
  <si>
    <t>AJG</t>
  </si>
  <si>
    <t>Andrew Green</t>
  </si>
  <si>
    <t>AJW</t>
  </si>
  <si>
    <t>Alan Wilkins</t>
  </si>
  <si>
    <t>AKB</t>
  </si>
  <si>
    <t>Anna Berthelson</t>
  </si>
  <si>
    <t>AKC</t>
  </si>
  <si>
    <t>Anna Cresswell</t>
  </si>
  <si>
    <t>AL</t>
  </si>
  <si>
    <t>Alexandra Lea</t>
  </si>
  <si>
    <t>ALB</t>
  </si>
  <si>
    <t>Ali Bloomfield</t>
  </si>
  <si>
    <t>ALS</t>
  </si>
  <si>
    <t>Alicia Sutton</t>
  </si>
  <si>
    <t>AML</t>
  </si>
  <si>
    <t>Arwen Mo-Lowry</t>
  </si>
  <si>
    <t>AMM</t>
  </si>
  <si>
    <t>Alberto Moreno Mejias</t>
  </si>
  <si>
    <t>ANB</t>
  </si>
  <si>
    <t>Anthony Bernard</t>
  </si>
  <si>
    <t>AOF</t>
  </si>
  <si>
    <t>Angel Orozco Rodriguez</t>
  </si>
  <si>
    <t>AP</t>
  </si>
  <si>
    <t>Amanda Parr</t>
  </si>
  <si>
    <t>APM</t>
  </si>
  <si>
    <t>Andy Myers</t>
  </si>
  <si>
    <t>APMA</t>
  </si>
  <si>
    <t>Alejandro Perez Matus</t>
  </si>
  <si>
    <t>APSJ</t>
  </si>
  <si>
    <t>Alejandra Pérez San Juan</t>
  </si>
  <si>
    <t>AR</t>
  </si>
  <si>
    <t>Arthur Riedel</t>
  </si>
  <si>
    <t>ARB</t>
  </si>
  <si>
    <t>Adrian Brown</t>
  </si>
  <si>
    <t>AS</t>
  </si>
  <si>
    <t>Ashley Smith</t>
  </si>
  <si>
    <t>ATC</t>
  </si>
  <si>
    <t>Antonia Cooper</t>
  </si>
  <si>
    <t>BCB</t>
  </si>
  <si>
    <t>Belen Calero</t>
  </si>
  <si>
    <t>BF</t>
  </si>
  <si>
    <t>Ben French</t>
  </si>
  <si>
    <t>BGO</t>
  </si>
  <si>
    <t>Belén GO</t>
  </si>
  <si>
    <t>BJC</t>
  </si>
  <si>
    <t>Ben Cashman</t>
  </si>
  <si>
    <t>BJH</t>
  </si>
  <si>
    <t>Brian Hughes</t>
  </si>
  <si>
    <t>BK</t>
  </si>
  <si>
    <t>Brendan Kelaher</t>
  </si>
  <si>
    <t>BKJ</t>
  </si>
  <si>
    <t>Ben Jones</t>
  </si>
  <si>
    <t>BRB</t>
  </si>
  <si>
    <t>Brian Busteed</t>
  </si>
  <si>
    <t>BS</t>
  </si>
  <si>
    <t>Beth Strain</t>
  </si>
  <si>
    <t>BTB</t>
  </si>
  <si>
    <t>Ben Brayford</t>
  </si>
  <si>
    <t>BY</t>
  </si>
  <si>
    <t>Bevan Yiu</t>
  </si>
  <si>
    <t>CAH</t>
  </si>
  <si>
    <t>Camille White</t>
  </si>
  <si>
    <t>CAS</t>
  </si>
  <si>
    <t>Cathie Shorthouse</t>
  </si>
  <si>
    <t>CB</t>
  </si>
  <si>
    <t>Carlota Barañano</t>
  </si>
  <si>
    <t>CBU</t>
  </si>
  <si>
    <t>Claire Butler</t>
  </si>
  <si>
    <t>CD</t>
  </si>
  <si>
    <t>Cecile Decazes</t>
  </si>
  <si>
    <t>CEL</t>
  </si>
  <si>
    <t>Craig Lewis</t>
  </si>
  <si>
    <t>CEQ</t>
  </si>
  <si>
    <t>Catherine Quick</t>
  </si>
  <si>
    <t>CG</t>
  </si>
  <si>
    <t>Carly Giosio</t>
  </si>
  <si>
    <t>CGI</t>
  </si>
  <si>
    <t>Carolina García</t>
  </si>
  <si>
    <t>CH</t>
  </si>
  <si>
    <t>Chelsea Haebich</t>
  </si>
  <si>
    <t>CHB</t>
  </si>
  <si>
    <t>Charlie Bedford</t>
  </si>
  <si>
    <t>CHK</t>
  </si>
  <si>
    <t>Christine Kibele</t>
  </si>
  <si>
    <t>CHS</t>
  </si>
  <si>
    <t>Carla Huete-Stauffer</t>
  </si>
  <si>
    <t>CJM</t>
  </si>
  <si>
    <t>Caroline Mason</t>
  </si>
  <si>
    <t>CJZ</t>
  </si>
  <si>
    <t>Carolina Zagal</t>
  </si>
  <si>
    <t>CK</t>
  </si>
  <si>
    <t>Caitie Kuempel</t>
  </si>
  <si>
    <t>CL</t>
  </si>
  <si>
    <t>Cayne Layton</t>
  </si>
  <si>
    <t>CLG</t>
  </si>
  <si>
    <t>Chris Gillies</t>
  </si>
  <si>
    <t>CMN</t>
  </si>
  <si>
    <t>Chris Nimmo</t>
  </si>
  <si>
    <t>CMP</t>
  </si>
  <si>
    <t>Chris Preston</t>
  </si>
  <si>
    <t>CMW</t>
  </si>
  <si>
    <t>Chris Westley</t>
  </si>
  <si>
    <t>CRH</t>
  </si>
  <si>
    <t>Casey Hambrecht</t>
  </si>
  <si>
    <t>CS</t>
  </si>
  <si>
    <t>Craig Smith</t>
  </si>
  <si>
    <t>CTH</t>
  </si>
  <si>
    <t>Christo Haseldon</t>
  </si>
  <si>
    <t>CTP</t>
  </si>
  <si>
    <t>Cheryl Petty</t>
  </si>
  <si>
    <t>CW</t>
  </si>
  <si>
    <t>Caitlin Woods</t>
  </si>
  <si>
    <t>DAI</t>
  </si>
  <si>
    <t>Dan Ierodiaconou</t>
  </si>
  <si>
    <t>DC</t>
  </si>
  <si>
    <t>Dean Chamberlain</t>
  </si>
  <si>
    <t>DDG</t>
  </si>
  <si>
    <t>Dacil  Diaz Gomez</t>
  </si>
  <si>
    <t>DG</t>
  </si>
  <si>
    <t>David Galvan</t>
  </si>
  <si>
    <t>DH</t>
  </si>
  <si>
    <t>Dave Henke</t>
  </si>
  <si>
    <t>DHP</t>
  </si>
  <si>
    <t>Daniel Hernández Pérez</t>
  </si>
  <si>
    <t>DJ</t>
  </si>
  <si>
    <t>Dane Jones</t>
  </si>
  <si>
    <t>DJA</t>
  </si>
  <si>
    <t>Dave Arthur</t>
  </si>
  <si>
    <t>DJB</t>
  </si>
  <si>
    <t>Danny Brock</t>
  </si>
  <si>
    <t>DJM</t>
  </si>
  <si>
    <t>David Miller</t>
  </si>
  <si>
    <t>DK</t>
  </si>
  <si>
    <t>David Kushner</t>
  </si>
  <si>
    <t>DKA</t>
  </si>
  <si>
    <t>Deb Aston</t>
  </si>
  <si>
    <t>DM</t>
  </si>
  <si>
    <t>David Massih</t>
  </si>
  <si>
    <t>DRD</t>
  </si>
  <si>
    <t>Debbie Dalziel</t>
  </si>
  <si>
    <t>DS</t>
  </si>
  <si>
    <t>Damien Stanford</t>
  </si>
  <si>
    <t>DT</t>
  </si>
  <si>
    <t>Dave Thomas</t>
  </si>
  <si>
    <t>DTL</t>
  </si>
  <si>
    <t>Don Love</t>
  </si>
  <si>
    <t>EAC</t>
  </si>
  <si>
    <t>Ella Clausius</t>
  </si>
  <si>
    <t>EBF</t>
  </si>
  <si>
    <t>Emma Flukes</t>
  </si>
  <si>
    <t>EC</t>
  </si>
  <si>
    <t>Edgar Castaneda</t>
  </si>
  <si>
    <t>ECA</t>
  </si>
  <si>
    <t>Eloise Ashworth</t>
  </si>
  <si>
    <t>ED</t>
  </si>
  <si>
    <t>Emma Daly</t>
  </si>
  <si>
    <t>EFR</t>
  </si>
  <si>
    <t>Eliseo Fica Roca</t>
  </si>
  <si>
    <t>EH</t>
  </si>
  <si>
    <t>Edgar Herrera</t>
  </si>
  <si>
    <t>EL</t>
  </si>
  <si>
    <t>Erick Lopez</t>
  </si>
  <si>
    <t>ELH</t>
  </si>
  <si>
    <t>Emma Henry</t>
  </si>
  <si>
    <t>EM</t>
  </si>
  <si>
    <t>Ellie Marks</t>
  </si>
  <si>
    <t>EP</t>
  </si>
  <si>
    <t>Ed Parnell</t>
  </si>
  <si>
    <t>ERM</t>
  </si>
  <si>
    <t>Eric Mooney</t>
  </si>
  <si>
    <t>ESMK</t>
  </si>
  <si>
    <t>Elaine Kwee</t>
  </si>
  <si>
    <t>ESO</t>
  </si>
  <si>
    <t>Liz Oh</t>
  </si>
  <si>
    <t>ET</t>
  </si>
  <si>
    <t>Emre Turak</t>
  </si>
  <si>
    <t>FELB</t>
  </si>
  <si>
    <t>Fidel Ernesto Lopez Briceno</t>
  </si>
  <si>
    <t>FJ</t>
  </si>
  <si>
    <t>Flora Jennifer</t>
  </si>
  <si>
    <t>FPC</t>
  </si>
  <si>
    <t>Fernando Pinillos</t>
  </si>
  <si>
    <t>FR</t>
  </si>
  <si>
    <t>Fred Rueff</t>
  </si>
  <si>
    <t>GAZ</t>
  </si>
  <si>
    <t>Gonzalo  Apestequia Zamora</t>
  </si>
  <si>
    <t>GC</t>
  </si>
  <si>
    <t>Gwenael Cadiou</t>
  </si>
  <si>
    <t>GER</t>
  </si>
  <si>
    <t>Germán Soler</t>
  </si>
  <si>
    <t>GJE</t>
  </si>
  <si>
    <t>Graham Edgar</t>
  </si>
  <si>
    <t>GJF</t>
  </si>
  <si>
    <t>Grant Flanagan</t>
  </si>
  <si>
    <t>GK</t>
  </si>
  <si>
    <t>Geoff Kelly</t>
  </si>
  <si>
    <t>GMS</t>
  </si>
  <si>
    <t>Garrick Smith</t>
  </si>
  <si>
    <t>GP</t>
  </si>
  <si>
    <t>Grant Pearce</t>
  </si>
  <si>
    <t>GPE</t>
  </si>
  <si>
    <t>Graeme Ewing</t>
  </si>
  <si>
    <t>GR</t>
  </si>
  <si>
    <t>Georgina Ramirez</t>
  </si>
  <si>
    <t>GS</t>
  </si>
  <si>
    <t>Gary Summers</t>
  </si>
  <si>
    <t>GW</t>
  </si>
  <si>
    <t>George Wood</t>
  </si>
  <si>
    <t>GWA</t>
  </si>
  <si>
    <t>Gabby Walley</t>
  </si>
  <si>
    <t>HF</t>
  </si>
  <si>
    <t>Hunter Forbes</t>
  </si>
  <si>
    <t>HIT</t>
  </si>
  <si>
    <t>Hisayo Thornton</t>
  </si>
  <si>
    <t>HJK</t>
  </si>
  <si>
    <t>Heiri Klein</t>
  </si>
  <si>
    <t>HKW</t>
  </si>
  <si>
    <t>Heyonji Wembridge</t>
  </si>
  <si>
    <t>HMC</t>
  </si>
  <si>
    <t>Helen Crawford</t>
  </si>
  <si>
    <t>HND</t>
  </si>
  <si>
    <t>Harriet Davies</t>
  </si>
  <si>
    <t>IF</t>
  </si>
  <si>
    <t>Iona Flett</t>
  </si>
  <si>
    <t>IH</t>
  </si>
  <si>
    <t>Ivan Hinojosa</t>
  </si>
  <si>
    <t>IJB</t>
  </si>
  <si>
    <t>Ian Buchanan</t>
  </si>
  <si>
    <t>IM</t>
  </si>
  <si>
    <t>Irene Martin</t>
  </si>
  <si>
    <t>IMS</t>
  </si>
  <si>
    <t>Isabelle Strachan</t>
  </si>
  <si>
    <t>IRS</t>
  </si>
  <si>
    <t>Irene RS</t>
  </si>
  <si>
    <t>IU</t>
  </si>
  <si>
    <t>Inigo Uriarte</t>
  </si>
  <si>
    <t>IVS</t>
  </si>
  <si>
    <t>Ian Shaw</t>
  </si>
  <si>
    <t>IWB</t>
  </si>
  <si>
    <t>Ian Banks</t>
  </si>
  <si>
    <t>JA</t>
  </si>
  <si>
    <t>Janet Abbott</t>
  </si>
  <si>
    <t>JAB</t>
  </si>
  <si>
    <t>Jenny Bryant</t>
  </si>
  <si>
    <t>JAE</t>
  </si>
  <si>
    <t>Jenny Edwards</t>
  </si>
  <si>
    <t>JAJ</t>
  </si>
  <si>
    <t>John Johnstone</t>
  </si>
  <si>
    <t>JASF</t>
  </si>
  <si>
    <t>José Antonio Sanabria Fernández</t>
  </si>
  <si>
    <t>JB</t>
  </si>
  <si>
    <t>Joshua Batchelor</t>
  </si>
  <si>
    <t>JBB</t>
  </si>
  <si>
    <t>James Brook</t>
  </si>
  <si>
    <t>JBP</t>
  </si>
  <si>
    <t>Jacqui Pocklington</t>
  </si>
  <si>
    <t>JCH</t>
  </si>
  <si>
    <t>Jennifer Hine</t>
  </si>
  <si>
    <t>JDB</t>
  </si>
  <si>
    <t>Jennie Bennett</t>
  </si>
  <si>
    <t>JDK</t>
  </si>
  <si>
    <t>Jared Kibele</t>
  </si>
  <si>
    <t>JE</t>
  </si>
  <si>
    <t>Jane Elek</t>
  </si>
  <si>
    <t>JEH</t>
  </si>
  <si>
    <t>Jennifer Hoskin</t>
  </si>
  <si>
    <t>JEM</t>
  </si>
  <si>
    <t>Jerson Moreno</t>
  </si>
  <si>
    <t>JG</t>
  </si>
  <si>
    <t>Justin Gillian</t>
  </si>
  <si>
    <t>JGR</t>
  </si>
  <si>
    <t>Jane Ruckert</t>
  </si>
  <si>
    <t>JH</t>
  </si>
  <si>
    <t>Jamie Hicks</t>
  </si>
  <si>
    <t>JHIN</t>
  </si>
  <si>
    <t>Jessica Hintzsche</t>
  </si>
  <si>
    <t>JJA</t>
  </si>
  <si>
    <t>Juan José Alvarado</t>
  </si>
  <si>
    <t>JJO</t>
  </si>
  <si>
    <t>Jack O'Connor</t>
  </si>
  <si>
    <t>JK</t>
  </si>
  <si>
    <t>Jude Keyse</t>
  </si>
  <si>
    <t>JLB</t>
  </si>
  <si>
    <t>Janine Baker</t>
  </si>
  <si>
    <t>JLE</t>
  </si>
  <si>
    <t>John Lemburg</t>
  </si>
  <si>
    <t>JLG</t>
  </si>
  <si>
    <t>Jose Luis</t>
  </si>
  <si>
    <t>JLH</t>
  </si>
  <si>
    <t>Jason Hoare</t>
  </si>
  <si>
    <t>JLR</t>
  </si>
  <si>
    <t>Jan Ranson</t>
  </si>
  <si>
    <t>JLT</t>
  </si>
  <si>
    <t>Jennifer Thompson</t>
  </si>
  <si>
    <t>JME</t>
  </si>
  <si>
    <t>Jacob Metzger</t>
  </si>
  <si>
    <t>JML</t>
  </si>
  <si>
    <t>Jordan Logan</t>
  </si>
  <si>
    <t>JMS</t>
  </si>
  <si>
    <t>Jasmin Schuster</t>
  </si>
  <si>
    <t>JPP</t>
  </si>
  <si>
    <t>Jorge Pascual</t>
  </si>
  <si>
    <t>JPR</t>
  </si>
  <si>
    <t>James Robinson</t>
  </si>
  <si>
    <t>JPS</t>
  </si>
  <si>
    <t>Joe Shields</t>
  </si>
  <si>
    <t>JPST</t>
  </si>
  <si>
    <t>Jonathon Stevenson</t>
  </si>
  <si>
    <t>JRA</t>
  </si>
  <si>
    <t>John Allen</t>
  </si>
  <si>
    <t>JS</t>
  </si>
  <si>
    <t>Josh Sprague</t>
  </si>
  <si>
    <t>JSE</t>
  </si>
  <si>
    <t>Janina Seemann</t>
  </si>
  <si>
    <t>JSS</t>
  </si>
  <si>
    <t>Jemina Stuart-Smith</t>
  </si>
  <si>
    <t>JT</t>
  </si>
  <si>
    <t>John Turnbull</t>
  </si>
  <si>
    <t>JV</t>
  </si>
  <si>
    <t>Joe Valentine</t>
  </si>
  <si>
    <t>JVM</t>
  </si>
  <si>
    <t>Josh Moloney</t>
  </si>
  <si>
    <t>JW</t>
  </si>
  <si>
    <t>Jeremy Ward</t>
  </si>
  <si>
    <t>JWG</t>
  </si>
  <si>
    <t>Joe Gabauer</t>
  </si>
  <si>
    <t>JWM</t>
  </si>
  <si>
    <t>Jimmy Maher</t>
  </si>
  <si>
    <t>KC</t>
  </si>
  <si>
    <t>Kate Clements</t>
  </si>
  <si>
    <t>KDS</t>
  </si>
  <si>
    <t>Keith Saunders</t>
  </si>
  <si>
    <t>KF</t>
  </si>
  <si>
    <t>Kate Fraser</t>
  </si>
  <si>
    <t>KGL</t>
  </si>
  <si>
    <t>Kym Lashmar</t>
  </si>
  <si>
    <t>KHVT</t>
  </si>
  <si>
    <t>Kate Tinson</t>
  </si>
  <si>
    <t>KIR</t>
  </si>
  <si>
    <t>Kirsten Rodgers</t>
  </si>
  <si>
    <t>KJS</t>
  </si>
  <si>
    <t>Karl Schimanski</t>
  </si>
  <si>
    <t>KM</t>
  </si>
  <si>
    <t>Kelly Moore</t>
  </si>
  <si>
    <t>KMS</t>
  </si>
  <si>
    <t>Kim Sebo</t>
  </si>
  <si>
    <t>KO</t>
  </si>
  <si>
    <t>Kris O'Keeffe</t>
  </si>
  <si>
    <t>KR</t>
  </si>
  <si>
    <t>Karen Raubenheimer</t>
  </si>
  <si>
    <t>KRC</t>
  </si>
  <si>
    <t>Karen Crawley</t>
  </si>
  <si>
    <t>KRS</t>
  </si>
  <si>
    <t>Kevin Smith</t>
  </si>
  <si>
    <t>KS</t>
  </si>
  <si>
    <t>Kosta Stamoulis</t>
  </si>
  <si>
    <t>KW</t>
  </si>
  <si>
    <t>Kirsty Whitman</t>
  </si>
  <si>
    <t>LA</t>
  </si>
  <si>
    <t>Laura Airoldi</t>
  </si>
  <si>
    <t>LAH</t>
  </si>
  <si>
    <t>Louis Alberto Henríquez</t>
  </si>
  <si>
    <t>LAT</t>
  </si>
  <si>
    <t>Laurel Trebilco</t>
  </si>
  <si>
    <t>LCS</t>
  </si>
  <si>
    <t>Leonie Suter</t>
  </si>
  <si>
    <t>LDB</t>
  </si>
  <si>
    <t>Louise de Beuzeville</t>
  </si>
  <si>
    <t>LDR</t>
  </si>
  <si>
    <t>Lara Denis-Roy</t>
  </si>
  <si>
    <t>LER</t>
  </si>
  <si>
    <t>Lotte Rivers</t>
  </si>
  <si>
    <t>LH</t>
  </si>
  <si>
    <t>Leah Harper</t>
  </si>
  <si>
    <t>LJ</t>
  </si>
  <si>
    <t>Jeremy Lane</t>
  </si>
  <si>
    <t>LL</t>
  </si>
  <si>
    <t>Luigi Laezza</t>
  </si>
  <si>
    <t>LPF</t>
  </si>
  <si>
    <t>Laura Palacin Fernandez</t>
  </si>
  <si>
    <t>LVS</t>
  </si>
  <si>
    <t>Laura Smith</t>
  </si>
  <si>
    <t>LW</t>
  </si>
  <si>
    <t>Lisa west</t>
  </si>
  <si>
    <t>MA</t>
  </si>
  <si>
    <t>Michael Abbott</t>
  </si>
  <si>
    <t>MAK</t>
  </si>
  <si>
    <t>Martine Kinloch</t>
  </si>
  <si>
    <t>MB</t>
  </si>
  <si>
    <t>Michael Brooker</t>
  </si>
  <si>
    <t>MC</t>
  </si>
  <si>
    <t>Michelle Crighton</t>
  </si>
  <si>
    <t>MCA</t>
  </si>
  <si>
    <t>Mauricio Castrejón</t>
  </si>
  <si>
    <t>MCD</t>
  </si>
  <si>
    <t>Marie-Claire Demers</t>
  </si>
  <si>
    <t>MCO</t>
  </si>
  <si>
    <t>Mark Costello</t>
  </si>
  <si>
    <t>MD</t>
  </si>
  <si>
    <t>Madeline Davey</t>
  </si>
  <si>
    <t>ME</t>
  </si>
  <si>
    <t>Maryann Evetts</t>
  </si>
  <si>
    <t>MF</t>
  </si>
  <si>
    <t>Martin Filleul</t>
  </si>
  <si>
    <t>MGI</t>
  </si>
  <si>
    <t>Mike Irvine</t>
  </si>
  <si>
    <t>MGM</t>
  </si>
  <si>
    <t>Martin Mueller</t>
  </si>
  <si>
    <t>MGO</t>
  </si>
  <si>
    <t>Michael Goodison</t>
  </si>
  <si>
    <t>MH</t>
  </si>
  <si>
    <t>Martin Hing</t>
  </si>
  <si>
    <t>MHA</t>
  </si>
  <si>
    <t>Megan Hartog</t>
  </si>
  <si>
    <t>MIC</t>
  </si>
  <si>
    <t>Mishal Cohen</t>
  </si>
  <si>
    <t>MJC</t>
  </si>
  <si>
    <t>Matt Cameron</t>
  </si>
  <si>
    <t>MJJ</t>
  </si>
  <si>
    <t>Michael Jacques</t>
  </si>
  <si>
    <t>MJN</t>
  </si>
  <si>
    <t>Matt Nelson</t>
  </si>
  <si>
    <t>MJS</t>
  </si>
  <si>
    <t>Mike Sugden</t>
  </si>
  <si>
    <t>MKP</t>
  </si>
  <si>
    <t>Martin Puchert</t>
  </si>
  <si>
    <t>ML</t>
  </si>
  <si>
    <t>Meryl Larkin</t>
  </si>
  <si>
    <t>MLD</t>
  </si>
  <si>
    <t>Marlene Davey</t>
  </si>
  <si>
    <t>MLH</t>
  </si>
  <si>
    <t>Matt Hammond</t>
  </si>
  <si>
    <t>MMGD</t>
  </si>
  <si>
    <t>Manuel Maria Gonzalez Duarte</t>
  </si>
  <si>
    <t>MP</t>
  </si>
  <si>
    <t>Marjon Phur</t>
  </si>
  <si>
    <t>MPFL</t>
  </si>
  <si>
    <t>Matthias Liffers</t>
  </si>
  <si>
    <t>MRP</t>
  </si>
  <si>
    <t>Marianne Purton</t>
  </si>
  <si>
    <t>MRV</t>
  </si>
  <si>
    <t>Miriam Reverter Vives</t>
  </si>
  <si>
    <t>MS</t>
  </si>
  <si>
    <t>Margo Smith</t>
  </si>
  <si>
    <t>MSK</t>
  </si>
  <si>
    <t>Mat Skye</t>
  </si>
  <si>
    <t>MT</t>
  </si>
  <si>
    <t>Masa Tatsumi</t>
  </si>
  <si>
    <t>NAD</t>
  </si>
  <si>
    <t>Nicola Davis</t>
  </si>
  <si>
    <t>NAH</t>
  </si>
  <si>
    <t>Nicole Hill</t>
  </si>
  <si>
    <t>NAW</t>
  </si>
  <si>
    <t>Nick Watkins</t>
  </si>
  <si>
    <t>NB</t>
  </si>
  <si>
    <t>Nacor Balanos</t>
  </si>
  <si>
    <t>NDL</t>
  </si>
  <si>
    <t>Natali Lazzari</t>
  </si>
  <si>
    <t>NEB</t>
  </si>
  <si>
    <t>Nestor Bosch</t>
  </si>
  <si>
    <t>NEF</t>
  </si>
  <si>
    <t>Nicki Filby</t>
  </si>
  <si>
    <t>NF</t>
  </si>
  <si>
    <t>Nicola Fraser</t>
  </si>
  <si>
    <t>NH</t>
  </si>
  <si>
    <t>Natasha Hardy</t>
  </si>
  <si>
    <t>NJM</t>
  </si>
  <si>
    <t>Nick Mooney</t>
  </si>
  <si>
    <t>NJV</t>
  </si>
  <si>
    <t>Neil Vaughan</t>
  </si>
  <si>
    <t>NK</t>
  </si>
  <si>
    <t>Nina Kriegisch</t>
  </si>
  <si>
    <t>NKN</t>
  </si>
  <si>
    <t>Nathan Knott</t>
  </si>
  <si>
    <t>NMI</t>
  </si>
  <si>
    <t>Nicole Miller</t>
  </si>
  <si>
    <t>NRO</t>
  </si>
  <si>
    <t>Nuria Rizo Osuna-Moyano</t>
  </si>
  <si>
    <t>NSB</t>
  </si>
  <si>
    <t>Nev Barrett</t>
  </si>
  <si>
    <t>NSM</t>
  </si>
  <si>
    <t>Nestor Sanchez</t>
  </si>
  <si>
    <t>NT</t>
  </si>
  <si>
    <t>Natalia Tirado</t>
  </si>
  <si>
    <t>NTO</t>
  </si>
  <si>
    <t>Nahum Torres</t>
  </si>
  <si>
    <t>OAG</t>
  </si>
  <si>
    <t>Omar Álvarez González</t>
  </si>
  <si>
    <t>OAT</t>
  </si>
  <si>
    <t>Olatz Telleria</t>
  </si>
  <si>
    <t>OB</t>
  </si>
  <si>
    <t>Odalisca Breedy</t>
  </si>
  <si>
    <t>OJ</t>
  </si>
  <si>
    <t>Olivia Johnson</t>
  </si>
  <si>
    <t>PAC</t>
  </si>
  <si>
    <t>Paul Caiger</t>
  </si>
  <si>
    <t>PB</t>
  </si>
  <si>
    <t>Peltier Barahona</t>
  </si>
  <si>
    <t>PBD</t>
  </si>
  <si>
    <t>Paul Day</t>
  </si>
  <si>
    <t>PBS</t>
  </si>
  <si>
    <t>Paul Sharp</t>
  </si>
  <si>
    <t>PC</t>
  </si>
  <si>
    <t>Pip Cohen</t>
  </si>
  <si>
    <t>PEC</t>
  </si>
  <si>
    <t>Paul Carnell</t>
  </si>
  <si>
    <t>PH</t>
  </si>
  <si>
    <t>Peter Hay</t>
  </si>
  <si>
    <t>PHP</t>
  </si>
  <si>
    <t>Peter Pfennig</t>
  </si>
  <si>
    <t>PIP</t>
  </si>
  <si>
    <t>Petko Petkov</t>
  </si>
  <si>
    <t>PJB</t>
  </si>
  <si>
    <t>Pearse Buchanan</t>
  </si>
  <si>
    <t>PJR</t>
  </si>
  <si>
    <t>Peter Reeves</t>
  </si>
  <si>
    <t>PM</t>
  </si>
  <si>
    <t>Peter Mooney</t>
  </si>
  <si>
    <t>PMC</t>
  </si>
  <si>
    <t>Peter McGee</t>
  </si>
  <si>
    <t>PNL</t>
  </si>
  <si>
    <t>Patrick Lewis</t>
  </si>
  <si>
    <t>PRJ</t>
  </si>
  <si>
    <t>Paul Jennings</t>
  </si>
  <si>
    <t>PS</t>
  </si>
  <si>
    <t>Peter Southwood</t>
  </si>
  <si>
    <t>PSW</t>
  </si>
  <si>
    <t>Patrick Smallhorn-West</t>
  </si>
  <si>
    <t>PT</t>
  </si>
  <si>
    <t>Paul Tinkler</t>
  </si>
  <si>
    <t>PVDW</t>
  </si>
  <si>
    <t>Pieter van der Woude</t>
  </si>
  <si>
    <t>PW</t>
  </si>
  <si>
    <t>Paul Wembridge</t>
  </si>
  <si>
    <t>RB</t>
  </si>
  <si>
    <t>Ben Ruttenberg</t>
  </si>
  <si>
    <t>RBM</t>
  </si>
  <si>
    <t>Ron Mawbey</t>
  </si>
  <si>
    <t>RENA</t>
  </si>
  <si>
    <t>Rachel Austin</t>
  </si>
  <si>
    <t>RF</t>
  </si>
  <si>
    <t>Renata Ferrari Legorreta</t>
  </si>
  <si>
    <t>RFS</t>
  </si>
  <si>
    <t>Rita Silver</t>
  </si>
  <si>
    <t>RHE</t>
  </si>
  <si>
    <t>Rogelio Herrera Perez</t>
  </si>
  <si>
    <t>RIH</t>
  </si>
  <si>
    <t>Richard Hughes</t>
  </si>
  <si>
    <t>RJE</t>
  </si>
  <si>
    <t>Bob Edgar</t>
  </si>
  <si>
    <t>RJK</t>
  </si>
  <si>
    <t>Rohan Kaehne</t>
  </si>
  <si>
    <t>RM</t>
  </si>
  <si>
    <t>Rachael Miles</t>
  </si>
  <si>
    <t>RP</t>
  </si>
  <si>
    <t>Roby Pepolas</t>
  </si>
  <si>
    <t>RRE</t>
  </si>
  <si>
    <t>Rodrigo Riera</t>
  </si>
  <si>
    <t>RS</t>
  </si>
  <si>
    <t>Russ Stevens</t>
  </si>
  <si>
    <t>RSS</t>
  </si>
  <si>
    <t>Rick Stuart-Smith</t>
  </si>
  <si>
    <t>RT</t>
  </si>
  <si>
    <t>Rowan Trebilco</t>
  </si>
  <si>
    <t>RV</t>
  </si>
  <si>
    <t>Renate Velzeboer</t>
  </si>
  <si>
    <t>RW</t>
  </si>
  <si>
    <t>Regan Warren</t>
  </si>
  <si>
    <t>RWA</t>
  </si>
  <si>
    <t>Rebecca Watson</t>
  </si>
  <si>
    <t>RWH</t>
  </si>
  <si>
    <t>Ross Whippo</t>
  </si>
  <si>
    <t>SAB</t>
  </si>
  <si>
    <t>Sandra Bessudo</t>
  </si>
  <si>
    <t>SAG</t>
  </si>
  <si>
    <t>Sallyann Gudge</t>
  </si>
  <si>
    <t>SAS</t>
  </si>
  <si>
    <t>Scoresby Sheperd</t>
  </si>
  <si>
    <t>SC</t>
  </si>
  <si>
    <t>San Clarke</t>
  </si>
  <si>
    <t>SCB</t>
  </si>
  <si>
    <t>Sue Baker</t>
  </si>
  <si>
    <t>SCE</t>
  </si>
  <si>
    <t>Sophie Edgar</t>
  </si>
  <si>
    <t>SD</t>
  </si>
  <si>
    <t>Shaun Davis</t>
  </si>
  <si>
    <t>SDL</t>
  </si>
  <si>
    <t>Scott Ling</t>
  </si>
  <si>
    <t>SEB</t>
  </si>
  <si>
    <t>Stuart Banks</t>
  </si>
  <si>
    <t>SG</t>
  </si>
  <si>
    <t>Simon Gartenstein</t>
  </si>
  <si>
    <t>SGG</t>
  </si>
  <si>
    <t>Sam Gaylard</t>
  </si>
  <si>
    <t>SGR</t>
  </si>
  <si>
    <t>Siobhan Gray</t>
  </si>
  <si>
    <t>SGS</t>
  </si>
  <si>
    <t>Sonia Sagrista</t>
  </si>
  <si>
    <t>SH</t>
  </si>
  <si>
    <t>Shane Holland</t>
  </si>
  <si>
    <t>SI</t>
  </si>
  <si>
    <t>Sonia Ibarra</t>
  </si>
  <si>
    <t>SJ</t>
  </si>
  <si>
    <t>Scott Jones</t>
  </si>
  <si>
    <t>SJF</t>
  </si>
  <si>
    <t>Suzanne Fiebig</t>
  </si>
  <si>
    <t>SJK</t>
  </si>
  <si>
    <t>Stuart Kininmonth</t>
  </si>
  <si>
    <t>SJO</t>
  </si>
  <si>
    <t>Sam Owen</t>
  </si>
  <si>
    <t>SJS</t>
  </si>
  <si>
    <t>Spencer Shute</t>
  </si>
  <si>
    <t>SJT</t>
  </si>
  <si>
    <t>Simon Tweed</t>
  </si>
  <si>
    <t>SJW</t>
  </si>
  <si>
    <t>Sue Wragge</t>
  </si>
  <si>
    <t>SK</t>
  </si>
  <si>
    <t>Sam Kruimink</t>
  </si>
  <si>
    <t>SLG</t>
  </si>
  <si>
    <t>Stephen Green</t>
  </si>
  <si>
    <t>SLR</t>
  </si>
  <si>
    <t>Sarah-Lena Reinhardt</t>
  </si>
  <si>
    <t>SLW</t>
  </si>
  <si>
    <t>Sam Wines</t>
  </si>
  <si>
    <t>SM</t>
  </si>
  <si>
    <t>Simon Morley</t>
  </si>
  <si>
    <t>SMP</t>
  </si>
  <si>
    <t>Sophie Powell</t>
  </si>
  <si>
    <t>SP</t>
  </si>
  <si>
    <t>Sarah Payne</t>
  </si>
  <si>
    <t>SPE</t>
  </si>
  <si>
    <t>Shamaram Eichmann</t>
  </si>
  <si>
    <t>SPS</t>
  </si>
  <si>
    <t>Paige Shaw</t>
  </si>
  <si>
    <t>SPUD</t>
  </si>
  <si>
    <t>Justin Hulls</t>
  </si>
  <si>
    <t>SR</t>
  </si>
  <si>
    <t>Simon Reeves</t>
  </si>
  <si>
    <t>SRB</t>
  </si>
  <si>
    <t>Simon Bryars</t>
  </si>
  <si>
    <t>SRC</t>
  </si>
  <si>
    <t>Simon Curtis</t>
  </si>
  <si>
    <t>SRG</t>
  </si>
  <si>
    <t>Sam Griffiths</t>
  </si>
  <si>
    <t>SRT</t>
  </si>
  <si>
    <t>Simon Talbot</t>
  </si>
  <si>
    <t>SS</t>
  </si>
  <si>
    <t>Silke Stuckenbrock</t>
  </si>
  <si>
    <t>SSA</t>
  </si>
  <si>
    <t>Salvador Sanchez</t>
  </si>
  <si>
    <t>STB</t>
  </si>
  <si>
    <t>Steve Benj</t>
  </si>
  <si>
    <t>STN</t>
  </si>
  <si>
    <t>Sue Newson</t>
  </si>
  <si>
    <t>SYB</t>
  </si>
  <si>
    <t>Sylvia Buchanan</t>
  </si>
  <si>
    <t>TAS</t>
  </si>
  <si>
    <t>Terina Saunders</t>
  </si>
  <si>
    <t>TCD</t>
  </si>
  <si>
    <t>Tas Douglass</t>
  </si>
  <si>
    <t>TEF</t>
  </si>
  <si>
    <t>Tim Forster</t>
  </si>
  <si>
    <t>TH</t>
  </si>
  <si>
    <t>Tom Holmes</t>
  </si>
  <si>
    <t>TJ</t>
  </si>
  <si>
    <t>Tyson Jones</t>
  </si>
  <si>
    <t>TJA</t>
  </si>
  <si>
    <t>Tim Alexander</t>
  </si>
  <si>
    <t>TP</t>
  </si>
  <si>
    <t>Tanja Ponudic</t>
  </si>
  <si>
    <t>TPC</t>
  </si>
  <si>
    <t>Tim Crawford</t>
  </si>
  <si>
    <t>TR</t>
  </si>
  <si>
    <t>Thierry Rakotoarivelo</t>
  </si>
  <si>
    <t>TRD</t>
  </si>
  <si>
    <t>Tom Davis</t>
  </si>
  <si>
    <t>TS</t>
  </si>
  <si>
    <t>Tanika Shalders</t>
  </si>
  <si>
    <t>TT</t>
  </si>
  <si>
    <t>Todd Thimios</t>
  </si>
  <si>
    <t>VNP</t>
  </si>
  <si>
    <t>Vic National Parks</t>
  </si>
  <si>
    <t>WCB</t>
  </si>
  <si>
    <t>Bill Barker</t>
  </si>
  <si>
    <t>WEI</t>
  </si>
  <si>
    <t>Eddie Ivers</t>
  </si>
  <si>
    <t>WF</t>
  </si>
  <si>
    <t>Will Figueira</t>
  </si>
  <si>
    <t>WJN</t>
  </si>
  <si>
    <t>Warrick Noble</t>
  </si>
  <si>
    <t>WRH</t>
  </si>
  <si>
    <t>Wendy Hutchison</t>
  </si>
  <si>
    <t>WW</t>
  </si>
  <si>
    <t>Will Wied</t>
  </si>
  <si>
    <t>YMS</t>
  </si>
  <si>
    <t>Yanir Seroussi</t>
  </si>
  <si>
    <t>ZF</t>
  </si>
  <si>
    <t>Zach Foltz</t>
  </si>
  <si>
    <t>* when the pivot table is selected (blue), under the Data tab - press 'Refresh All' to update table as data is populated to check structure.</t>
  </si>
  <si>
    <t>Count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</si>
</sst>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"/>
      <color rgb="FF000000"/>
      <name val="Arial"/>
      <family val="2"/>
      <charset val="1"/>
    </font>
    <font>
      <i/>
      <sz val="15"/>
      <color rgb="FFAAAAAA"/>
      <name val="Whitney"/>
      <charset val="1"/>
    </font>
    <font>
      <sz val="10"/>
      <color rgb="FF000000"/>
      <name val="Roboto"/>
      <charset val="1"/>
    </font>
    <font>
      <sz val="9"/>
      <color rgb="FF1F1F1F"/>
      <name val="&quot;Google Sans&quot;"/>
      <charset val="1"/>
    </font>
    <font>
      <sz val="10"/>
      <color rgb="FF202124"/>
      <name val="Roboto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D9EAD3"/>
      </patternFill>
    </fill>
    <fill>
      <patternFill patternType="solid">
        <fgColor rgb="FFD9EAD3"/>
        <bgColor rgb="FFEBF1DE"/>
      </patternFill>
    </fill>
    <fill>
      <patternFill patternType="solid">
        <fgColor rgb="FFFFFFFF"/>
        <bgColor rgb="FFEBF1DE"/>
      </patternFill>
    </fill>
    <fill>
      <patternFill patternType="solid">
        <fgColor rgb="FF000000"/>
        <bgColor rgb="FF1F1F1F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0" fillId="0" borderId="0" applyBorder="0" applyProtection="0">
      <alignment horizontal="left"/>
    </xf>
    <xf numFmtId="0" fontId="10" fillId="0" borderId="0" applyBorder="0" applyProtection="0"/>
    <xf numFmtId="0" fontId="10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10" fillId="0" borderId="0" applyBorder="0" applyProtection="0"/>
  </cellStyleXfs>
  <cellXfs count="87">
    <xf numFmtId="0" fontId="0" fillId="0" borderId="0" xfId="0"/>
    <xf numFmtId="0" fontId="10" fillId="0" borderId="1" xfId="2" applyBorder="1"/>
    <xf numFmtId="0" fontId="10" fillId="0" borderId="2" xfId="2" applyBorder="1"/>
    <xf numFmtId="0" fontId="10" fillId="0" borderId="3" xfId="3" applyBorder="1"/>
    <xf numFmtId="0" fontId="10" fillId="0" borderId="4" xfId="2" applyBorder="1"/>
    <xf numFmtId="0" fontId="10" fillId="0" borderId="5" xfId="2" applyBorder="1"/>
    <xf numFmtId="0" fontId="10" fillId="0" borderId="6" xfId="2" applyBorder="1"/>
    <xf numFmtId="0" fontId="10" fillId="0" borderId="7" xfId="2" applyBorder="1"/>
    <xf numFmtId="0" fontId="10" fillId="0" borderId="8" xfId="1" applyBorder="1">
      <alignment horizontal="left"/>
    </xf>
    <xf numFmtId="0" fontId="1" fillId="0" borderId="9" xfId="5" applyBorder="1">
      <alignment horizontal="left"/>
    </xf>
    <xf numFmtId="0" fontId="10" fillId="0" borderId="10" xfId="1" applyBorder="1">
      <alignment horizontal="left"/>
    </xf>
    <xf numFmtId="0" fontId="10" fillId="0" borderId="0" xfId="1">
      <alignment horizontal="left"/>
    </xf>
    <xf numFmtId="0" fontId="1" fillId="0" borderId="11" xfId="5" applyBorder="1">
      <alignment horizontal="left"/>
    </xf>
    <xf numFmtId="0" fontId="10" fillId="0" borderId="12" xfId="3" applyBorder="1"/>
    <xf numFmtId="0" fontId="10" fillId="0" borderId="8" xfId="3" applyBorder="1"/>
    <xf numFmtId="0" fontId="10" fillId="0" borderId="13" xfId="1" applyBorder="1">
      <alignment horizontal="left"/>
    </xf>
    <xf numFmtId="0" fontId="10" fillId="0" borderId="14" xfId="1" applyBorder="1">
      <alignment horizontal="left"/>
    </xf>
    <xf numFmtId="0" fontId="1" fillId="0" borderId="15" xfId="5" applyBorder="1">
      <alignment horizontal="left"/>
    </xf>
    <xf numFmtId="0" fontId="10" fillId="0" borderId="16" xfId="1" applyBorder="1">
      <alignment horizontal="left"/>
    </xf>
    <xf numFmtId="0" fontId="10" fillId="0" borderId="17" xfId="1" applyBorder="1">
      <alignment horizontal="left"/>
    </xf>
    <xf numFmtId="0" fontId="10" fillId="0" borderId="17" xfId="6" applyBorder="1"/>
    <xf numFmtId="0" fontId="10" fillId="0" borderId="18" xfId="6" applyBorder="1"/>
    <xf numFmtId="0" fontId="1" fillId="0" borderId="9" xfId="4" applyBorder="1"/>
    <xf numFmtId="0" fontId="10" fillId="0" borderId="19" xfId="1" applyBorder="1">
      <alignment horizontal="left"/>
    </xf>
    <xf numFmtId="0" fontId="10" fillId="0" borderId="20" xfId="1" applyBorder="1">
      <alignment horizontal="left"/>
    </xf>
    <xf numFmtId="0" fontId="10" fillId="0" borderId="20" xfId="6" applyBorder="1"/>
    <xf numFmtId="0" fontId="10" fillId="0" borderId="0" xfId="6"/>
    <xf numFmtId="0" fontId="1" fillId="0" borderId="11" xfId="4" applyBorder="1"/>
    <xf numFmtId="0" fontId="10" fillId="0" borderId="21" xfId="1" applyBorder="1">
      <alignment horizontal="left"/>
    </xf>
    <xf numFmtId="0" fontId="10" fillId="0" borderId="22" xfId="1" applyBorder="1">
      <alignment horizontal="left"/>
    </xf>
    <xf numFmtId="0" fontId="10" fillId="0" borderId="22" xfId="6" applyBorder="1"/>
    <xf numFmtId="0" fontId="10" fillId="0" borderId="14" xfId="6" applyBorder="1"/>
    <xf numFmtId="0" fontId="1" fillId="0" borderId="15" xfId="4" applyBorder="1"/>
    <xf numFmtId="0" fontId="10" fillId="0" borderId="12" xfId="1" applyBorder="1">
      <alignment horizontal="left"/>
    </xf>
    <xf numFmtId="0" fontId="10" fillId="0" borderId="23" xfId="6" applyBorder="1"/>
    <xf numFmtId="0" fontId="10" fillId="0" borderId="8" xfId="6" applyBorder="1"/>
    <xf numFmtId="0" fontId="1" fillId="0" borderId="24" xfId="4" applyBorder="1"/>
    <xf numFmtId="0" fontId="1" fillId="0" borderId="25" xfId="5" applyBorder="1">
      <alignment horizontal="left"/>
    </xf>
    <xf numFmtId="0" fontId="1" fillId="0" borderId="26" xfId="5" applyBorder="1">
      <alignment horizontal="left"/>
    </xf>
    <xf numFmtId="0" fontId="1" fillId="0" borderId="27" xfId="4" applyBorder="1"/>
    <xf numFmtId="0" fontId="1" fillId="0" borderId="28" xfId="4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14" fontId="2" fillId="0" borderId="30" xfId="0" applyNumberFormat="1" applyFont="1" applyBorder="1"/>
    <xf numFmtId="20" fontId="2" fillId="0" borderId="30" xfId="0" applyNumberFormat="1" applyFont="1" applyBorder="1"/>
    <xf numFmtId="0" fontId="2" fillId="0" borderId="32" xfId="0" applyFont="1" applyBorder="1"/>
    <xf numFmtId="0" fontId="3" fillId="0" borderId="0" xfId="0" applyFont="1"/>
    <xf numFmtId="0" fontId="3" fillId="0" borderId="6" xfId="0" applyFont="1" applyBorder="1"/>
    <xf numFmtId="0" fontId="3" fillId="0" borderId="33" xfId="0" applyFont="1" applyBorder="1"/>
    <xf numFmtId="14" fontId="3" fillId="0" borderId="0" xfId="0" applyNumberFormat="1" applyFont="1"/>
    <xf numFmtId="20" fontId="3" fillId="0" borderId="0" xfId="0" applyNumberFormat="1" applyFont="1" applyAlignment="1">
      <alignment horizontal="left"/>
    </xf>
    <xf numFmtId="0" fontId="4" fillId="0" borderId="6" xfId="0" applyFont="1" applyBorder="1"/>
    <xf numFmtId="0" fontId="4" fillId="0" borderId="0" xfId="0" applyFont="1"/>
    <xf numFmtId="0" fontId="3" fillId="2" borderId="6" xfId="0" applyFont="1" applyFill="1" applyBorder="1"/>
    <xf numFmtId="0" fontId="3" fillId="2" borderId="0" xfId="0" applyFont="1" applyFill="1"/>
    <xf numFmtId="0" fontId="3" fillId="2" borderId="33" xfId="0" applyFont="1" applyFill="1" applyBorder="1"/>
    <xf numFmtId="20" fontId="3" fillId="2" borderId="0" xfId="0" applyNumberFormat="1" applyFont="1" applyFill="1"/>
    <xf numFmtId="0" fontId="3" fillId="2" borderId="11" xfId="0" applyFont="1" applyFill="1" applyBorder="1"/>
    <xf numFmtId="0" fontId="0" fillId="2" borderId="0" xfId="0" applyFill="1"/>
    <xf numFmtId="14" fontId="3" fillId="2" borderId="0" xfId="0" applyNumberFormat="1" applyFont="1" applyFill="1"/>
    <xf numFmtId="20" fontId="3" fillId="0" borderId="0" xfId="0" applyNumberFormat="1" applyFont="1"/>
    <xf numFmtId="0" fontId="3" fillId="0" borderId="11" xfId="0" applyFont="1" applyBorder="1"/>
    <xf numFmtId="0" fontId="2" fillId="0" borderId="0" xfId="0" applyFont="1"/>
    <xf numFmtId="0" fontId="5" fillId="0" borderId="0" xfId="0" applyFont="1"/>
    <xf numFmtId="0" fontId="3" fillId="3" borderId="0" xfId="0" applyFont="1" applyFill="1"/>
    <xf numFmtId="0" fontId="3" fillId="4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4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7" fillId="4" borderId="0" xfId="0" applyFont="1" applyFill="1"/>
    <xf numFmtId="0" fontId="8" fillId="0" borderId="0" xfId="0" applyFont="1" applyAlignment="1">
      <alignment horizontal="left"/>
    </xf>
    <xf numFmtId="0" fontId="9" fillId="5" borderId="0" xfId="0" applyFont="1" applyFill="1"/>
    <xf numFmtId="0" fontId="3" fillId="0" borderId="0" xfId="0" applyFont="1" applyAlignment="1">
      <alignment vertical="center" wrapText="1"/>
    </xf>
    <xf numFmtId="0" fontId="10" fillId="0" borderId="34" xfId="2" applyBorder="1"/>
    <xf numFmtId="0" fontId="10" fillId="0" borderId="35" xfId="2" applyBorder="1"/>
    <xf numFmtId="0" fontId="1" fillId="0" borderId="24" xfId="5" applyBorder="1">
      <alignment horizontal="left"/>
    </xf>
    <xf numFmtId="0" fontId="10" fillId="0" borderId="36" xfId="6" applyBorder="1"/>
    <xf numFmtId="0" fontId="10" fillId="0" borderId="37" xfId="6" applyBorder="1"/>
    <xf numFmtId="0" fontId="10" fillId="0" borderId="38" xfId="6" applyBorder="1"/>
    <xf numFmtId="0" fontId="10" fillId="0" borderId="39" xfId="6" applyBorder="1"/>
    <xf numFmtId="0" fontId="10" fillId="0" borderId="13" xfId="6" applyBorder="1"/>
    <xf numFmtId="0" fontId="10" fillId="0" borderId="40" xfId="6" applyBorder="1"/>
    <xf numFmtId="0" fontId="1" fillId="0" borderId="41" xfId="5" applyBorder="1">
      <alignment horizontal="left"/>
    </xf>
    <xf numFmtId="0" fontId="1" fillId="0" borderId="42" xfId="4" applyBorder="1"/>
    <xf numFmtId="0" fontId="1" fillId="0" borderId="41" xfId="4" applyBorder="1"/>
    <xf numFmtId="0" fontId="1" fillId="0" borderId="26" xfId="4" applyBorder="1"/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1F1F1F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76" xr:uid="{00000000-000A-0000-FFFF-FFFF01000000}">
  <cacheSource type="worksheet">
    <worksheetSource ref="B1:S477" sheet="DATA"/>
  </cacheSource>
  <cacheFields count="18">
    <cacheField name="Diver" numFmtId="0">
      <sharedItems containsBlank="1" count="4">
        <s v="Claire Attridge"/>
        <s v="Em Lim"/>
        <s v="Kieran Cox"/>
        <m/>
      </sharedItems>
    </cacheField>
    <cacheField name="Buddy" numFmtId="0">
      <sharedItems containsBlank="1" count="4">
        <s v="Claire Attridge"/>
        <s v="Em Lim"/>
        <s v="Kieran Cox"/>
        <m/>
      </sharedItems>
    </cacheField>
    <cacheField name="Site No." numFmtId="0">
      <sharedItems containsBlank="1" count="12">
        <s v="BMKC1"/>
        <s v="BMKC2"/>
        <s v="KCCA1"/>
        <s v="KCCA11"/>
        <s v="KCCA13"/>
        <s v="KCCA19"/>
        <s v="KCCA20"/>
        <s v="KCCA23"/>
        <s v="KCCA3"/>
        <s v="KCCA6"/>
        <s v="KCCA7"/>
        <m/>
      </sharedItems>
    </cacheField>
    <cacheField name="Site Name" numFmtId="0">
      <sharedItems containsBlank="1" count="12">
        <s v="Dixon Bay 2"/>
        <s v="Dodger Channel 1"/>
        <s v="Ed King East Inside"/>
        <s v="Flemming 114"/>
        <s v="Less Dangerous Bay"/>
        <s v="Nanat Bay"/>
        <s v="Ross Islet 2"/>
        <s v="Ross Islet Slug Island"/>
        <s v="Second Beach South"/>
        <s v="Tzartus 116 R"/>
        <s v="Wizard Islet North"/>
        <m/>
      </sharedItems>
    </cacheField>
    <cacheField name="Latitude" numFmtId="0">
      <sharedItems containsString="0" containsBlank="1" containsNumber="1" minValue="48.815080000000002" maxValue="48.900840000000002" count="12">
        <n v="48.815080000000002"/>
        <n v="48.830719999999999"/>
        <n v="48.836080000000003"/>
        <n v="48.853949999999998"/>
        <n v="48.859160000000003"/>
        <n v="48.87039"/>
        <n v="48.87229"/>
        <n v="48.875349999999997"/>
        <n v="48.880543000000003"/>
        <n v="48.891500000000001"/>
        <n v="48.900840000000002"/>
        <m/>
      </sharedItems>
    </cacheField>
    <cacheField name="Longitude" numFmtId="0">
      <sharedItems containsString="0" containsBlank="1" containsNumber="1" minValue="-125.2131" maxValue="-125.076486" count="12">
        <n v="-125.2131"/>
        <n v="-125.19439"/>
        <n v="-125.17585"/>
        <n v="-125.1627"/>
        <n v="-125.15989999999999"/>
        <n v="-125.15908"/>
        <n v="-125.1161"/>
        <n v="-125.11490000000001"/>
        <n v="-125.0915"/>
        <n v="-125.08110000000001"/>
        <n v="-125.076486"/>
        <m/>
      </sharedItems>
    </cacheField>
    <cacheField name="Date" numFmtId="0">
      <sharedItems containsBlank="1" count="12">
        <s v="06/06/2023"/>
        <s v="07/06/2023"/>
        <s v="08/06/2023"/>
        <s v="09/06/2023"/>
        <s v="10/06/2023"/>
        <s v="12/06/2023"/>
        <s v="13/06/2023"/>
        <s v="14/06/2023"/>
        <s v="28/05/2023"/>
        <s v="29/05/2023"/>
        <s v="30/05/2023"/>
        <m/>
      </sharedItems>
    </cacheField>
    <cacheField name="vis" numFmtId="0">
      <sharedItems containsString="0" containsBlank="1" containsNumber="1" minValue="1" maxValue="3.5" count="7">
        <n v="1"/>
        <n v="1.5"/>
        <n v="2"/>
        <n v="2.5"/>
        <n v="3"/>
        <n v="3.5"/>
        <m/>
      </sharedItems>
    </cacheField>
    <cacheField name="Direction" numFmtId="0">
      <sharedItems containsString="0" containsBlank="1" containsNumber="1" containsInteger="1" minValue="20" maxValue="260" count="10">
        <n v="20"/>
        <n v="40"/>
        <n v="90"/>
        <n v="120"/>
        <n v="150"/>
        <n v="160"/>
        <n v="210"/>
        <n v="240"/>
        <n v="260"/>
        <m/>
      </sharedItems>
    </cacheField>
    <cacheField name="Time" numFmtId="0">
      <sharedItems containsSemiMixedTypes="0" containsString="0" containsNumber="1" minValue="0.31944444444444398" maxValue="0.5" count="10">
        <n v="0.31944444444444398"/>
        <n v="0.37222222222222201"/>
        <n v="0.390972222222222"/>
        <n v="0.405555555555556"/>
        <n v="0.42013888888888901"/>
        <n v="0.42638888888888898"/>
        <n v="0.42708333333333298"/>
        <n v="0.43055555555555602"/>
        <n v="0.4375"/>
        <n v="0.5"/>
      </sharedItems>
    </cacheField>
    <cacheField name="P-Qs" numFmtId="0">
      <sharedItems containsBlank="1" count="3">
        <s v="EGL"/>
        <s v="KDC"/>
        <m/>
      </sharedItems>
    </cacheField>
    <cacheField name="Depth" numFmtId="0">
      <sharedItems containsString="0" containsBlank="1" containsNumber="1" minValue="2" maxValue="10" count="10">
        <n v="2"/>
        <n v="2.7"/>
        <n v="3"/>
        <n v="3.2"/>
        <n v="3.5"/>
        <n v="4.9000000000000004"/>
        <n v="5.5"/>
        <n v="6"/>
        <n v="10"/>
        <m/>
      </sharedItems>
    </cacheField>
    <cacheField name="Method" numFmtId="0">
      <sharedItems containsMixedTypes="1" containsNumber="1" containsInteger="1" minValue="0" maxValue="2" count="4">
        <n v="0"/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90">
        <s v="aau"/>
        <s v="aca"/>
        <s v="afl"/>
        <s v="afu"/>
        <s v="aha"/>
        <s v="ala"/>
        <s v="ami"/>
        <s v="ata"/>
        <s v="Beroidae "/>
        <s v="bfr"/>
        <s v="cag"/>
        <s v="cfo"/>
        <s v="cgi"/>
        <s v="clu"/>
        <s v="cnu"/>
        <s v="cottidae"/>
        <s v="cpa"/>
        <s v="cpr"/>
        <s v="cst"/>
        <s v="cste"/>
        <s v="dal"/>
        <s v="das"/>
        <s v="dec"/>
        <s v="dem"/>
        <s v="deo"/>
        <s v="dez"/>
        <s v="dim"/>
        <s v="dir"/>
        <s v="dod"/>
        <s v="ebi"/>
        <s v="ela"/>
        <s v="equ"/>
        <s v="etr"/>
        <s v="gma"/>
        <s v="hcr"/>
        <s v="hde"/>
        <s v="henricia"/>
        <s v="hermit"/>
        <s v="hexagrammos"/>
        <s v="hhe"/>
        <s v="hka"/>
        <s v="hpu"/>
        <s v="hst"/>
        <s v="hsty"/>
        <s v="jzo"/>
        <s v="lbe"/>
        <s v="lcoc"/>
        <s v="lhe"/>
        <s v="lsc"/>
        <s v="mfra"/>
        <s v="mpo"/>
        <s v="nla"/>
        <s v="nle"/>
        <s v="noc"/>
        <s v="oel"/>
        <s v="ogr"/>
        <s v="oko"/>
        <s v="opi"/>
        <s v="pca"/>
        <s v="pcle"/>
        <s v="pco"/>
        <s v="pgi"/>
        <s v="pgr"/>
        <s v="pgu"/>
        <s v="phe"/>
        <s v="pla"/>
        <s v="pmi"/>
        <s v="pno"/>
        <s v="pnot"/>
        <s v="poc"/>
        <s v="ppa"/>
        <s v="ppr"/>
        <s v="pre"/>
        <s v="pte"/>
        <s v="ptr"/>
        <s v="pul"/>
        <s v="rni"/>
        <s v="rri"/>
        <s v="rva"/>
        <s v="sac"/>
        <s v="sca"/>
        <s v="sdr"/>
        <s v="sebastes"/>
        <s v="sfl"/>
        <s v="sfo"/>
        <s v="sma"/>
        <s v="sme"/>
        <s v="sne"/>
        <s v="spu"/>
        <m/>
      </sharedItems>
    </cacheField>
    <cacheField name="Species" numFmtId="0">
      <sharedItems containsMixedTypes="1" containsNumber="1" containsInteger="1" minValue="2" maxValue="2" count="91">
        <n v="2"/>
        <s v="Acmaea mitra"/>
        <s v="Antiopella fusca"/>
        <s v="Apodichthys flavidus"/>
        <s v="Apostichopus californicus"/>
        <s v="Artedius harringtoni"/>
        <s v="Artedius lateralis"/>
        <s v="Asemichthys taylori"/>
        <s v="Aulorhynchus flavidus"/>
        <s v="Aurelia aurita"/>
        <s v="Beroidae"/>
        <s v="Brachyistius frenatus"/>
        <s v="Cadlina luteomarginata"/>
        <s v="Cancer productus"/>
        <s v="Ceratostoma foliatum"/>
        <s v="Chirolophis nugator"/>
        <s v="Citharichthys stigmaeus"/>
        <s v="Clupea pallasii"/>
        <s v="Cottidae spp."/>
        <s v="Crassadoma gigantea"/>
        <s v="Cryptochiton stelleri"/>
        <s v="Cymatogaster aggregata"/>
        <s v="Debris - Cloth"/>
        <s v="Debris - Metal"/>
        <s v="Debris - Other"/>
        <s v="Debris - Zero"/>
        <s v="Dendronotus iris"/>
        <s v="Dermasterias imbricata"/>
        <s v="Diodora aspera"/>
        <s v="Dirona albolineata"/>
        <s v="Doris odhneri"/>
        <s v="Embiotoca lateralis"/>
        <s v="Enophrys bison"/>
        <s v="Eupentacta quinquesemita"/>
        <s v="Evasterias troschelii"/>
        <s v="Gobiesox maeandricus"/>
        <s v="Haliotis kamtschatkana"/>
        <s v="Hemilepidotus hemilepidotus"/>
        <s v="Henricia pumila"/>
        <s v="Henricia spp."/>
        <s v="Heptacarpus stylus"/>
        <s v="Hermissenda crassicornis"/>
        <s v="Hexagrammos decagrammus"/>
        <s v="Hexagrammos spp."/>
        <s v="Hexagrammos stelleri"/>
        <s v="Jordania zonope"/>
        <s v="Leptasterias hexactis"/>
        <s v="Limacia cockerelli"/>
        <s v="Lophopanopeus bellus"/>
        <s v="Lottia scutum"/>
        <s v="Mesocentrotus franciscanus"/>
        <s v="Myoxocephalus ployacanthocephalus"/>
        <s v="Nautichthys oculofasciatus"/>
        <s v="Neverita lewisii"/>
        <s v="Nucella lamellosa"/>
        <s v="Ophiodon elongatus"/>
        <s v="Oregonia gracilis"/>
        <s v="Orthasterias koehleri"/>
        <s v="Oxylebius pictus"/>
        <s v="Paguristes ulreyi"/>
        <s v="Paguroidea spp."/>
        <s v="Parastichopus californicus"/>
        <s v="Patiria miniata"/>
        <s v="Peltodoris nobilis"/>
        <s v="Pentidotea resecata"/>
        <s v="Pholis clemensi"/>
        <s v="Pholis gunnellus"/>
        <s v="Pholis laeta"/>
        <s v="Phyllolithodes papillosus"/>
        <s v="Pisaster ochraceus"/>
        <s v="Pleuronichthys coenosus"/>
        <s v="Polycera tricolor"/>
        <s v="Pomaulax gibberosus"/>
        <s v="Porichthys notatus"/>
        <s v="Pteraster tesselatus"/>
        <s v="Pugettia gracilis"/>
        <s v="Pugettia producta"/>
        <s v="Pycnopodia helianthoides"/>
        <s v="Rhacochilus vacca"/>
        <s v="Rhamphocottus richardsonii"/>
        <s v="Rhinogobiops nicholsii"/>
        <s v="Scyra acutifrons"/>
        <s v="Sebastes caurinus"/>
        <s v="Sebastes flavidus"/>
        <s v="Sebastes maliger"/>
        <s v="Sebastes melanops"/>
        <s v="Sebastes nebulosus"/>
        <s v="Sebastes spp."/>
        <s v="Strongylocentrotus droebachiensis"/>
        <s v="Strongylocentrotus purpuratus"/>
        <s v="Stylasterias forreri"/>
      </sharedItems>
    </cacheField>
    <cacheField name="Common name" numFmtId="0">
      <sharedItems containsMixedTypes="1" containsNumber="1" containsInteger="1" minValue="0" maxValue="3" count="89">
        <n v="0"/>
        <n v="3"/>
        <s v="Any cloth debris"/>
        <s v="Any debris OTHER THAN fishing gear, made of plastic, cloth, metal, glass or timber"/>
        <s v="Any metal debris"/>
        <s v="Bat star"/>
        <s v="Black rockfish"/>
        <s v="Black-clawed crab"/>
        <s v="Blackeye goby"/>
        <s v="Buffalo sculpin"/>
        <s v="C-o sole"/>
        <s v="California sea cucumber"/>
        <s v="Californian sea cucumber"/>
        <s v="China rockfish"/>
        <s v="Cockerell's dorid"/>
        <s v="Copper rockfish"/>
        <s v="Crescent gunnel"/>
        <s v="Dwarf mottled henricia"/>
        <s v="Eelgrass isopod"/>
        <s v="Frilled dogwinkle"/>
        <s v="Furry hermit crab"/>
        <s v="Giant frond-aeolis"/>
        <s v="Graceful decorator crab"/>
        <s v="Graceful kelp crab"/>
        <s v="Great Sculpin"/>
        <s v="Grunt sculpin"/>
        <s v="Gumboot chiton"/>
        <s v="Heart crab"/>
        <s v="Kelp greenling"/>
        <s v="Kelp perch"/>
        <s v="Leafy hornmouth"/>
        <s v="Leather star"/>
        <s v="Lewis' Moon snail"/>
        <s v="Lingcod"/>
        <s v="Longfin gunnel"/>
        <s v="Longfin sculpin"/>
        <s v="Moon Jelly"/>
        <s v="Mosshead warbonnet"/>
        <s v="Mottled starfish"/>
        <s v="No Debris found"/>
        <s v="Noble sea lemon"/>
        <s v="Northern clingfish"/>
        <s v="Northern kelp crab"/>
        <s v="Northern sea urchin"/>
        <s v="Opalescent nudibranch"/>
        <s v="Pacific Herring"/>
        <s v="Painted greenling"/>
        <s v="Penpoint gunnel"/>
        <s v="Pile perch"/>
        <s v="Pinto abalone"/>
        <s v="Plainfin Midshipman"/>
        <s v="Plate limpet"/>
        <s v="Purple sea star"/>
        <s v="Purple sea urchin"/>
        <s v="Purple-hinged rock scallop"/>
        <s v="Quillback rockfish"/>
        <s v="Rainbow star"/>
        <s v="Red Irish lord"/>
        <s v="Red rock crab"/>
        <s v="Red sea urchin"/>
        <s v="Red turban shell"/>
        <s v="Rock gunnel"/>
        <s v="Rough Keyhold Limpet"/>
        <s v="Sailfin sculpin"/>
        <s v="Scalyhead sculpin"/>
        <s v="Sharpnose crab"/>
        <s v="Shiner perch"/>
        <s v="Six-rayed star"/>
        <s v="Slime star"/>
        <s v="Smoothhead sculpin"/>
        <s v="Speckled sand dab"/>
        <s v="Spinynose sculpin"/>
        <s v="Stiff-footed sea cucumber"/>
        <s v="Stiletto shrimp"/>
        <s v="Striped seaperch"/>
        <s v="Sunflower star"/>
        <s v="Tricolour nudibranch"/>
        <s v="Tube-snout"/>
        <s v="Unidentified blood star"/>
        <s v="Unidentified comb jelly"/>
        <s v="Unidentified rockfish"/>
        <s v="Velcro seastar"/>
        <s v="White night doris"/>
        <s v="White-and-orange-tipped nudibranch"/>
        <s v="White-line dirona"/>
        <s v="Whitecap limpet"/>
        <s v="Whitespotted greenling"/>
        <s v="Yellow-edge cadlina"/>
        <s v="Yellowtail rockfish"/>
      </sharedItems>
    </cacheField>
    <cacheField name="Total" numFmtId="0">
      <sharedItems containsSemiMixedTypes="0" containsString="0" containsNumber="1" containsInteger="1" minValue="0" maxValue="5174" count="5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32"/>
        <n v="36"/>
        <n v="37"/>
        <n v="39"/>
        <n v="40"/>
        <n v="44"/>
        <n v="46"/>
        <n v="47"/>
        <n v="48"/>
        <n v="51"/>
        <n v="52"/>
        <n v="58"/>
        <n v="62"/>
        <n v="63"/>
        <n v="75"/>
        <n v="88"/>
        <n v="90"/>
        <n v="91"/>
        <n v="94"/>
        <n v="110"/>
        <n v="133"/>
        <n v="134"/>
        <n v="135"/>
        <n v="158"/>
        <n v="177"/>
        <n v="200"/>
        <n v="252"/>
        <n v="364"/>
        <n v="517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476" xr:uid="{00000000-000A-0000-FFFF-FFFF02000000}">
  <cacheSource type="worksheet">
    <worksheetSource ref="A1:AV477" sheet="DATA"/>
  </cacheSource>
  <cacheFields count="48">
    <cacheField name="ID" numFmtId="0">
      <sharedItems containsString="0" containsBlank="1" containsNumber="1" containsInteger="1" minValue="1" maxValue="475" count="4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m/>
      </sharedItems>
    </cacheField>
    <cacheField name="Diver" numFmtId="0">
      <sharedItems containsBlank="1" count="4">
        <s v="Claire Attridge"/>
        <s v="Em Lim"/>
        <s v="Kieran Cox"/>
        <m/>
      </sharedItems>
    </cacheField>
    <cacheField name="Buddy" numFmtId="0">
      <sharedItems containsBlank="1" count="4">
        <s v="Claire Attridge"/>
        <s v="Em Lim"/>
        <s v="Kieran Cox"/>
        <m/>
      </sharedItems>
    </cacheField>
    <cacheField name="Site No." numFmtId="0">
      <sharedItems containsBlank="1" count="12">
        <s v="BMKC1"/>
        <s v="BMKC2"/>
        <s v="KCCA1"/>
        <s v="KCCA11"/>
        <s v="KCCA13"/>
        <s v="KCCA19"/>
        <s v="KCCA20"/>
        <s v="KCCA23"/>
        <s v="KCCA3"/>
        <s v="KCCA6"/>
        <s v="KCCA7"/>
        <m/>
      </sharedItems>
    </cacheField>
    <cacheField name="Site Name" numFmtId="0">
      <sharedItems containsBlank="1" count="12">
        <s v="Dixon Bay 2"/>
        <s v="Dodger Channel 1"/>
        <s v="Ed King East Inside"/>
        <s v="Flemming 114"/>
        <s v="Less Dangerous Bay"/>
        <s v="Nanat Bay"/>
        <s v="Ross Islet 2"/>
        <s v="Ross Islet Slug Island"/>
        <s v="Second Beach South"/>
        <s v="Tzartus 116 R"/>
        <s v="Wizard Islet North"/>
        <m/>
      </sharedItems>
    </cacheField>
    <cacheField name="Latitude" numFmtId="0">
      <sharedItems containsString="0" containsBlank="1" containsNumber="1" minValue="48.815080000000002" maxValue="48.900840000000002" count="12">
        <n v="48.815080000000002"/>
        <n v="48.830719999999999"/>
        <n v="48.836080000000003"/>
        <n v="48.853949999999998"/>
        <n v="48.859160000000003"/>
        <n v="48.87039"/>
        <n v="48.87229"/>
        <n v="48.875349999999997"/>
        <n v="48.880543000000003"/>
        <n v="48.891500000000001"/>
        <n v="48.900840000000002"/>
        <m/>
      </sharedItems>
    </cacheField>
    <cacheField name="Longitude" numFmtId="0">
      <sharedItems containsString="0" containsBlank="1" containsNumber="1" minValue="-125.2131" maxValue="-125.076486" count="12">
        <n v="-125.2131"/>
        <n v="-125.19439"/>
        <n v="-125.17585"/>
        <n v="-125.1627"/>
        <n v="-125.15989999999999"/>
        <n v="-125.15908"/>
        <n v="-125.1161"/>
        <n v="-125.11490000000001"/>
        <n v="-125.0915"/>
        <n v="-125.08110000000001"/>
        <n v="-125.076486"/>
        <m/>
      </sharedItems>
    </cacheField>
    <cacheField name="Date" numFmtId="0">
      <sharedItems containsBlank="1" count="12">
        <s v="06/06/2023"/>
        <s v="07/06/2023"/>
        <s v="08/06/2023"/>
        <s v="09/06/2023"/>
        <s v="10/06/2023"/>
        <s v="12/06/2023"/>
        <s v="13/06/2023"/>
        <s v="14/06/2023"/>
        <s v="28/05/2023"/>
        <s v="29/05/2023"/>
        <s v="30/05/2023"/>
        <m/>
      </sharedItems>
    </cacheField>
    <cacheField name="vis" numFmtId="0">
      <sharedItems containsString="0" containsBlank="1" containsNumber="1" minValue="1" maxValue="3.5" count="7">
        <n v="1"/>
        <n v="1.5"/>
        <n v="2"/>
        <n v="2.5"/>
        <n v="3"/>
        <n v="3.5"/>
        <m/>
      </sharedItems>
    </cacheField>
    <cacheField name="Direction" numFmtId="0">
      <sharedItems containsString="0" containsBlank="1" containsNumber="1" containsInteger="1" minValue="20" maxValue="260" count="10">
        <n v="20"/>
        <n v="40"/>
        <n v="90"/>
        <n v="120"/>
        <n v="150"/>
        <n v="160"/>
        <n v="210"/>
        <n v="240"/>
        <n v="260"/>
        <m/>
      </sharedItems>
    </cacheField>
    <cacheField name="Time" numFmtId="0">
      <sharedItems containsSemiMixedTypes="0" containsString="0" containsNumber="1" minValue="0.31944444444444398" maxValue="0.5" count="10">
        <n v="0.31944444444444398"/>
        <n v="0.37222222222222201"/>
        <n v="0.390972222222222"/>
        <n v="0.405555555555556"/>
        <n v="0.42013888888888901"/>
        <n v="0.42638888888888898"/>
        <n v="0.42708333333333298"/>
        <n v="0.43055555555555602"/>
        <n v="0.4375"/>
        <n v="0.5"/>
      </sharedItems>
    </cacheField>
    <cacheField name="P-Qs" numFmtId="0">
      <sharedItems containsBlank="1" count="3">
        <s v="EGL"/>
        <s v="KDC"/>
        <m/>
      </sharedItems>
    </cacheField>
    <cacheField name="Depth" numFmtId="0">
      <sharedItems containsString="0" containsBlank="1" containsNumber="1" minValue="2" maxValue="10" count="10">
        <n v="2"/>
        <n v="2.7"/>
        <n v="3"/>
        <n v="3.2"/>
        <n v="3.5"/>
        <n v="4.9000000000000004"/>
        <n v="5.5"/>
        <n v="6"/>
        <n v="10"/>
        <m/>
      </sharedItems>
    </cacheField>
    <cacheField name="Method" numFmtId="0">
      <sharedItems containsMixedTypes="1" containsNumber="1" containsInteger="1" minValue="0" maxValue="2" count="4">
        <n v="0"/>
        <n v="1"/>
        <n v="2"/>
        <s v="0, 1, 2"/>
      </sharedItems>
    </cacheField>
    <cacheField name="Block" numFmtId="0">
      <sharedItems containsMixedTypes="1" containsNumber="1" containsInteger="1" minValue="1" maxValue="2" count="3">
        <n v="1"/>
        <n v="2"/>
        <s v="0, 1, 2"/>
      </sharedItems>
    </cacheField>
    <cacheField name="Code" numFmtId="0">
      <sharedItems containsBlank="1" count="90">
        <s v="aau"/>
        <s v="aca"/>
        <s v="afl"/>
        <s v="afu"/>
        <s v="aha"/>
        <s v="ala"/>
        <s v="ami"/>
        <s v="ata"/>
        <s v="Beroidae "/>
        <s v="bfr"/>
        <s v="cag"/>
        <s v="cfo"/>
        <s v="cgi"/>
        <s v="clu"/>
        <s v="cnu"/>
        <s v="cottidae"/>
        <s v="cpa"/>
        <s v="cpr"/>
        <s v="cst"/>
        <s v="cste"/>
        <s v="dal"/>
        <s v="das"/>
        <s v="dec"/>
        <s v="dem"/>
        <s v="deo"/>
        <s v="dez"/>
        <s v="dim"/>
        <s v="dir"/>
        <s v="dod"/>
        <s v="ebi"/>
        <s v="ela"/>
        <s v="equ"/>
        <s v="etr"/>
        <s v="gma"/>
        <s v="hcr"/>
        <s v="hde"/>
        <s v="henricia"/>
        <s v="hermit"/>
        <s v="hexagrammos"/>
        <s v="hhe"/>
        <s v="hka"/>
        <s v="hpu"/>
        <s v="hst"/>
        <s v="hsty"/>
        <s v="jzo"/>
        <s v="lbe"/>
        <s v="lcoc"/>
        <s v="lhe"/>
        <s v="lsc"/>
        <s v="mfra"/>
        <s v="mpo"/>
        <s v="nla"/>
        <s v="nle"/>
        <s v="noc"/>
        <s v="oel"/>
        <s v="ogr"/>
        <s v="oko"/>
        <s v="opi"/>
        <s v="pca"/>
        <s v="pcle"/>
        <s v="pco"/>
        <s v="pgi"/>
        <s v="pgr"/>
        <s v="pgu"/>
        <s v="phe"/>
        <s v="pla"/>
        <s v="pmi"/>
        <s v="pno"/>
        <s v="pnot"/>
        <s v="poc"/>
        <s v="ppa"/>
        <s v="ppr"/>
        <s v="pre"/>
        <s v="pte"/>
        <s v="ptr"/>
        <s v="pul"/>
        <s v="rni"/>
        <s v="rri"/>
        <s v="rva"/>
        <s v="sac"/>
        <s v="sca"/>
        <s v="sdr"/>
        <s v="sebastes"/>
        <s v="sfl"/>
        <s v="sfo"/>
        <s v="sma"/>
        <s v="sme"/>
        <s v="sne"/>
        <s v="spu"/>
        <m/>
      </sharedItems>
    </cacheField>
    <cacheField name="Species" numFmtId="0">
      <sharedItems containsMixedTypes="1" containsNumber="1" containsInteger="1" minValue="2" maxValue="2" count="91">
        <n v="2"/>
        <s v="Acmaea mitra"/>
        <s v="Antiopella fusca"/>
        <s v="Apodichthys flavidus"/>
        <s v="Apostichopus californicus"/>
        <s v="Artedius harringtoni"/>
        <s v="Artedius lateralis"/>
        <s v="Asemichthys taylori"/>
        <s v="Aulorhynchus flavidus"/>
        <s v="Aurelia aurita"/>
        <s v="Beroidae"/>
        <s v="Brachyistius frenatus"/>
        <s v="Cadlina luteomarginata"/>
        <s v="Cancer productus"/>
        <s v="Ceratostoma foliatum"/>
        <s v="Chirolophis nugator"/>
        <s v="Citharichthys stigmaeus"/>
        <s v="Clupea pallasii"/>
        <s v="Cottidae spp."/>
        <s v="Crassadoma gigantea"/>
        <s v="Cryptochiton stelleri"/>
        <s v="Cymatogaster aggregata"/>
        <s v="Debris - Cloth"/>
        <s v="Debris - Metal"/>
        <s v="Debris - Other"/>
        <s v="Debris - Zero"/>
        <s v="Dendronotus iris"/>
        <s v="Dermasterias imbricata"/>
        <s v="Diodora aspera"/>
        <s v="Dirona albolineata"/>
        <s v="Doris odhneri"/>
        <s v="Embiotoca lateralis"/>
        <s v="Enophrys bison"/>
        <s v="Eupentacta quinquesemita"/>
        <s v="Evasterias troschelii"/>
        <s v="Gobiesox maeandricus"/>
        <s v="Haliotis kamtschatkana"/>
        <s v="Hemilepidotus hemilepidotus"/>
        <s v="Henricia pumila"/>
        <s v="Henricia spp."/>
        <s v="Heptacarpus stylus"/>
        <s v="Hermissenda crassicornis"/>
        <s v="Hexagrammos decagrammus"/>
        <s v="Hexagrammos spp."/>
        <s v="Hexagrammos stelleri"/>
        <s v="Jordania zonope"/>
        <s v="Leptasterias hexactis"/>
        <s v="Limacia cockerelli"/>
        <s v="Lophopanopeus bellus"/>
        <s v="Lottia scutum"/>
        <s v="Mesocentrotus franciscanus"/>
        <s v="Myoxocephalus ployacanthocephalus"/>
        <s v="Nautichthys oculofasciatus"/>
        <s v="Neverita lewisii"/>
        <s v="Nucella lamellosa"/>
        <s v="Ophiodon elongatus"/>
        <s v="Oregonia gracilis"/>
        <s v="Orthasterias koehleri"/>
        <s v="Oxylebius pictus"/>
        <s v="Paguristes ulreyi"/>
        <s v="Paguroidea spp."/>
        <s v="Parastichopus californicus"/>
        <s v="Patiria miniata"/>
        <s v="Peltodoris nobilis"/>
        <s v="Pentidotea resecata"/>
        <s v="Pholis clemensi"/>
        <s v="Pholis gunnellus"/>
        <s v="Pholis laeta"/>
        <s v="Phyllolithodes papillosus"/>
        <s v="Pisaster ochraceus"/>
        <s v="Pleuronichthys coenosus"/>
        <s v="Polycera tricolor"/>
        <s v="Pomaulax gibberosus"/>
        <s v="Porichthys notatus"/>
        <s v="Pteraster tesselatus"/>
        <s v="Pugettia gracilis"/>
        <s v="Pugettia producta"/>
        <s v="Pycnopodia helianthoides"/>
        <s v="Rhacochilus vacca"/>
        <s v="Rhamphocottus richardsonii"/>
        <s v="Rhinogobiops nicholsii"/>
        <s v="Scyra acutifrons"/>
        <s v="Sebastes caurinus"/>
        <s v="Sebastes flavidus"/>
        <s v="Sebastes maliger"/>
        <s v="Sebastes melanops"/>
        <s v="Sebastes nebulosus"/>
        <s v="Sebastes spp."/>
        <s v="Strongylocentrotus droebachiensis"/>
        <s v="Strongylocentrotus purpuratus"/>
        <s v="Stylasterias forreri"/>
      </sharedItems>
    </cacheField>
    <cacheField name="Common name" numFmtId="0">
      <sharedItems containsMixedTypes="1" containsNumber="1" containsInteger="1" minValue="0" maxValue="3" count="89">
        <n v="0"/>
        <n v="3"/>
        <s v="Any cloth debris"/>
        <s v="Any debris OTHER THAN fishing gear, made of plastic, cloth, metal, glass or timber"/>
        <s v="Any metal debris"/>
        <s v="Bat star"/>
        <s v="Black rockfish"/>
        <s v="Black-clawed crab"/>
        <s v="Blackeye goby"/>
        <s v="Buffalo sculpin"/>
        <s v="C-o sole"/>
        <s v="California sea cucumber"/>
        <s v="Californian sea cucumber"/>
        <s v="China rockfish"/>
        <s v="Cockerell's dorid"/>
        <s v="Copper rockfish"/>
        <s v="Crescent gunnel"/>
        <s v="Dwarf mottled henricia"/>
        <s v="Eelgrass isopod"/>
        <s v="Frilled dogwinkle"/>
        <s v="Furry hermit crab"/>
        <s v="Giant frond-aeolis"/>
        <s v="Graceful decorator crab"/>
        <s v="Graceful kelp crab"/>
        <s v="Great Sculpin"/>
        <s v="Grunt sculpin"/>
        <s v="Gumboot chiton"/>
        <s v="Heart crab"/>
        <s v="Kelp greenling"/>
        <s v="Kelp perch"/>
        <s v="Leafy hornmouth"/>
        <s v="Leather star"/>
        <s v="Lewis' Moon snail"/>
        <s v="Lingcod"/>
        <s v="Longfin gunnel"/>
        <s v="Longfin sculpin"/>
        <s v="Moon Jelly"/>
        <s v="Mosshead warbonnet"/>
        <s v="Mottled starfish"/>
        <s v="No Debris found"/>
        <s v="Noble sea lemon"/>
        <s v="Northern clingfish"/>
        <s v="Northern kelp crab"/>
        <s v="Northern sea urchin"/>
        <s v="Opalescent nudibranch"/>
        <s v="Pacific Herring"/>
        <s v="Painted greenling"/>
        <s v="Penpoint gunnel"/>
        <s v="Pile perch"/>
        <s v="Pinto abalone"/>
        <s v="Plainfin Midshipman"/>
        <s v="Plate limpet"/>
        <s v="Purple sea star"/>
        <s v="Purple sea urchin"/>
        <s v="Purple-hinged rock scallop"/>
        <s v="Quillback rockfish"/>
        <s v="Rainbow star"/>
        <s v="Red Irish lord"/>
        <s v="Red rock crab"/>
        <s v="Red sea urchin"/>
        <s v="Red turban shell"/>
        <s v="Rock gunnel"/>
        <s v="Rough Keyhold Limpet"/>
        <s v="Sailfin sculpin"/>
        <s v="Scalyhead sculpin"/>
        <s v="Sharpnose crab"/>
        <s v="Shiner perch"/>
        <s v="Six-rayed star"/>
        <s v="Slime star"/>
        <s v="Smoothhead sculpin"/>
        <s v="Speckled sand dab"/>
        <s v="Spinynose sculpin"/>
        <s v="Stiff-footed sea cucumber"/>
        <s v="Stiletto shrimp"/>
        <s v="Striped seaperch"/>
        <s v="Sunflower star"/>
        <s v="Tricolour nudibranch"/>
        <s v="Tube-snout"/>
        <s v="Unidentified blood star"/>
        <s v="Unidentified comb jelly"/>
        <s v="Unidentified rockfish"/>
        <s v="Velcro seastar"/>
        <s v="White night doris"/>
        <s v="White-and-orange-tipped nudibranch"/>
        <s v="White-line dirona"/>
        <s v="Whitecap limpet"/>
        <s v="Whitespotted greenling"/>
        <s v="Yellow-edge cadlina"/>
        <s v="Yellowtail rockfish"/>
      </sharedItems>
    </cacheField>
    <cacheField name="Total" numFmtId="0">
      <sharedItems containsSemiMixedTypes="0" containsString="0" containsNumber="1" containsInteger="1" minValue="0" maxValue="5174" count="5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3"/>
        <n v="24"/>
        <n v="25"/>
        <n v="26"/>
        <n v="27"/>
        <n v="28"/>
        <n v="32"/>
        <n v="36"/>
        <n v="37"/>
        <n v="39"/>
        <n v="40"/>
        <n v="44"/>
        <n v="46"/>
        <n v="47"/>
        <n v="48"/>
        <n v="51"/>
        <n v="52"/>
        <n v="58"/>
        <n v="62"/>
        <n v="63"/>
        <n v="75"/>
        <n v="88"/>
        <n v="90"/>
        <n v="91"/>
        <n v="94"/>
        <n v="110"/>
        <n v="133"/>
        <n v="134"/>
        <n v="135"/>
        <n v="158"/>
        <n v="177"/>
        <n v="200"/>
        <n v="252"/>
        <n v="364"/>
        <n v="5174"/>
      </sharedItems>
    </cacheField>
    <cacheField name="Inverts" numFmtId="0">
      <sharedItems containsString="0" containsBlank="1" containsNumber="1" containsInteger="1" minValue="0" maxValue="3559" count="4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1"/>
        <n v="23"/>
        <n v="26"/>
        <n v="27"/>
        <n v="28"/>
        <n v="32"/>
        <n v="39"/>
        <n v="40"/>
        <n v="44"/>
        <n v="46"/>
        <n v="47"/>
        <n v="48"/>
        <n v="52"/>
        <n v="62"/>
        <n v="63"/>
        <n v="88"/>
        <n v="90"/>
        <n v="91"/>
        <n v="94"/>
        <n v="110"/>
        <n v="133"/>
        <n v="134"/>
        <n v="135"/>
        <n v="158"/>
        <n v="177"/>
        <n v="252"/>
        <n v="364"/>
        <n v="3559"/>
        <m/>
      </sharedItems>
    </cacheField>
    <cacheField name="Column U" numFmtId="0">
      <sharedItems containsString="0" containsBlank="1" containsNumber="1" containsInteger="1" minValue="1" maxValue="17" count="12">
        <n v="1"/>
        <n v="2"/>
        <n v="3"/>
        <n v="4"/>
        <n v="5"/>
        <n v="7"/>
        <n v="8"/>
        <n v="9"/>
        <n v="10"/>
        <n v="15"/>
        <n v="17"/>
        <m/>
      </sharedItems>
    </cacheField>
    <cacheField name="Column V" numFmtId="0">
      <sharedItems containsString="0" containsBlank="1" containsNumber="1" containsInteger="1" minValue="1" maxValue="50" count="19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8"/>
        <n v="19"/>
        <n v="21"/>
        <n v="50"/>
        <m/>
      </sharedItems>
    </cacheField>
    <cacheField name="Column W" numFmtId="0">
      <sharedItems containsString="0" containsBlank="1" containsNumber="1" containsInteger="1" minValue="1" maxValue="150" count="17">
        <n v="1"/>
        <n v="2"/>
        <n v="3"/>
        <n v="4"/>
        <n v="5"/>
        <n v="6"/>
        <n v="7"/>
        <n v="8"/>
        <n v="9"/>
        <n v="10"/>
        <n v="11"/>
        <n v="13"/>
        <n v="17"/>
        <n v="18"/>
        <n v="25"/>
        <n v="150"/>
        <m/>
      </sharedItems>
    </cacheField>
    <cacheField name="Column X" numFmtId="0">
      <sharedItems containsString="0" containsBlank="1" containsNumber="1" containsInteger="1" minValue="1" maxValue="19" count="14">
        <n v="1"/>
        <n v="2"/>
        <n v="3"/>
        <n v="4"/>
        <n v="5"/>
        <n v="7"/>
        <n v="8"/>
        <n v="9"/>
        <n v="10"/>
        <n v="12"/>
        <n v="13"/>
        <n v="14"/>
        <n v="19"/>
        <m/>
      </sharedItems>
    </cacheField>
    <cacheField name="Column Y" numFmtId="0">
      <sharedItems containsString="0" containsBlank="1" containsNumber="1" containsInteger="1" minValue="1" maxValue="14" count="9">
        <n v="1"/>
        <n v="2"/>
        <n v="3"/>
        <n v="4"/>
        <n v="5"/>
        <n v="6"/>
        <n v="12"/>
        <n v="14"/>
        <m/>
      </sharedItems>
    </cacheField>
    <cacheField name="Column Z" numFmtId="0">
      <sharedItems containsString="0" containsBlank="1" containsNumber="1" containsInteger="1" minValue="1" maxValue="6" count="6">
        <n v="1"/>
        <n v="2"/>
        <n v="3"/>
        <n v="4"/>
        <n v="6"/>
        <m/>
      </sharedItems>
    </cacheField>
    <cacheField name="Column AA" numFmtId="0">
      <sharedItems containsString="0" containsBlank="1" containsNumber="1" containsInteger="1" minValue="1" maxValue="8" count="6">
        <n v="1"/>
        <n v="2"/>
        <n v="3"/>
        <n v="5"/>
        <n v="8"/>
        <m/>
      </sharedItems>
    </cacheField>
    <cacheField name="Column AB" numFmtId="0">
      <sharedItems containsString="0" containsBlank="1" containsNumber="1" containsInteger="1" minValue="1" maxValue="10" count="5">
        <n v="1"/>
        <n v="2"/>
        <n v="3"/>
        <n v="10"/>
        <m/>
      </sharedItems>
    </cacheField>
    <cacheField name="Column AC" numFmtId="0">
      <sharedItems containsString="0" containsBlank="1" containsNumber="1" containsInteger="1" minValue="1" maxValue="12" count="4">
        <n v="1"/>
        <n v="3"/>
        <n v="12"/>
        <m/>
      </sharedItems>
    </cacheField>
    <cacheField name="Column AD" numFmtId="0">
      <sharedItems containsString="0" containsBlank="1" containsNumber="1" containsInteger="1" minValue="1" maxValue="14" count="4">
        <n v="1"/>
        <n v="2"/>
        <n v="14"/>
        <m/>
      </sharedItems>
    </cacheField>
    <cacheField name="Column AE" numFmtId="0">
      <sharedItems containsString="0" containsBlank="1" containsNumber="1" containsInteger="1" minValue="16" maxValue="16" count="2">
        <n v="16"/>
        <m/>
      </sharedItems>
    </cacheField>
    <cacheField name="Column AF" numFmtId="0">
      <sharedItems containsString="0" containsBlank="1" containsNumber="1" containsInteger="1" minValue="20" maxValue="20" count="2">
        <n v="20"/>
        <m/>
      </sharedItems>
    </cacheField>
    <cacheField name="Column AG" numFmtId="0">
      <sharedItems containsString="0" containsBlank="1" containsNumber="1" containsInteger="1" minValue="1" maxValue="25" count="3">
        <n v="1"/>
        <n v="25"/>
        <m/>
      </sharedItems>
    </cacheField>
    <cacheField name="Column AH" numFmtId="0">
      <sharedItems containsString="0" containsBlank="1" containsNumber="1" containsInteger="1" minValue="30" maxValue="30" count="2">
        <n v="30"/>
        <m/>
      </sharedItems>
    </cacheField>
    <cacheField name="Column AI" numFmtId="0">
      <sharedItems containsString="0" containsBlank="1" containsNumber="1" containsInteger="1" minValue="35" maxValue="35" count="2">
        <n v="35"/>
        <m/>
      </sharedItems>
    </cacheField>
    <cacheField name="Column AJ" numFmtId="0">
      <sharedItems containsString="0" containsBlank="1" containsNumber="1" containsInteger="1" minValue="40" maxValue="40" count="2">
        <n v="40"/>
        <m/>
      </sharedItems>
    </cacheField>
    <cacheField name="Column AK" numFmtId="0">
      <sharedItems containsString="0" containsBlank="1" containsNumber="1" containsInteger="1" minValue="45" maxValue="45" count="2">
        <n v="45"/>
        <m/>
      </sharedItems>
    </cacheField>
    <cacheField name="Column AL" numFmtId="0">
      <sharedItems containsString="0" containsBlank="1" containsNumber="1" containsInteger="1" minValue="50" maxValue="50" count="2">
        <n v="50"/>
        <m/>
      </sharedItems>
    </cacheField>
    <cacheField name="Column AM" numFmtId="0">
      <sharedItems containsString="0" containsBlank="1" containsNumber="1" containsInteger="1" minValue="55" maxValue="55" count="2">
        <n v="55"/>
        <m/>
      </sharedItems>
    </cacheField>
    <cacheField name="Column AN" numFmtId="0">
      <sharedItems containsString="0" containsBlank="1" containsNumber="1" containsInteger="1" minValue="60" maxValue="60" count="2">
        <n v="60"/>
        <m/>
      </sharedItems>
    </cacheField>
    <cacheField name="Column AO" numFmtId="0">
      <sharedItems containsString="0" containsBlank="1" containsNumber="1" containsInteger="1" minValue="65" maxValue="65" count="2">
        <n v="65"/>
        <m/>
      </sharedItems>
    </cacheField>
    <cacheField name="Column AP" numFmtId="0">
      <sharedItems containsString="0" containsBlank="1" containsNumber="1" containsInteger="1" minValue="70" maxValue="70" count="2">
        <n v="70"/>
        <m/>
      </sharedItems>
    </cacheField>
    <cacheField name="Column AQ" numFmtId="0">
      <sharedItems containsString="0" containsBlank="1" containsNumber="1" containsInteger="1" minValue="75" maxValue="75" count="2">
        <n v="75"/>
        <m/>
      </sharedItems>
    </cacheField>
    <cacheField name="Column AR" numFmtId="0">
      <sharedItems containsString="0" containsBlank="1" containsNumber="1" containsInteger="1" minValue="80" maxValue="80" count="2">
        <n v="80"/>
        <m/>
      </sharedItems>
    </cacheField>
    <cacheField name="250" numFmtId="0">
      <sharedItems containsString="0" containsBlank="1" containsNumber="1" containsInteger="1" minValue="100" maxValue="100" count="2">
        <n v="100"/>
        <m/>
      </sharedItems>
    </cacheField>
    <cacheField name="300" numFmtId="0">
      <sharedItems containsString="0" containsBlank="1" containsNumber="1" containsInteger="1" minValue="120" maxValue="120" count="2">
        <n v="120"/>
        <m/>
      </sharedItems>
    </cacheField>
    <cacheField name="350" numFmtId="0">
      <sharedItems containsString="0" containsBlank="1" containsNumber="1" containsInteger="1" minValue="140" maxValue="140" count="2">
        <n v="140"/>
        <m/>
      </sharedItems>
    </cacheField>
    <cacheField name="400" numFmtId="0">
      <sharedItems containsString="0" containsBlank="1" containsNumber="1" containsInteger="1" minValue="160" maxValue="160" count="2">
        <n v="1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x v="3"/>
    <x v="3"/>
    <x v="11"/>
    <x v="11"/>
    <x v="11"/>
    <x v="11"/>
    <x v="11"/>
    <x v="6"/>
    <x v="9"/>
    <x v="9"/>
    <x v="2"/>
    <x v="9"/>
    <x v="3"/>
    <x v="2"/>
    <x v="89"/>
    <x v="0"/>
    <x v="1"/>
    <x v="56"/>
  </r>
  <r>
    <x v="1"/>
    <x v="2"/>
    <x v="7"/>
    <x v="3"/>
    <x v="9"/>
    <x v="7"/>
    <x v="8"/>
    <x v="0"/>
    <x v="1"/>
    <x v="6"/>
    <x v="0"/>
    <x v="8"/>
    <x v="1"/>
    <x v="0"/>
    <x v="8"/>
    <x v="10"/>
    <x v="79"/>
    <x v="1"/>
  </r>
  <r>
    <x v="1"/>
    <x v="2"/>
    <x v="7"/>
    <x v="3"/>
    <x v="9"/>
    <x v="7"/>
    <x v="8"/>
    <x v="0"/>
    <x v="1"/>
    <x v="6"/>
    <x v="0"/>
    <x v="8"/>
    <x v="0"/>
    <x v="0"/>
    <x v="80"/>
    <x v="82"/>
    <x v="15"/>
    <x v="2"/>
  </r>
  <r>
    <x v="1"/>
    <x v="2"/>
    <x v="7"/>
    <x v="3"/>
    <x v="9"/>
    <x v="7"/>
    <x v="8"/>
    <x v="0"/>
    <x v="1"/>
    <x v="6"/>
    <x v="0"/>
    <x v="8"/>
    <x v="2"/>
    <x v="0"/>
    <x v="76"/>
    <x v="80"/>
    <x v="8"/>
    <x v="29"/>
  </r>
  <r>
    <x v="1"/>
    <x v="2"/>
    <x v="7"/>
    <x v="3"/>
    <x v="9"/>
    <x v="7"/>
    <x v="8"/>
    <x v="0"/>
    <x v="1"/>
    <x v="6"/>
    <x v="0"/>
    <x v="8"/>
    <x v="2"/>
    <x v="0"/>
    <x v="26"/>
    <x v="27"/>
    <x v="31"/>
    <x v="5"/>
  </r>
  <r>
    <x v="1"/>
    <x v="2"/>
    <x v="7"/>
    <x v="3"/>
    <x v="9"/>
    <x v="7"/>
    <x v="8"/>
    <x v="0"/>
    <x v="1"/>
    <x v="6"/>
    <x v="0"/>
    <x v="8"/>
    <x v="2"/>
    <x v="0"/>
    <x v="36"/>
    <x v="39"/>
    <x v="78"/>
    <x v="4"/>
  </r>
  <r>
    <x v="1"/>
    <x v="2"/>
    <x v="7"/>
    <x v="3"/>
    <x v="9"/>
    <x v="7"/>
    <x v="8"/>
    <x v="0"/>
    <x v="1"/>
    <x v="6"/>
    <x v="0"/>
    <x v="8"/>
    <x v="2"/>
    <x v="0"/>
    <x v="61"/>
    <x v="72"/>
    <x v="60"/>
    <x v="1"/>
  </r>
  <r>
    <x v="1"/>
    <x v="2"/>
    <x v="7"/>
    <x v="3"/>
    <x v="9"/>
    <x v="7"/>
    <x v="8"/>
    <x v="0"/>
    <x v="1"/>
    <x v="6"/>
    <x v="0"/>
    <x v="8"/>
    <x v="2"/>
    <x v="0"/>
    <x v="64"/>
    <x v="77"/>
    <x v="75"/>
    <x v="3"/>
  </r>
  <r>
    <x v="1"/>
    <x v="2"/>
    <x v="7"/>
    <x v="3"/>
    <x v="9"/>
    <x v="7"/>
    <x v="8"/>
    <x v="0"/>
    <x v="1"/>
    <x v="6"/>
    <x v="0"/>
    <x v="8"/>
    <x v="2"/>
    <x v="0"/>
    <x v="49"/>
    <x v="50"/>
    <x v="59"/>
    <x v="2"/>
  </r>
  <r>
    <x v="1"/>
    <x v="2"/>
    <x v="7"/>
    <x v="3"/>
    <x v="9"/>
    <x v="7"/>
    <x v="8"/>
    <x v="0"/>
    <x v="1"/>
    <x v="6"/>
    <x v="0"/>
    <x v="8"/>
    <x v="2"/>
    <x v="0"/>
    <x v="56"/>
    <x v="57"/>
    <x v="56"/>
    <x v="0"/>
  </r>
  <r>
    <x v="1"/>
    <x v="2"/>
    <x v="7"/>
    <x v="3"/>
    <x v="9"/>
    <x v="7"/>
    <x v="8"/>
    <x v="0"/>
    <x v="1"/>
    <x v="6"/>
    <x v="0"/>
    <x v="8"/>
    <x v="2"/>
    <x v="0"/>
    <x v="1"/>
    <x v="4"/>
    <x v="11"/>
    <x v="0"/>
  </r>
  <r>
    <x v="1"/>
    <x v="2"/>
    <x v="7"/>
    <x v="3"/>
    <x v="9"/>
    <x v="7"/>
    <x v="8"/>
    <x v="0"/>
    <x v="1"/>
    <x v="6"/>
    <x v="0"/>
    <x v="8"/>
    <x v="2"/>
    <x v="0"/>
    <x v="74"/>
    <x v="71"/>
    <x v="76"/>
    <x v="0"/>
  </r>
  <r>
    <x v="1"/>
    <x v="2"/>
    <x v="7"/>
    <x v="3"/>
    <x v="9"/>
    <x v="7"/>
    <x v="8"/>
    <x v="0"/>
    <x v="1"/>
    <x v="6"/>
    <x v="0"/>
    <x v="8"/>
    <x v="2"/>
    <x v="0"/>
    <x v="73"/>
    <x v="74"/>
    <x v="68"/>
    <x v="0"/>
  </r>
  <r>
    <x v="1"/>
    <x v="2"/>
    <x v="7"/>
    <x v="3"/>
    <x v="9"/>
    <x v="7"/>
    <x v="8"/>
    <x v="0"/>
    <x v="1"/>
    <x v="6"/>
    <x v="0"/>
    <x v="8"/>
    <x v="2"/>
    <x v="0"/>
    <x v="32"/>
    <x v="34"/>
    <x v="38"/>
    <x v="0"/>
  </r>
  <r>
    <x v="1"/>
    <x v="2"/>
    <x v="7"/>
    <x v="3"/>
    <x v="9"/>
    <x v="7"/>
    <x v="8"/>
    <x v="0"/>
    <x v="1"/>
    <x v="6"/>
    <x v="0"/>
    <x v="8"/>
    <x v="2"/>
    <x v="0"/>
    <x v="84"/>
    <x v="90"/>
    <x v="81"/>
    <x v="3"/>
  </r>
  <r>
    <x v="1"/>
    <x v="2"/>
    <x v="7"/>
    <x v="3"/>
    <x v="9"/>
    <x v="7"/>
    <x v="8"/>
    <x v="0"/>
    <x v="1"/>
    <x v="6"/>
    <x v="0"/>
    <x v="8"/>
    <x v="2"/>
    <x v="0"/>
    <x v="59"/>
    <x v="65"/>
    <x v="34"/>
    <x v="1"/>
  </r>
  <r>
    <x v="1"/>
    <x v="2"/>
    <x v="7"/>
    <x v="3"/>
    <x v="9"/>
    <x v="7"/>
    <x v="8"/>
    <x v="0"/>
    <x v="1"/>
    <x v="6"/>
    <x v="0"/>
    <x v="8"/>
    <x v="2"/>
    <x v="0"/>
    <x v="27"/>
    <x v="26"/>
    <x v="21"/>
    <x v="2"/>
  </r>
  <r>
    <x v="1"/>
    <x v="2"/>
    <x v="7"/>
    <x v="3"/>
    <x v="9"/>
    <x v="7"/>
    <x v="8"/>
    <x v="0"/>
    <x v="1"/>
    <x v="6"/>
    <x v="0"/>
    <x v="8"/>
    <x v="0"/>
    <x v="0"/>
    <x v="35"/>
    <x v="42"/>
    <x v="28"/>
    <x v="1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71"/>
    <x v="76"/>
    <x v="42"/>
    <x v="0"/>
  </r>
  <r>
    <x v="1"/>
    <x v="2"/>
    <x v="7"/>
    <x v="3"/>
    <x v="9"/>
    <x v="7"/>
    <x v="8"/>
    <x v="0"/>
    <x v="1"/>
    <x v="6"/>
    <x v="0"/>
    <x v="8"/>
    <x v="0"/>
    <x v="0"/>
    <x v="86"/>
    <x v="85"/>
    <x v="6"/>
    <x v="1"/>
  </r>
  <r>
    <x v="1"/>
    <x v="2"/>
    <x v="7"/>
    <x v="3"/>
    <x v="9"/>
    <x v="7"/>
    <x v="8"/>
    <x v="0"/>
    <x v="1"/>
    <x v="6"/>
    <x v="0"/>
    <x v="8"/>
    <x v="2"/>
    <x v="0"/>
    <x v="71"/>
    <x v="76"/>
    <x v="42"/>
    <x v="7"/>
  </r>
  <r>
    <x v="1"/>
    <x v="2"/>
    <x v="7"/>
    <x v="3"/>
    <x v="9"/>
    <x v="7"/>
    <x v="8"/>
    <x v="0"/>
    <x v="1"/>
    <x v="6"/>
    <x v="0"/>
    <x v="8"/>
    <x v="0"/>
    <x v="0"/>
    <x v="80"/>
    <x v="82"/>
    <x v="15"/>
    <x v="4"/>
  </r>
  <r>
    <x v="1"/>
    <x v="2"/>
    <x v="7"/>
    <x v="3"/>
    <x v="9"/>
    <x v="7"/>
    <x v="8"/>
    <x v="0"/>
    <x v="1"/>
    <x v="6"/>
    <x v="0"/>
    <x v="8"/>
    <x v="2"/>
    <x v="0"/>
    <x v="64"/>
    <x v="77"/>
    <x v="75"/>
    <x v="5"/>
  </r>
  <r>
    <x v="1"/>
    <x v="2"/>
    <x v="7"/>
    <x v="3"/>
    <x v="9"/>
    <x v="7"/>
    <x v="8"/>
    <x v="0"/>
    <x v="1"/>
    <x v="6"/>
    <x v="0"/>
    <x v="8"/>
    <x v="0"/>
    <x v="0"/>
    <x v="35"/>
    <x v="42"/>
    <x v="28"/>
    <x v="1"/>
  </r>
  <r>
    <x v="1"/>
    <x v="2"/>
    <x v="7"/>
    <x v="3"/>
    <x v="9"/>
    <x v="7"/>
    <x v="8"/>
    <x v="0"/>
    <x v="1"/>
    <x v="6"/>
    <x v="0"/>
    <x v="8"/>
    <x v="2"/>
    <x v="0"/>
    <x v="56"/>
    <x v="57"/>
    <x v="56"/>
    <x v="3"/>
  </r>
  <r>
    <x v="1"/>
    <x v="2"/>
    <x v="7"/>
    <x v="3"/>
    <x v="9"/>
    <x v="7"/>
    <x v="8"/>
    <x v="0"/>
    <x v="1"/>
    <x v="6"/>
    <x v="0"/>
    <x v="8"/>
    <x v="2"/>
    <x v="0"/>
    <x v="32"/>
    <x v="34"/>
    <x v="38"/>
    <x v="2"/>
  </r>
  <r>
    <x v="1"/>
    <x v="2"/>
    <x v="7"/>
    <x v="3"/>
    <x v="9"/>
    <x v="7"/>
    <x v="8"/>
    <x v="0"/>
    <x v="1"/>
    <x v="6"/>
    <x v="0"/>
    <x v="8"/>
    <x v="2"/>
    <x v="0"/>
    <x v="39"/>
    <x v="37"/>
    <x v="57"/>
    <x v="1"/>
  </r>
  <r>
    <x v="1"/>
    <x v="2"/>
    <x v="7"/>
    <x v="3"/>
    <x v="9"/>
    <x v="7"/>
    <x v="8"/>
    <x v="0"/>
    <x v="1"/>
    <x v="6"/>
    <x v="0"/>
    <x v="8"/>
    <x v="2"/>
    <x v="0"/>
    <x v="66"/>
    <x v="62"/>
    <x v="5"/>
    <x v="5"/>
  </r>
  <r>
    <x v="1"/>
    <x v="2"/>
    <x v="7"/>
    <x v="3"/>
    <x v="9"/>
    <x v="7"/>
    <x v="8"/>
    <x v="0"/>
    <x v="1"/>
    <x v="6"/>
    <x v="0"/>
    <x v="8"/>
    <x v="2"/>
    <x v="0"/>
    <x v="76"/>
    <x v="80"/>
    <x v="8"/>
    <x v="10"/>
  </r>
  <r>
    <x v="1"/>
    <x v="2"/>
    <x v="7"/>
    <x v="3"/>
    <x v="9"/>
    <x v="7"/>
    <x v="8"/>
    <x v="0"/>
    <x v="1"/>
    <x v="6"/>
    <x v="0"/>
    <x v="8"/>
    <x v="2"/>
    <x v="0"/>
    <x v="38"/>
    <x v="43"/>
    <x v="0"/>
    <x v="1"/>
  </r>
  <r>
    <x v="1"/>
    <x v="2"/>
    <x v="7"/>
    <x v="3"/>
    <x v="9"/>
    <x v="7"/>
    <x v="8"/>
    <x v="0"/>
    <x v="1"/>
    <x v="6"/>
    <x v="0"/>
    <x v="8"/>
    <x v="2"/>
    <x v="0"/>
    <x v="24"/>
    <x v="24"/>
    <x v="3"/>
    <x v="1"/>
  </r>
  <r>
    <x v="1"/>
    <x v="2"/>
    <x v="7"/>
    <x v="3"/>
    <x v="9"/>
    <x v="7"/>
    <x v="8"/>
    <x v="0"/>
    <x v="1"/>
    <x v="6"/>
    <x v="0"/>
    <x v="8"/>
    <x v="0"/>
    <x v="0"/>
    <x v="17"/>
    <x v="13"/>
    <x v="58"/>
    <x v="1"/>
  </r>
  <r>
    <x v="1"/>
    <x v="2"/>
    <x v="7"/>
    <x v="3"/>
    <x v="9"/>
    <x v="7"/>
    <x v="8"/>
    <x v="0"/>
    <x v="1"/>
    <x v="6"/>
    <x v="0"/>
    <x v="8"/>
    <x v="0"/>
    <x v="0"/>
    <x v="2"/>
    <x v="8"/>
    <x v="77"/>
    <x v="8"/>
  </r>
  <r>
    <x v="1"/>
    <x v="2"/>
    <x v="6"/>
    <x v="5"/>
    <x v="8"/>
    <x v="10"/>
    <x v="10"/>
    <x v="3"/>
    <x v="8"/>
    <x v="2"/>
    <x v="0"/>
    <x v="6"/>
    <x v="1"/>
    <x v="0"/>
    <x v="80"/>
    <x v="82"/>
    <x v="15"/>
    <x v="3"/>
  </r>
  <r>
    <x v="1"/>
    <x v="2"/>
    <x v="6"/>
    <x v="5"/>
    <x v="8"/>
    <x v="10"/>
    <x v="10"/>
    <x v="3"/>
    <x v="8"/>
    <x v="2"/>
    <x v="0"/>
    <x v="6"/>
    <x v="1"/>
    <x v="0"/>
    <x v="86"/>
    <x v="85"/>
    <x v="6"/>
    <x v="1"/>
  </r>
  <r>
    <x v="1"/>
    <x v="2"/>
    <x v="6"/>
    <x v="5"/>
    <x v="8"/>
    <x v="10"/>
    <x v="10"/>
    <x v="3"/>
    <x v="8"/>
    <x v="2"/>
    <x v="0"/>
    <x v="6"/>
    <x v="1"/>
    <x v="0"/>
    <x v="9"/>
    <x v="11"/>
    <x v="29"/>
    <x v="23"/>
  </r>
  <r>
    <x v="1"/>
    <x v="2"/>
    <x v="6"/>
    <x v="5"/>
    <x v="8"/>
    <x v="10"/>
    <x v="10"/>
    <x v="3"/>
    <x v="8"/>
    <x v="2"/>
    <x v="0"/>
    <x v="6"/>
    <x v="1"/>
    <x v="0"/>
    <x v="10"/>
    <x v="21"/>
    <x v="66"/>
    <x v="1"/>
  </r>
  <r>
    <x v="1"/>
    <x v="2"/>
    <x v="6"/>
    <x v="5"/>
    <x v="8"/>
    <x v="10"/>
    <x v="10"/>
    <x v="3"/>
    <x v="8"/>
    <x v="2"/>
    <x v="0"/>
    <x v="6"/>
    <x v="1"/>
    <x v="0"/>
    <x v="76"/>
    <x v="80"/>
    <x v="8"/>
    <x v="1"/>
  </r>
  <r>
    <x v="1"/>
    <x v="2"/>
    <x v="6"/>
    <x v="5"/>
    <x v="8"/>
    <x v="10"/>
    <x v="10"/>
    <x v="3"/>
    <x v="8"/>
    <x v="2"/>
    <x v="0"/>
    <x v="6"/>
    <x v="2"/>
    <x v="0"/>
    <x v="76"/>
    <x v="80"/>
    <x v="8"/>
    <x v="24"/>
  </r>
  <r>
    <x v="1"/>
    <x v="2"/>
    <x v="6"/>
    <x v="5"/>
    <x v="8"/>
    <x v="10"/>
    <x v="10"/>
    <x v="3"/>
    <x v="8"/>
    <x v="2"/>
    <x v="0"/>
    <x v="6"/>
    <x v="2"/>
    <x v="0"/>
    <x v="26"/>
    <x v="27"/>
    <x v="31"/>
    <x v="3"/>
  </r>
  <r>
    <x v="1"/>
    <x v="2"/>
    <x v="6"/>
    <x v="5"/>
    <x v="8"/>
    <x v="10"/>
    <x v="10"/>
    <x v="3"/>
    <x v="8"/>
    <x v="2"/>
    <x v="0"/>
    <x v="6"/>
    <x v="2"/>
    <x v="0"/>
    <x v="64"/>
    <x v="77"/>
    <x v="75"/>
    <x v="16"/>
  </r>
  <r>
    <x v="1"/>
    <x v="2"/>
    <x v="6"/>
    <x v="5"/>
    <x v="8"/>
    <x v="10"/>
    <x v="10"/>
    <x v="3"/>
    <x v="8"/>
    <x v="2"/>
    <x v="0"/>
    <x v="6"/>
    <x v="2"/>
    <x v="0"/>
    <x v="35"/>
    <x v="42"/>
    <x v="28"/>
    <x v="1"/>
  </r>
  <r>
    <x v="1"/>
    <x v="2"/>
    <x v="6"/>
    <x v="5"/>
    <x v="8"/>
    <x v="10"/>
    <x v="10"/>
    <x v="3"/>
    <x v="8"/>
    <x v="2"/>
    <x v="0"/>
    <x v="6"/>
    <x v="2"/>
    <x v="0"/>
    <x v="71"/>
    <x v="76"/>
    <x v="42"/>
    <x v="3"/>
  </r>
  <r>
    <x v="1"/>
    <x v="2"/>
    <x v="6"/>
    <x v="5"/>
    <x v="8"/>
    <x v="10"/>
    <x v="10"/>
    <x v="3"/>
    <x v="8"/>
    <x v="2"/>
    <x v="0"/>
    <x v="6"/>
    <x v="2"/>
    <x v="0"/>
    <x v="66"/>
    <x v="62"/>
    <x v="5"/>
    <x v="5"/>
  </r>
  <r>
    <x v="1"/>
    <x v="2"/>
    <x v="6"/>
    <x v="5"/>
    <x v="8"/>
    <x v="10"/>
    <x v="10"/>
    <x v="3"/>
    <x v="8"/>
    <x v="2"/>
    <x v="0"/>
    <x v="6"/>
    <x v="2"/>
    <x v="0"/>
    <x v="1"/>
    <x v="4"/>
    <x v="11"/>
    <x v="3"/>
  </r>
  <r>
    <x v="1"/>
    <x v="2"/>
    <x v="6"/>
    <x v="5"/>
    <x v="8"/>
    <x v="10"/>
    <x v="10"/>
    <x v="3"/>
    <x v="8"/>
    <x v="2"/>
    <x v="0"/>
    <x v="6"/>
    <x v="2"/>
    <x v="0"/>
    <x v="57"/>
    <x v="58"/>
    <x v="46"/>
    <x v="1"/>
  </r>
  <r>
    <x v="1"/>
    <x v="2"/>
    <x v="6"/>
    <x v="5"/>
    <x v="8"/>
    <x v="10"/>
    <x v="10"/>
    <x v="3"/>
    <x v="8"/>
    <x v="2"/>
    <x v="0"/>
    <x v="6"/>
    <x v="2"/>
    <x v="0"/>
    <x v="79"/>
    <x v="81"/>
    <x v="65"/>
    <x v="1"/>
  </r>
  <r>
    <x v="1"/>
    <x v="2"/>
    <x v="6"/>
    <x v="5"/>
    <x v="8"/>
    <x v="10"/>
    <x v="10"/>
    <x v="3"/>
    <x v="8"/>
    <x v="2"/>
    <x v="0"/>
    <x v="6"/>
    <x v="2"/>
    <x v="0"/>
    <x v="32"/>
    <x v="34"/>
    <x v="38"/>
    <x v="1"/>
  </r>
  <r>
    <x v="1"/>
    <x v="2"/>
    <x v="6"/>
    <x v="5"/>
    <x v="8"/>
    <x v="10"/>
    <x v="10"/>
    <x v="3"/>
    <x v="8"/>
    <x v="2"/>
    <x v="0"/>
    <x v="6"/>
    <x v="2"/>
    <x v="0"/>
    <x v="17"/>
    <x v="13"/>
    <x v="58"/>
    <x v="1"/>
  </r>
  <r>
    <x v="1"/>
    <x v="2"/>
    <x v="6"/>
    <x v="5"/>
    <x v="8"/>
    <x v="10"/>
    <x v="10"/>
    <x v="3"/>
    <x v="8"/>
    <x v="2"/>
    <x v="0"/>
    <x v="6"/>
    <x v="2"/>
    <x v="0"/>
    <x v="36"/>
    <x v="39"/>
    <x v="78"/>
    <x v="1"/>
  </r>
  <r>
    <x v="1"/>
    <x v="2"/>
    <x v="6"/>
    <x v="5"/>
    <x v="8"/>
    <x v="10"/>
    <x v="10"/>
    <x v="3"/>
    <x v="8"/>
    <x v="2"/>
    <x v="0"/>
    <x v="6"/>
    <x v="2"/>
    <x v="0"/>
    <x v="74"/>
    <x v="71"/>
    <x v="76"/>
    <x v="1"/>
  </r>
  <r>
    <x v="1"/>
    <x v="2"/>
    <x v="6"/>
    <x v="5"/>
    <x v="8"/>
    <x v="10"/>
    <x v="10"/>
    <x v="3"/>
    <x v="8"/>
    <x v="2"/>
    <x v="0"/>
    <x v="6"/>
    <x v="0"/>
    <x v="0"/>
    <x v="25"/>
    <x v="25"/>
    <x v="39"/>
    <x v="0"/>
  </r>
  <r>
    <x v="0"/>
    <x v="2"/>
    <x v="10"/>
    <x v="2"/>
    <x v="2"/>
    <x v="0"/>
    <x v="0"/>
    <x v="2"/>
    <x v="3"/>
    <x v="7"/>
    <x v="1"/>
    <x v="0"/>
    <x v="1"/>
    <x v="0"/>
    <x v="35"/>
    <x v="42"/>
    <x v="28"/>
    <x v="8"/>
  </r>
  <r>
    <x v="0"/>
    <x v="2"/>
    <x v="10"/>
    <x v="2"/>
    <x v="2"/>
    <x v="0"/>
    <x v="0"/>
    <x v="2"/>
    <x v="3"/>
    <x v="7"/>
    <x v="1"/>
    <x v="0"/>
    <x v="1"/>
    <x v="0"/>
    <x v="86"/>
    <x v="85"/>
    <x v="6"/>
    <x v="4"/>
  </r>
  <r>
    <x v="0"/>
    <x v="2"/>
    <x v="10"/>
    <x v="2"/>
    <x v="2"/>
    <x v="0"/>
    <x v="0"/>
    <x v="2"/>
    <x v="3"/>
    <x v="7"/>
    <x v="1"/>
    <x v="0"/>
    <x v="1"/>
    <x v="0"/>
    <x v="78"/>
    <x v="78"/>
    <x v="48"/>
    <x v="4"/>
  </r>
  <r>
    <x v="0"/>
    <x v="2"/>
    <x v="10"/>
    <x v="2"/>
    <x v="2"/>
    <x v="0"/>
    <x v="0"/>
    <x v="2"/>
    <x v="3"/>
    <x v="7"/>
    <x v="1"/>
    <x v="0"/>
    <x v="1"/>
    <x v="0"/>
    <x v="39"/>
    <x v="37"/>
    <x v="57"/>
    <x v="1"/>
  </r>
  <r>
    <x v="0"/>
    <x v="2"/>
    <x v="10"/>
    <x v="2"/>
    <x v="2"/>
    <x v="0"/>
    <x v="0"/>
    <x v="2"/>
    <x v="3"/>
    <x v="7"/>
    <x v="1"/>
    <x v="0"/>
    <x v="2"/>
    <x v="0"/>
    <x v="56"/>
    <x v="57"/>
    <x v="56"/>
    <x v="10"/>
  </r>
  <r>
    <x v="0"/>
    <x v="2"/>
    <x v="10"/>
    <x v="2"/>
    <x v="2"/>
    <x v="0"/>
    <x v="0"/>
    <x v="2"/>
    <x v="3"/>
    <x v="7"/>
    <x v="1"/>
    <x v="0"/>
    <x v="2"/>
    <x v="0"/>
    <x v="49"/>
    <x v="50"/>
    <x v="59"/>
    <x v="48"/>
  </r>
  <r>
    <x v="0"/>
    <x v="2"/>
    <x v="10"/>
    <x v="2"/>
    <x v="2"/>
    <x v="0"/>
    <x v="0"/>
    <x v="2"/>
    <x v="3"/>
    <x v="7"/>
    <x v="1"/>
    <x v="0"/>
    <x v="2"/>
    <x v="0"/>
    <x v="61"/>
    <x v="72"/>
    <x v="60"/>
    <x v="14"/>
  </r>
  <r>
    <x v="0"/>
    <x v="2"/>
    <x v="10"/>
    <x v="2"/>
    <x v="2"/>
    <x v="0"/>
    <x v="0"/>
    <x v="2"/>
    <x v="3"/>
    <x v="7"/>
    <x v="1"/>
    <x v="0"/>
    <x v="2"/>
    <x v="0"/>
    <x v="11"/>
    <x v="14"/>
    <x v="30"/>
    <x v="3"/>
  </r>
  <r>
    <x v="0"/>
    <x v="2"/>
    <x v="10"/>
    <x v="2"/>
    <x v="2"/>
    <x v="0"/>
    <x v="0"/>
    <x v="2"/>
    <x v="3"/>
    <x v="7"/>
    <x v="1"/>
    <x v="0"/>
    <x v="2"/>
    <x v="0"/>
    <x v="40"/>
    <x v="36"/>
    <x v="49"/>
    <x v="20"/>
  </r>
  <r>
    <x v="0"/>
    <x v="2"/>
    <x v="10"/>
    <x v="2"/>
    <x v="2"/>
    <x v="0"/>
    <x v="0"/>
    <x v="2"/>
    <x v="3"/>
    <x v="7"/>
    <x v="1"/>
    <x v="0"/>
    <x v="2"/>
    <x v="0"/>
    <x v="34"/>
    <x v="41"/>
    <x v="44"/>
    <x v="2"/>
  </r>
  <r>
    <x v="0"/>
    <x v="2"/>
    <x v="10"/>
    <x v="2"/>
    <x v="2"/>
    <x v="0"/>
    <x v="0"/>
    <x v="2"/>
    <x v="3"/>
    <x v="7"/>
    <x v="1"/>
    <x v="0"/>
    <x v="2"/>
    <x v="0"/>
    <x v="66"/>
    <x v="62"/>
    <x v="5"/>
    <x v="21"/>
  </r>
  <r>
    <x v="0"/>
    <x v="2"/>
    <x v="10"/>
    <x v="2"/>
    <x v="2"/>
    <x v="0"/>
    <x v="0"/>
    <x v="2"/>
    <x v="3"/>
    <x v="7"/>
    <x v="1"/>
    <x v="0"/>
    <x v="2"/>
    <x v="0"/>
    <x v="6"/>
    <x v="1"/>
    <x v="85"/>
    <x v="11"/>
  </r>
  <r>
    <x v="0"/>
    <x v="2"/>
    <x v="10"/>
    <x v="2"/>
    <x v="2"/>
    <x v="0"/>
    <x v="0"/>
    <x v="2"/>
    <x v="3"/>
    <x v="7"/>
    <x v="1"/>
    <x v="0"/>
    <x v="2"/>
    <x v="0"/>
    <x v="1"/>
    <x v="4"/>
    <x v="11"/>
    <x v="5"/>
  </r>
  <r>
    <x v="0"/>
    <x v="2"/>
    <x v="10"/>
    <x v="2"/>
    <x v="2"/>
    <x v="0"/>
    <x v="0"/>
    <x v="2"/>
    <x v="3"/>
    <x v="7"/>
    <x v="1"/>
    <x v="0"/>
    <x v="2"/>
    <x v="0"/>
    <x v="69"/>
    <x v="69"/>
    <x v="52"/>
    <x v="14"/>
  </r>
  <r>
    <x v="0"/>
    <x v="2"/>
    <x v="10"/>
    <x v="2"/>
    <x v="2"/>
    <x v="0"/>
    <x v="0"/>
    <x v="2"/>
    <x v="3"/>
    <x v="7"/>
    <x v="1"/>
    <x v="0"/>
    <x v="2"/>
    <x v="0"/>
    <x v="44"/>
    <x v="45"/>
    <x v="35"/>
    <x v="6"/>
  </r>
  <r>
    <x v="0"/>
    <x v="2"/>
    <x v="10"/>
    <x v="2"/>
    <x v="2"/>
    <x v="0"/>
    <x v="0"/>
    <x v="2"/>
    <x v="3"/>
    <x v="7"/>
    <x v="1"/>
    <x v="0"/>
    <x v="2"/>
    <x v="0"/>
    <x v="37"/>
    <x v="60"/>
    <x v="0"/>
    <x v="6"/>
  </r>
  <r>
    <x v="0"/>
    <x v="2"/>
    <x v="10"/>
    <x v="2"/>
    <x v="2"/>
    <x v="0"/>
    <x v="0"/>
    <x v="2"/>
    <x v="3"/>
    <x v="7"/>
    <x v="1"/>
    <x v="0"/>
    <x v="2"/>
    <x v="0"/>
    <x v="4"/>
    <x v="5"/>
    <x v="64"/>
    <x v="3"/>
  </r>
  <r>
    <x v="0"/>
    <x v="2"/>
    <x v="10"/>
    <x v="2"/>
    <x v="2"/>
    <x v="0"/>
    <x v="0"/>
    <x v="2"/>
    <x v="3"/>
    <x v="7"/>
    <x v="1"/>
    <x v="0"/>
    <x v="2"/>
    <x v="0"/>
    <x v="26"/>
    <x v="27"/>
    <x v="31"/>
    <x v="1"/>
  </r>
  <r>
    <x v="0"/>
    <x v="2"/>
    <x v="10"/>
    <x v="2"/>
    <x v="2"/>
    <x v="0"/>
    <x v="0"/>
    <x v="2"/>
    <x v="3"/>
    <x v="7"/>
    <x v="1"/>
    <x v="0"/>
    <x v="2"/>
    <x v="0"/>
    <x v="5"/>
    <x v="6"/>
    <x v="69"/>
    <x v="1"/>
  </r>
  <r>
    <x v="0"/>
    <x v="2"/>
    <x v="10"/>
    <x v="2"/>
    <x v="2"/>
    <x v="0"/>
    <x v="0"/>
    <x v="2"/>
    <x v="3"/>
    <x v="7"/>
    <x v="1"/>
    <x v="0"/>
    <x v="2"/>
    <x v="0"/>
    <x v="45"/>
    <x v="48"/>
    <x v="7"/>
    <x v="3"/>
  </r>
  <r>
    <x v="0"/>
    <x v="2"/>
    <x v="10"/>
    <x v="2"/>
    <x v="2"/>
    <x v="0"/>
    <x v="0"/>
    <x v="2"/>
    <x v="3"/>
    <x v="7"/>
    <x v="1"/>
    <x v="0"/>
    <x v="2"/>
    <x v="0"/>
    <x v="76"/>
    <x v="80"/>
    <x v="8"/>
    <x v="2"/>
  </r>
  <r>
    <x v="0"/>
    <x v="2"/>
    <x v="10"/>
    <x v="2"/>
    <x v="2"/>
    <x v="0"/>
    <x v="0"/>
    <x v="2"/>
    <x v="3"/>
    <x v="7"/>
    <x v="1"/>
    <x v="0"/>
    <x v="2"/>
    <x v="0"/>
    <x v="88"/>
    <x v="89"/>
    <x v="53"/>
    <x v="5"/>
  </r>
  <r>
    <x v="0"/>
    <x v="2"/>
    <x v="10"/>
    <x v="2"/>
    <x v="2"/>
    <x v="0"/>
    <x v="0"/>
    <x v="2"/>
    <x v="3"/>
    <x v="7"/>
    <x v="1"/>
    <x v="0"/>
    <x v="2"/>
    <x v="0"/>
    <x v="84"/>
    <x v="90"/>
    <x v="81"/>
    <x v="1"/>
  </r>
  <r>
    <x v="0"/>
    <x v="2"/>
    <x v="10"/>
    <x v="2"/>
    <x v="2"/>
    <x v="0"/>
    <x v="0"/>
    <x v="2"/>
    <x v="3"/>
    <x v="7"/>
    <x v="1"/>
    <x v="0"/>
    <x v="2"/>
    <x v="0"/>
    <x v="22"/>
    <x v="22"/>
    <x v="2"/>
    <x v="1"/>
  </r>
  <r>
    <x v="0"/>
    <x v="2"/>
    <x v="4"/>
    <x v="8"/>
    <x v="0"/>
    <x v="2"/>
    <x v="1"/>
    <x v="1"/>
    <x v="5"/>
    <x v="3"/>
    <x v="1"/>
    <x v="5"/>
    <x v="1"/>
    <x v="1"/>
    <x v="35"/>
    <x v="42"/>
    <x v="28"/>
    <x v="6"/>
  </r>
  <r>
    <x v="0"/>
    <x v="2"/>
    <x v="4"/>
    <x v="8"/>
    <x v="0"/>
    <x v="2"/>
    <x v="1"/>
    <x v="1"/>
    <x v="5"/>
    <x v="3"/>
    <x v="1"/>
    <x v="5"/>
    <x v="1"/>
    <x v="1"/>
    <x v="2"/>
    <x v="8"/>
    <x v="77"/>
    <x v="11"/>
  </r>
  <r>
    <x v="0"/>
    <x v="2"/>
    <x v="4"/>
    <x v="8"/>
    <x v="0"/>
    <x v="2"/>
    <x v="1"/>
    <x v="1"/>
    <x v="5"/>
    <x v="3"/>
    <x v="1"/>
    <x v="5"/>
    <x v="2"/>
    <x v="1"/>
    <x v="49"/>
    <x v="50"/>
    <x v="59"/>
    <x v="47"/>
  </r>
  <r>
    <x v="0"/>
    <x v="2"/>
    <x v="4"/>
    <x v="8"/>
    <x v="0"/>
    <x v="2"/>
    <x v="1"/>
    <x v="1"/>
    <x v="5"/>
    <x v="3"/>
    <x v="1"/>
    <x v="5"/>
    <x v="2"/>
    <x v="1"/>
    <x v="69"/>
    <x v="69"/>
    <x v="52"/>
    <x v="7"/>
  </r>
  <r>
    <x v="0"/>
    <x v="2"/>
    <x v="4"/>
    <x v="8"/>
    <x v="0"/>
    <x v="2"/>
    <x v="1"/>
    <x v="1"/>
    <x v="5"/>
    <x v="3"/>
    <x v="1"/>
    <x v="5"/>
    <x v="2"/>
    <x v="1"/>
    <x v="34"/>
    <x v="41"/>
    <x v="44"/>
    <x v="13"/>
  </r>
  <r>
    <x v="0"/>
    <x v="2"/>
    <x v="4"/>
    <x v="8"/>
    <x v="0"/>
    <x v="2"/>
    <x v="1"/>
    <x v="1"/>
    <x v="5"/>
    <x v="3"/>
    <x v="1"/>
    <x v="5"/>
    <x v="2"/>
    <x v="1"/>
    <x v="41"/>
    <x v="38"/>
    <x v="17"/>
    <x v="5"/>
  </r>
  <r>
    <x v="0"/>
    <x v="2"/>
    <x v="4"/>
    <x v="8"/>
    <x v="0"/>
    <x v="2"/>
    <x v="1"/>
    <x v="1"/>
    <x v="5"/>
    <x v="3"/>
    <x v="1"/>
    <x v="5"/>
    <x v="2"/>
    <x v="1"/>
    <x v="26"/>
    <x v="27"/>
    <x v="31"/>
    <x v="12"/>
  </r>
  <r>
    <x v="0"/>
    <x v="2"/>
    <x v="4"/>
    <x v="8"/>
    <x v="0"/>
    <x v="2"/>
    <x v="1"/>
    <x v="1"/>
    <x v="5"/>
    <x v="3"/>
    <x v="1"/>
    <x v="5"/>
    <x v="2"/>
    <x v="1"/>
    <x v="4"/>
    <x v="5"/>
    <x v="64"/>
    <x v="4"/>
  </r>
  <r>
    <x v="0"/>
    <x v="2"/>
    <x v="4"/>
    <x v="8"/>
    <x v="0"/>
    <x v="2"/>
    <x v="1"/>
    <x v="1"/>
    <x v="5"/>
    <x v="3"/>
    <x v="1"/>
    <x v="5"/>
    <x v="2"/>
    <x v="1"/>
    <x v="37"/>
    <x v="60"/>
    <x v="0"/>
    <x v="1"/>
  </r>
  <r>
    <x v="0"/>
    <x v="2"/>
    <x v="4"/>
    <x v="8"/>
    <x v="0"/>
    <x v="2"/>
    <x v="1"/>
    <x v="1"/>
    <x v="5"/>
    <x v="3"/>
    <x v="1"/>
    <x v="5"/>
    <x v="2"/>
    <x v="1"/>
    <x v="11"/>
    <x v="14"/>
    <x v="30"/>
    <x v="6"/>
  </r>
  <r>
    <x v="0"/>
    <x v="2"/>
    <x v="4"/>
    <x v="8"/>
    <x v="0"/>
    <x v="2"/>
    <x v="1"/>
    <x v="1"/>
    <x v="5"/>
    <x v="3"/>
    <x v="1"/>
    <x v="5"/>
    <x v="2"/>
    <x v="1"/>
    <x v="55"/>
    <x v="56"/>
    <x v="22"/>
    <x v="2"/>
  </r>
  <r>
    <x v="0"/>
    <x v="2"/>
    <x v="4"/>
    <x v="8"/>
    <x v="0"/>
    <x v="2"/>
    <x v="1"/>
    <x v="1"/>
    <x v="5"/>
    <x v="3"/>
    <x v="1"/>
    <x v="5"/>
    <x v="2"/>
    <x v="1"/>
    <x v="56"/>
    <x v="57"/>
    <x v="56"/>
    <x v="3"/>
  </r>
  <r>
    <x v="0"/>
    <x v="2"/>
    <x v="4"/>
    <x v="8"/>
    <x v="0"/>
    <x v="2"/>
    <x v="1"/>
    <x v="1"/>
    <x v="5"/>
    <x v="3"/>
    <x v="1"/>
    <x v="5"/>
    <x v="2"/>
    <x v="1"/>
    <x v="45"/>
    <x v="48"/>
    <x v="7"/>
    <x v="18"/>
  </r>
  <r>
    <x v="0"/>
    <x v="2"/>
    <x v="4"/>
    <x v="8"/>
    <x v="0"/>
    <x v="2"/>
    <x v="1"/>
    <x v="1"/>
    <x v="5"/>
    <x v="3"/>
    <x v="1"/>
    <x v="5"/>
    <x v="2"/>
    <x v="1"/>
    <x v="43"/>
    <x v="40"/>
    <x v="73"/>
    <x v="8"/>
  </r>
  <r>
    <x v="0"/>
    <x v="2"/>
    <x v="4"/>
    <x v="8"/>
    <x v="0"/>
    <x v="2"/>
    <x v="1"/>
    <x v="1"/>
    <x v="5"/>
    <x v="3"/>
    <x v="1"/>
    <x v="5"/>
    <x v="2"/>
    <x v="1"/>
    <x v="13"/>
    <x v="12"/>
    <x v="87"/>
    <x v="4"/>
  </r>
  <r>
    <x v="0"/>
    <x v="2"/>
    <x v="4"/>
    <x v="8"/>
    <x v="0"/>
    <x v="2"/>
    <x v="1"/>
    <x v="1"/>
    <x v="5"/>
    <x v="3"/>
    <x v="1"/>
    <x v="5"/>
    <x v="2"/>
    <x v="1"/>
    <x v="40"/>
    <x v="36"/>
    <x v="49"/>
    <x v="8"/>
  </r>
  <r>
    <x v="0"/>
    <x v="2"/>
    <x v="4"/>
    <x v="8"/>
    <x v="0"/>
    <x v="2"/>
    <x v="1"/>
    <x v="1"/>
    <x v="5"/>
    <x v="3"/>
    <x v="1"/>
    <x v="5"/>
    <x v="2"/>
    <x v="1"/>
    <x v="88"/>
    <x v="89"/>
    <x v="53"/>
    <x v="2"/>
  </r>
  <r>
    <x v="0"/>
    <x v="2"/>
    <x v="4"/>
    <x v="8"/>
    <x v="0"/>
    <x v="2"/>
    <x v="1"/>
    <x v="1"/>
    <x v="5"/>
    <x v="3"/>
    <x v="1"/>
    <x v="5"/>
    <x v="2"/>
    <x v="1"/>
    <x v="3"/>
    <x v="2"/>
    <x v="83"/>
    <x v="3"/>
  </r>
  <r>
    <x v="0"/>
    <x v="2"/>
    <x v="4"/>
    <x v="8"/>
    <x v="0"/>
    <x v="2"/>
    <x v="1"/>
    <x v="1"/>
    <x v="5"/>
    <x v="3"/>
    <x v="1"/>
    <x v="5"/>
    <x v="2"/>
    <x v="1"/>
    <x v="19"/>
    <x v="20"/>
    <x v="26"/>
    <x v="1"/>
  </r>
  <r>
    <x v="0"/>
    <x v="2"/>
    <x v="4"/>
    <x v="8"/>
    <x v="0"/>
    <x v="2"/>
    <x v="1"/>
    <x v="1"/>
    <x v="5"/>
    <x v="3"/>
    <x v="1"/>
    <x v="5"/>
    <x v="2"/>
    <x v="1"/>
    <x v="20"/>
    <x v="29"/>
    <x v="84"/>
    <x v="2"/>
  </r>
  <r>
    <x v="0"/>
    <x v="2"/>
    <x v="4"/>
    <x v="8"/>
    <x v="0"/>
    <x v="2"/>
    <x v="1"/>
    <x v="1"/>
    <x v="5"/>
    <x v="3"/>
    <x v="1"/>
    <x v="5"/>
    <x v="2"/>
    <x v="1"/>
    <x v="2"/>
    <x v="3"/>
    <x v="47"/>
    <x v="1"/>
  </r>
  <r>
    <x v="0"/>
    <x v="2"/>
    <x v="4"/>
    <x v="8"/>
    <x v="0"/>
    <x v="2"/>
    <x v="1"/>
    <x v="1"/>
    <x v="5"/>
    <x v="3"/>
    <x v="1"/>
    <x v="5"/>
    <x v="2"/>
    <x v="1"/>
    <x v="6"/>
    <x v="1"/>
    <x v="85"/>
    <x v="1"/>
  </r>
  <r>
    <x v="0"/>
    <x v="2"/>
    <x v="4"/>
    <x v="8"/>
    <x v="0"/>
    <x v="2"/>
    <x v="1"/>
    <x v="1"/>
    <x v="5"/>
    <x v="3"/>
    <x v="1"/>
    <x v="5"/>
    <x v="0"/>
    <x v="1"/>
    <x v="25"/>
    <x v="25"/>
    <x v="39"/>
    <x v="0"/>
  </r>
  <r>
    <x v="0"/>
    <x v="2"/>
    <x v="5"/>
    <x v="10"/>
    <x v="4"/>
    <x v="5"/>
    <x v="2"/>
    <x v="0"/>
    <x v="6"/>
    <x v="8"/>
    <x v="1"/>
    <x v="6"/>
    <x v="1"/>
    <x v="0"/>
    <x v="35"/>
    <x v="42"/>
    <x v="28"/>
    <x v="2"/>
  </r>
  <r>
    <x v="0"/>
    <x v="2"/>
    <x v="5"/>
    <x v="10"/>
    <x v="4"/>
    <x v="5"/>
    <x v="2"/>
    <x v="0"/>
    <x v="6"/>
    <x v="8"/>
    <x v="1"/>
    <x v="6"/>
    <x v="1"/>
    <x v="0"/>
    <x v="80"/>
    <x v="82"/>
    <x v="15"/>
    <x v="1"/>
  </r>
  <r>
    <x v="0"/>
    <x v="2"/>
    <x v="5"/>
    <x v="10"/>
    <x v="4"/>
    <x v="5"/>
    <x v="2"/>
    <x v="0"/>
    <x v="6"/>
    <x v="8"/>
    <x v="1"/>
    <x v="6"/>
    <x v="2"/>
    <x v="0"/>
    <x v="49"/>
    <x v="50"/>
    <x v="59"/>
    <x v="52"/>
  </r>
  <r>
    <x v="0"/>
    <x v="2"/>
    <x v="5"/>
    <x v="10"/>
    <x v="4"/>
    <x v="5"/>
    <x v="2"/>
    <x v="0"/>
    <x v="6"/>
    <x v="8"/>
    <x v="1"/>
    <x v="6"/>
    <x v="2"/>
    <x v="0"/>
    <x v="66"/>
    <x v="62"/>
    <x v="5"/>
    <x v="6"/>
  </r>
  <r>
    <x v="0"/>
    <x v="2"/>
    <x v="5"/>
    <x v="10"/>
    <x v="4"/>
    <x v="5"/>
    <x v="2"/>
    <x v="0"/>
    <x v="6"/>
    <x v="8"/>
    <x v="1"/>
    <x v="6"/>
    <x v="2"/>
    <x v="0"/>
    <x v="4"/>
    <x v="5"/>
    <x v="64"/>
    <x v="12"/>
  </r>
  <r>
    <x v="0"/>
    <x v="2"/>
    <x v="5"/>
    <x v="10"/>
    <x v="4"/>
    <x v="5"/>
    <x v="2"/>
    <x v="0"/>
    <x v="6"/>
    <x v="8"/>
    <x v="1"/>
    <x v="6"/>
    <x v="2"/>
    <x v="0"/>
    <x v="61"/>
    <x v="72"/>
    <x v="60"/>
    <x v="21"/>
  </r>
  <r>
    <x v="0"/>
    <x v="2"/>
    <x v="5"/>
    <x v="10"/>
    <x v="4"/>
    <x v="5"/>
    <x v="2"/>
    <x v="0"/>
    <x v="6"/>
    <x v="8"/>
    <x v="1"/>
    <x v="6"/>
    <x v="2"/>
    <x v="0"/>
    <x v="1"/>
    <x v="4"/>
    <x v="11"/>
    <x v="17"/>
  </r>
  <r>
    <x v="0"/>
    <x v="2"/>
    <x v="5"/>
    <x v="10"/>
    <x v="4"/>
    <x v="5"/>
    <x v="2"/>
    <x v="0"/>
    <x v="6"/>
    <x v="8"/>
    <x v="1"/>
    <x v="6"/>
    <x v="2"/>
    <x v="0"/>
    <x v="81"/>
    <x v="88"/>
    <x v="43"/>
    <x v="2"/>
  </r>
  <r>
    <x v="0"/>
    <x v="2"/>
    <x v="5"/>
    <x v="10"/>
    <x v="4"/>
    <x v="5"/>
    <x v="2"/>
    <x v="0"/>
    <x v="6"/>
    <x v="8"/>
    <x v="1"/>
    <x v="6"/>
    <x v="2"/>
    <x v="0"/>
    <x v="26"/>
    <x v="27"/>
    <x v="31"/>
    <x v="7"/>
  </r>
  <r>
    <x v="0"/>
    <x v="2"/>
    <x v="5"/>
    <x v="10"/>
    <x v="4"/>
    <x v="5"/>
    <x v="2"/>
    <x v="0"/>
    <x v="6"/>
    <x v="8"/>
    <x v="1"/>
    <x v="6"/>
    <x v="2"/>
    <x v="0"/>
    <x v="56"/>
    <x v="57"/>
    <x v="56"/>
    <x v="12"/>
  </r>
  <r>
    <x v="0"/>
    <x v="2"/>
    <x v="5"/>
    <x v="10"/>
    <x v="4"/>
    <x v="5"/>
    <x v="2"/>
    <x v="0"/>
    <x v="6"/>
    <x v="8"/>
    <x v="1"/>
    <x v="6"/>
    <x v="2"/>
    <x v="0"/>
    <x v="41"/>
    <x v="38"/>
    <x v="17"/>
    <x v="5"/>
  </r>
  <r>
    <x v="0"/>
    <x v="2"/>
    <x v="5"/>
    <x v="10"/>
    <x v="4"/>
    <x v="5"/>
    <x v="2"/>
    <x v="0"/>
    <x v="6"/>
    <x v="8"/>
    <x v="1"/>
    <x v="6"/>
    <x v="2"/>
    <x v="0"/>
    <x v="12"/>
    <x v="19"/>
    <x v="54"/>
    <x v="3"/>
  </r>
  <r>
    <x v="0"/>
    <x v="2"/>
    <x v="5"/>
    <x v="10"/>
    <x v="4"/>
    <x v="5"/>
    <x v="2"/>
    <x v="0"/>
    <x v="6"/>
    <x v="8"/>
    <x v="1"/>
    <x v="6"/>
    <x v="2"/>
    <x v="0"/>
    <x v="11"/>
    <x v="14"/>
    <x v="30"/>
    <x v="1"/>
  </r>
  <r>
    <x v="0"/>
    <x v="2"/>
    <x v="5"/>
    <x v="10"/>
    <x v="4"/>
    <x v="5"/>
    <x v="2"/>
    <x v="0"/>
    <x v="6"/>
    <x v="8"/>
    <x v="1"/>
    <x v="6"/>
    <x v="2"/>
    <x v="0"/>
    <x v="44"/>
    <x v="45"/>
    <x v="35"/>
    <x v="2"/>
  </r>
  <r>
    <x v="0"/>
    <x v="2"/>
    <x v="5"/>
    <x v="10"/>
    <x v="4"/>
    <x v="5"/>
    <x v="2"/>
    <x v="0"/>
    <x v="6"/>
    <x v="8"/>
    <x v="1"/>
    <x v="6"/>
    <x v="2"/>
    <x v="0"/>
    <x v="34"/>
    <x v="41"/>
    <x v="44"/>
    <x v="3"/>
  </r>
  <r>
    <x v="0"/>
    <x v="2"/>
    <x v="5"/>
    <x v="10"/>
    <x v="4"/>
    <x v="5"/>
    <x v="2"/>
    <x v="0"/>
    <x v="6"/>
    <x v="8"/>
    <x v="1"/>
    <x v="6"/>
    <x v="2"/>
    <x v="0"/>
    <x v="76"/>
    <x v="80"/>
    <x v="8"/>
    <x v="21"/>
  </r>
  <r>
    <x v="0"/>
    <x v="2"/>
    <x v="5"/>
    <x v="10"/>
    <x v="4"/>
    <x v="5"/>
    <x v="2"/>
    <x v="0"/>
    <x v="6"/>
    <x v="8"/>
    <x v="1"/>
    <x v="6"/>
    <x v="2"/>
    <x v="0"/>
    <x v="21"/>
    <x v="28"/>
    <x v="62"/>
    <x v="2"/>
  </r>
  <r>
    <x v="0"/>
    <x v="2"/>
    <x v="5"/>
    <x v="10"/>
    <x v="4"/>
    <x v="5"/>
    <x v="2"/>
    <x v="0"/>
    <x v="6"/>
    <x v="8"/>
    <x v="1"/>
    <x v="6"/>
    <x v="2"/>
    <x v="0"/>
    <x v="40"/>
    <x v="36"/>
    <x v="49"/>
    <x v="3"/>
  </r>
  <r>
    <x v="0"/>
    <x v="2"/>
    <x v="5"/>
    <x v="10"/>
    <x v="4"/>
    <x v="5"/>
    <x v="2"/>
    <x v="0"/>
    <x v="6"/>
    <x v="8"/>
    <x v="1"/>
    <x v="6"/>
    <x v="2"/>
    <x v="0"/>
    <x v="55"/>
    <x v="56"/>
    <x v="22"/>
    <x v="3"/>
  </r>
  <r>
    <x v="0"/>
    <x v="2"/>
    <x v="5"/>
    <x v="10"/>
    <x v="4"/>
    <x v="5"/>
    <x v="2"/>
    <x v="0"/>
    <x v="6"/>
    <x v="8"/>
    <x v="1"/>
    <x v="6"/>
    <x v="2"/>
    <x v="0"/>
    <x v="64"/>
    <x v="77"/>
    <x v="75"/>
    <x v="2"/>
  </r>
  <r>
    <x v="0"/>
    <x v="2"/>
    <x v="5"/>
    <x v="10"/>
    <x v="4"/>
    <x v="5"/>
    <x v="2"/>
    <x v="0"/>
    <x v="6"/>
    <x v="8"/>
    <x v="1"/>
    <x v="6"/>
    <x v="0"/>
    <x v="0"/>
    <x v="60"/>
    <x v="70"/>
    <x v="10"/>
    <x v="1"/>
  </r>
  <r>
    <x v="0"/>
    <x v="2"/>
    <x v="5"/>
    <x v="10"/>
    <x v="4"/>
    <x v="5"/>
    <x v="2"/>
    <x v="0"/>
    <x v="6"/>
    <x v="8"/>
    <x v="1"/>
    <x v="6"/>
    <x v="0"/>
    <x v="0"/>
    <x v="25"/>
    <x v="25"/>
    <x v="39"/>
    <x v="0"/>
  </r>
  <r>
    <x v="0"/>
    <x v="2"/>
    <x v="8"/>
    <x v="1"/>
    <x v="1"/>
    <x v="1"/>
    <x v="3"/>
    <x v="1"/>
    <x v="0"/>
    <x v="8"/>
    <x v="1"/>
    <x v="0"/>
    <x v="1"/>
    <x v="0"/>
    <x v="35"/>
    <x v="42"/>
    <x v="28"/>
    <x v="5"/>
  </r>
  <r>
    <x v="0"/>
    <x v="2"/>
    <x v="8"/>
    <x v="1"/>
    <x v="1"/>
    <x v="1"/>
    <x v="3"/>
    <x v="1"/>
    <x v="0"/>
    <x v="8"/>
    <x v="1"/>
    <x v="0"/>
    <x v="2"/>
    <x v="0"/>
    <x v="61"/>
    <x v="72"/>
    <x v="60"/>
    <x v="38"/>
  </r>
  <r>
    <x v="0"/>
    <x v="2"/>
    <x v="8"/>
    <x v="1"/>
    <x v="1"/>
    <x v="1"/>
    <x v="3"/>
    <x v="1"/>
    <x v="0"/>
    <x v="8"/>
    <x v="1"/>
    <x v="0"/>
    <x v="2"/>
    <x v="0"/>
    <x v="4"/>
    <x v="5"/>
    <x v="64"/>
    <x v="4"/>
  </r>
  <r>
    <x v="0"/>
    <x v="2"/>
    <x v="8"/>
    <x v="1"/>
    <x v="1"/>
    <x v="1"/>
    <x v="3"/>
    <x v="1"/>
    <x v="0"/>
    <x v="8"/>
    <x v="1"/>
    <x v="0"/>
    <x v="2"/>
    <x v="0"/>
    <x v="69"/>
    <x v="69"/>
    <x v="52"/>
    <x v="6"/>
  </r>
  <r>
    <x v="0"/>
    <x v="2"/>
    <x v="8"/>
    <x v="1"/>
    <x v="1"/>
    <x v="1"/>
    <x v="3"/>
    <x v="1"/>
    <x v="0"/>
    <x v="8"/>
    <x v="1"/>
    <x v="0"/>
    <x v="2"/>
    <x v="0"/>
    <x v="17"/>
    <x v="13"/>
    <x v="58"/>
    <x v="2"/>
  </r>
  <r>
    <x v="0"/>
    <x v="2"/>
    <x v="8"/>
    <x v="1"/>
    <x v="1"/>
    <x v="1"/>
    <x v="3"/>
    <x v="1"/>
    <x v="0"/>
    <x v="8"/>
    <x v="1"/>
    <x v="0"/>
    <x v="2"/>
    <x v="0"/>
    <x v="71"/>
    <x v="76"/>
    <x v="42"/>
    <x v="4"/>
  </r>
  <r>
    <x v="0"/>
    <x v="2"/>
    <x v="8"/>
    <x v="1"/>
    <x v="1"/>
    <x v="1"/>
    <x v="3"/>
    <x v="1"/>
    <x v="0"/>
    <x v="8"/>
    <x v="1"/>
    <x v="0"/>
    <x v="2"/>
    <x v="0"/>
    <x v="32"/>
    <x v="34"/>
    <x v="38"/>
    <x v="3"/>
  </r>
  <r>
    <x v="0"/>
    <x v="2"/>
    <x v="8"/>
    <x v="1"/>
    <x v="1"/>
    <x v="1"/>
    <x v="3"/>
    <x v="1"/>
    <x v="0"/>
    <x v="8"/>
    <x v="1"/>
    <x v="0"/>
    <x v="2"/>
    <x v="0"/>
    <x v="66"/>
    <x v="62"/>
    <x v="5"/>
    <x v="9"/>
  </r>
  <r>
    <x v="0"/>
    <x v="2"/>
    <x v="8"/>
    <x v="1"/>
    <x v="1"/>
    <x v="1"/>
    <x v="3"/>
    <x v="1"/>
    <x v="0"/>
    <x v="8"/>
    <x v="1"/>
    <x v="0"/>
    <x v="2"/>
    <x v="0"/>
    <x v="1"/>
    <x v="4"/>
    <x v="11"/>
    <x v="15"/>
  </r>
  <r>
    <x v="0"/>
    <x v="2"/>
    <x v="8"/>
    <x v="1"/>
    <x v="1"/>
    <x v="1"/>
    <x v="3"/>
    <x v="1"/>
    <x v="0"/>
    <x v="8"/>
    <x v="1"/>
    <x v="0"/>
    <x v="2"/>
    <x v="0"/>
    <x v="49"/>
    <x v="50"/>
    <x v="59"/>
    <x v="41"/>
  </r>
  <r>
    <x v="0"/>
    <x v="2"/>
    <x v="8"/>
    <x v="1"/>
    <x v="1"/>
    <x v="1"/>
    <x v="3"/>
    <x v="1"/>
    <x v="0"/>
    <x v="8"/>
    <x v="1"/>
    <x v="0"/>
    <x v="0"/>
    <x v="0"/>
    <x v="35"/>
    <x v="42"/>
    <x v="28"/>
    <x v="5"/>
  </r>
  <r>
    <x v="0"/>
    <x v="2"/>
    <x v="8"/>
    <x v="1"/>
    <x v="1"/>
    <x v="1"/>
    <x v="3"/>
    <x v="1"/>
    <x v="0"/>
    <x v="8"/>
    <x v="1"/>
    <x v="0"/>
    <x v="2"/>
    <x v="0"/>
    <x v="34"/>
    <x v="41"/>
    <x v="44"/>
    <x v="1"/>
  </r>
  <r>
    <x v="0"/>
    <x v="2"/>
    <x v="8"/>
    <x v="1"/>
    <x v="1"/>
    <x v="1"/>
    <x v="3"/>
    <x v="1"/>
    <x v="0"/>
    <x v="8"/>
    <x v="1"/>
    <x v="0"/>
    <x v="2"/>
    <x v="0"/>
    <x v="40"/>
    <x v="36"/>
    <x v="49"/>
    <x v="1"/>
  </r>
  <r>
    <x v="0"/>
    <x v="2"/>
    <x v="8"/>
    <x v="1"/>
    <x v="1"/>
    <x v="1"/>
    <x v="3"/>
    <x v="1"/>
    <x v="0"/>
    <x v="8"/>
    <x v="1"/>
    <x v="0"/>
    <x v="2"/>
    <x v="0"/>
    <x v="12"/>
    <x v="19"/>
    <x v="54"/>
    <x v="3"/>
  </r>
  <r>
    <x v="0"/>
    <x v="2"/>
    <x v="8"/>
    <x v="1"/>
    <x v="1"/>
    <x v="1"/>
    <x v="3"/>
    <x v="1"/>
    <x v="0"/>
    <x v="8"/>
    <x v="1"/>
    <x v="0"/>
    <x v="2"/>
    <x v="0"/>
    <x v="26"/>
    <x v="27"/>
    <x v="31"/>
    <x v="2"/>
  </r>
  <r>
    <x v="0"/>
    <x v="2"/>
    <x v="8"/>
    <x v="1"/>
    <x v="1"/>
    <x v="1"/>
    <x v="3"/>
    <x v="1"/>
    <x v="0"/>
    <x v="8"/>
    <x v="1"/>
    <x v="0"/>
    <x v="2"/>
    <x v="0"/>
    <x v="61"/>
    <x v="72"/>
    <x v="60"/>
    <x v="1"/>
  </r>
  <r>
    <x v="0"/>
    <x v="2"/>
    <x v="8"/>
    <x v="1"/>
    <x v="1"/>
    <x v="1"/>
    <x v="3"/>
    <x v="1"/>
    <x v="0"/>
    <x v="8"/>
    <x v="1"/>
    <x v="0"/>
    <x v="2"/>
    <x v="0"/>
    <x v="23"/>
    <x v="23"/>
    <x v="4"/>
    <x v="1"/>
  </r>
  <r>
    <x v="0"/>
    <x v="2"/>
    <x v="1"/>
    <x v="9"/>
    <x v="10"/>
    <x v="9"/>
    <x v="4"/>
    <x v="3"/>
    <x v="0"/>
    <x v="4"/>
    <x v="1"/>
    <x v="2"/>
    <x v="1"/>
    <x v="1"/>
    <x v="80"/>
    <x v="82"/>
    <x v="15"/>
    <x v="6"/>
  </r>
  <r>
    <x v="0"/>
    <x v="2"/>
    <x v="1"/>
    <x v="9"/>
    <x v="10"/>
    <x v="9"/>
    <x v="4"/>
    <x v="3"/>
    <x v="0"/>
    <x v="4"/>
    <x v="1"/>
    <x v="2"/>
    <x v="1"/>
    <x v="1"/>
    <x v="35"/>
    <x v="42"/>
    <x v="28"/>
    <x v="16"/>
  </r>
  <r>
    <x v="0"/>
    <x v="2"/>
    <x v="1"/>
    <x v="9"/>
    <x v="10"/>
    <x v="9"/>
    <x v="4"/>
    <x v="3"/>
    <x v="0"/>
    <x v="4"/>
    <x v="1"/>
    <x v="2"/>
    <x v="1"/>
    <x v="1"/>
    <x v="78"/>
    <x v="78"/>
    <x v="48"/>
    <x v="3"/>
  </r>
  <r>
    <x v="0"/>
    <x v="2"/>
    <x v="1"/>
    <x v="9"/>
    <x v="10"/>
    <x v="9"/>
    <x v="4"/>
    <x v="3"/>
    <x v="0"/>
    <x v="4"/>
    <x v="1"/>
    <x v="2"/>
    <x v="1"/>
    <x v="1"/>
    <x v="35"/>
    <x v="42"/>
    <x v="28"/>
    <x v="2"/>
  </r>
  <r>
    <x v="0"/>
    <x v="2"/>
    <x v="1"/>
    <x v="9"/>
    <x v="10"/>
    <x v="9"/>
    <x v="4"/>
    <x v="3"/>
    <x v="0"/>
    <x v="4"/>
    <x v="1"/>
    <x v="2"/>
    <x v="1"/>
    <x v="1"/>
    <x v="76"/>
    <x v="80"/>
    <x v="8"/>
    <x v="6"/>
  </r>
  <r>
    <x v="0"/>
    <x v="2"/>
    <x v="1"/>
    <x v="9"/>
    <x v="10"/>
    <x v="9"/>
    <x v="4"/>
    <x v="3"/>
    <x v="0"/>
    <x v="4"/>
    <x v="1"/>
    <x v="2"/>
    <x v="2"/>
    <x v="1"/>
    <x v="61"/>
    <x v="72"/>
    <x v="60"/>
    <x v="44"/>
  </r>
  <r>
    <x v="0"/>
    <x v="2"/>
    <x v="1"/>
    <x v="9"/>
    <x v="10"/>
    <x v="9"/>
    <x v="4"/>
    <x v="3"/>
    <x v="0"/>
    <x v="4"/>
    <x v="1"/>
    <x v="2"/>
    <x v="2"/>
    <x v="1"/>
    <x v="64"/>
    <x v="77"/>
    <x v="75"/>
    <x v="2"/>
  </r>
  <r>
    <x v="0"/>
    <x v="2"/>
    <x v="1"/>
    <x v="9"/>
    <x v="10"/>
    <x v="9"/>
    <x v="4"/>
    <x v="3"/>
    <x v="0"/>
    <x v="4"/>
    <x v="1"/>
    <x v="2"/>
    <x v="2"/>
    <x v="1"/>
    <x v="26"/>
    <x v="27"/>
    <x v="31"/>
    <x v="9"/>
  </r>
  <r>
    <x v="0"/>
    <x v="2"/>
    <x v="1"/>
    <x v="9"/>
    <x v="10"/>
    <x v="9"/>
    <x v="4"/>
    <x v="3"/>
    <x v="0"/>
    <x v="4"/>
    <x v="1"/>
    <x v="2"/>
    <x v="2"/>
    <x v="1"/>
    <x v="76"/>
    <x v="80"/>
    <x v="8"/>
    <x v="13"/>
  </r>
  <r>
    <x v="0"/>
    <x v="2"/>
    <x v="1"/>
    <x v="9"/>
    <x v="10"/>
    <x v="9"/>
    <x v="4"/>
    <x v="3"/>
    <x v="0"/>
    <x v="4"/>
    <x v="1"/>
    <x v="2"/>
    <x v="2"/>
    <x v="1"/>
    <x v="11"/>
    <x v="14"/>
    <x v="30"/>
    <x v="1"/>
  </r>
  <r>
    <x v="0"/>
    <x v="2"/>
    <x v="1"/>
    <x v="9"/>
    <x v="10"/>
    <x v="9"/>
    <x v="4"/>
    <x v="3"/>
    <x v="0"/>
    <x v="4"/>
    <x v="1"/>
    <x v="2"/>
    <x v="2"/>
    <x v="1"/>
    <x v="36"/>
    <x v="39"/>
    <x v="78"/>
    <x v="2"/>
  </r>
  <r>
    <x v="0"/>
    <x v="2"/>
    <x v="1"/>
    <x v="9"/>
    <x v="10"/>
    <x v="9"/>
    <x v="4"/>
    <x v="3"/>
    <x v="0"/>
    <x v="4"/>
    <x v="1"/>
    <x v="2"/>
    <x v="2"/>
    <x v="1"/>
    <x v="4"/>
    <x v="5"/>
    <x v="64"/>
    <x v="1"/>
  </r>
  <r>
    <x v="0"/>
    <x v="2"/>
    <x v="1"/>
    <x v="9"/>
    <x v="10"/>
    <x v="9"/>
    <x v="4"/>
    <x v="3"/>
    <x v="0"/>
    <x v="4"/>
    <x v="1"/>
    <x v="2"/>
    <x v="2"/>
    <x v="1"/>
    <x v="22"/>
    <x v="22"/>
    <x v="2"/>
    <x v="1"/>
  </r>
  <r>
    <x v="2"/>
    <x v="1"/>
    <x v="0"/>
    <x v="0"/>
    <x v="3"/>
    <x v="6"/>
    <x v="9"/>
    <x v="1"/>
    <x v="7"/>
    <x v="0"/>
    <x v="0"/>
    <x v="7"/>
    <x v="1"/>
    <x v="1"/>
    <x v="35"/>
    <x v="42"/>
    <x v="28"/>
    <x v="3"/>
  </r>
  <r>
    <x v="2"/>
    <x v="1"/>
    <x v="0"/>
    <x v="0"/>
    <x v="3"/>
    <x v="6"/>
    <x v="9"/>
    <x v="1"/>
    <x v="7"/>
    <x v="0"/>
    <x v="0"/>
    <x v="7"/>
    <x v="1"/>
    <x v="1"/>
    <x v="9"/>
    <x v="11"/>
    <x v="29"/>
    <x v="5"/>
  </r>
  <r>
    <x v="2"/>
    <x v="1"/>
    <x v="0"/>
    <x v="0"/>
    <x v="3"/>
    <x v="6"/>
    <x v="9"/>
    <x v="1"/>
    <x v="7"/>
    <x v="0"/>
    <x v="0"/>
    <x v="7"/>
    <x v="1"/>
    <x v="1"/>
    <x v="10"/>
    <x v="21"/>
    <x v="66"/>
    <x v="6"/>
  </r>
  <r>
    <x v="2"/>
    <x v="1"/>
    <x v="0"/>
    <x v="0"/>
    <x v="3"/>
    <x v="6"/>
    <x v="9"/>
    <x v="1"/>
    <x v="7"/>
    <x v="0"/>
    <x v="0"/>
    <x v="7"/>
    <x v="1"/>
    <x v="1"/>
    <x v="80"/>
    <x v="82"/>
    <x v="15"/>
    <x v="2"/>
  </r>
  <r>
    <x v="2"/>
    <x v="1"/>
    <x v="0"/>
    <x v="0"/>
    <x v="3"/>
    <x v="6"/>
    <x v="9"/>
    <x v="1"/>
    <x v="7"/>
    <x v="0"/>
    <x v="0"/>
    <x v="7"/>
    <x v="1"/>
    <x v="1"/>
    <x v="42"/>
    <x v="44"/>
    <x v="86"/>
    <x v="1"/>
  </r>
  <r>
    <x v="2"/>
    <x v="1"/>
    <x v="0"/>
    <x v="0"/>
    <x v="3"/>
    <x v="6"/>
    <x v="9"/>
    <x v="1"/>
    <x v="7"/>
    <x v="0"/>
    <x v="0"/>
    <x v="7"/>
    <x v="2"/>
    <x v="1"/>
    <x v="64"/>
    <x v="77"/>
    <x v="75"/>
    <x v="7"/>
  </r>
  <r>
    <x v="2"/>
    <x v="1"/>
    <x v="0"/>
    <x v="0"/>
    <x v="3"/>
    <x v="6"/>
    <x v="9"/>
    <x v="1"/>
    <x v="7"/>
    <x v="0"/>
    <x v="0"/>
    <x v="7"/>
    <x v="2"/>
    <x v="1"/>
    <x v="56"/>
    <x v="57"/>
    <x v="56"/>
    <x v="12"/>
  </r>
  <r>
    <x v="2"/>
    <x v="1"/>
    <x v="0"/>
    <x v="0"/>
    <x v="3"/>
    <x v="6"/>
    <x v="9"/>
    <x v="1"/>
    <x v="7"/>
    <x v="0"/>
    <x v="0"/>
    <x v="7"/>
    <x v="2"/>
    <x v="1"/>
    <x v="32"/>
    <x v="34"/>
    <x v="38"/>
    <x v="8"/>
  </r>
  <r>
    <x v="2"/>
    <x v="1"/>
    <x v="0"/>
    <x v="0"/>
    <x v="3"/>
    <x v="6"/>
    <x v="9"/>
    <x v="1"/>
    <x v="7"/>
    <x v="0"/>
    <x v="0"/>
    <x v="7"/>
    <x v="2"/>
    <x v="1"/>
    <x v="26"/>
    <x v="27"/>
    <x v="31"/>
    <x v="3"/>
  </r>
  <r>
    <x v="2"/>
    <x v="1"/>
    <x v="0"/>
    <x v="0"/>
    <x v="3"/>
    <x v="6"/>
    <x v="9"/>
    <x v="1"/>
    <x v="7"/>
    <x v="0"/>
    <x v="0"/>
    <x v="7"/>
    <x v="2"/>
    <x v="1"/>
    <x v="71"/>
    <x v="76"/>
    <x v="42"/>
    <x v="2"/>
  </r>
  <r>
    <x v="2"/>
    <x v="1"/>
    <x v="0"/>
    <x v="0"/>
    <x v="3"/>
    <x v="6"/>
    <x v="9"/>
    <x v="1"/>
    <x v="7"/>
    <x v="0"/>
    <x v="0"/>
    <x v="7"/>
    <x v="2"/>
    <x v="1"/>
    <x v="65"/>
    <x v="67"/>
    <x v="16"/>
    <x v="1"/>
  </r>
  <r>
    <x v="2"/>
    <x v="1"/>
    <x v="0"/>
    <x v="0"/>
    <x v="3"/>
    <x v="6"/>
    <x v="9"/>
    <x v="1"/>
    <x v="7"/>
    <x v="0"/>
    <x v="0"/>
    <x v="7"/>
    <x v="2"/>
    <x v="1"/>
    <x v="61"/>
    <x v="72"/>
    <x v="60"/>
    <x v="7"/>
  </r>
  <r>
    <x v="2"/>
    <x v="1"/>
    <x v="0"/>
    <x v="0"/>
    <x v="3"/>
    <x v="6"/>
    <x v="9"/>
    <x v="1"/>
    <x v="7"/>
    <x v="0"/>
    <x v="0"/>
    <x v="7"/>
    <x v="2"/>
    <x v="1"/>
    <x v="68"/>
    <x v="73"/>
    <x v="50"/>
    <x v="1"/>
  </r>
  <r>
    <x v="2"/>
    <x v="1"/>
    <x v="0"/>
    <x v="0"/>
    <x v="3"/>
    <x v="6"/>
    <x v="9"/>
    <x v="1"/>
    <x v="7"/>
    <x v="0"/>
    <x v="0"/>
    <x v="7"/>
    <x v="2"/>
    <x v="1"/>
    <x v="76"/>
    <x v="80"/>
    <x v="8"/>
    <x v="14"/>
  </r>
  <r>
    <x v="2"/>
    <x v="1"/>
    <x v="0"/>
    <x v="0"/>
    <x v="3"/>
    <x v="6"/>
    <x v="9"/>
    <x v="1"/>
    <x v="7"/>
    <x v="0"/>
    <x v="0"/>
    <x v="7"/>
    <x v="2"/>
    <x v="1"/>
    <x v="12"/>
    <x v="19"/>
    <x v="54"/>
    <x v="2"/>
  </r>
  <r>
    <x v="2"/>
    <x v="1"/>
    <x v="0"/>
    <x v="0"/>
    <x v="3"/>
    <x v="6"/>
    <x v="9"/>
    <x v="1"/>
    <x v="7"/>
    <x v="0"/>
    <x v="0"/>
    <x v="7"/>
    <x v="0"/>
    <x v="1"/>
    <x v="35"/>
    <x v="42"/>
    <x v="28"/>
    <x v="3"/>
  </r>
  <r>
    <x v="2"/>
    <x v="1"/>
    <x v="0"/>
    <x v="0"/>
    <x v="3"/>
    <x v="6"/>
    <x v="9"/>
    <x v="1"/>
    <x v="7"/>
    <x v="0"/>
    <x v="0"/>
    <x v="7"/>
    <x v="0"/>
    <x v="1"/>
    <x v="9"/>
    <x v="11"/>
    <x v="29"/>
    <x v="1"/>
  </r>
  <r>
    <x v="2"/>
    <x v="1"/>
    <x v="0"/>
    <x v="0"/>
    <x v="3"/>
    <x v="6"/>
    <x v="9"/>
    <x v="1"/>
    <x v="7"/>
    <x v="0"/>
    <x v="0"/>
    <x v="7"/>
    <x v="2"/>
    <x v="1"/>
    <x v="66"/>
    <x v="62"/>
    <x v="5"/>
    <x v="9"/>
  </r>
  <r>
    <x v="2"/>
    <x v="1"/>
    <x v="0"/>
    <x v="0"/>
    <x v="3"/>
    <x v="6"/>
    <x v="9"/>
    <x v="1"/>
    <x v="7"/>
    <x v="0"/>
    <x v="0"/>
    <x v="7"/>
    <x v="2"/>
    <x v="1"/>
    <x v="63"/>
    <x v="66"/>
    <x v="61"/>
    <x v="2"/>
  </r>
  <r>
    <x v="2"/>
    <x v="1"/>
    <x v="0"/>
    <x v="0"/>
    <x v="3"/>
    <x v="6"/>
    <x v="9"/>
    <x v="1"/>
    <x v="7"/>
    <x v="0"/>
    <x v="0"/>
    <x v="7"/>
    <x v="0"/>
    <x v="1"/>
    <x v="2"/>
    <x v="8"/>
    <x v="77"/>
    <x v="15"/>
  </r>
  <r>
    <x v="2"/>
    <x v="1"/>
    <x v="0"/>
    <x v="0"/>
    <x v="3"/>
    <x v="6"/>
    <x v="9"/>
    <x v="1"/>
    <x v="7"/>
    <x v="0"/>
    <x v="0"/>
    <x v="7"/>
    <x v="0"/>
    <x v="1"/>
    <x v="25"/>
    <x v="25"/>
    <x v="39"/>
    <x v="0"/>
  </r>
  <r>
    <x v="2"/>
    <x v="1"/>
    <x v="6"/>
    <x v="5"/>
    <x v="8"/>
    <x v="10"/>
    <x v="10"/>
    <x v="3"/>
    <x v="8"/>
    <x v="2"/>
    <x v="0"/>
    <x v="6"/>
    <x v="1"/>
    <x v="1"/>
    <x v="80"/>
    <x v="82"/>
    <x v="15"/>
    <x v="11"/>
  </r>
  <r>
    <x v="2"/>
    <x v="1"/>
    <x v="6"/>
    <x v="5"/>
    <x v="8"/>
    <x v="10"/>
    <x v="10"/>
    <x v="3"/>
    <x v="8"/>
    <x v="2"/>
    <x v="0"/>
    <x v="6"/>
    <x v="1"/>
    <x v="1"/>
    <x v="83"/>
    <x v="83"/>
    <x v="88"/>
    <x v="18"/>
  </r>
  <r>
    <x v="2"/>
    <x v="1"/>
    <x v="6"/>
    <x v="5"/>
    <x v="8"/>
    <x v="10"/>
    <x v="10"/>
    <x v="3"/>
    <x v="8"/>
    <x v="2"/>
    <x v="0"/>
    <x v="6"/>
    <x v="1"/>
    <x v="1"/>
    <x v="86"/>
    <x v="85"/>
    <x v="6"/>
    <x v="1"/>
  </r>
  <r>
    <x v="2"/>
    <x v="1"/>
    <x v="6"/>
    <x v="5"/>
    <x v="8"/>
    <x v="10"/>
    <x v="10"/>
    <x v="3"/>
    <x v="8"/>
    <x v="2"/>
    <x v="0"/>
    <x v="6"/>
    <x v="1"/>
    <x v="1"/>
    <x v="9"/>
    <x v="11"/>
    <x v="29"/>
    <x v="30"/>
  </r>
  <r>
    <x v="2"/>
    <x v="1"/>
    <x v="6"/>
    <x v="5"/>
    <x v="8"/>
    <x v="10"/>
    <x v="10"/>
    <x v="3"/>
    <x v="8"/>
    <x v="2"/>
    <x v="0"/>
    <x v="6"/>
    <x v="1"/>
    <x v="1"/>
    <x v="78"/>
    <x v="78"/>
    <x v="48"/>
    <x v="3"/>
  </r>
  <r>
    <x v="2"/>
    <x v="1"/>
    <x v="6"/>
    <x v="5"/>
    <x v="8"/>
    <x v="10"/>
    <x v="10"/>
    <x v="3"/>
    <x v="8"/>
    <x v="2"/>
    <x v="0"/>
    <x v="6"/>
    <x v="1"/>
    <x v="1"/>
    <x v="0"/>
    <x v="9"/>
    <x v="36"/>
    <x v="1"/>
  </r>
  <r>
    <x v="2"/>
    <x v="1"/>
    <x v="6"/>
    <x v="5"/>
    <x v="8"/>
    <x v="10"/>
    <x v="10"/>
    <x v="3"/>
    <x v="8"/>
    <x v="2"/>
    <x v="0"/>
    <x v="6"/>
    <x v="1"/>
    <x v="1"/>
    <x v="35"/>
    <x v="42"/>
    <x v="28"/>
    <x v="1"/>
  </r>
  <r>
    <x v="2"/>
    <x v="1"/>
    <x v="6"/>
    <x v="5"/>
    <x v="8"/>
    <x v="10"/>
    <x v="10"/>
    <x v="3"/>
    <x v="8"/>
    <x v="2"/>
    <x v="0"/>
    <x v="6"/>
    <x v="0"/>
    <x v="1"/>
    <x v="35"/>
    <x v="42"/>
    <x v="28"/>
    <x v="1"/>
  </r>
  <r>
    <x v="2"/>
    <x v="1"/>
    <x v="6"/>
    <x v="5"/>
    <x v="8"/>
    <x v="10"/>
    <x v="10"/>
    <x v="3"/>
    <x v="8"/>
    <x v="2"/>
    <x v="0"/>
    <x v="6"/>
    <x v="2"/>
    <x v="1"/>
    <x v="17"/>
    <x v="13"/>
    <x v="58"/>
    <x v="1"/>
  </r>
  <r>
    <x v="2"/>
    <x v="1"/>
    <x v="6"/>
    <x v="5"/>
    <x v="8"/>
    <x v="10"/>
    <x v="10"/>
    <x v="3"/>
    <x v="8"/>
    <x v="2"/>
    <x v="0"/>
    <x v="6"/>
    <x v="2"/>
    <x v="1"/>
    <x v="76"/>
    <x v="80"/>
    <x v="8"/>
    <x v="24"/>
  </r>
  <r>
    <x v="2"/>
    <x v="1"/>
    <x v="6"/>
    <x v="5"/>
    <x v="8"/>
    <x v="10"/>
    <x v="10"/>
    <x v="3"/>
    <x v="8"/>
    <x v="2"/>
    <x v="0"/>
    <x v="6"/>
    <x v="2"/>
    <x v="1"/>
    <x v="64"/>
    <x v="77"/>
    <x v="75"/>
    <x v="10"/>
  </r>
  <r>
    <x v="2"/>
    <x v="1"/>
    <x v="6"/>
    <x v="5"/>
    <x v="8"/>
    <x v="10"/>
    <x v="10"/>
    <x v="3"/>
    <x v="8"/>
    <x v="2"/>
    <x v="0"/>
    <x v="6"/>
    <x v="2"/>
    <x v="1"/>
    <x v="61"/>
    <x v="72"/>
    <x v="60"/>
    <x v="3"/>
  </r>
  <r>
    <x v="2"/>
    <x v="1"/>
    <x v="6"/>
    <x v="5"/>
    <x v="8"/>
    <x v="10"/>
    <x v="10"/>
    <x v="3"/>
    <x v="8"/>
    <x v="2"/>
    <x v="0"/>
    <x v="6"/>
    <x v="2"/>
    <x v="1"/>
    <x v="39"/>
    <x v="37"/>
    <x v="57"/>
    <x v="1"/>
  </r>
  <r>
    <x v="2"/>
    <x v="1"/>
    <x v="6"/>
    <x v="5"/>
    <x v="8"/>
    <x v="10"/>
    <x v="10"/>
    <x v="3"/>
    <x v="8"/>
    <x v="2"/>
    <x v="0"/>
    <x v="6"/>
    <x v="2"/>
    <x v="1"/>
    <x v="32"/>
    <x v="34"/>
    <x v="38"/>
    <x v="1"/>
  </r>
  <r>
    <x v="2"/>
    <x v="1"/>
    <x v="6"/>
    <x v="5"/>
    <x v="8"/>
    <x v="10"/>
    <x v="10"/>
    <x v="3"/>
    <x v="8"/>
    <x v="2"/>
    <x v="0"/>
    <x v="6"/>
    <x v="2"/>
    <x v="1"/>
    <x v="66"/>
    <x v="62"/>
    <x v="5"/>
    <x v="6"/>
  </r>
  <r>
    <x v="2"/>
    <x v="1"/>
    <x v="6"/>
    <x v="5"/>
    <x v="8"/>
    <x v="10"/>
    <x v="10"/>
    <x v="3"/>
    <x v="8"/>
    <x v="2"/>
    <x v="0"/>
    <x v="6"/>
    <x v="2"/>
    <x v="1"/>
    <x v="71"/>
    <x v="76"/>
    <x v="42"/>
    <x v="7"/>
  </r>
  <r>
    <x v="2"/>
    <x v="1"/>
    <x v="6"/>
    <x v="5"/>
    <x v="8"/>
    <x v="10"/>
    <x v="10"/>
    <x v="3"/>
    <x v="8"/>
    <x v="2"/>
    <x v="0"/>
    <x v="6"/>
    <x v="2"/>
    <x v="1"/>
    <x v="11"/>
    <x v="14"/>
    <x v="30"/>
    <x v="3"/>
  </r>
  <r>
    <x v="2"/>
    <x v="1"/>
    <x v="6"/>
    <x v="5"/>
    <x v="8"/>
    <x v="10"/>
    <x v="10"/>
    <x v="3"/>
    <x v="8"/>
    <x v="2"/>
    <x v="0"/>
    <x v="6"/>
    <x v="2"/>
    <x v="1"/>
    <x v="26"/>
    <x v="27"/>
    <x v="31"/>
    <x v="4"/>
  </r>
  <r>
    <x v="2"/>
    <x v="1"/>
    <x v="6"/>
    <x v="5"/>
    <x v="8"/>
    <x v="10"/>
    <x v="10"/>
    <x v="3"/>
    <x v="8"/>
    <x v="2"/>
    <x v="0"/>
    <x v="6"/>
    <x v="2"/>
    <x v="1"/>
    <x v="57"/>
    <x v="58"/>
    <x v="46"/>
    <x v="1"/>
  </r>
  <r>
    <x v="2"/>
    <x v="1"/>
    <x v="6"/>
    <x v="5"/>
    <x v="8"/>
    <x v="10"/>
    <x v="10"/>
    <x v="3"/>
    <x v="8"/>
    <x v="2"/>
    <x v="0"/>
    <x v="6"/>
    <x v="2"/>
    <x v="1"/>
    <x v="1"/>
    <x v="4"/>
    <x v="11"/>
    <x v="1"/>
  </r>
  <r>
    <x v="2"/>
    <x v="1"/>
    <x v="6"/>
    <x v="5"/>
    <x v="8"/>
    <x v="10"/>
    <x v="10"/>
    <x v="3"/>
    <x v="8"/>
    <x v="2"/>
    <x v="0"/>
    <x v="6"/>
    <x v="2"/>
    <x v="1"/>
    <x v="56"/>
    <x v="57"/>
    <x v="56"/>
    <x v="1"/>
  </r>
  <r>
    <x v="2"/>
    <x v="1"/>
    <x v="6"/>
    <x v="5"/>
    <x v="8"/>
    <x v="10"/>
    <x v="10"/>
    <x v="3"/>
    <x v="8"/>
    <x v="2"/>
    <x v="0"/>
    <x v="6"/>
    <x v="0"/>
    <x v="1"/>
    <x v="25"/>
    <x v="25"/>
    <x v="39"/>
    <x v="0"/>
  </r>
  <r>
    <x v="2"/>
    <x v="0"/>
    <x v="5"/>
    <x v="10"/>
    <x v="4"/>
    <x v="5"/>
    <x v="2"/>
    <x v="0"/>
    <x v="6"/>
    <x v="8"/>
    <x v="1"/>
    <x v="6"/>
    <x v="1"/>
    <x v="1"/>
    <x v="35"/>
    <x v="42"/>
    <x v="28"/>
    <x v="1"/>
  </r>
  <r>
    <x v="2"/>
    <x v="0"/>
    <x v="5"/>
    <x v="10"/>
    <x v="4"/>
    <x v="5"/>
    <x v="2"/>
    <x v="0"/>
    <x v="6"/>
    <x v="8"/>
    <x v="1"/>
    <x v="6"/>
    <x v="2"/>
    <x v="1"/>
    <x v="49"/>
    <x v="50"/>
    <x v="59"/>
    <x v="55"/>
  </r>
  <r>
    <x v="2"/>
    <x v="0"/>
    <x v="5"/>
    <x v="10"/>
    <x v="4"/>
    <x v="5"/>
    <x v="2"/>
    <x v="0"/>
    <x v="6"/>
    <x v="8"/>
    <x v="1"/>
    <x v="6"/>
    <x v="2"/>
    <x v="1"/>
    <x v="1"/>
    <x v="4"/>
    <x v="11"/>
    <x v="28"/>
  </r>
  <r>
    <x v="2"/>
    <x v="0"/>
    <x v="5"/>
    <x v="10"/>
    <x v="4"/>
    <x v="5"/>
    <x v="2"/>
    <x v="0"/>
    <x v="6"/>
    <x v="8"/>
    <x v="1"/>
    <x v="6"/>
    <x v="2"/>
    <x v="1"/>
    <x v="76"/>
    <x v="80"/>
    <x v="8"/>
    <x v="13"/>
  </r>
  <r>
    <x v="2"/>
    <x v="0"/>
    <x v="5"/>
    <x v="10"/>
    <x v="4"/>
    <x v="5"/>
    <x v="2"/>
    <x v="0"/>
    <x v="6"/>
    <x v="8"/>
    <x v="1"/>
    <x v="6"/>
    <x v="2"/>
    <x v="1"/>
    <x v="4"/>
    <x v="5"/>
    <x v="64"/>
    <x v="13"/>
  </r>
  <r>
    <x v="2"/>
    <x v="0"/>
    <x v="5"/>
    <x v="10"/>
    <x v="4"/>
    <x v="5"/>
    <x v="2"/>
    <x v="0"/>
    <x v="6"/>
    <x v="8"/>
    <x v="1"/>
    <x v="6"/>
    <x v="2"/>
    <x v="1"/>
    <x v="7"/>
    <x v="7"/>
    <x v="71"/>
    <x v="2"/>
  </r>
  <r>
    <x v="2"/>
    <x v="0"/>
    <x v="5"/>
    <x v="10"/>
    <x v="4"/>
    <x v="5"/>
    <x v="2"/>
    <x v="0"/>
    <x v="6"/>
    <x v="8"/>
    <x v="1"/>
    <x v="6"/>
    <x v="2"/>
    <x v="1"/>
    <x v="56"/>
    <x v="57"/>
    <x v="56"/>
    <x v="16"/>
  </r>
  <r>
    <x v="2"/>
    <x v="0"/>
    <x v="5"/>
    <x v="10"/>
    <x v="4"/>
    <x v="5"/>
    <x v="2"/>
    <x v="0"/>
    <x v="6"/>
    <x v="8"/>
    <x v="1"/>
    <x v="6"/>
    <x v="2"/>
    <x v="1"/>
    <x v="34"/>
    <x v="41"/>
    <x v="44"/>
    <x v="1"/>
  </r>
  <r>
    <x v="2"/>
    <x v="0"/>
    <x v="5"/>
    <x v="10"/>
    <x v="4"/>
    <x v="5"/>
    <x v="2"/>
    <x v="0"/>
    <x v="6"/>
    <x v="8"/>
    <x v="1"/>
    <x v="6"/>
    <x v="2"/>
    <x v="1"/>
    <x v="12"/>
    <x v="19"/>
    <x v="54"/>
    <x v="2"/>
  </r>
  <r>
    <x v="2"/>
    <x v="0"/>
    <x v="5"/>
    <x v="10"/>
    <x v="4"/>
    <x v="5"/>
    <x v="2"/>
    <x v="0"/>
    <x v="6"/>
    <x v="8"/>
    <x v="1"/>
    <x v="6"/>
    <x v="2"/>
    <x v="1"/>
    <x v="61"/>
    <x v="72"/>
    <x v="60"/>
    <x v="14"/>
  </r>
  <r>
    <x v="2"/>
    <x v="0"/>
    <x v="5"/>
    <x v="10"/>
    <x v="4"/>
    <x v="5"/>
    <x v="2"/>
    <x v="0"/>
    <x v="6"/>
    <x v="8"/>
    <x v="1"/>
    <x v="6"/>
    <x v="2"/>
    <x v="1"/>
    <x v="26"/>
    <x v="27"/>
    <x v="31"/>
    <x v="12"/>
  </r>
  <r>
    <x v="2"/>
    <x v="0"/>
    <x v="5"/>
    <x v="10"/>
    <x v="4"/>
    <x v="5"/>
    <x v="2"/>
    <x v="0"/>
    <x v="6"/>
    <x v="8"/>
    <x v="1"/>
    <x v="6"/>
    <x v="2"/>
    <x v="1"/>
    <x v="66"/>
    <x v="62"/>
    <x v="5"/>
    <x v="14"/>
  </r>
  <r>
    <x v="2"/>
    <x v="0"/>
    <x v="5"/>
    <x v="10"/>
    <x v="4"/>
    <x v="5"/>
    <x v="2"/>
    <x v="0"/>
    <x v="6"/>
    <x v="8"/>
    <x v="1"/>
    <x v="6"/>
    <x v="2"/>
    <x v="1"/>
    <x v="44"/>
    <x v="45"/>
    <x v="35"/>
    <x v="4"/>
  </r>
  <r>
    <x v="2"/>
    <x v="0"/>
    <x v="5"/>
    <x v="10"/>
    <x v="4"/>
    <x v="5"/>
    <x v="2"/>
    <x v="0"/>
    <x v="6"/>
    <x v="8"/>
    <x v="1"/>
    <x v="6"/>
    <x v="0"/>
    <x v="1"/>
    <x v="35"/>
    <x v="42"/>
    <x v="28"/>
    <x v="1"/>
  </r>
  <r>
    <x v="2"/>
    <x v="0"/>
    <x v="5"/>
    <x v="10"/>
    <x v="4"/>
    <x v="5"/>
    <x v="2"/>
    <x v="0"/>
    <x v="6"/>
    <x v="8"/>
    <x v="1"/>
    <x v="6"/>
    <x v="2"/>
    <x v="1"/>
    <x v="67"/>
    <x v="63"/>
    <x v="40"/>
    <x v="2"/>
  </r>
  <r>
    <x v="2"/>
    <x v="0"/>
    <x v="5"/>
    <x v="10"/>
    <x v="4"/>
    <x v="5"/>
    <x v="2"/>
    <x v="0"/>
    <x v="6"/>
    <x v="8"/>
    <x v="1"/>
    <x v="6"/>
    <x v="2"/>
    <x v="1"/>
    <x v="40"/>
    <x v="36"/>
    <x v="49"/>
    <x v="5"/>
  </r>
  <r>
    <x v="2"/>
    <x v="0"/>
    <x v="5"/>
    <x v="10"/>
    <x v="4"/>
    <x v="5"/>
    <x v="2"/>
    <x v="0"/>
    <x v="6"/>
    <x v="8"/>
    <x v="1"/>
    <x v="6"/>
    <x v="2"/>
    <x v="1"/>
    <x v="81"/>
    <x v="88"/>
    <x v="43"/>
    <x v="1"/>
  </r>
  <r>
    <x v="2"/>
    <x v="0"/>
    <x v="5"/>
    <x v="10"/>
    <x v="4"/>
    <x v="5"/>
    <x v="2"/>
    <x v="0"/>
    <x v="6"/>
    <x v="8"/>
    <x v="1"/>
    <x v="6"/>
    <x v="2"/>
    <x v="1"/>
    <x v="36"/>
    <x v="39"/>
    <x v="78"/>
    <x v="2"/>
  </r>
  <r>
    <x v="2"/>
    <x v="0"/>
    <x v="5"/>
    <x v="10"/>
    <x v="4"/>
    <x v="5"/>
    <x v="2"/>
    <x v="0"/>
    <x v="6"/>
    <x v="8"/>
    <x v="1"/>
    <x v="6"/>
    <x v="2"/>
    <x v="1"/>
    <x v="64"/>
    <x v="77"/>
    <x v="75"/>
    <x v="1"/>
  </r>
  <r>
    <x v="2"/>
    <x v="0"/>
    <x v="5"/>
    <x v="10"/>
    <x v="4"/>
    <x v="5"/>
    <x v="2"/>
    <x v="0"/>
    <x v="6"/>
    <x v="8"/>
    <x v="1"/>
    <x v="6"/>
    <x v="2"/>
    <x v="1"/>
    <x v="57"/>
    <x v="58"/>
    <x v="46"/>
    <x v="1"/>
  </r>
  <r>
    <x v="2"/>
    <x v="0"/>
    <x v="5"/>
    <x v="10"/>
    <x v="4"/>
    <x v="5"/>
    <x v="2"/>
    <x v="0"/>
    <x v="6"/>
    <x v="8"/>
    <x v="1"/>
    <x v="6"/>
    <x v="0"/>
    <x v="1"/>
    <x v="25"/>
    <x v="25"/>
    <x v="39"/>
    <x v="0"/>
  </r>
  <r>
    <x v="0"/>
    <x v="2"/>
    <x v="3"/>
    <x v="6"/>
    <x v="6"/>
    <x v="3"/>
    <x v="5"/>
    <x v="2"/>
    <x v="4"/>
    <x v="8"/>
    <x v="1"/>
    <x v="4"/>
    <x v="1"/>
    <x v="1"/>
    <x v="78"/>
    <x v="78"/>
    <x v="48"/>
    <x v="6"/>
  </r>
  <r>
    <x v="0"/>
    <x v="2"/>
    <x v="3"/>
    <x v="6"/>
    <x v="6"/>
    <x v="3"/>
    <x v="5"/>
    <x v="2"/>
    <x v="4"/>
    <x v="8"/>
    <x v="1"/>
    <x v="4"/>
    <x v="1"/>
    <x v="1"/>
    <x v="35"/>
    <x v="42"/>
    <x v="28"/>
    <x v="7"/>
  </r>
  <r>
    <x v="0"/>
    <x v="2"/>
    <x v="3"/>
    <x v="6"/>
    <x v="6"/>
    <x v="3"/>
    <x v="5"/>
    <x v="2"/>
    <x v="4"/>
    <x v="8"/>
    <x v="1"/>
    <x v="4"/>
    <x v="1"/>
    <x v="1"/>
    <x v="9"/>
    <x v="11"/>
    <x v="29"/>
    <x v="18"/>
  </r>
  <r>
    <x v="0"/>
    <x v="2"/>
    <x v="3"/>
    <x v="6"/>
    <x v="6"/>
    <x v="3"/>
    <x v="5"/>
    <x v="2"/>
    <x v="4"/>
    <x v="8"/>
    <x v="1"/>
    <x v="4"/>
    <x v="1"/>
    <x v="1"/>
    <x v="10"/>
    <x v="21"/>
    <x v="66"/>
    <x v="19"/>
  </r>
  <r>
    <x v="0"/>
    <x v="2"/>
    <x v="3"/>
    <x v="6"/>
    <x v="6"/>
    <x v="3"/>
    <x v="5"/>
    <x v="2"/>
    <x v="4"/>
    <x v="8"/>
    <x v="1"/>
    <x v="4"/>
    <x v="1"/>
    <x v="1"/>
    <x v="80"/>
    <x v="82"/>
    <x v="15"/>
    <x v="7"/>
  </r>
  <r>
    <x v="0"/>
    <x v="2"/>
    <x v="3"/>
    <x v="6"/>
    <x v="6"/>
    <x v="3"/>
    <x v="5"/>
    <x v="2"/>
    <x v="4"/>
    <x v="8"/>
    <x v="1"/>
    <x v="4"/>
    <x v="1"/>
    <x v="1"/>
    <x v="82"/>
    <x v="87"/>
    <x v="80"/>
    <x v="2"/>
  </r>
  <r>
    <x v="0"/>
    <x v="2"/>
    <x v="3"/>
    <x v="6"/>
    <x v="6"/>
    <x v="3"/>
    <x v="5"/>
    <x v="2"/>
    <x v="4"/>
    <x v="8"/>
    <x v="1"/>
    <x v="4"/>
    <x v="2"/>
    <x v="1"/>
    <x v="66"/>
    <x v="62"/>
    <x v="5"/>
    <x v="32"/>
  </r>
  <r>
    <x v="0"/>
    <x v="2"/>
    <x v="3"/>
    <x v="6"/>
    <x v="6"/>
    <x v="3"/>
    <x v="5"/>
    <x v="2"/>
    <x v="4"/>
    <x v="8"/>
    <x v="1"/>
    <x v="4"/>
    <x v="2"/>
    <x v="1"/>
    <x v="61"/>
    <x v="72"/>
    <x v="60"/>
    <x v="46"/>
  </r>
  <r>
    <x v="0"/>
    <x v="2"/>
    <x v="3"/>
    <x v="6"/>
    <x v="6"/>
    <x v="3"/>
    <x v="5"/>
    <x v="2"/>
    <x v="4"/>
    <x v="8"/>
    <x v="1"/>
    <x v="4"/>
    <x v="2"/>
    <x v="1"/>
    <x v="49"/>
    <x v="50"/>
    <x v="59"/>
    <x v="27"/>
  </r>
  <r>
    <x v="0"/>
    <x v="2"/>
    <x v="3"/>
    <x v="6"/>
    <x v="6"/>
    <x v="3"/>
    <x v="5"/>
    <x v="2"/>
    <x v="4"/>
    <x v="8"/>
    <x v="1"/>
    <x v="4"/>
    <x v="2"/>
    <x v="1"/>
    <x v="76"/>
    <x v="80"/>
    <x v="8"/>
    <x v="34"/>
  </r>
  <r>
    <x v="0"/>
    <x v="2"/>
    <x v="3"/>
    <x v="6"/>
    <x v="6"/>
    <x v="3"/>
    <x v="5"/>
    <x v="2"/>
    <x v="4"/>
    <x v="8"/>
    <x v="1"/>
    <x v="4"/>
    <x v="0"/>
    <x v="1"/>
    <x v="35"/>
    <x v="42"/>
    <x v="28"/>
    <x v="5"/>
  </r>
  <r>
    <x v="0"/>
    <x v="2"/>
    <x v="3"/>
    <x v="6"/>
    <x v="6"/>
    <x v="3"/>
    <x v="5"/>
    <x v="2"/>
    <x v="4"/>
    <x v="8"/>
    <x v="1"/>
    <x v="4"/>
    <x v="2"/>
    <x v="1"/>
    <x v="34"/>
    <x v="41"/>
    <x v="44"/>
    <x v="3"/>
  </r>
  <r>
    <x v="0"/>
    <x v="2"/>
    <x v="3"/>
    <x v="6"/>
    <x v="6"/>
    <x v="3"/>
    <x v="5"/>
    <x v="2"/>
    <x v="4"/>
    <x v="8"/>
    <x v="1"/>
    <x v="4"/>
    <x v="2"/>
    <x v="1"/>
    <x v="26"/>
    <x v="27"/>
    <x v="31"/>
    <x v="21"/>
  </r>
  <r>
    <x v="0"/>
    <x v="2"/>
    <x v="3"/>
    <x v="6"/>
    <x v="6"/>
    <x v="3"/>
    <x v="5"/>
    <x v="2"/>
    <x v="4"/>
    <x v="8"/>
    <x v="1"/>
    <x v="4"/>
    <x v="2"/>
    <x v="1"/>
    <x v="64"/>
    <x v="77"/>
    <x v="75"/>
    <x v="1"/>
  </r>
  <r>
    <x v="0"/>
    <x v="2"/>
    <x v="3"/>
    <x v="6"/>
    <x v="6"/>
    <x v="3"/>
    <x v="5"/>
    <x v="2"/>
    <x v="4"/>
    <x v="8"/>
    <x v="1"/>
    <x v="4"/>
    <x v="2"/>
    <x v="1"/>
    <x v="56"/>
    <x v="57"/>
    <x v="56"/>
    <x v="16"/>
  </r>
  <r>
    <x v="0"/>
    <x v="2"/>
    <x v="3"/>
    <x v="6"/>
    <x v="6"/>
    <x v="3"/>
    <x v="5"/>
    <x v="2"/>
    <x v="4"/>
    <x v="8"/>
    <x v="1"/>
    <x v="4"/>
    <x v="2"/>
    <x v="1"/>
    <x v="1"/>
    <x v="4"/>
    <x v="11"/>
    <x v="9"/>
  </r>
  <r>
    <x v="0"/>
    <x v="2"/>
    <x v="3"/>
    <x v="6"/>
    <x v="6"/>
    <x v="3"/>
    <x v="5"/>
    <x v="2"/>
    <x v="4"/>
    <x v="8"/>
    <x v="1"/>
    <x v="4"/>
    <x v="2"/>
    <x v="1"/>
    <x v="6"/>
    <x v="1"/>
    <x v="85"/>
    <x v="3"/>
  </r>
  <r>
    <x v="0"/>
    <x v="2"/>
    <x v="3"/>
    <x v="6"/>
    <x v="6"/>
    <x v="3"/>
    <x v="5"/>
    <x v="2"/>
    <x v="4"/>
    <x v="8"/>
    <x v="1"/>
    <x v="4"/>
    <x v="2"/>
    <x v="1"/>
    <x v="40"/>
    <x v="36"/>
    <x v="49"/>
    <x v="2"/>
  </r>
  <r>
    <x v="0"/>
    <x v="2"/>
    <x v="3"/>
    <x v="6"/>
    <x v="6"/>
    <x v="3"/>
    <x v="5"/>
    <x v="2"/>
    <x v="4"/>
    <x v="8"/>
    <x v="1"/>
    <x v="4"/>
    <x v="2"/>
    <x v="1"/>
    <x v="32"/>
    <x v="34"/>
    <x v="38"/>
    <x v="3"/>
  </r>
  <r>
    <x v="0"/>
    <x v="2"/>
    <x v="3"/>
    <x v="6"/>
    <x v="6"/>
    <x v="3"/>
    <x v="5"/>
    <x v="2"/>
    <x v="4"/>
    <x v="8"/>
    <x v="1"/>
    <x v="4"/>
    <x v="2"/>
    <x v="1"/>
    <x v="65"/>
    <x v="67"/>
    <x v="16"/>
    <x v="3"/>
  </r>
  <r>
    <x v="0"/>
    <x v="2"/>
    <x v="3"/>
    <x v="6"/>
    <x v="6"/>
    <x v="3"/>
    <x v="5"/>
    <x v="2"/>
    <x v="4"/>
    <x v="8"/>
    <x v="1"/>
    <x v="4"/>
    <x v="2"/>
    <x v="1"/>
    <x v="77"/>
    <x v="79"/>
    <x v="25"/>
    <x v="1"/>
  </r>
  <r>
    <x v="0"/>
    <x v="2"/>
    <x v="3"/>
    <x v="6"/>
    <x v="6"/>
    <x v="3"/>
    <x v="5"/>
    <x v="2"/>
    <x v="4"/>
    <x v="8"/>
    <x v="1"/>
    <x v="4"/>
    <x v="2"/>
    <x v="1"/>
    <x v="17"/>
    <x v="13"/>
    <x v="58"/>
    <x v="2"/>
  </r>
  <r>
    <x v="0"/>
    <x v="2"/>
    <x v="3"/>
    <x v="6"/>
    <x v="6"/>
    <x v="3"/>
    <x v="5"/>
    <x v="2"/>
    <x v="4"/>
    <x v="8"/>
    <x v="1"/>
    <x v="4"/>
    <x v="2"/>
    <x v="1"/>
    <x v="46"/>
    <x v="47"/>
    <x v="14"/>
    <x v="3"/>
  </r>
  <r>
    <x v="0"/>
    <x v="2"/>
    <x v="3"/>
    <x v="6"/>
    <x v="6"/>
    <x v="3"/>
    <x v="5"/>
    <x v="2"/>
    <x v="4"/>
    <x v="8"/>
    <x v="1"/>
    <x v="4"/>
    <x v="2"/>
    <x v="1"/>
    <x v="71"/>
    <x v="76"/>
    <x v="42"/>
    <x v="3"/>
  </r>
  <r>
    <x v="0"/>
    <x v="2"/>
    <x v="3"/>
    <x v="6"/>
    <x v="6"/>
    <x v="3"/>
    <x v="5"/>
    <x v="2"/>
    <x v="4"/>
    <x v="8"/>
    <x v="1"/>
    <x v="4"/>
    <x v="2"/>
    <x v="1"/>
    <x v="53"/>
    <x v="52"/>
    <x v="63"/>
    <x v="1"/>
  </r>
  <r>
    <x v="0"/>
    <x v="2"/>
    <x v="3"/>
    <x v="6"/>
    <x v="6"/>
    <x v="3"/>
    <x v="5"/>
    <x v="2"/>
    <x v="4"/>
    <x v="8"/>
    <x v="1"/>
    <x v="4"/>
    <x v="2"/>
    <x v="1"/>
    <x v="62"/>
    <x v="75"/>
    <x v="23"/>
    <x v="5"/>
  </r>
  <r>
    <x v="0"/>
    <x v="2"/>
    <x v="3"/>
    <x v="6"/>
    <x v="6"/>
    <x v="3"/>
    <x v="5"/>
    <x v="2"/>
    <x v="4"/>
    <x v="8"/>
    <x v="1"/>
    <x v="4"/>
    <x v="2"/>
    <x v="1"/>
    <x v="85"/>
    <x v="84"/>
    <x v="55"/>
    <x v="2"/>
  </r>
  <r>
    <x v="0"/>
    <x v="2"/>
    <x v="3"/>
    <x v="6"/>
    <x v="6"/>
    <x v="3"/>
    <x v="5"/>
    <x v="2"/>
    <x v="4"/>
    <x v="8"/>
    <x v="1"/>
    <x v="4"/>
    <x v="2"/>
    <x v="1"/>
    <x v="55"/>
    <x v="56"/>
    <x v="22"/>
    <x v="1"/>
  </r>
  <r>
    <x v="0"/>
    <x v="2"/>
    <x v="3"/>
    <x v="6"/>
    <x v="6"/>
    <x v="3"/>
    <x v="5"/>
    <x v="2"/>
    <x v="4"/>
    <x v="8"/>
    <x v="1"/>
    <x v="4"/>
    <x v="2"/>
    <x v="1"/>
    <x v="84"/>
    <x v="90"/>
    <x v="81"/>
    <x v="1"/>
  </r>
  <r>
    <x v="0"/>
    <x v="2"/>
    <x v="3"/>
    <x v="6"/>
    <x v="6"/>
    <x v="3"/>
    <x v="5"/>
    <x v="2"/>
    <x v="4"/>
    <x v="8"/>
    <x v="1"/>
    <x v="4"/>
    <x v="2"/>
    <x v="1"/>
    <x v="25"/>
    <x v="25"/>
    <x v="39"/>
    <x v="0"/>
  </r>
  <r>
    <x v="0"/>
    <x v="2"/>
    <x v="9"/>
    <x v="4"/>
    <x v="7"/>
    <x v="8"/>
    <x v="6"/>
    <x v="4"/>
    <x v="1"/>
    <x v="1"/>
    <x v="1"/>
    <x v="3"/>
    <x v="1"/>
    <x v="0"/>
    <x v="35"/>
    <x v="42"/>
    <x v="28"/>
    <x v="8"/>
  </r>
  <r>
    <x v="0"/>
    <x v="2"/>
    <x v="9"/>
    <x v="4"/>
    <x v="7"/>
    <x v="8"/>
    <x v="6"/>
    <x v="4"/>
    <x v="1"/>
    <x v="1"/>
    <x v="1"/>
    <x v="3"/>
    <x v="1"/>
    <x v="0"/>
    <x v="80"/>
    <x v="82"/>
    <x v="15"/>
    <x v="1"/>
  </r>
  <r>
    <x v="0"/>
    <x v="2"/>
    <x v="9"/>
    <x v="4"/>
    <x v="7"/>
    <x v="8"/>
    <x v="6"/>
    <x v="4"/>
    <x v="1"/>
    <x v="1"/>
    <x v="1"/>
    <x v="3"/>
    <x v="2"/>
    <x v="0"/>
    <x v="26"/>
    <x v="27"/>
    <x v="31"/>
    <x v="10"/>
  </r>
  <r>
    <x v="0"/>
    <x v="2"/>
    <x v="9"/>
    <x v="4"/>
    <x v="7"/>
    <x v="8"/>
    <x v="6"/>
    <x v="4"/>
    <x v="1"/>
    <x v="1"/>
    <x v="1"/>
    <x v="3"/>
    <x v="2"/>
    <x v="0"/>
    <x v="66"/>
    <x v="62"/>
    <x v="5"/>
    <x v="34"/>
  </r>
  <r>
    <x v="0"/>
    <x v="2"/>
    <x v="9"/>
    <x v="4"/>
    <x v="7"/>
    <x v="8"/>
    <x v="6"/>
    <x v="4"/>
    <x v="1"/>
    <x v="1"/>
    <x v="1"/>
    <x v="3"/>
    <x v="2"/>
    <x v="0"/>
    <x v="32"/>
    <x v="34"/>
    <x v="38"/>
    <x v="6"/>
  </r>
  <r>
    <x v="0"/>
    <x v="2"/>
    <x v="9"/>
    <x v="4"/>
    <x v="7"/>
    <x v="8"/>
    <x v="6"/>
    <x v="4"/>
    <x v="1"/>
    <x v="1"/>
    <x v="1"/>
    <x v="3"/>
    <x v="2"/>
    <x v="0"/>
    <x v="49"/>
    <x v="50"/>
    <x v="59"/>
    <x v="4"/>
  </r>
  <r>
    <x v="0"/>
    <x v="2"/>
    <x v="9"/>
    <x v="4"/>
    <x v="7"/>
    <x v="8"/>
    <x v="6"/>
    <x v="4"/>
    <x v="1"/>
    <x v="1"/>
    <x v="1"/>
    <x v="3"/>
    <x v="2"/>
    <x v="0"/>
    <x v="64"/>
    <x v="77"/>
    <x v="75"/>
    <x v="1"/>
  </r>
  <r>
    <x v="0"/>
    <x v="2"/>
    <x v="9"/>
    <x v="4"/>
    <x v="7"/>
    <x v="8"/>
    <x v="6"/>
    <x v="4"/>
    <x v="1"/>
    <x v="1"/>
    <x v="1"/>
    <x v="3"/>
    <x v="2"/>
    <x v="0"/>
    <x v="1"/>
    <x v="4"/>
    <x v="11"/>
    <x v="4"/>
  </r>
  <r>
    <x v="0"/>
    <x v="2"/>
    <x v="9"/>
    <x v="4"/>
    <x v="7"/>
    <x v="8"/>
    <x v="6"/>
    <x v="4"/>
    <x v="1"/>
    <x v="1"/>
    <x v="1"/>
    <x v="3"/>
    <x v="2"/>
    <x v="0"/>
    <x v="76"/>
    <x v="80"/>
    <x v="8"/>
    <x v="10"/>
  </r>
  <r>
    <x v="0"/>
    <x v="2"/>
    <x v="9"/>
    <x v="4"/>
    <x v="7"/>
    <x v="8"/>
    <x v="6"/>
    <x v="4"/>
    <x v="1"/>
    <x v="1"/>
    <x v="1"/>
    <x v="3"/>
    <x v="2"/>
    <x v="0"/>
    <x v="12"/>
    <x v="19"/>
    <x v="54"/>
    <x v="2"/>
  </r>
  <r>
    <x v="0"/>
    <x v="2"/>
    <x v="9"/>
    <x v="4"/>
    <x v="7"/>
    <x v="8"/>
    <x v="6"/>
    <x v="4"/>
    <x v="1"/>
    <x v="1"/>
    <x v="1"/>
    <x v="3"/>
    <x v="2"/>
    <x v="0"/>
    <x v="21"/>
    <x v="28"/>
    <x v="62"/>
    <x v="1"/>
  </r>
  <r>
    <x v="0"/>
    <x v="2"/>
    <x v="9"/>
    <x v="4"/>
    <x v="7"/>
    <x v="8"/>
    <x v="6"/>
    <x v="4"/>
    <x v="1"/>
    <x v="1"/>
    <x v="1"/>
    <x v="3"/>
    <x v="2"/>
    <x v="0"/>
    <x v="61"/>
    <x v="72"/>
    <x v="60"/>
    <x v="3"/>
  </r>
  <r>
    <x v="0"/>
    <x v="2"/>
    <x v="9"/>
    <x v="4"/>
    <x v="7"/>
    <x v="8"/>
    <x v="6"/>
    <x v="4"/>
    <x v="1"/>
    <x v="1"/>
    <x v="1"/>
    <x v="3"/>
    <x v="2"/>
    <x v="0"/>
    <x v="17"/>
    <x v="13"/>
    <x v="58"/>
    <x v="5"/>
  </r>
  <r>
    <x v="0"/>
    <x v="2"/>
    <x v="9"/>
    <x v="4"/>
    <x v="7"/>
    <x v="8"/>
    <x v="6"/>
    <x v="4"/>
    <x v="1"/>
    <x v="1"/>
    <x v="1"/>
    <x v="3"/>
    <x v="2"/>
    <x v="0"/>
    <x v="46"/>
    <x v="47"/>
    <x v="14"/>
    <x v="1"/>
  </r>
  <r>
    <x v="0"/>
    <x v="2"/>
    <x v="9"/>
    <x v="4"/>
    <x v="7"/>
    <x v="8"/>
    <x v="6"/>
    <x v="4"/>
    <x v="1"/>
    <x v="1"/>
    <x v="1"/>
    <x v="3"/>
    <x v="2"/>
    <x v="0"/>
    <x v="65"/>
    <x v="67"/>
    <x v="16"/>
    <x v="1"/>
  </r>
  <r>
    <x v="0"/>
    <x v="2"/>
    <x v="9"/>
    <x v="4"/>
    <x v="7"/>
    <x v="8"/>
    <x v="6"/>
    <x v="4"/>
    <x v="1"/>
    <x v="1"/>
    <x v="1"/>
    <x v="3"/>
    <x v="2"/>
    <x v="0"/>
    <x v="44"/>
    <x v="45"/>
    <x v="35"/>
    <x v="1"/>
  </r>
  <r>
    <x v="0"/>
    <x v="2"/>
    <x v="9"/>
    <x v="4"/>
    <x v="7"/>
    <x v="8"/>
    <x v="6"/>
    <x v="4"/>
    <x v="1"/>
    <x v="1"/>
    <x v="1"/>
    <x v="3"/>
    <x v="0"/>
    <x v="0"/>
    <x v="25"/>
    <x v="25"/>
    <x v="39"/>
    <x v="0"/>
  </r>
  <r>
    <x v="0"/>
    <x v="2"/>
    <x v="2"/>
    <x v="7"/>
    <x v="5"/>
    <x v="4"/>
    <x v="7"/>
    <x v="5"/>
    <x v="2"/>
    <x v="5"/>
    <x v="1"/>
    <x v="1"/>
    <x v="1"/>
    <x v="1"/>
    <x v="86"/>
    <x v="85"/>
    <x v="6"/>
    <x v="2"/>
  </r>
  <r>
    <x v="0"/>
    <x v="2"/>
    <x v="2"/>
    <x v="7"/>
    <x v="5"/>
    <x v="4"/>
    <x v="7"/>
    <x v="5"/>
    <x v="2"/>
    <x v="5"/>
    <x v="1"/>
    <x v="1"/>
    <x v="1"/>
    <x v="1"/>
    <x v="80"/>
    <x v="82"/>
    <x v="15"/>
    <x v="2"/>
  </r>
  <r>
    <x v="0"/>
    <x v="2"/>
    <x v="2"/>
    <x v="7"/>
    <x v="5"/>
    <x v="4"/>
    <x v="7"/>
    <x v="5"/>
    <x v="2"/>
    <x v="5"/>
    <x v="1"/>
    <x v="1"/>
    <x v="1"/>
    <x v="1"/>
    <x v="9"/>
    <x v="11"/>
    <x v="29"/>
    <x v="3"/>
  </r>
  <r>
    <x v="0"/>
    <x v="2"/>
    <x v="2"/>
    <x v="7"/>
    <x v="5"/>
    <x v="4"/>
    <x v="7"/>
    <x v="5"/>
    <x v="2"/>
    <x v="5"/>
    <x v="1"/>
    <x v="1"/>
    <x v="1"/>
    <x v="1"/>
    <x v="35"/>
    <x v="42"/>
    <x v="28"/>
    <x v="4"/>
  </r>
  <r>
    <x v="0"/>
    <x v="2"/>
    <x v="2"/>
    <x v="7"/>
    <x v="5"/>
    <x v="4"/>
    <x v="7"/>
    <x v="5"/>
    <x v="2"/>
    <x v="5"/>
    <x v="1"/>
    <x v="1"/>
    <x v="1"/>
    <x v="1"/>
    <x v="57"/>
    <x v="58"/>
    <x v="46"/>
    <x v="2"/>
  </r>
  <r>
    <x v="0"/>
    <x v="2"/>
    <x v="2"/>
    <x v="7"/>
    <x v="5"/>
    <x v="4"/>
    <x v="7"/>
    <x v="5"/>
    <x v="2"/>
    <x v="5"/>
    <x v="1"/>
    <x v="1"/>
    <x v="1"/>
    <x v="1"/>
    <x v="10"/>
    <x v="21"/>
    <x v="66"/>
    <x v="4"/>
  </r>
  <r>
    <x v="0"/>
    <x v="2"/>
    <x v="2"/>
    <x v="7"/>
    <x v="5"/>
    <x v="4"/>
    <x v="7"/>
    <x v="5"/>
    <x v="2"/>
    <x v="5"/>
    <x v="1"/>
    <x v="1"/>
    <x v="1"/>
    <x v="1"/>
    <x v="78"/>
    <x v="78"/>
    <x v="48"/>
    <x v="3"/>
  </r>
  <r>
    <x v="0"/>
    <x v="2"/>
    <x v="2"/>
    <x v="7"/>
    <x v="5"/>
    <x v="4"/>
    <x v="7"/>
    <x v="5"/>
    <x v="2"/>
    <x v="5"/>
    <x v="1"/>
    <x v="1"/>
    <x v="1"/>
    <x v="1"/>
    <x v="76"/>
    <x v="80"/>
    <x v="8"/>
    <x v="1"/>
  </r>
  <r>
    <x v="0"/>
    <x v="2"/>
    <x v="2"/>
    <x v="7"/>
    <x v="5"/>
    <x v="4"/>
    <x v="7"/>
    <x v="5"/>
    <x v="2"/>
    <x v="5"/>
    <x v="1"/>
    <x v="1"/>
    <x v="2"/>
    <x v="1"/>
    <x v="49"/>
    <x v="50"/>
    <x v="59"/>
    <x v="31"/>
  </r>
  <r>
    <x v="0"/>
    <x v="2"/>
    <x v="2"/>
    <x v="7"/>
    <x v="5"/>
    <x v="4"/>
    <x v="7"/>
    <x v="5"/>
    <x v="2"/>
    <x v="5"/>
    <x v="1"/>
    <x v="1"/>
    <x v="2"/>
    <x v="1"/>
    <x v="40"/>
    <x v="36"/>
    <x v="49"/>
    <x v="23"/>
  </r>
  <r>
    <x v="0"/>
    <x v="2"/>
    <x v="2"/>
    <x v="7"/>
    <x v="5"/>
    <x v="4"/>
    <x v="7"/>
    <x v="5"/>
    <x v="2"/>
    <x v="5"/>
    <x v="1"/>
    <x v="1"/>
    <x v="2"/>
    <x v="1"/>
    <x v="26"/>
    <x v="27"/>
    <x v="31"/>
    <x v="8"/>
  </r>
  <r>
    <x v="0"/>
    <x v="2"/>
    <x v="2"/>
    <x v="7"/>
    <x v="5"/>
    <x v="4"/>
    <x v="7"/>
    <x v="5"/>
    <x v="2"/>
    <x v="5"/>
    <x v="1"/>
    <x v="1"/>
    <x v="2"/>
    <x v="1"/>
    <x v="66"/>
    <x v="62"/>
    <x v="5"/>
    <x v="33"/>
  </r>
  <r>
    <x v="0"/>
    <x v="2"/>
    <x v="2"/>
    <x v="7"/>
    <x v="5"/>
    <x v="4"/>
    <x v="7"/>
    <x v="5"/>
    <x v="2"/>
    <x v="5"/>
    <x v="1"/>
    <x v="1"/>
    <x v="2"/>
    <x v="1"/>
    <x v="76"/>
    <x v="80"/>
    <x v="8"/>
    <x v="39"/>
  </r>
  <r>
    <x v="0"/>
    <x v="2"/>
    <x v="2"/>
    <x v="7"/>
    <x v="5"/>
    <x v="4"/>
    <x v="7"/>
    <x v="5"/>
    <x v="2"/>
    <x v="5"/>
    <x v="1"/>
    <x v="1"/>
    <x v="2"/>
    <x v="1"/>
    <x v="32"/>
    <x v="34"/>
    <x v="38"/>
    <x v="3"/>
  </r>
  <r>
    <x v="0"/>
    <x v="2"/>
    <x v="2"/>
    <x v="7"/>
    <x v="5"/>
    <x v="4"/>
    <x v="7"/>
    <x v="5"/>
    <x v="2"/>
    <x v="5"/>
    <x v="1"/>
    <x v="1"/>
    <x v="2"/>
    <x v="1"/>
    <x v="64"/>
    <x v="77"/>
    <x v="75"/>
    <x v="3"/>
  </r>
  <r>
    <x v="0"/>
    <x v="2"/>
    <x v="2"/>
    <x v="7"/>
    <x v="5"/>
    <x v="4"/>
    <x v="7"/>
    <x v="5"/>
    <x v="2"/>
    <x v="5"/>
    <x v="1"/>
    <x v="1"/>
    <x v="2"/>
    <x v="1"/>
    <x v="21"/>
    <x v="28"/>
    <x v="62"/>
    <x v="7"/>
  </r>
  <r>
    <x v="0"/>
    <x v="2"/>
    <x v="2"/>
    <x v="7"/>
    <x v="5"/>
    <x v="4"/>
    <x v="7"/>
    <x v="5"/>
    <x v="2"/>
    <x v="5"/>
    <x v="1"/>
    <x v="1"/>
    <x v="2"/>
    <x v="1"/>
    <x v="61"/>
    <x v="72"/>
    <x v="60"/>
    <x v="15"/>
  </r>
  <r>
    <x v="0"/>
    <x v="2"/>
    <x v="2"/>
    <x v="7"/>
    <x v="5"/>
    <x v="4"/>
    <x v="7"/>
    <x v="5"/>
    <x v="2"/>
    <x v="5"/>
    <x v="1"/>
    <x v="1"/>
    <x v="2"/>
    <x v="1"/>
    <x v="80"/>
    <x v="82"/>
    <x v="15"/>
    <x v="4"/>
  </r>
  <r>
    <x v="0"/>
    <x v="2"/>
    <x v="2"/>
    <x v="7"/>
    <x v="5"/>
    <x v="4"/>
    <x v="7"/>
    <x v="5"/>
    <x v="2"/>
    <x v="5"/>
    <x v="1"/>
    <x v="1"/>
    <x v="2"/>
    <x v="1"/>
    <x v="69"/>
    <x v="69"/>
    <x v="52"/>
    <x v="1"/>
  </r>
  <r>
    <x v="0"/>
    <x v="2"/>
    <x v="2"/>
    <x v="7"/>
    <x v="5"/>
    <x v="4"/>
    <x v="7"/>
    <x v="5"/>
    <x v="2"/>
    <x v="5"/>
    <x v="1"/>
    <x v="1"/>
    <x v="2"/>
    <x v="1"/>
    <x v="56"/>
    <x v="57"/>
    <x v="56"/>
    <x v="5"/>
  </r>
  <r>
    <x v="0"/>
    <x v="2"/>
    <x v="2"/>
    <x v="7"/>
    <x v="5"/>
    <x v="4"/>
    <x v="7"/>
    <x v="5"/>
    <x v="2"/>
    <x v="5"/>
    <x v="1"/>
    <x v="1"/>
    <x v="2"/>
    <x v="1"/>
    <x v="62"/>
    <x v="75"/>
    <x v="23"/>
    <x v="1"/>
  </r>
  <r>
    <x v="0"/>
    <x v="2"/>
    <x v="2"/>
    <x v="7"/>
    <x v="5"/>
    <x v="4"/>
    <x v="7"/>
    <x v="5"/>
    <x v="2"/>
    <x v="5"/>
    <x v="1"/>
    <x v="1"/>
    <x v="2"/>
    <x v="1"/>
    <x v="55"/>
    <x v="56"/>
    <x v="22"/>
    <x v="6"/>
  </r>
  <r>
    <x v="0"/>
    <x v="2"/>
    <x v="2"/>
    <x v="7"/>
    <x v="5"/>
    <x v="4"/>
    <x v="7"/>
    <x v="5"/>
    <x v="2"/>
    <x v="5"/>
    <x v="1"/>
    <x v="1"/>
    <x v="2"/>
    <x v="1"/>
    <x v="88"/>
    <x v="89"/>
    <x v="53"/>
    <x v="4"/>
  </r>
  <r>
    <x v="0"/>
    <x v="2"/>
    <x v="2"/>
    <x v="7"/>
    <x v="5"/>
    <x v="4"/>
    <x v="7"/>
    <x v="5"/>
    <x v="2"/>
    <x v="5"/>
    <x v="1"/>
    <x v="1"/>
    <x v="2"/>
    <x v="1"/>
    <x v="1"/>
    <x v="4"/>
    <x v="11"/>
    <x v="10"/>
  </r>
  <r>
    <x v="0"/>
    <x v="2"/>
    <x v="2"/>
    <x v="7"/>
    <x v="5"/>
    <x v="4"/>
    <x v="7"/>
    <x v="5"/>
    <x v="2"/>
    <x v="5"/>
    <x v="1"/>
    <x v="1"/>
    <x v="2"/>
    <x v="1"/>
    <x v="2"/>
    <x v="3"/>
    <x v="47"/>
    <x v="1"/>
  </r>
  <r>
    <x v="0"/>
    <x v="2"/>
    <x v="2"/>
    <x v="7"/>
    <x v="5"/>
    <x v="4"/>
    <x v="7"/>
    <x v="5"/>
    <x v="2"/>
    <x v="5"/>
    <x v="1"/>
    <x v="1"/>
    <x v="2"/>
    <x v="1"/>
    <x v="81"/>
    <x v="88"/>
    <x v="43"/>
    <x v="1"/>
  </r>
  <r>
    <x v="0"/>
    <x v="2"/>
    <x v="2"/>
    <x v="7"/>
    <x v="5"/>
    <x v="4"/>
    <x v="7"/>
    <x v="5"/>
    <x v="2"/>
    <x v="5"/>
    <x v="1"/>
    <x v="1"/>
    <x v="2"/>
    <x v="1"/>
    <x v="11"/>
    <x v="14"/>
    <x v="30"/>
    <x v="3"/>
  </r>
  <r>
    <x v="0"/>
    <x v="2"/>
    <x v="2"/>
    <x v="7"/>
    <x v="5"/>
    <x v="4"/>
    <x v="7"/>
    <x v="5"/>
    <x v="2"/>
    <x v="5"/>
    <x v="1"/>
    <x v="1"/>
    <x v="0"/>
    <x v="1"/>
    <x v="87"/>
    <x v="86"/>
    <x v="13"/>
    <x v="1"/>
  </r>
  <r>
    <x v="0"/>
    <x v="2"/>
    <x v="2"/>
    <x v="7"/>
    <x v="5"/>
    <x v="4"/>
    <x v="7"/>
    <x v="5"/>
    <x v="2"/>
    <x v="5"/>
    <x v="1"/>
    <x v="1"/>
    <x v="0"/>
    <x v="1"/>
    <x v="83"/>
    <x v="83"/>
    <x v="88"/>
    <x v="1"/>
  </r>
  <r>
    <x v="0"/>
    <x v="2"/>
    <x v="2"/>
    <x v="7"/>
    <x v="5"/>
    <x v="4"/>
    <x v="7"/>
    <x v="5"/>
    <x v="2"/>
    <x v="5"/>
    <x v="1"/>
    <x v="1"/>
    <x v="0"/>
    <x v="1"/>
    <x v="25"/>
    <x v="25"/>
    <x v="39"/>
    <x v="0"/>
  </r>
  <r>
    <x v="2"/>
    <x v="1"/>
    <x v="7"/>
    <x v="3"/>
    <x v="9"/>
    <x v="7"/>
    <x v="8"/>
    <x v="0"/>
    <x v="1"/>
    <x v="6"/>
    <x v="0"/>
    <x v="8"/>
    <x v="1"/>
    <x v="1"/>
    <x v="80"/>
    <x v="82"/>
    <x v="15"/>
    <x v="4"/>
  </r>
  <r>
    <x v="2"/>
    <x v="1"/>
    <x v="7"/>
    <x v="3"/>
    <x v="9"/>
    <x v="7"/>
    <x v="8"/>
    <x v="0"/>
    <x v="1"/>
    <x v="6"/>
    <x v="0"/>
    <x v="8"/>
    <x v="1"/>
    <x v="1"/>
    <x v="35"/>
    <x v="42"/>
    <x v="28"/>
    <x v="1"/>
  </r>
  <r>
    <x v="2"/>
    <x v="1"/>
    <x v="7"/>
    <x v="3"/>
    <x v="9"/>
    <x v="7"/>
    <x v="8"/>
    <x v="0"/>
    <x v="1"/>
    <x v="6"/>
    <x v="0"/>
    <x v="8"/>
    <x v="2"/>
    <x v="1"/>
    <x v="6"/>
    <x v="1"/>
    <x v="85"/>
    <x v="6"/>
  </r>
  <r>
    <x v="2"/>
    <x v="1"/>
    <x v="7"/>
    <x v="3"/>
    <x v="9"/>
    <x v="7"/>
    <x v="8"/>
    <x v="0"/>
    <x v="1"/>
    <x v="6"/>
    <x v="0"/>
    <x v="8"/>
    <x v="2"/>
    <x v="1"/>
    <x v="76"/>
    <x v="80"/>
    <x v="8"/>
    <x v="31"/>
  </r>
  <r>
    <x v="2"/>
    <x v="1"/>
    <x v="7"/>
    <x v="3"/>
    <x v="9"/>
    <x v="7"/>
    <x v="8"/>
    <x v="0"/>
    <x v="1"/>
    <x v="6"/>
    <x v="0"/>
    <x v="8"/>
    <x v="2"/>
    <x v="1"/>
    <x v="36"/>
    <x v="39"/>
    <x v="78"/>
    <x v="3"/>
  </r>
  <r>
    <x v="2"/>
    <x v="1"/>
    <x v="7"/>
    <x v="3"/>
    <x v="9"/>
    <x v="7"/>
    <x v="8"/>
    <x v="0"/>
    <x v="1"/>
    <x v="6"/>
    <x v="0"/>
    <x v="8"/>
    <x v="2"/>
    <x v="1"/>
    <x v="17"/>
    <x v="13"/>
    <x v="58"/>
    <x v="1"/>
  </r>
  <r>
    <x v="2"/>
    <x v="1"/>
    <x v="7"/>
    <x v="3"/>
    <x v="9"/>
    <x v="7"/>
    <x v="8"/>
    <x v="0"/>
    <x v="1"/>
    <x v="6"/>
    <x v="0"/>
    <x v="8"/>
    <x v="2"/>
    <x v="1"/>
    <x v="64"/>
    <x v="77"/>
    <x v="75"/>
    <x v="6"/>
  </r>
  <r>
    <x v="2"/>
    <x v="1"/>
    <x v="7"/>
    <x v="3"/>
    <x v="9"/>
    <x v="7"/>
    <x v="8"/>
    <x v="0"/>
    <x v="1"/>
    <x v="6"/>
    <x v="0"/>
    <x v="8"/>
    <x v="2"/>
    <x v="1"/>
    <x v="26"/>
    <x v="27"/>
    <x v="31"/>
    <x v="8"/>
  </r>
  <r>
    <x v="2"/>
    <x v="1"/>
    <x v="7"/>
    <x v="3"/>
    <x v="9"/>
    <x v="7"/>
    <x v="8"/>
    <x v="0"/>
    <x v="1"/>
    <x v="6"/>
    <x v="0"/>
    <x v="8"/>
    <x v="2"/>
    <x v="1"/>
    <x v="47"/>
    <x v="46"/>
    <x v="67"/>
    <x v="5"/>
  </r>
  <r>
    <x v="2"/>
    <x v="1"/>
    <x v="7"/>
    <x v="3"/>
    <x v="9"/>
    <x v="7"/>
    <x v="8"/>
    <x v="0"/>
    <x v="1"/>
    <x v="6"/>
    <x v="0"/>
    <x v="8"/>
    <x v="2"/>
    <x v="1"/>
    <x v="28"/>
    <x v="30"/>
    <x v="82"/>
    <x v="1"/>
  </r>
  <r>
    <x v="2"/>
    <x v="1"/>
    <x v="7"/>
    <x v="3"/>
    <x v="9"/>
    <x v="7"/>
    <x v="8"/>
    <x v="0"/>
    <x v="1"/>
    <x v="6"/>
    <x v="0"/>
    <x v="8"/>
    <x v="2"/>
    <x v="1"/>
    <x v="12"/>
    <x v="19"/>
    <x v="54"/>
    <x v="1"/>
  </r>
  <r>
    <x v="2"/>
    <x v="1"/>
    <x v="7"/>
    <x v="3"/>
    <x v="9"/>
    <x v="7"/>
    <x v="8"/>
    <x v="0"/>
    <x v="1"/>
    <x v="6"/>
    <x v="0"/>
    <x v="8"/>
    <x v="2"/>
    <x v="1"/>
    <x v="58"/>
    <x v="61"/>
    <x v="12"/>
    <x v="3"/>
  </r>
  <r>
    <x v="2"/>
    <x v="1"/>
    <x v="7"/>
    <x v="3"/>
    <x v="9"/>
    <x v="7"/>
    <x v="8"/>
    <x v="0"/>
    <x v="1"/>
    <x v="6"/>
    <x v="0"/>
    <x v="8"/>
    <x v="2"/>
    <x v="1"/>
    <x v="81"/>
    <x v="88"/>
    <x v="43"/>
    <x v="1"/>
  </r>
  <r>
    <x v="2"/>
    <x v="1"/>
    <x v="7"/>
    <x v="3"/>
    <x v="9"/>
    <x v="7"/>
    <x v="8"/>
    <x v="0"/>
    <x v="1"/>
    <x v="6"/>
    <x v="0"/>
    <x v="8"/>
    <x v="2"/>
    <x v="1"/>
    <x v="31"/>
    <x v="33"/>
    <x v="72"/>
    <x v="1"/>
  </r>
  <r>
    <x v="2"/>
    <x v="1"/>
    <x v="7"/>
    <x v="3"/>
    <x v="9"/>
    <x v="7"/>
    <x v="8"/>
    <x v="0"/>
    <x v="1"/>
    <x v="6"/>
    <x v="0"/>
    <x v="8"/>
    <x v="2"/>
    <x v="1"/>
    <x v="74"/>
    <x v="71"/>
    <x v="76"/>
    <x v="1"/>
  </r>
  <r>
    <x v="2"/>
    <x v="1"/>
    <x v="7"/>
    <x v="3"/>
    <x v="9"/>
    <x v="7"/>
    <x v="8"/>
    <x v="0"/>
    <x v="1"/>
    <x v="6"/>
    <x v="0"/>
    <x v="8"/>
    <x v="2"/>
    <x v="1"/>
    <x v="55"/>
    <x v="56"/>
    <x v="22"/>
    <x v="2"/>
  </r>
  <r>
    <x v="2"/>
    <x v="1"/>
    <x v="7"/>
    <x v="3"/>
    <x v="9"/>
    <x v="7"/>
    <x v="8"/>
    <x v="0"/>
    <x v="1"/>
    <x v="6"/>
    <x v="0"/>
    <x v="8"/>
    <x v="2"/>
    <x v="1"/>
    <x v="66"/>
    <x v="62"/>
    <x v="5"/>
    <x v="1"/>
  </r>
  <r>
    <x v="2"/>
    <x v="1"/>
    <x v="7"/>
    <x v="3"/>
    <x v="9"/>
    <x v="7"/>
    <x v="8"/>
    <x v="0"/>
    <x v="1"/>
    <x v="6"/>
    <x v="0"/>
    <x v="8"/>
    <x v="2"/>
    <x v="1"/>
    <x v="56"/>
    <x v="57"/>
    <x v="56"/>
    <x v="1"/>
  </r>
  <r>
    <x v="2"/>
    <x v="1"/>
    <x v="7"/>
    <x v="3"/>
    <x v="9"/>
    <x v="7"/>
    <x v="8"/>
    <x v="0"/>
    <x v="1"/>
    <x v="6"/>
    <x v="0"/>
    <x v="8"/>
    <x v="2"/>
    <x v="1"/>
    <x v="32"/>
    <x v="34"/>
    <x v="38"/>
    <x v="1"/>
  </r>
  <r>
    <x v="2"/>
    <x v="1"/>
    <x v="7"/>
    <x v="3"/>
    <x v="9"/>
    <x v="7"/>
    <x v="8"/>
    <x v="0"/>
    <x v="1"/>
    <x v="6"/>
    <x v="0"/>
    <x v="8"/>
    <x v="2"/>
    <x v="1"/>
    <x v="75"/>
    <x v="59"/>
    <x v="20"/>
    <x v="1"/>
  </r>
  <r>
    <x v="2"/>
    <x v="1"/>
    <x v="7"/>
    <x v="3"/>
    <x v="9"/>
    <x v="7"/>
    <x v="8"/>
    <x v="0"/>
    <x v="1"/>
    <x v="6"/>
    <x v="0"/>
    <x v="8"/>
    <x v="2"/>
    <x v="1"/>
    <x v="60"/>
    <x v="70"/>
    <x v="10"/>
    <x v="1"/>
  </r>
  <r>
    <x v="2"/>
    <x v="1"/>
    <x v="7"/>
    <x v="3"/>
    <x v="9"/>
    <x v="7"/>
    <x v="8"/>
    <x v="0"/>
    <x v="1"/>
    <x v="6"/>
    <x v="0"/>
    <x v="8"/>
    <x v="2"/>
    <x v="1"/>
    <x v="88"/>
    <x v="89"/>
    <x v="53"/>
    <x v="1"/>
  </r>
  <r>
    <x v="2"/>
    <x v="1"/>
    <x v="7"/>
    <x v="3"/>
    <x v="9"/>
    <x v="7"/>
    <x v="8"/>
    <x v="0"/>
    <x v="1"/>
    <x v="6"/>
    <x v="0"/>
    <x v="8"/>
    <x v="2"/>
    <x v="1"/>
    <x v="18"/>
    <x v="16"/>
    <x v="70"/>
    <x v="1"/>
  </r>
  <r>
    <x v="2"/>
    <x v="1"/>
    <x v="7"/>
    <x v="3"/>
    <x v="9"/>
    <x v="7"/>
    <x v="8"/>
    <x v="0"/>
    <x v="1"/>
    <x v="6"/>
    <x v="0"/>
    <x v="8"/>
    <x v="0"/>
    <x v="1"/>
    <x v="25"/>
    <x v="25"/>
    <x v="39"/>
    <x v="0"/>
  </r>
  <r>
    <x v="2"/>
    <x v="0"/>
    <x v="8"/>
    <x v="1"/>
    <x v="1"/>
    <x v="1"/>
    <x v="3"/>
    <x v="1"/>
    <x v="0"/>
    <x v="8"/>
    <x v="1"/>
    <x v="0"/>
    <x v="1"/>
    <x v="1"/>
    <x v="35"/>
    <x v="42"/>
    <x v="28"/>
    <x v="4"/>
  </r>
  <r>
    <x v="2"/>
    <x v="0"/>
    <x v="8"/>
    <x v="1"/>
    <x v="1"/>
    <x v="1"/>
    <x v="3"/>
    <x v="1"/>
    <x v="0"/>
    <x v="8"/>
    <x v="1"/>
    <x v="0"/>
    <x v="1"/>
    <x v="1"/>
    <x v="10"/>
    <x v="21"/>
    <x v="66"/>
    <x v="8"/>
  </r>
  <r>
    <x v="2"/>
    <x v="0"/>
    <x v="8"/>
    <x v="1"/>
    <x v="1"/>
    <x v="1"/>
    <x v="3"/>
    <x v="1"/>
    <x v="0"/>
    <x v="8"/>
    <x v="1"/>
    <x v="0"/>
    <x v="1"/>
    <x v="1"/>
    <x v="2"/>
    <x v="8"/>
    <x v="77"/>
    <x v="18"/>
  </r>
  <r>
    <x v="2"/>
    <x v="0"/>
    <x v="8"/>
    <x v="1"/>
    <x v="1"/>
    <x v="1"/>
    <x v="3"/>
    <x v="1"/>
    <x v="0"/>
    <x v="8"/>
    <x v="1"/>
    <x v="0"/>
    <x v="1"/>
    <x v="1"/>
    <x v="9"/>
    <x v="11"/>
    <x v="29"/>
    <x v="1"/>
  </r>
  <r>
    <x v="2"/>
    <x v="0"/>
    <x v="8"/>
    <x v="1"/>
    <x v="1"/>
    <x v="1"/>
    <x v="3"/>
    <x v="1"/>
    <x v="0"/>
    <x v="8"/>
    <x v="1"/>
    <x v="0"/>
    <x v="2"/>
    <x v="1"/>
    <x v="61"/>
    <x v="72"/>
    <x v="60"/>
    <x v="43"/>
  </r>
  <r>
    <x v="2"/>
    <x v="0"/>
    <x v="8"/>
    <x v="1"/>
    <x v="1"/>
    <x v="1"/>
    <x v="3"/>
    <x v="1"/>
    <x v="0"/>
    <x v="8"/>
    <x v="1"/>
    <x v="0"/>
    <x v="2"/>
    <x v="1"/>
    <x v="32"/>
    <x v="34"/>
    <x v="38"/>
    <x v="7"/>
  </r>
  <r>
    <x v="2"/>
    <x v="0"/>
    <x v="8"/>
    <x v="1"/>
    <x v="1"/>
    <x v="1"/>
    <x v="3"/>
    <x v="1"/>
    <x v="0"/>
    <x v="8"/>
    <x v="1"/>
    <x v="0"/>
    <x v="2"/>
    <x v="1"/>
    <x v="69"/>
    <x v="69"/>
    <x v="52"/>
    <x v="7"/>
  </r>
  <r>
    <x v="2"/>
    <x v="0"/>
    <x v="8"/>
    <x v="1"/>
    <x v="1"/>
    <x v="1"/>
    <x v="3"/>
    <x v="1"/>
    <x v="0"/>
    <x v="8"/>
    <x v="1"/>
    <x v="0"/>
    <x v="2"/>
    <x v="1"/>
    <x v="6"/>
    <x v="1"/>
    <x v="85"/>
    <x v="2"/>
  </r>
  <r>
    <x v="2"/>
    <x v="0"/>
    <x v="8"/>
    <x v="1"/>
    <x v="1"/>
    <x v="1"/>
    <x v="3"/>
    <x v="1"/>
    <x v="0"/>
    <x v="8"/>
    <x v="1"/>
    <x v="0"/>
    <x v="0"/>
    <x v="1"/>
    <x v="9"/>
    <x v="11"/>
    <x v="29"/>
    <x v="2"/>
  </r>
  <r>
    <x v="2"/>
    <x v="0"/>
    <x v="8"/>
    <x v="1"/>
    <x v="1"/>
    <x v="1"/>
    <x v="3"/>
    <x v="1"/>
    <x v="0"/>
    <x v="8"/>
    <x v="1"/>
    <x v="0"/>
    <x v="2"/>
    <x v="1"/>
    <x v="64"/>
    <x v="77"/>
    <x v="75"/>
    <x v="1"/>
  </r>
  <r>
    <x v="2"/>
    <x v="0"/>
    <x v="8"/>
    <x v="1"/>
    <x v="1"/>
    <x v="1"/>
    <x v="3"/>
    <x v="1"/>
    <x v="0"/>
    <x v="8"/>
    <x v="1"/>
    <x v="0"/>
    <x v="2"/>
    <x v="1"/>
    <x v="12"/>
    <x v="19"/>
    <x v="54"/>
    <x v="7"/>
  </r>
  <r>
    <x v="2"/>
    <x v="0"/>
    <x v="8"/>
    <x v="1"/>
    <x v="1"/>
    <x v="1"/>
    <x v="3"/>
    <x v="1"/>
    <x v="0"/>
    <x v="8"/>
    <x v="1"/>
    <x v="0"/>
    <x v="2"/>
    <x v="1"/>
    <x v="11"/>
    <x v="14"/>
    <x v="30"/>
    <x v="4"/>
  </r>
  <r>
    <x v="2"/>
    <x v="0"/>
    <x v="8"/>
    <x v="1"/>
    <x v="1"/>
    <x v="1"/>
    <x v="3"/>
    <x v="1"/>
    <x v="0"/>
    <x v="8"/>
    <x v="1"/>
    <x v="0"/>
    <x v="2"/>
    <x v="1"/>
    <x v="66"/>
    <x v="62"/>
    <x v="5"/>
    <x v="26"/>
  </r>
  <r>
    <x v="2"/>
    <x v="0"/>
    <x v="8"/>
    <x v="1"/>
    <x v="1"/>
    <x v="1"/>
    <x v="3"/>
    <x v="1"/>
    <x v="0"/>
    <x v="8"/>
    <x v="1"/>
    <x v="0"/>
    <x v="2"/>
    <x v="1"/>
    <x v="58"/>
    <x v="61"/>
    <x v="12"/>
    <x v="22"/>
  </r>
  <r>
    <x v="2"/>
    <x v="0"/>
    <x v="8"/>
    <x v="1"/>
    <x v="1"/>
    <x v="1"/>
    <x v="3"/>
    <x v="1"/>
    <x v="0"/>
    <x v="8"/>
    <x v="1"/>
    <x v="0"/>
    <x v="2"/>
    <x v="1"/>
    <x v="52"/>
    <x v="53"/>
    <x v="32"/>
    <x v="2"/>
  </r>
  <r>
    <x v="2"/>
    <x v="0"/>
    <x v="8"/>
    <x v="1"/>
    <x v="1"/>
    <x v="1"/>
    <x v="3"/>
    <x v="1"/>
    <x v="0"/>
    <x v="8"/>
    <x v="1"/>
    <x v="0"/>
    <x v="2"/>
    <x v="1"/>
    <x v="49"/>
    <x v="50"/>
    <x v="59"/>
    <x v="45"/>
  </r>
  <r>
    <x v="2"/>
    <x v="0"/>
    <x v="8"/>
    <x v="1"/>
    <x v="1"/>
    <x v="1"/>
    <x v="3"/>
    <x v="1"/>
    <x v="0"/>
    <x v="8"/>
    <x v="1"/>
    <x v="0"/>
    <x v="2"/>
    <x v="1"/>
    <x v="4"/>
    <x v="5"/>
    <x v="64"/>
    <x v="3"/>
  </r>
  <r>
    <x v="2"/>
    <x v="0"/>
    <x v="8"/>
    <x v="1"/>
    <x v="1"/>
    <x v="1"/>
    <x v="3"/>
    <x v="1"/>
    <x v="0"/>
    <x v="8"/>
    <x v="1"/>
    <x v="0"/>
    <x v="2"/>
    <x v="1"/>
    <x v="40"/>
    <x v="36"/>
    <x v="49"/>
    <x v="3"/>
  </r>
  <r>
    <x v="2"/>
    <x v="0"/>
    <x v="8"/>
    <x v="1"/>
    <x v="1"/>
    <x v="1"/>
    <x v="3"/>
    <x v="1"/>
    <x v="0"/>
    <x v="8"/>
    <x v="1"/>
    <x v="0"/>
    <x v="2"/>
    <x v="1"/>
    <x v="51"/>
    <x v="54"/>
    <x v="19"/>
    <x v="1"/>
  </r>
  <r>
    <x v="2"/>
    <x v="0"/>
    <x v="8"/>
    <x v="1"/>
    <x v="1"/>
    <x v="1"/>
    <x v="3"/>
    <x v="1"/>
    <x v="0"/>
    <x v="8"/>
    <x v="1"/>
    <x v="0"/>
    <x v="2"/>
    <x v="1"/>
    <x v="26"/>
    <x v="27"/>
    <x v="31"/>
    <x v="3"/>
  </r>
  <r>
    <x v="2"/>
    <x v="0"/>
    <x v="8"/>
    <x v="1"/>
    <x v="1"/>
    <x v="1"/>
    <x v="3"/>
    <x v="1"/>
    <x v="0"/>
    <x v="8"/>
    <x v="1"/>
    <x v="0"/>
    <x v="2"/>
    <x v="1"/>
    <x v="71"/>
    <x v="76"/>
    <x v="42"/>
    <x v="9"/>
  </r>
  <r>
    <x v="2"/>
    <x v="0"/>
    <x v="8"/>
    <x v="1"/>
    <x v="1"/>
    <x v="1"/>
    <x v="3"/>
    <x v="1"/>
    <x v="0"/>
    <x v="8"/>
    <x v="1"/>
    <x v="0"/>
    <x v="2"/>
    <x v="1"/>
    <x v="65"/>
    <x v="67"/>
    <x v="16"/>
    <x v="1"/>
  </r>
  <r>
    <x v="2"/>
    <x v="0"/>
    <x v="8"/>
    <x v="1"/>
    <x v="1"/>
    <x v="1"/>
    <x v="3"/>
    <x v="1"/>
    <x v="0"/>
    <x v="8"/>
    <x v="1"/>
    <x v="0"/>
    <x v="0"/>
    <x v="1"/>
    <x v="35"/>
    <x v="42"/>
    <x v="28"/>
    <x v="3"/>
  </r>
  <r>
    <x v="2"/>
    <x v="0"/>
    <x v="8"/>
    <x v="1"/>
    <x v="1"/>
    <x v="1"/>
    <x v="3"/>
    <x v="1"/>
    <x v="0"/>
    <x v="8"/>
    <x v="1"/>
    <x v="0"/>
    <x v="0"/>
    <x v="1"/>
    <x v="16"/>
    <x v="17"/>
    <x v="45"/>
    <x v="42"/>
  </r>
  <r>
    <x v="2"/>
    <x v="0"/>
    <x v="8"/>
    <x v="1"/>
    <x v="1"/>
    <x v="1"/>
    <x v="3"/>
    <x v="1"/>
    <x v="0"/>
    <x v="8"/>
    <x v="1"/>
    <x v="0"/>
    <x v="0"/>
    <x v="1"/>
    <x v="33"/>
    <x v="35"/>
    <x v="41"/>
    <x v="1"/>
  </r>
  <r>
    <x v="2"/>
    <x v="0"/>
    <x v="8"/>
    <x v="1"/>
    <x v="1"/>
    <x v="1"/>
    <x v="3"/>
    <x v="1"/>
    <x v="0"/>
    <x v="8"/>
    <x v="1"/>
    <x v="0"/>
    <x v="0"/>
    <x v="1"/>
    <x v="25"/>
    <x v="25"/>
    <x v="39"/>
    <x v="0"/>
  </r>
  <r>
    <x v="2"/>
    <x v="0"/>
    <x v="1"/>
    <x v="9"/>
    <x v="10"/>
    <x v="9"/>
    <x v="4"/>
    <x v="3"/>
    <x v="0"/>
    <x v="4"/>
    <x v="1"/>
    <x v="2"/>
    <x v="1"/>
    <x v="0"/>
    <x v="80"/>
    <x v="82"/>
    <x v="15"/>
    <x v="21"/>
  </r>
  <r>
    <x v="2"/>
    <x v="0"/>
    <x v="1"/>
    <x v="9"/>
    <x v="10"/>
    <x v="9"/>
    <x v="4"/>
    <x v="3"/>
    <x v="0"/>
    <x v="4"/>
    <x v="1"/>
    <x v="2"/>
    <x v="1"/>
    <x v="0"/>
    <x v="9"/>
    <x v="11"/>
    <x v="29"/>
    <x v="9"/>
  </r>
  <r>
    <x v="2"/>
    <x v="0"/>
    <x v="1"/>
    <x v="9"/>
    <x v="10"/>
    <x v="9"/>
    <x v="4"/>
    <x v="3"/>
    <x v="0"/>
    <x v="4"/>
    <x v="1"/>
    <x v="2"/>
    <x v="1"/>
    <x v="0"/>
    <x v="78"/>
    <x v="78"/>
    <x v="48"/>
    <x v="7"/>
  </r>
  <r>
    <x v="2"/>
    <x v="0"/>
    <x v="1"/>
    <x v="9"/>
    <x v="10"/>
    <x v="9"/>
    <x v="4"/>
    <x v="3"/>
    <x v="0"/>
    <x v="4"/>
    <x v="1"/>
    <x v="2"/>
    <x v="1"/>
    <x v="0"/>
    <x v="86"/>
    <x v="85"/>
    <x v="6"/>
    <x v="2"/>
  </r>
  <r>
    <x v="2"/>
    <x v="0"/>
    <x v="1"/>
    <x v="9"/>
    <x v="10"/>
    <x v="9"/>
    <x v="4"/>
    <x v="3"/>
    <x v="0"/>
    <x v="4"/>
    <x v="1"/>
    <x v="2"/>
    <x v="1"/>
    <x v="0"/>
    <x v="85"/>
    <x v="84"/>
    <x v="55"/>
    <x v="2"/>
  </r>
  <r>
    <x v="2"/>
    <x v="0"/>
    <x v="1"/>
    <x v="9"/>
    <x v="10"/>
    <x v="9"/>
    <x v="4"/>
    <x v="3"/>
    <x v="0"/>
    <x v="4"/>
    <x v="1"/>
    <x v="2"/>
    <x v="2"/>
    <x v="0"/>
    <x v="61"/>
    <x v="72"/>
    <x v="60"/>
    <x v="40"/>
  </r>
  <r>
    <x v="2"/>
    <x v="0"/>
    <x v="1"/>
    <x v="9"/>
    <x v="10"/>
    <x v="9"/>
    <x v="4"/>
    <x v="3"/>
    <x v="0"/>
    <x v="4"/>
    <x v="1"/>
    <x v="2"/>
    <x v="2"/>
    <x v="0"/>
    <x v="26"/>
    <x v="27"/>
    <x v="31"/>
    <x v="18"/>
  </r>
  <r>
    <x v="2"/>
    <x v="0"/>
    <x v="1"/>
    <x v="9"/>
    <x v="10"/>
    <x v="9"/>
    <x v="4"/>
    <x v="3"/>
    <x v="0"/>
    <x v="4"/>
    <x v="1"/>
    <x v="2"/>
    <x v="2"/>
    <x v="0"/>
    <x v="64"/>
    <x v="77"/>
    <x v="75"/>
    <x v="3"/>
  </r>
  <r>
    <x v="2"/>
    <x v="0"/>
    <x v="1"/>
    <x v="9"/>
    <x v="10"/>
    <x v="9"/>
    <x v="4"/>
    <x v="3"/>
    <x v="0"/>
    <x v="4"/>
    <x v="1"/>
    <x v="2"/>
    <x v="2"/>
    <x v="0"/>
    <x v="69"/>
    <x v="69"/>
    <x v="52"/>
    <x v="2"/>
  </r>
  <r>
    <x v="2"/>
    <x v="0"/>
    <x v="1"/>
    <x v="9"/>
    <x v="10"/>
    <x v="9"/>
    <x v="4"/>
    <x v="3"/>
    <x v="0"/>
    <x v="4"/>
    <x v="1"/>
    <x v="2"/>
    <x v="2"/>
    <x v="0"/>
    <x v="56"/>
    <x v="57"/>
    <x v="56"/>
    <x v="1"/>
  </r>
  <r>
    <x v="2"/>
    <x v="0"/>
    <x v="1"/>
    <x v="9"/>
    <x v="10"/>
    <x v="9"/>
    <x v="4"/>
    <x v="3"/>
    <x v="0"/>
    <x v="4"/>
    <x v="1"/>
    <x v="2"/>
    <x v="2"/>
    <x v="0"/>
    <x v="76"/>
    <x v="80"/>
    <x v="8"/>
    <x v="21"/>
  </r>
  <r>
    <x v="2"/>
    <x v="0"/>
    <x v="1"/>
    <x v="9"/>
    <x v="10"/>
    <x v="9"/>
    <x v="4"/>
    <x v="3"/>
    <x v="0"/>
    <x v="4"/>
    <x v="1"/>
    <x v="2"/>
    <x v="2"/>
    <x v="0"/>
    <x v="73"/>
    <x v="74"/>
    <x v="68"/>
    <x v="1"/>
  </r>
  <r>
    <x v="2"/>
    <x v="0"/>
    <x v="1"/>
    <x v="9"/>
    <x v="10"/>
    <x v="9"/>
    <x v="4"/>
    <x v="3"/>
    <x v="0"/>
    <x v="4"/>
    <x v="1"/>
    <x v="2"/>
    <x v="2"/>
    <x v="0"/>
    <x v="80"/>
    <x v="82"/>
    <x v="15"/>
    <x v="3"/>
  </r>
  <r>
    <x v="2"/>
    <x v="0"/>
    <x v="1"/>
    <x v="9"/>
    <x v="10"/>
    <x v="9"/>
    <x v="4"/>
    <x v="3"/>
    <x v="0"/>
    <x v="4"/>
    <x v="1"/>
    <x v="2"/>
    <x v="2"/>
    <x v="0"/>
    <x v="9"/>
    <x v="11"/>
    <x v="29"/>
    <x v="1"/>
  </r>
  <r>
    <x v="2"/>
    <x v="0"/>
    <x v="1"/>
    <x v="9"/>
    <x v="10"/>
    <x v="9"/>
    <x v="4"/>
    <x v="3"/>
    <x v="0"/>
    <x v="4"/>
    <x v="1"/>
    <x v="2"/>
    <x v="2"/>
    <x v="0"/>
    <x v="40"/>
    <x v="36"/>
    <x v="49"/>
    <x v="1"/>
  </r>
  <r>
    <x v="2"/>
    <x v="0"/>
    <x v="1"/>
    <x v="9"/>
    <x v="10"/>
    <x v="9"/>
    <x v="4"/>
    <x v="3"/>
    <x v="0"/>
    <x v="4"/>
    <x v="1"/>
    <x v="2"/>
    <x v="2"/>
    <x v="0"/>
    <x v="32"/>
    <x v="34"/>
    <x v="38"/>
    <x v="1"/>
  </r>
  <r>
    <x v="2"/>
    <x v="0"/>
    <x v="1"/>
    <x v="9"/>
    <x v="10"/>
    <x v="9"/>
    <x v="4"/>
    <x v="3"/>
    <x v="0"/>
    <x v="4"/>
    <x v="1"/>
    <x v="2"/>
    <x v="2"/>
    <x v="0"/>
    <x v="72"/>
    <x v="64"/>
    <x v="18"/>
    <x v="1"/>
  </r>
  <r>
    <x v="2"/>
    <x v="0"/>
    <x v="1"/>
    <x v="9"/>
    <x v="10"/>
    <x v="9"/>
    <x v="4"/>
    <x v="3"/>
    <x v="0"/>
    <x v="4"/>
    <x v="1"/>
    <x v="2"/>
    <x v="2"/>
    <x v="0"/>
    <x v="71"/>
    <x v="76"/>
    <x v="42"/>
    <x v="4"/>
  </r>
  <r>
    <x v="2"/>
    <x v="0"/>
    <x v="1"/>
    <x v="9"/>
    <x v="10"/>
    <x v="9"/>
    <x v="4"/>
    <x v="3"/>
    <x v="0"/>
    <x v="4"/>
    <x v="1"/>
    <x v="2"/>
    <x v="0"/>
    <x v="0"/>
    <x v="35"/>
    <x v="42"/>
    <x v="28"/>
    <x v="2"/>
  </r>
  <r>
    <x v="2"/>
    <x v="0"/>
    <x v="1"/>
    <x v="9"/>
    <x v="10"/>
    <x v="9"/>
    <x v="4"/>
    <x v="3"/>
    <x v="0"/>
    <x v="4"/>
    <x v="1"/>
    <x v="2"/>
    <x v="2"/>
    <x v="0"/>
    <x v="5"/>
    <x v="6"/>
    <x v="69"/>
    <x v="1"/>
  </r>
  <r>
    <x v="2"/>
    <x v="0"/>
    <x v="1"/>
    <x v="9"/>
    <x v="10"/>
    <x v="9"/>
    <x v="4"/>
    <x v="3"/>
    <x v="0"/>
    <x v="4"/>
    <x v="1"/>
    <x v="2"/>
    <x v="0"/>
    <x v="0"/>
    <x v="30"/>
    <x v="31"/>
    <x v="74"/>
    <x v="2"/>
  </r>
  <r>
    <x v="2"/>
    <x v="0"/>
    <x v="1"/>
    <x v="9"/>
    <x v="10"/>
    <x v="9"/>
    <x v="4"/>
    <x v="3"/>
    <x v="0"/>
    <x v="4"/>
    <x v="1"/>
    <x v="2"/>
    <x v="0"/>
    <x v="0"/>
    <x v="10"/>
    <x v="21"/>
    <x v="66"/>
    <x v="1"/>
  </r>
  <r>
    <x v="2"/>
    <x v="0"/>
    <x v="1"/>
    <x v="9"/>
    <x v="10"/>
    <x v="9"/>
    <x v="4"/>
    <x v="3"/>
    <x v="0"/>
    <x v="4"/>
    <x v="1"/>
    <x v="2"/>
    <x v="0"/>
    <x v="0"/>
    <x v="2"/>
    <x v="8"/>
    <x v="77"/>
    <x v="2"/>
  </r>
  <r>
    <x v="2"/>
    <x v="0"/>
    <x v="1"/>
    <x v="9"/>
    <x v="10"/>
    <x v="9"/>
    <x v="4"/>
    <x v="3"/>
    <x v="0"/>
    <x v="4"/>
    <x v="1"/>
    <x v="2"/>
    <x v="0"/>
    <x v="0"/>
    <x v="25"/>
    <x v="25"/>
    <x v="39"/>
    <x v="0"/>
  </r>
  <r>
    <x v="2"/>
    <x v="0"/>
    <x v="4"/>
    <x v="8"/>
    <x v="0"/>
    <x v="2"/>
    <x v="1"/>
    <x v="1"/>
    <x v="5"/>
    <x v="3"/>
    <x v="1"/>
    <x v="5"/>
    <x v="1"/>
    <x v="0"/>
    <x v="35"/>
    <x v="42"/>
    <x v="28"/>
    <x v="4"/>
  </r>
  <r>
    <x v="2"/>
    <x v="0"/>
    <x v="4"/>
    <x v="8"/>
    <x v="0"/>
    <x v="2"/>
    <x v="1"/>
    <x v="1"/>
    <x v="5"/>
    <x v="3"/>
    <x v="1"/>
    <x v="5"/>
    <x v="1"/>
    <x v="0"/>
    <x v="54"/>
    <x v="55"/>
    <x v="33"/>
    <x v="1"/>
  </r>
  <r>
    <x v="2"/>
    <x v="0"/>
    <x v="4"/>
    <x v="8"/>
    <x v="0"/>
    <x v="2"/>
    <x v="1"/>
    <x v="1"/>
    <x v="5"/>
    <x v="3"/>
    <x v="1"/>
    <x v="5"/>
    <x v="0"/>
    <x v="0"/>
    <x v="29"/>
    <x v="32"/>
    <x v="9"/>
    <x v="1"/>
  </r>
  <r>
    <x v="2"/>
    <x v="0"/>
    <x v="4"/>
    <x v="8"/>
    <x v="0"/>
    <x v="2"/>
    <x v="1"/>
    <x v="1"/>
    <x v="5"/>
    <x v="3"/>
    <x v="1"/>
    <x v="5"/>
    <x v="1"/>
    <x v="0"/>
    <x v="50"/>
    <x v="51"/>
    <x v="24"/>
    <x v="1"/>
  </r>
  <r>
    <x v="2"/>
    <x v="0"/>
    <x v="4"/>
    <x v="8"/>
    <x v="0"/>
    <x v="2"/>
    <x v="1"/>
    <x v="1"/>
    <x v="5"/>
    <x v="3"/>
    <x v="1"/>
    <x v="5"/>
    <x v="1"/>
    <x v="0"/>
    <x v="78"/>
    <x v="78"/>
    <x v="48"/>
    <x v="1"/>
  </r>
  <r>
    <x v="2"/>
    <x v="0"/>
    <x v="4"/>
    <x v="8"/>
    <x v="0"/>
    <x v="2"/>
    <x v="1"/>
    <x v="1"/>
    <x v="5"/>
    <x v="3"/>
    <x v="1"/>
    <x v="5"/>
    <x v="0"/>
    <x v="0"/>
    <x v="86"/>
    <x v="85"/>
    <x v="6"/>
    <x v="1"/>
  </r>
  <r>
    <x v="2"/>
    <x v="0"/>
    <x v="4"/>
    <x v="8"/>
    <x v="0"/>
    <x v="2"/>
    <x v="1"/>
    <x v="1"/>
    <x v="5"/>
    <x v="3"/>
    <x v="1"/>
    <x v="5"/>
    <x v="0"/>
    <x v="0"/>
    <x v="54"/>
    <x v="55"/>
    <x v="33"/>
    <x v="1"/>
  </r>
  <r>
    <x v="2"/>
    <x v="0"/>
    <x v="4"/>
    <x v="8"/>
    <x v="0"/>
    <x v="2"/>
    <x v="1"/>
    <x v="1"/>
    <x v="5"/>
    <x v="3"/>
    <x v="1"/>
    <x v="5"/>
    <x v="0"/>
    <x v="0"/>
    <x v="16"/>
    <x v="17"/>
    <x v="45"/>
    <x v="53"/>
  </r>
  <r>
    <x v="2"/>
    <x v="0"/>
    <x v="4"/>
    <x v="8"/>
    <x v="0"/>
    <x v="2"/>
    <x v="1"/>
    <x v="1"/>
    <x v="5"/>
    <x v="3"/>
    <x v="1"/>
    <x v="5"/>
    <x v="2"/>
    <x v="0"/>
    <x v="36"/>
    <x v="39"/>
    <x v="78"/>
    <x v="12"/>
  </r>
  <r>
    <x v="2"/>
    <x v="0"/>
    <x v="4"/>
    <x v="8"/>
    <x v="0"/>
    <x v="2"/>
    <x v="1"/>
    <x v="1"/>
    <x v="5"/>
    <x v="3"/>
    <x v="1"/>
    <x v="5"/>
    <x v="2"/>
    <x v="0"/>
    <x v="49"/>
    <x v="50"/>
    <x v="59"/>
    <x v="51"/>
  </r>
  <r>
    <x v="2"/>
    <x v="0"/>
    <x v="4"/>
    <x v="8"/>
    <x v="0"/>
    <x v="2"/>
    <x v="1"/>
    <x v="1"/>
    <x v="5"/>
    <x v="3"/>
    <x v="1"/>
    <x v="5"/>
    <x v="2"/>
    <x v="0"/>
    <x v="56"/>
    <x v="57"/>
    <x v="56"/>
    <x v="12"/>
  </r>
  <r>
    <x v="2"/>
    <x v="0"/>
    <x v="4"/>
    <x v="8"/>
    <x v="0"/>
    <x v="2"/>
    <x v="1"/>
    <x v="1"/>
    <x v="5"/>
    <x v="3"/>
    <x v="1"/>
    <x v="5"/>
    <x v="2"/>
    <x v="0"/>
    <x v="4"/>
    <x v="5"/>
    <x v="64"/>
    <x v="7"/>
  </r>
  <r>
    <x v="2"/>
    <x v="0"/>
    <x v="4"/>
    <x v="8"/>
    <x v="0"/>
    <x v="2"/>
    <x v="1"/>
    <x v="1"/>
    <x v="5"/>
    <x v="3"/>
    <x v="1"/>
    <x v="5"/>
    <x v="2"/>
    <x v="0"/>
    <x v="40"/>
    <x v="36"/>
    <x v="49"/>
    <x v="12"/>
  </r>
  <r>
    <x v="2"/>
    <x v="0"/>
    <x v="4"/>
    <x v="8"/>
    <x v="0"/>
    <x v="2"/>
    <x v="1"/>
    <x v="1"/>
    <x v="5"/>
    <x v="3"/>
    <x v="1"/>
    <x v="5"/>
    <x v="2"/>
    <x v="0"/>
    <x v="37"/>
    <x v="60"/>
    <x v="0"/>
    <x v="8"/>
  </r>
  <r>
    <x v="2"/>
    <x v="0"/>
    <x v="4"/>
    <x v="8"/>
    <x v="0"/>
    <x v="2"/>
    <x v="1"/>
    <x v="1"/>
    <x v="5"/>
    <x v="3"/>
    <x v="1"/>
    <x v="5"/>
    <x v="2"/>
    <x v="0"/>
    <x v="41"/>
    <x v="38"/>
    <x v="17"/>
    <x v="1"/>
  </r>
  <r>
    <x v="2"/>
    <x v="0"/>
    <x v="4"/>
    <x v="8"/>
    <x v="0"/>
    <x v="2"/>
    <x v="1"/>
    <x v="1"/>
    <x v="5"/>
    <x v="3"/>
    <x v="1"/>
    <x v="5"/>
    <x v="2"/>
    <x v="0"/>
    <x v="69"/>
    <x v="69"/>
    <x v="52"/>
    <x v="5"/>
  </r>
  <r>
    <x v="2"/>
    <x v="0"/>
    <x v="4"/>
    <x v="8"/>
    <x v="0"/>
    <x v="2"/>
    <x v="1"/>
    <x v="1"/>
    <x v="5"/>
    <x v="3"/>
    <x v="1"/>
    <x v="5"/>
    <x v="2"/>
    <x v="0"/>
    <x v="26"/>
    <x v="27"/>
    <x v="31"/>
    <x v="9"/>
  </r>
  <r>
    <x v="2"/>
    <x v="0"/>
    <x v="4"/>
    <x v="8"/>
    <x v="0"/>
    <x v="2"/>
    <x v="1"/>
    <x v="1"/>
    <x v="5"/>
    <x v="3"/>
    <x v="1"/>
    <x v="5"/>
    <x v="2"/>
    <x v="0"/>
    <x v="45"/>
    <x v="48"/>
    <x v="7"/>
    <x v="2"/>
  </r>
  <r>
    <x v="2"/>
    <x v="0"/>
    <x v="4"/>
    <x v="8"/>
    <x v="0"/>
    <x v="2"/>
    <x v="1"/>
    <x v="1"/>
    <x v="5"/>
    <x v="3"/>
    <x v="1"/>
    <x v="5"/>
    <x v="2"/>
    <x v="0"/>
    <x v="34"/>
    <x v="41"/>
    <x v="44"/>
    <x v="12"/>
  </r>
  <r>
    <x v="2"/>
    <x v="0"/>
    <x v="4"/>
    <x v="8"/>
    <x v="0"/>
    <x v="2"/>
    <x v="1"/>
    <x v="1"/>
    <x v="5"/>
    <x v="3"/>
    <x v="1"/>
    <x v="5"/>
    <x v="2"/>
    <x v="0"/>
    <x v="51"/>
    <x v="54"/>
    <x v="19"/>
    <x v="3"/>
  </r>
  <r>
    <x v="2"/>
    <x v="0"/>
    <x v="4"/>
    <x v="8"/>
    <x v="0"/>
    <x v="2"/>
    <x v="1"/>
    <x v="1"/>
    <x v="5"/>
    <x v="3"/>
    <x v="1"/>
    <x v="5"/>
    <x v="2"/>
    <x v="0"/>
    <x v="32"/>
    <x v="34"/>
    <x v="38"/>
    <x v="1"/>
  </r>
  <r>
    <x v="2"/>
    <x v="0"/>
    <x v="4"/>
    <x v="8"/>
    <x v="0"/>
    <x v="2"/>
    <x v="1"/>
    <x v="1"/>
    <x v="5"/>
    <x v="3"/>
    <x v="1"/>
    <x v="5"/>
    <x v="2"/>
    <x v="0"/>
    <x v="6"/>
    <x v="1"/>
    <x v="85"/>
    <x v="4"/>
  </r>
  <r>
    <x v="2"/>
    <x v="0"/>
    <x v="4"/>
    <x v="8"/>
    <x v="0"/>
    <x v="2"/>
    <x v="1"/>
    <x v="1"/>
    <x v="5"/>
    <x v="3"/>
    <x v="1"/>
    <x v="5"/>
    <x v="2"/>
    <x v="0"/>
    <x v="35"/>
    <x v="42"/>
    <x v="28"/>
    <x v="2"/>
  </r>
  <r>
    <x v="2"/>
    <x v="0"/>
    <x v="4"/>
    <x v="8"/>
    <x v="0"/>
    <x v="2"/>
    <x v="1"/>
    <x v="1"/>
    <x v="5"/>
    <x v="3"/>
    <x v="1"/>
    <x v="5"/>
    <x v="2"/>
    <x v="0"/>
    <x v="1"/>
    <x v="4"/>
    <x v="11"/>
    <x v="3"/>
  </r>
  <r>
    <x v="2"/>
    <x v="0"/>
    <x v="4"/>
    <x v="8"/>
    <x v="0"/>
    <x v="2"/>
    <x v="1"/>
    <x v="1"/>
    <x v="5"/>
    <x v="3"/>
    <x v="1"/>
    <x v="5"/>
    <x v="2"/>
    <x v="0"/>
    <x v="88"/>
    <x v="89"/>
    <x v="53"/>
    <x v="2"/>
  </r>
  <r>
    <x v="2"/>
    <x v="0"/>
    <x v="4"/>
    <x v="8"/>
    <x v="0"/>
    <x v="2"/>
    <x v="1"/>
    <x v="1"/>
    <x v="5"/>
    <x v="3"/>
    <x v="1"/>
    <x v="5"/>
    <x v="2"/>
    <x v="0"/>
    <x v="70"/>
    <x v="68"/>
    <x v="27"/>
    <x v="2"/>
  </r>
  <r>
    <x v="2"/>
    <x v="0"/>
    <x v="4"/>
    <x v="8"/>
    <x v="0"/>
    <x v="2"/>
    <x v="1"/>
    <x v="1"/>
    <x v="5"/>
    <x v="3"/>
    <x v="1"/>
    <x v="5"/>
    <x v="2"/>
    <x v="0"/>
    <x v="14"/>
    <x v="15"/>
    <x v="37"/>
    <x v="1"/>
  </r>
  <r>
    <x v="2"/>
    <x v="0"/>
    <x v="4"/>
    <x v="8"/>
    <x v="0"/>
    <x v="2"/>
    <x v="1"/>
    <x v="1"/>
    <x v="5"/>
    <x v="3"/>
    <x v="1"/>
    <x v="5"/>
    <x v="2"/>
    <x v="0"/>
    <x v="29"/>
    <x v="32"/>
    <x v="9"/>
    <x v="1"/>
  </r>
  <r>
    <x v="2"/>
    <x v="0"/>
    <x v="4"/>
    <x v="8"/>
    <x v="0"/>
    <x v="2"/>
    <x v="1"/>
    <x v="1"/>
    <x v="5"/>
    <x v="3"/>
    <x v="1"/>
    <x v="5"/>
    <x v="2"/>
    <x v="0"/>
    <x v="3"/>
    <x v="2"/>
    <x v="83"/>
    <x v="3"/>
  </r>
  <r>
    <x v="2"/>
    <x v="0"/>
    <x v="4"/>
    <x v="8"/>
    <x v="0"/>
    <x v="2"/>
    <x v="1"/>
    <x v="1"/>
    <x v="5"/>
    <x v="3"/>
    <x v="1"/>
    <x v="5"/>
    <x v="2"/>
    <x v="0"/>
    <x v="20"/>
    <x v="29"/>
    <x v="84"/>
    <x v="2"/>
  </r>
  <r>
    <x v="2"/>
    <x v="0"/>
    <x v="4"/>
    <x v="8"/>
    <x v="0"/>
    <x v="2"/>
    <x v="1"/>
    <x v="1"/>
    <x v="5"/>
    <x v="3"/>
    <x v="1"/>
    <x v="5"/>
    <x v="2"/>
    <x v="0"/>
    <x v="44"/>
    <x v="45"/>
    <x v="35"/>
    <x v="2"/>
  </r>
  <r>
    <x v="2"/>
    <x v="0"/>
    <x v="4"/>
    <x v="8"/>
    <x v="0"/>
    <x v="2"/>
    <x v="1"/>
    <x v="1"/>
    <x v="5"/>
    <x v="3"/>
    <x v="1"/>
    <x v="5"/>
    <x v="2"/>
    <x v="0"/>
    <x v="11"/>
    <x v="14"/>
    <x v="30"/>
    <x v="6"/>
  </r>
  <r>
    <x v="2"/>
    <x v="0"/>
    <x v="4"/>
    <x v="8"/>
    <x v="0"/>
    <x v="2"/>
    <x v="1"/>
    <x v="1"/>
    <x v="5"/>
    <x v="3"/>
    <x v="1"/>
    <x v="5"/>
    <x v="2"/>
    <x v="0"/>
    <x v="64"/>
    <x v="77"/>
    <x v="75"/>
    <x v="2"/>
  </r>
  <r>
    <x v="2"/>
    <x v="0"/>
    <x v="4"/>
    <x v="8"/>
    <x v="0"/>
    <x v="2"/>
    <x v="1"/>
    <x v="1"/>
    <x v="5"/>
    <x v="3"/>
    <x v="1"/>
    <x v="5"/>
    <x v="2"/>
    <x v="0"/>
    <x v="62"/>
    <x v="75"/>
    <x v="23"/>
    <x v="1"/>
  </r>
  <r>
    <x v="2"/>
    <x v="0"/>
    <x v="4"/>
    <x v="8"/>
    <x v="0"/>
    <x v="2"/>
    <x v="1"/>
    <x v="1"/>
    <x v="5"/>
    <x v="3"/>
    <x v="1"/>
    <x v="5"/>
    <x v="0"/>
    <x v="0"/>
    <x v="25"/>
    <x v="25"/>
    <x v="39"/>
    <x v="0"/>
  </r>
  <r>
    <x v="2"/>
    <x v="0"/>
    <x v="3"/>
    <x v="6"/>
    <x v="6"/>
    <x v="3"/>
    <x v="5"/>
    <x v="2"/>
    <x v="4"/>
    <x v="8"/>
    <x v="1"/>
    <x v="4"/>
    <x v="1"/>
    <x v="0"/>
    <x v="78"/>
    <x v="78"/>
    <x v="48"/>
    <x v="2"/>
  </r>
  <r>
    <x v="2"/>
    <x v="0"/>
    <x v="3"/>
    <x v="6"/>
    <x v="6"/>
    <x v="3"/>
    <x v="5"/>
    <x v="2"/>
    <x v="4"/>
    <x v="8"/>
    <x v="1"/>
    <x v="4"/>
    <x v="1"/>
    <x v="0"/>
    <x v="35"/>
    <x v="42"/>
    <x v="28"/>
    <x v="12"/>
  </r>
  <r>
    <x v="2"/>
    <x v="0"/>
    <x v="3"/>
    <x v="6"/>
    <x v="6"/>
    <x v="3"/>
    <x v="5"/>
    <x v="2"/>
    <x v="4"/>
    <x v="8"/>
    <x v="1"/>
    <x v="4"/>
    <x v="1"/>
    <x v="0"/>
    <x v="85"/>
    <x v="84"/>
    <x v="55"/>
    <x v="1"/>
  </r>
  <r>
    <x v="2"/>
    <x v="0"/>
    <x v="3"/>
    <x v="6"/>
    <x v="6"/>
    <x v="3"/>
    <x v="5"/>
    <x v="2"/>
    <x v="4"/>
    <x v="8"/>
    <x v="1"/>
    <x v="4"/>
    <x v="1"/>
    <x v="0"/>
    <x v="42"/>
    <x v="44"/>
    <x v="86"/>
    <x v="1"/>
  </r>
  <r>
    <x v="2"/>
    <x v="0"/>
    <x v="3"/>
    <x v="6"/>
    <x v="6"/>
    <x v="3"/>
    <x v="5"/>
    <x v="2"/>
    <x v="4"/>
    <x v="8"/>
    <x v="1"/>
    <x v="4"/>
    <x v="1"/>
    <x v="0"/>
    <x v="80"/>
    <x v="82"/>
    <x v="15"/>
    <x v="1"/>
  </r>
  <r>
    <x v="2"/>
    <x v="0"/>
    <x v="3"/>
    <x v="6"/>
    <x v="6"/>
    <x v="3"/>
    <x v="5"/>
    <x v="2"/>
    <x v="4"/>
    <x v="8"/>
    <x v="1"/>
    <x v="4"/>
    <x v="2"/>
    <x v="0"/>
    <x v="66"/>
    <x v="62"/>
    <x v="5"/>
    <x v="35"/>
  </r>
  <r>
    <x v="2"/>
    <x v="0"/>
    <x v="3"/>
    <x v="6"/>
    <x v="6"/>
    <x v="3"/>
    <x v="5"/>
    <x v="2"/>
    <x v="4"/>
    <x v="8"/>
    <x v="1"/>
    <x v="4"/>
    <x v="2"/>
    <x v="0"/>
    <x v="61"/>
    <x v="72"/>
    <x v="60"/>
    <x v="50"/>
  </r>
  <r>
    <x v="2"/>
    <x v="0"/>
    <x v="3"/>
    <x v="6"/>
    <x v="6"/>
    <x v="3"/>
    <x v="5"/>
    <x v="2"/>
    <x v="4"/>
    <x v="8"/>
    <x v="1"/>
    <x v="4"/>
    <x v="2"/>
    <x v="0"/>
    <x v="49"/>
    <x v="50"/>
    <x v="59"/>
    <x v="49"/>
  </r>
  <r>
    <x v="2"/>
    <x v="0"/>
    <x v="3"/>
    <x v="6"/>
    <x v="6"/>
    <x v="3"/>
    <x v="5"/>
    <x v="2"/>
    <x v="4"/>
    <x v="8"/>
    <x v="1"/>
    <x v="4"/>
    <x v="2"/>
    <x v="0"/>
    <x v="26"/>
    <x v="27"/>
    <x v="31"/>
    <x v="7"/>
  </r>
  <r>
    <x v="2"/>
    <x v="0"/>
    <x v="3"/>
    <x v="6"/>
    <x v="6"/>
    <x v="3"/>
    <x v="5"/>
    <x v="2"/>
    <x v="4"/>
    <x v="8"/>
    <x v="1"/>
    <x v="4"/>
    <x v="0"/>
    <x v="0"/>
    <x v="35"/>
    <x v="42"/>
    <x v="28"/>
    <x v="2"/>
  </r>
  <r>
    <x v="2"/>
    <x v="0"/>
    <x v="3"/>
    <x v="6"/>
    <x v="6"/>
    <x v="3"/>
    <x v="5"/>
    <x v="2"/>
    <x v="4"/>
    <x v="8"/>
    <x v="1"/>
    <x v="4"/>
    <x v="2"/>
    <x v="0"/>
    <x v="76"/>
    <x v="80"/>
    <x v="8"/>
    <x v="38"/>
  </r>
  <r>
    <x v="2"/>
    <x v="0"/>
    <x v="3"/>
    <x v="6"/>
    <x v="6"/>
    <x v="3"/>
    <x v="5"/>
    <x v="2"/>
    <x v="4"/>
    <x v="8"/>
    <x v="1"/>
    <x v="4"/>
    <x v="2"/>
    <x v="0"/>
    <x v="58"/>
    <x v="61"/>
    <x v="12"/>
    <x v="7"/>
  </r>
  <r>
    <x v="2"/>
    <x v="0"/>
    <x v="3"/>
    <x v="6"/>
    <x v="6"/>
    <x v="3"/>
    <x v="5"/>
    <x v="2"/>
    <x v="4"/>
    <x v="8"/>
    <x v="1"/>
    <x v="4"/>
    <x v="2"/>
    <x v="0"/>
    <x v="11"/>
    <x v="14"/>
    <x v="30"/>
    <x v="4"/>
  </r>
  <r>
    <x v="2"/>
    <x v="0"/>
    <x v="3"/>
    <x v="6"/>
    <x v="6"/>
    <x v="3"/>
    <x v="5"/>
    <x v="2"/>
    <x v="4"/>
    <x v="8"/>
    <x v="1"/>
    <x v="4"/>
    <x v="2"/>
    <x v="0"/>
    <x v="56"/>
    <x v="57"/>
    <x v="56"/>
    <x v="11"/>
  </r>
  <r>
    <x v="2"/>
    <x v="0"/>
    <x v="3"/>
    <x v="6"/>
    <x v="6"/>
    <x v="3"/>
    <x v="5"/>
    <x v="2"/>
    <x v="4"/>
    <x v="8"/>
    <x v="1"/>
    <x v="4"/>
    <x v="2"/>
    <x v="0"/>
    <x v="12"/>
    <x v="19"/>
    <x v="54"/>
    <x v="1"/>
  </r>
  <r>
    <x v="2"/>
    <x v="0"/>
    <x v="3"/>
    <x v="6"/>
    <x v="6"/>
    <x v="3"/>
    <x v="5"/>
    <x v="2"/>
    <x v="4"/>
    <x v="8"/>
    <x v="1"/>
    <x v="4"/>
    <x v="2"/>
    <x v="0"/>
    <x v="65"/>
    <x v="67"/>
    <x v="16"/>
    <x v="1"/>
  </r>
  <r>
    <x v="2"/>
    <x v="0"/>
    <x v="3"/>
    <x v="6"/>
    <x v="6"/>
    <x v="3"/>
    <x v="5"/>
    <x v="2"/>
    <x v="4"/>
    <x v="8"/>
    <x v="1"/>
    <x v="4"/>
    <x v="2"/>
    <x v="0"/>
    <x v="55"/>
    <x v="56"/>
    <x v="22"/>
    <x v="1"/>
  </r>
  <r>
    <x v="2"/>
    <x v="0"/>
    <x v="3"/>
    <x v="6"/>
    <x v="6"/>
    <x v="3"/>
    <x v="5"/>
    <x v="2"/>
    <x v="4"/>
    <x v="8"/>
    <x v="1"/>
    <x v="4"/>
    <x v="2"/>
    <x v="0"/>
    <x v="57"/>
    <x v="58"/>
    <x v="46"/>
    <x v="1"/>
  </r>
  <r>
    <x v="2"/>
    <x v="0"/>
    <x v="3"/>
    <x v="6"/>
    <x v="6"/>
    <x v="3"/>
    <x v="5"/>
    <x v="2"/>
    <x v="4"/>
    <x v="8"/>
    <x v="1"/>
    <x v="4"/>
    <x v="2"/>
    <x v="0"/>
    <x v="84"/>
    <x v="90"/>
    <x v="81"/>
    <x v="1"/>
  </r>
  <r>
    <x v="2"/>
    <x v="0"/>
    <x v="3"/>
    <x v="6"/>
    <x v="6"/>
    <x v="3"/>
    <x v="5"/>
    <x v="2"/>
    <x v="4"/>
    <x v="8"/>
    <x v="1"/>
    <x v="4"/>
    <x v="0"/>
    <x v="0"/>
    <x v="25"/>
    <x v="25"/>
    <x v="39"/>
    <x v="0"/>
  </r>
  <r>
    <x v="2"/>
    <x v="0"/>
    <x v="9"/>
    <x v="4"/>
    <x v="7"/>
    <x v="8"/>
    <x v="6"/>
    <x v="4"/>
    <x v="1"/>
    <x v="1"/>
    <x v="1"/>
    <x v="3"/>
    <x v="1"/>
    <x v="1"/>
    <x v="35"/>
    <x v="42"/>
    <x v="28"/>
    <x v="8"/>
  </r>
  <r>
    <x v="2"/>
    <x v="0"/>
    <x v="9"/>
    <x v="4"/>
    <x v="7"/>
    <x v="8"/>
    <x v="6"/>
    <x v="4"/>
    <x v="1"/>
    <x v="1"/>
    <x v="1"/>
    <x v="3"/>
    <x v="1"/>
    <x v="1"/>
    <x v="78"/>
    <x v="78"/>
    <x v="48"/>
    <x v="2"/>
  </r>
  <r>
    <x v="2"/>
    <x v="0"/>
    <x v="9"/>
    <x v="4"/>
    <x v="7"/>
    <x v="8"/>
    <x v="6"/>
    <x v="4"/>
    <x v="1"/>
    <x v="1"/>
    <x v="1"/>
    <x v="3"/>
    <x v="2"/>
    <x v="1"/>
    <x v="49"/>
    <x v="50"/>
    <x v="59"/>
    <x v="4"/>
  </r>
  <r>
    <x v="2"/>
    <x v="0"/>
    <x v="9"/>
    <x v="4"/>
    <x v="7"/>
    <x v="8"/>
    <x v="6"/>
    <x v="4"/>
    <x v="1"/>
    <x v="1"/>
    <x v="1"/>
    <x v="3"/>
    <x v="2"/>
    <x v="1"/>
    <x v="66"/>
    <x v="62"/>
    <x v="5"/>
    <x v="32"/>
  </r>
  <r>
    <x v="2"/>
    <x v="0"/>
    <x v="9"/>
    <x v="4"/>
    <x v="7"/>
    <x v="8"/>
    <x v="6"/>
    <x v="4"/>
    <x v="1"/>
    <x v="1"/>
    <x v="1"/>
    <x v="3"/>
    <x v="2"/>
    <x v="1"/>
    <x v="56"/>
    <x v="57"/>
    <x v="56"/>
    <x v="1"/>
  </r>
  <r>
    <x v="2"/>
    <x v="0"/>
    <x v="9"/>
    <x v="4"/>
    <x v="7"/>
    <x v="8"/>
    <x v="6"/>
    <x v="4"/>
    <x v="1"/>
    <x v="1"/>
    <x v="1"/>
    <x v="3"/>
    <x v="2"/>
    <x v="1"/>
    <x v="76"/>
    <x v="80"/>
    <x v="8"/>
    <x v="2"/>
  </r>
  <r>
    <x v="2"/>
    <x v="0"/>
    <x v="9"/>
    <x v="4"/>
    <x v="7"/>
    <x v="8"/>
    <x v="6"/>
    <x v="4"/>
    <x v="1"/>
    <x v="1"/>
    <x v="1"/>
    <x v="3"/>
    <x v="2"/>
    <x v="1"/>
    <x v="62"/>
    <x v="75"/>
    <x v="23"/>
    <x v="1"/>
  </r>
  <r>
    <x v="2"/>
    <x v="0"/>
    <x v="9"/>
    <x v="4"/>
    <x v="7"/>
    <x v="8"/>
    <x v="6"/>
    <x v="4"/>
    <x v="1"/>
    <x v="1"/>
    <x v="1"/>
    <x v="3"/>
    <x v="2"/>
    <x v="1"/>
    <x v="32"/>
    <x v="34"/>
    <x v="38"/>
    <x v="3"/>
  </r>
  <r>
    <x v="2"/>
    <x v="0"/>
    <x v="9"/>
    <x v="4"/>
    <x v="7"/>
    <x v="8"/>
    <x v="6"/>
    <x v="4"/>
    <x v="1"/>
    <x v="1"/>
    <x v="1"/>
    <x v="3"/>
    <x v="2"/>
    <x v="1"/>
    <x v="17"/>
    <x v="13"/>
    <x v="58"/>
    <x v="6"/>
  </r>
  <r>
    <x v="2"/>
    <x v="0"/>
    <x v="9"/>
    <x v="4"/>
    <x v="7"/>
    <x v="8"/>
    <x v="6"/>
    <x v="4"/>
    <x v="1"/>
    <x v="1"/>
    <x v="1"/>
    <x v="3"/>
    <x v="2"/>
    <x v="1"/>
    <x v="26"/>
    <x v="27"/>
    <x v="31"/>
    <x v="5"/>
  </r>
  <r>
    <x v="2"/>
    <x v="0"/>
    <x v="9"/>
    <x v="4"/>
    <x v="7"/>
    <x v="8"/>
    <x v="6"/>
    <x v="4"/>
    <x v="1"/>
    <x v="1"/>
    <x v="1"/>
    <x v="3"/>
    <x v="2"/>
    <x v="1"/>
    <x v="58"/>
    <x v="61"/>
    <x v="12"/>
    <x v="3"/>
  </r>
  <r>
    <x v="2"/>
    <x v="0"/>
    <x v="9"/>
    <x v="4"/>
    <x v="7"/>
    <x v="8"/>
    <x v="6"/>
    <x v="4"/>
    <x v="1"/>
    <x v="1"/>
    <x v="1"/>
    <x v="3"/>
    <x v="2"/>
    <x v="1"/>
    <x v="64"/>
    <x v="77"/>
    <x v="75"/>
    <x v="1"/>
  </r>
  <r>
    <x v="2"/>
    <x v="0"/>
    <x v="9"/>
    <x v="4"/>
    <x v="7"/>
    <x v="8"/>
    <x v="6"/>
    <x v="4"/>
    <x v="1"/>
    <x v="1"/>
    <x v="1"/>
    <x v="3"/>
    <x v="0"/>
    <x v="1"/>
    <x v="25"/>
    <x v="25"/>
    <x v="39"/>
    <x v="0"/>
  </r>
  <r>
    <x v="2"/>
    <x v="0"/>
    <x v="10"/>
    <x v="2"/>
    <x v="2"/>
    <x v="0"/>
    <x v="0"/>
    <x v="2"/>
    <x v="3"/>
    <x v="7"/>
    <x v="1"/>
    <x v="0"/>
    <x v="1"/>
    <x v="1"/>
    <x v="30"/>
    <x v="31"/>
    <x v="74"/>
    <x v="3"/>
  </r>
  <r>
    <x v="2"/>
    <x v="0"/>
    <x v="10"/>
    <x v="2"/>
    <x v="2"/>
    <x v="0"/>
    <x v="0"/>
    <x v="2"/>
    <x v="3"/>
    <x v="7"/>
    <x v="1"/>
    <x v="0"/>
    <x v="1"/>
    <x v="1"/>
    <x v="9"/>
    <x v="11"/>
    <x v="29"/>
    <x v="1"/>
  </r>
  <r>
    <x v="2"/>
    <x v="0"/>
    <x v="10"/>
    <x v="2"/>
    <x v="2"/>
    <x v="0"/>
    <x v="0"/>
    <x v="2"/>
    <x v="3"/>
    <x v="7"/>
    <x v="1"/>
    <x v="0"/>
    <x v="1"/>
    <x v="1"/>
    <x v="2"/>
    <x v="8"/>
    <x v="77"/>
    <x v="22"/>
  </r>
  <r>
    <x v="2"/>
    <x v="0"/>
    <x v="10"/>
    <x v="2"/>
    <x v="2"/>
    <x v="0"/>
    <x v="0"/>
    <x v="2"/>
    <x v="3"/>
    <x v="7"/>
    <x v="1"/>
    <x v="0"/>
    <x v="1"/>
    <x v="1"/>
    <x v="35"/>
    <x v="42"/>
    <x v="28"/>
    <x v="8"/>
  </r>
  <r>
    <x v="2"/>
    <x v="0"/>
    <x v="10"/>
    <x v="2"/>
    <x v="2"/>
    <x v="0"/>
    <x v="0"/>
    <x v="2"/>
    <x v="3"/>
    <x v="7"/>
    <x v="1"/>
    <x v="0"/>
    <x v="1"/>
    <x v="1"/>
    <x v="86"/>
    <x v="85"/>
    <x v="6"/>
    <x v="1"/>
  </r>
  <r>
    <x v="2"/>
    <x v="0"/>
    <x v="10"/>
    <x v="2"/>
    <x v="2"/>
    <x v="0"/>
    <x v="0"/>
    <x v="2"/>
    <x v="3"/>
    <x v="7"/>
    <x v="1"/>
    <x v="0"/>
    <x v="1"/>
    <x v="1"/>
    <x v="78"/>
    <x v="78"/>
    <x v="48"/>
    <x v="3"/>
  </r>
  <r>
    <x v="2"/>
    <x v="0"/>
    <x v="10"/>
    <x v="2"/>
    <x v="2"/>
    <x v="0"/>
    <x v="0"/>
    <x v="2"/>
    <x v="3"/>
    <x v="7"/>
    <x v="1"/>
    <x v="0"/>
    <x v="1"/>
    <x v="1"/>
    <x v="10"/>
    <x v="21"/>
    <x v="66"/>
    <x v="7"/>
  </r>
  <r>
    <x v="2"/>
    <x v="0"/>
    <x v="10"/>
    <x v="2"/>
    <x v="2"/>
    <x v="0"/>
    <x v="0"/>
    <x v="2"/>
    <x v="3"/>
    <x v="7"/>
    <x v="1"/>
    <x v="0"/>
    <x v="2"/>
    <x v="1"/>
    <x v="49"/>
    <x v="50"/>
    <x v="59"/>
    <x v="54"/>
  </r>
  <r>
    <x v="2"/>
    <x v="0"/>
    <x v="10"/>
    <x v="2"/>
    <x v="2"/>
    <x v="0"/>
    <x v="0"/>
    <x v="2"/>
    <x v="3"/>
    <x v="7"/>
    <x v="1"/>
    <x v="0"/>
    <x v="2"/>
    <x v="1"/>
    <x v="58"/>
    <x v="61"/>
    <x v="12"/>
    <x v="3"/>
  </r>
  <r>
    <x v="2"/>
    <x v="0"/>
    <x v="10"/>
    <x v="2"/>
    <x v="2"/>
    <x v="0"/>
    <x v="0"/>
    <x v="2"/>
    <x v="3"/>
    <x v="7"/>
    <x v="1"/>
    <x v="0"/>
    <x v="2"/>
    <x v="1"/>
    <x v="66"/>
    <x v="62"/>
    <x v="5"/>
    <x v="12"/>
  </r>
  <r>
    <x v="2"/>
    <x v="0"/>
    <x v="10"/>
    <x v="2"/>
    <x v="2"/>
    <x v="0"/>
    <x v="0"/>
    <x v="2"/>
    <x v="3"/>
    <x v="7"/>
    <x v="1"/>
    <x v="0"/>
    <x v="2"/>
    <x v="1"/>
    <x v="40"/>
    <x v="36"/>
    <x v="49"/>
    <x v="37"/>
  </r>
  <r>
    <x v="2"/>
    <x v="0"/>
    <x v="10"/>
    <x v="2"/>
    <x v="2"/>
    <x v="0"/>
    <x v="0"/>
    <x v="2"/>
    <x v="3"/>
    <x v="7"/>
    <x v="1"/>
    <x v="0"/>
    <x v="2"/>
    <x v="1"/>
    <x v="6"/>
    <x v="1"/>
    <x v="85"/>
    <x v="21"/>
  </r>
  <r>
    <x v="2"/>
    <x v="0"/>
    <x v="10"/>
    <x v="2"/>
    <x v="2"/>
    <x v="0"/>
    <x v="0"/>
    <x v="2"/>
    <x v="3"/>
    <x v="7"/>
    <x v="1"/>
    <x v="0"/>
    <x v="2"/>
    <x v="1"/>
    <x v="56"/>
    <x v="57"/>
    <x v="56"/>
    <x v="6"/>
  </r>
  <r>
    <x v="2"/>
    <x v="0"/>
    <x v="10"/>
    <x v="2"/>
    <x v="2"/>
    <x v="0"/>
    <x v="0"/>
    <x v="2"/>
    <x v="3"/>
    <x v="7"/>
    <x v="1"/>
    <x v="0"/>
    <x v="2"/>
    <x v="1"/>
    <x v="11"/>
    <x v="14"/>
    <x v="30"/>
    <x v="3"/>
  </r>
  <r>
    <x v="2"/>
    <x v="0"/>
    <x v="10"/>
    <x v="2"/>
    <x v="2"/>
    <x v="0"/>
    <x v="0"/>
    <x v="2"/>
    <x v="3"/>
    <x v="7"/>
    <x v="1"/>
    <x v="0"/>
    <x v="2"/>
    <x v="1"/>
    <x v="48"/>
    <x v="49"/>
    <x v="51"/>
    <x v="4"/>
  </r>
  <r>
    <x v="2"/>
    <x v="0"/>
    <x v="10"/>
    <x v="2"/>
    <x v="2"/>
    <x v="0"/>
    <x v="0"/>
    <x v="2"/>
    <x v="3"/>
    <x v="7"/>
    <x v="1"/>
    <x v="0"/>
    <x v="2"/>
    <x v="1"/>
    <x v="69"/>
    <x v="69"/>
    <x v="52"/>
    <x v="12"/>
  </r>
  <r>
    <x v="2"/>
    <x v="0"/>
    <x v="10"/>
    <x v="2"/>
    <x v="2"/>
    <x v="0"/>
    <x v="0"/>
    <x v="2"/>
    <x v="3"/>
    <x v="7"/>
    <x v="1"/>
    <x v="0"/>
    <x v="2"/>
    <x v="1"/>
    <x v="61"/>
    <x v="72"/>
    <x v="60"/>
    <x v="8"/>
  </r>
  <r>
    <x v="2"/>
    <x v="0"/>
    <x v="10"/>
    <x v="2"/>
    <x v="2"/>
    <x v="0"/>
    <x v="0"/>
    <x v="2"/>
    <x v="3"/>
    <x v="7"/>
    <x v="1"/>
    <x v="0"/>
    <x v="2"/>
    <x v="1"/>
    <x v="26"/>
    <x v="27"/>
    <x v="31"/>
    <x v="4"/>
  </r>
  <r>
    <x v="2"/>
    <x v="0"/>
    <x v="10"/>
    <x v="2"/>
    <x v="2"/>
    <x v="0"/>
    <x v="0"/>
    <x v="2"/>
    <x v="3"/>
    <x v="7"/>
    <x v="1"/>
    <x v="0"/>
    <x v="2"/>
    <x v="1"/>
    <x v="21"/>
    <x v="28"/>
    <x v="62"/>
    <x v="4"/>
  </r>
  <r>
    <x v="2"/>
    <x v="0"/>
    <x v="10"/>
    <x v="2"/>
    <x v="2"/>
    <x v="0"/>
    <x v="0"/>
    <x v="2"/>
    <x v="3"/>
    <x v="7"/>
    <x v="1"/>
    <x v="0"/>
    <x v="2"/>
    <x v="1"/>
    <x v="15"/>
    <x v="18"/>
    <x v="0"/>
    <x v="1"/>
  </r>
  <r>
    <x v="2"/>
    <x v="0"/>
    <x v="10"/>
    <x v="2"/>
    <x v="2"/>
    <x v="0"/>
    <x v="0"/>
    <x v="2"/>
    <x v="3"/>
    <x v="7"/>
    <x v="1"/>
    <x v="0"/>
    <x v="2"/>
    <x v="1"/>
    <x v="4"/>
    <x v="5"/>
    <x v="64"/>
    <x v="6"/>
  </r>
  <r>
    <x v="2"/>
    <x v="0"/>
    <x v="10"/>
    <x v="2"/>
    <x v="2"/>
    <x v="0"/>
    <x v="0"/>
    <x v="2"/>
    <x v="3"/>
    <x v="7"/>
    <x v="1"/>
    <x v="0"/>
    <x v="2"/>
    <x v="1"/>
    <x v="12"/>
    <x v="19"/>
    <x v="54"/>
    <x v="2"/>
  </r>
  <r>
    <x v="2"/>
    <x v="0"/>
    <x v="10"/>
    <x v="2"/>
    <x v="2"/>
    <x v="0"/>
    <x v="0"/>
    <x v="2"/>
    <x v="3"/>
    <x v="7"/>
    <x v="1"/>
    <x v="0"/>
    <x v="2"/>
    <x v="1"/>
    <x v="88"/>
    <x v="89"/>
    <x v="53"/>
    <x v="7"/>
  </r>
  <r>
    <x v="2"/>
    <x v="0"/>
    <x v="10"/>
    <x v="2"/>
    <x v="2"/>
    <x v="0"/>
    <x v="0"/>
    <x v="2"/>
    <x v="3"/>
    <x v="7"/>
    <x v="1"/>
    <x v="0"/>
    <x v="2"/>
    <x v="1"/>
    <x v="44"/>
    <x v="45"/>
    <x v="35"/>
    <x v="3"/>
  </r>
  <r>
    <x v="2"/>
    <x v="0"/>
    <x v="10"/>
    <x v="2"/>
    <x v="2"/>
    <x v="0"/>
    <x v="0"/>
    <x v="2"/>
    <x v="3"/>
    <x v="7"/>
    <x v="1"/>
    <x v="0"/>
    <x v="2"/>
    <x v="1"/>
    <x v="37"/>
    <x v="60"/>
    <x v="0"/>
    <x v="1"/>
  </r>
  <r>
    <x v="2"/>
    <x v="0"/>
    <x v="10"/>
    <x v="2"/>
    <x v="2"/>
    <x v="0"/>
    <x v="0"/>
    <x v="2"/>
    <x v="3"/>
    <x v="7"/>
    <x v="1"/>
    <x v="0"/>
    <x v="2"/>
    <x v="1"/>
    <x v="76"/>
    <x v="80"/>
    <x v="8"/>
    <x v="1"/>
  </r>
  <r>
    <x v="2"/>
    <x v="0"/>
    <x v="10"/>
    <x v="2"/>
    <x v="2"/>
    <x v="0"/>
    <x v="0"/>
    <x v="2"/>
    <x v="3"/>
    <x v="7"/>
    <x v="1"/>
    <x v="0"/>
    <x v="0"/>
    <x v="1"/>
    <x v="25"/>
    <x v="25"/>
    <x v="39"/>
    <x v="0"/>
  </r>
  <r>
    <x v="2"/>
    <x v="0"/>
    <x v="2"/>
    <x v="7"/>
    <x v="5"/>
    <x v="4"/>
    <x v="7"/>
    <x v="5"/>
    <x v="2"/>
    <x v="5"/>
    <x v="1"/>
    <x v="1"/>
    <x v="1"/>
    <x v="0"/>
    <x v="35"/>
    <x v="42"/>
    <x v="28"/>
    <x v="8"/>
  </r>
  <r>
    <x v="2"/>
    <x v="0"/>
    <x v="2"/>
    <x v="7"/>
    <x v="5"/>
    <x v="4"/>
    <x v="7"/>
    <x v="5"/>
    <x v="2"/>
    <x v="5"/>
    <x v="1"/>
    <x v="1"/>
    <x v="1"/>
    <x v="0"/>
    <x v="57"/>
    <x v="58"/>
    <x v="46"/>
    <x v="2"/>
  </r>
  <r>
    <x v="2"/>
    <x v="0"/>
    <x v="2"/>
    <x v="7"/>
    <x v="5"/>
    <x v="4"/>
    <x v="7"/>
    <x v="5"/>
    <x v="2"/>
    <x v="5"/>
    <x v="1"/>
    <x v="1"/>
    <x v="1"/>
    <x v="0"/>
    <x v="80"/>
    <x v="82"/>
    <x v="15"/>
    <x v="5"/>
  </r>
  <r>
    <x v="2"/>
    <x v="0"/>
    <x v="2"/>
    <x v="7"/>
    <x v="5"/>
    <x v="4"/>
    <x v="7"/>
    <x v="5"/>
    <x v="2"/>
    <x v="5"/>
    <x v="1"/>
    <x v="1"/>
    <x v="1"/>
    <x v="0"/>
    <x v="83"/>
    <x v="83"/>
    <x v="88"/>
    <x v="1"/>
  </r>
  <r>
    <x v="2"/>
    <x v="0"/>
    <x v="2"/>
    <x v="7"/>
    <x v="5"/>
    <x v="4"/>
    <x v="7"/>
    <x v="5"/>
    <x v="2"/>
    <x v="5"/>
    <x v="1"/>
    <x v="1"/>
    <x v="2"/>
    <x v="0"/>
    <x v="40"/>
    <x v="36"/>
    <x v="49"/>
    <x v="22"/>
  </r>
  <r>
    <x v="2"/>
    <x v="0"/>
    <x v="2"/>
    <x v="7"/>
    <x v="5"/>
    <x v="4"/>
    <x v="7"/>
    <x v="5"/>
    <x v="2"/>
    <x v="5"/>
    <x v="1"/>
    <x v="1"/>
    <x v="2"/>
    <x v="0"/>
    <x v="56"/>
    <x v="57"/>
    <x v="56"/>
    <x v="3"/>
  </r>
  <r>
    <x v="2"/>
    <x v="0"/>
    <x v="2"/>
    <x v="7"/>
    <x v="5"/>
    <x v="4"/>
    <x v="7"/>
    <x v="5"/>
    <x v="2"/>
    <x v="5"/>
    <x v="1"/>
    <x v="1"/>
    <x v="2"/>
    <x v="0"/>
    <x v="26"/>
    <x v="27"/>
    <x v="31"/>
    <x v="6"/>
  </r>
  <r>
    <x v="2"/>
    <x v="0"/>
    <x v="2"/>
    <x v="7"/>
    <x v="5"/>
    <x v="4"/>
    <x v="7"/>
    <x v="5"/>
    <x v="2"/>
    <x v="5"/>
    <x v="1"/>
    <x v="1"/>
    <x v="2"/>
    <x v="0"/>
    <x v="76"/>
    <x v="80"/>
    <x v="8"/>
    <x v="32"/>
  </r>
  <r>
    <x v="2"/>
    <x v="0"/>
    <x v="2"/>
    <x v="7"/>
    <x v="5"/>
    <x v="4"/>
    <x v="7"/>
    <x v="5"/>
    <x v="2"/>
    <x v="5"/>
    <x v="1"/>
    <x v="1"/>
    <x v="2"/>
    <x v="0"/>
    <x v="66"/>
    <x v="62"/>
    <x v="5"/>
    <x v="36"/>
  </r>
  <r>
    <x v="2"/>
    <x v="0"/>
    <x v="2"/>
    <x v="7"/>
    <x v="5"/>
    <x v="4"/>
    <x v="7"/>
    <x v="5"/>
    <x v="2"/>
    <x v="5"/>
    <x v="1"/>
    <x v="1"/>
    <x v="2"/>
    <x v="0"/>
    <x v="61"/>
    <x v="72"/>
    <x v="60"/>
    <x v="25"/>
  </r>
  <r>
    <x v="2"/>
    <x v="0"/>
    <x v="2"/>
    <x v="7"/>
    <x v="5"/>
    <x v="4"/>
    <x v="7"/>
    <x v="5"/>
    <x v="2"/>
    <x v="5"/>
    <x v="1"/>
    <x v="1"/>
    <x v="2"/>
    <x v="0"/>
    <x v="1"/>
    <x v="4"/>
    <x v="11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6">
  <r>
    <x v="475"/>
    <x v="3"/>
    <x v="3"/>
    <x v="11"/>
    <x v="11"/>
    <x v="11"/>
    <x v="11"/>
    <x v="11"/>
    <x v="6"/>
    <x v="9"/>
    <x v="9"/>
    <x v="2"/>
    <x v="9"/>
    <x v="3"/>
    <x v="2"/>
    <x v="89"/>
    <x v="0"/>
    <x v="1"/>
    <x v="56"/>
    <x v="46"/>
    <x v="0"/>
    <x v="1"/>
    <x v="2"/>
    <x v="3"/>
    <x v="4"/>
    <x v="4"/>
    <x v="4"/>
    <x v="3"/>
    <x v="2"/>
    <x v="2"/>
    <x v="0"/>
    <x v="0"/>
    <x v="1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2"/>
    <x v="7"/>
    <x v="3"/>
    <x v="9"/>
    <x v="7"/>
    <x v="8"/>
    <x v="0"/>
    <x v="1"/>
    <x v="6"/>
    <x v="0"/>
    <x v="8"/>
    <x v="1"/>
    <x v="0"/>
    <x v="8"/>
    <x v="10"/>
    <x v="79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"/>
    <x v="1"/>
    <x v="2"/>
    <x v="7"/>
    <x v="3"/>
    <x v="9"/>
    <x v="7"/>
    <x v="8"/>
    <x v="0"/>
    <x v="1"/>
    <x v="6"/>
    <x v="0"/>
    <x v="8"/>
    <x v="0"/>
    <x v="0"/>
    <x v="80"/>
    <x v="82"/>
    <x v="15"/>
    <x v="2"/>
    <x v="0"/>
    <x v="11"/>
    <x v="18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"/>
    <x v="1"/>
    <x v="2"/>
    <x v="7"/>
    <x v="3"/>
    <x v="9"/>
    <x v="7"/>
    <x v="8"/>
    <x v="0"/>
    <x v="1"/>
    <x v="6"/>
    <x v="0"/>
    <x v="8"/>
    <x v="2"/>
    <x v="0"/>
    <x v="76"/>
    <x v="80"/>
    <x v="8"/>
    <x v="29"/>
    <x v="0"/>
    <x v="5"/>
    <x v="16"/>
    <x v="7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"/>
    <x v="1"/>
    <x v="2"/>
    <x v="7"/>
    <x v="3"/>
    <x v="9"/>
    <x v="7"/>
    <x v="8"/>
    <x v="0"/>
    <x v="1"/>
    <x v="6"/>
    <x v="0"/>
    <x v="8"/>
    <x v="2"/>
    <x v="0"/>
    <x v="26"/>
    <x v="27"/>
    <x v="3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"/>
    <x v="1"/>
    <x v="2"/>
    <x v="7"/>
    <x v="3"/>
    <x v="9"/>
    <x v="7"/>
    <x v="8"/>
    <x v="0"/>
    <x v="1"/>
    <x v="6"/>
    <x v="0"/>
    <x v="8"/>
    <x v="2"/>
    <x v="0"/>
    <x v="36"/>
    <x v="39"/>
    <x v="78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"/>
    <x v="1"/>
    <x v="2"/>
    <x v="7"/>
    <x v="3"/>
    <x v="9"/>
    <x v="7"/>
    <x v="8"/>
    <x v="0"/>
    <x v="1"/>
    <x v="6"/>
    <x v="0"/>
    <x v="8"/>
    <x v="2"/>
    <x v="0"/>
    <x v="61"/>
    <x v="72"/>
    <x v="6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"/>
    <x v="1"/>
    <x v="2"/>
    <x v="7"/>
    <x v="3"/>
    <x v="9"/>
    <x v="7"/>
    <x v="8"/>
    <x v="0"/>
    <x v="1"/>
    <x v="6"/>
    <x v="0"/>
    <x v="8"/>
    <x v="2"/>
    <x v="0"/>
    <x v="64"/>
    <x v="77"/>
    <x v="75"/>
    <x v="3"/>
    <x v="0"/>
    <x v="0"/>
    <x v="0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"/>
    <x v="1"/>
    <x v="2"/>
    <x v="7"/>
    <x v="3"/>
    <x v="9"/>
    <x v="7"/>
    <x v="8"/>
    <x v="0"/>
    <x v="1"/>
    <x v="6"/>
    <x v="0"/>
    <x v="8"/>
    <x v="2"/>
    <x v="0"/>
    <x v="49"/>
    <x v="50"/>
    <x v="59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"/>
    <x v="1"/>
    <x v="2"/>
    <x v="7"/>
    <x v="3"/>
    <x v="9"/>
    <x v="7"/>
    <x v="8"/>
    <x v="0"/>
    <x v="1"/>
    <x v="6"/>
    <x v="0"/>
    <x v="8"/>
    <x v="2"/>
    <x v="0"/>
    <x v="56"/>
    <x v="57"/>
    <x v="56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"/>
    <x v="1"/>
    <x v="2"/>
    <x v="7"/>
    <x v="3"/>
    <x v="9"/>
    <x v="7"/>
    <x v="8"/>
    <x v="0"/>
    <x v="1"/>
    <x v="6"/>
    <x v="0"/>
    <x v="8"/>
    <x v="2"/>
    <x v="0"/>
    <x v="1"/>
    <x v="4"/>
    <x v="11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"/>
    <x v="1"/>
    <x v="2"/>
    <x v="7"/>
    <x v="3"/>
    <x v="9"/>
    <x v="7"/>
    <x v="8"/>
    <x v="0"/>
    <x v="1"/>
    <x v="6"/>
    <x v="0"/>
    <x v="8"/>
    <x v="2"/>
    <x v="0"/>
    <x v="74"/>
    <x v="71"/>
    <x v="76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"/>
    <x v="1"/>
    <x v="2"/>
    <x v="7"/>
    <x v="3"/>
    <x v="9"/>
    <x v="7"/>
    <x v="8"/>
    <x v="0"/>
    <x v="1"/>
    <x v="6"/>
    <x v="0"/>
    <x v="8"/>
    <x v="2"/>
    <x v="0"/>
    <x v="73"/>
    <x v="74"/>
    <x v="68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"/>
    <x v="1"/>
    <x v="2"/>
    <x v="7"/>
    <x v="3"/>
    <x v="9"/>
    <x v="7"/>
    <x v="8"/>
    <x v="0"/>
    <x v="1"/>
    <x v="6"/>
    <x v="0"/>
    <x v="8"/>
    <x v="2"/>
    <x v="0"/>
    <x v="32"/>
    <x v="34"/>
    <x v="38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"/>
    <x v="1"/>
    <x v="2"/>
    <x v="7"/>
    <x v="3"/>
    <x v="9"/>
    <x v="7"/>
    <x v="8"/>
    <x v="0"/>
    <x v="1"/>
    <x v="6"/>
    <x v="0"/>
    <x v="8"/>
    <x v="2"/>
    <x v="0"/>
    <x v="84"/>
    <x v="90"/>
    <x v="8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"/>
    <x v="1"/>
    <x v="2"/>
    <x v="7"/>
    <x v="3"/>
    <x v="9"/>
    <x v="7"/>
    <x v="8"/>
    <x v="0"/>
    <x v="1"/>
    <x v="6"/>
    <x v="0"/>
    <x v="8"/>
    <x v="2"/>
    <x v="0"/>
    <x v="59"/>
    <x v="65"/>
    <x v="3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"/>
    <x v="1"/>
    <x v="2"/>
    <x v="7"/>
    <x v="3"/>
    <x v="9"/>
    <x v="7"/>
    <x v="8"/>
    <x v="0"/>
    <x v="1"/>
    <x v="6"/>
    <x v="0"/>
    <x v="8"/>
    <x v="2"/>
    <x v="0"/>
    <x v="27"/>
    <x v="26"/>
    <x v="21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"/>
    <x v="1"/>
    <x v="2"/>
    <x v="7"/>
    <x v="3"/>
    <x v="9"/>
    <x v="7"/>
    <x v="8"/>
    <x v="0"/>
    <x v="1"/>
    <x v="6"/>
    <x v="0"/>
    <x v="8"/>
    <x v="0"/>
    <x v="0"/>
    <x v="35"/>
    <x v="42"/>
    <x v="28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4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"/>
    <x v="1"/>
    <x v="2"/>
    <x v="7"/>
    <x v="3"/>
    <x v="9"/>
    <x v="7"/>
    <x v="8"/>
    <x v="0"/>
    <x v="1"/>
    <x v="6"/>
    <x v="0"/>
    <x v="8"/>
    <x v="0"/>
    <x v="0"/>
    <x v="71"/>
    <x v="76"/>
    <x v="42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"/>
    <x v="1"/>
    <x v="2"/>
    <x v="7"/>
    <x v="3"/>
    <x v="9"/>
    <x v="7"/>
    <x v="8"/>
    <x v="0"/>
    <x v="1"/>
    <x v="6"/>
    <x v="0"/>
    <x v="8"/>
    <x v="0"/>
    <x v="0"/>
    <x v="86"/>
    <x v="85"/>
    <x v="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"/>
    <x v="1"/>
    <x v="2"/>
    <x v="7"/>
    <x v="3"/>
    <x v="9"/>
    <x v="7"/>
    <x v="8"/>
    <x v="0"/>
    <x v="1"/>
    <x v="6"/>
    <x v="0"/>
    <x v="8"/>
    <x v="2"/>
    <x v="0"/>
    <x v="71"/>
    <x v="76"/>
    <x v="4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"/>
    <x v="1"/>
    <x v="2"/>
    <x v="7"/>
    <x v="3"/>
    <x v="9"/>
    <x v="7"/>
    <x v="8"/>
    <x v="0"/>
    <x v="1"/>
    <x v="6"/>
    <x v="0"/>
    <x v="8"/>
    <x v="0"/>
    <x v="0"/>
    <x v="80"/>
    <x v="82"/>
    <x v="15"/>
    <x v="4"/>
    <x v="0"/>
    <x v="11"/>
    <x v="1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"/>
    <x v="1"/>
    <x v="2"/>
    <x v="7"/>
    <x v="3"/>
    <x v="9"/>
    <x v="7"/>
    <x v="8"/>
    <x v="0"/>
    <x v="1"/>
    <x v="6"/>
    <x v="0"/>
    <x v="8"/>
    <x v="2"/>
    <x v="0"/>
    <x v="64"/>
    <x v="77"/>
    <x v="75"/>
    <x v="5"/>
    <x v="0"/>
    <x v="3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"/>
    <x v="1"/>
    <x v="2"/>
    <x v="7"/>
    <x v="3"/>
    <x v="9"/>
    <x v="7"/>
    <x v="8"/>
    <x v="0"/>
    <x v="1"/>
    <x v="6"/>
    <x v="0"/>
    <x v="8"/>
    <x v="0"/>
    <x v="0"/>
    <x v="35"/>
    <x v="42"/>
    <x v="2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"/>
    <x v="1"/>
    <x v="2"/>
    <x v="7"/>
    <x v="3"/>
    <x v="9"/>
    <x v="7"/>
    <x v="8"/>
    <x v="0"/>
    <x v="1"/>
    <x v="6"/>
    <x v="0"/>
    <x v="8"/>
    <x v="2"/>
    <x v="0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"/>
    <x v="1"/>
    <x v="2"/>
    <x v="7"/>
    <x v="3"/>
    <x v="9"/>
    <x v="7"/>
    <x v="8"/>
    <x v="0"/>
    <x v="1"/>
    <x v="6"/>
    <x v="0"/>
    <x v="8"/>
    <x v="2"/>
    <x v="0"/>
    <x v="32"/>
    <x v="34"/>
    <x v="3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"/>
    <x v="1"/>
    <x v="2"/>
    <x v="7"/>
    <x v="3"/>
    <x v="9"/>
    <x v="7"/>
    <x v="8"/>
    <x v="0"/>
    <x v="1"/>
    <x v="6"/>
    <x v="0"/>
    <x v="8"/>
    <x v="2"/>
    <x v="0"/>
    <x v="39"/>
    <x v="37"/>
    <x v="57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"/>
    <x v="1"/>
    <x v="2"/>
    <x v="7"/>
    <x v="3"/>
    <x v="9"/>
    <x v="7"/>
    <x v="8"/>
    <x v="0"/>
    <x v="1"/>
    <x v="6"/>
    <x v="0"/>
    <x v="8"/>
    <x v="2"/>
    <x v="0"/>
    <x v="66"/>
    <x v="62"/>
    <x v="5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"/>
    <x v="1"/>
    <x v="2"/>
    <x v="7"/>
    <x v="3"/>
    <x v="9"/>
    <x v="7"/>
    <x v="8"/>
    <x v="0"/>
    <x v="1"/>
    <x v="6"/>
    <x v="0"/>
    <x v="8"/>
    <x v="2"/>
    <x v="0"/>
    <x v="76"/>
    <x v="80"/>
    <x v="8"/>
    <x v="10"/>
    <x v="0"/>
    <x v="1"/>
    <x v="3"/>
    <x v="3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"/>
    <x v="1"/>
    <x v="2"/>
    <x v="7"/>
    <x v="3"/>
    <x v="9"/>
    <x v="7"/>
    <x v="8"/>
    <x v="0"/>
    <x v="1"/>
    <x v="6"/>
    <x v="0"/>
    <x v="8"/>
    <x v="2"/>
    <x v="0"/>
    <x v="38"/>
    <x v="43"/>
    <x v="0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"/>
    <x v="1"/>
    <x v="2"/>
    <x v="7"/>
    <x v="3"/>
    <x v="9"/>
    <x v="7"/>
    <x v="8"/>
    <x v="0"/>
    <x v="1"/>
    <x v="6"/>
    <x v="0"/>
    <x v="8"/>
    <x v="2"/>
    <x v="0"/>
    <x v="24"/>
    <x v="24"/>
    <x v="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"/>
    <x v="1"/>
    <x v="2"/>
    <x v="7"/>
    <x v="3"/>
    <x v="9"/>
    <x v="7"/>
    <x v="8"/>
    <x v="0"/>
    <x v="1"/>
    <x v="6"/>
    <x v="0"/>
    <x v="8"/>
    <x v="0"/>
    <x v="0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"/>
    <x v="1"/>
    <x v="2"/>
    <x v="7"/>
    <x v="3"/>
    <x v="9"/>
    <x v="7"/>
    <x v="8"/>
    <x v="0"/>
    <x v="1"/>
    <x v="6"/>
    <x v="0"/>
    <x v="8"/>
    <x v="0"/>
    <x v="0"/>
    <x v="2"/>
    <x v="8"/>
    <x v="77"/>
    <x v="8"/>
    <x v="0"/>
    <x v="11"/>
    <x v="7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"/>
    <x v="1"/>
    <x v="2"/>
    <x v="6"/>
    <x v="5"/>
    <x v="8"/>
    <x v="10"/>
    <x v="10"/>
    <x v="3"/>
    <x v="8"/>
    <x v="2"/>
    <x v="0"/>
    <x v="6"/>
    <x v="1"/>
    <x v="0"/>
    <x v="80"/>
    <x v="82"/>
    <x v="15"/>
    <x v="3"/>
    <x v="0"/>
    <x v="11"/>
    <x v="18"/>
    <x v="0"/>
    <x v="0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"/>
    <x v="1"/>
    <x v="2"/>
    <x v="6"/>
    <x v="5"/>
    <x v="8"/>
    <x v="10"/>
    <x v="10"/>
    <x v="3"/>
    <x v="8"/>
    <x v="2"/>
    <x v="0"/>
    <x v="6"/>
    <x v="1"/>
    <x v="0"/>
    <x v="86"/>
    <x v="85"/>
    <x v="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"/>
    <x v="1"/>
    <x v="2"/>
    <x v="6"/>
    <x v="5"/>
    <x v="8"/>
    <x v="10"/>
    <x v="10"/>
    <x v="3"/>
    <x v="8"/>
    <x v="2"/>
    <x v="0"/>
    <x v="6"/>
    <x v="1"/>
    <x v="0"/>
    <x v="9"/>
    <x v="11"/>
    <x v="29"/>
    <x v="23"/>
    <x v="0"/>
    <x v="11"/>
    <x v="10"/>
    <x v="8"/>
    <x v="2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"/>
    <x v="1"/>
    <x v="2"/>
    <x v="6"/>
    <x v="5"/>
    <x v="8"/>
    <x v="10"/>
    <x v="10"/>
    <x v="3"/>
    <x v="8"/>
    <x v="2"/>
    <x v="0"/>
    <x v="6"/>
    <x v="1"/>
    <x v="0"/>
    <x v="10"/>
    <x v="21"/>
    <x v="6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"/>
    <x v="1"/>
    <x v="2"/>
    <x v="6"/>
    <x v="5"/>
    <x v="8"/>
    <x v="10"/>
    <x v="10"/>
    <x v="3"/>
    <x v="8"/>
    <x v="2"/>
    <x v="0"/>
    <x v="6"/>
    <x v="1"/>
    <x v="0"/>
    <x v="76"/>
    <x v="80"/>
    <x v="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"/>
    <x v="1"/>
    <x v="2"/>
    <x v="6"/>
    <x v="5"/>
    <x v="8"/>
    <x v="10"/>
    <x v="10"/>
    <x v="3"/>
    <x v="8"/>
    <x v="2"/>
    <x v="0"/>
    <x v="6"/>
    <x v="2"/>
    <x v="0"/>
    <x v="76"/>
    <x v="80"/>
    <x v="8"/>
    <x v="24"/>
    <x v="0"/>
    <x v="3"/>
    <x v="12"/>
    <x v="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"/>
    <x v="1"/>
    <x v="2"/>
    <x v="6"/>
    <x v="5"/>
    <x v="8"/>
    <x v="10"/>
    <x v="10"/>
    <x v="3"/>
    <x v="8"/>
    <x v="2"/>
    <x v="0"/>
    <x v="6"/>
    <x v="2"/>
    <x v="0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"/>
    <x v="1"/>
    <x v="2"/>
    <x v="6"/>
    <x v="5"/>
    <x v="8"/>
    <x v="10"/>
    <x v="10"/>
    <x v="3"/>
    <x v="8"/>
    <x v="2"/>
    <x v="0"/>
    <x v="6"/>
    <x v="2"/>
    <x v="0"/>
    <x v="64"/>
    <x v="77"/>
    <x v="75"/>
    <x v="16"/>
    <x v="0"/>
    <x v="7"/>
    <x v="3"/>
    <x v="1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"/>
    <x v="1"/>
    <x v="2"/>
    <x v="6"/>
    <x v="5"/>
    <x v="8"/>
    <x v="10"/>
    <x v="10"/>
    <x v="3"/>
    <x v="8"/>
    <x v="2"/>
    <x v="0"/>
    <x v="6"/>
    <x v="2"/>
    <x v="0"/>
    <x v="35"/>
    <x v="42"/>
    <x v="28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"/>
    <x v="1"/>
    <x v="2"/>
    <x v="6"/>
    <x v="5"/>
    <x v="8"/>
    <x v="10"/>
    <x v="10"/>
    <x v="3"/>
    <x v="8"/>
    <x v="2"/>
    <x v="0"/>
    <x v="6"/>
    <x v="2"/>
    <x v="0"/>
    <x v="71"/>
    <x v="76"/>
    <x v="4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"/>
    <x v="1"/>
    <x v="2"/>
    <x v="6"/>
    <x v="5"/>
    <x v="8"/>
    <x v="10"/>
    <x v="10"/>
    <x v="3"/>
    <x v="8"/>
    <x v="2"/>
    <x v="0"/>
    <x v="6"/>
    <x v="2"/>
    <x v="0"/>
    <x v="66"/>
    <x v="62"/>
    <x v="5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"/>
    <x v="1"/>
    <x v="2"/>
    <x v="6"/>
    <x v="5"/>
    <x v="8"/>
    <x v="10"/>
    <x v="10"/>
    <x v="3"/>
    <x v="8"/>
    <x v="2"/>
    <x v="0"/>
    <x v="6"/>
    <x v="2"/>
    <x v="0"/>
    <x v="1"/>
    <x v="4"/>
    <x v="1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8"/>
    <x v="1"/>
    <x v="2"/>
    <x v="6"/>
    <x v="5"/>
    <x v="8"/>
    <x v="10"/>
    <x v="10"/>
    <x v="3"/>
    <x v="8"/>
    <x v="2"/>
    <x v="0"/>
    <x v="6"/>
    <x v="2"/>
    <x v="0"/>
    <x v="57"/>
    <x v="58"/>
    <x v="4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9"/>
    <x v="1"/>
    <x v="2"/>
    <x v="6"/>
    <x v="5"/>
    <x v="8"/>
    <x v="10"/>
    <x v="10"/>
    <x v="3"/>
    <x v="8"/>
    <x v="2"/>
    <x v="0"/>
    <x v="6"/>
    <x v="2"/>
    <x v="0"/>
    <x v="79"/>
    <x v="81"/>
    <x v="6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0"/>
    <x v="1"/>
    <x v="2"/>
    <x v="6"/>
    <x v="5"/>
    <x v="8"/>
    <x v="10"/>
    <x v="10"/>
    <x v="3"/>
    <x v="8"/>
    <x v="2"/>
    <x v="0"/>
    <x v="6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1"/>
    <x v="1"/>
    <x v="2"/>
    <x v="6"/>
    <x v="5"/>
    <x v="8"/>
    <x v="10"/>
    <x v="10"/>
    <x v="3"/>
    <x v="8"/>
    <x v="2"/>
    <x v="0"/>
    <x v="6"/>
    <x v="2"/>
    <x v="0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2"/>
    <x v="1"/>
    <x v="2"/>
    <x v="6"/>
    <x v="5"/>
    <x v="8"/>
    <x v="10"/>
    <x v="10"/>
    <x v="3"/>
    <x v="8"/>
    <x v="2"/>
    <x v="0"/>
    <x v="6"/>
    <x v="2"/>
    <x v="0"/>
    <x v="36"/>
    <x v="39"/>
    <x v="7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3"/>
    <x v="1"/>
    <x v="2"/>
    <x v="6"/>
    <x v="5"/>
    <x v="8"/>
    <x v="10"/>
    <x v="10"/>
    <x v="3"/>
    <x v="8"/>
    <x v="2"/>
    <x v="0"/>
    <x v="6"/>
    <x v="2"/>
    <x v="0"/>
    <x v="74"/>
    <x v="71"/>
    <x v="7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4"/>
    <x v="1"/>
    <x v="2"/>
    <x v="6"/>
    <x v="5"/>
    <x v="8"/>
    <x v="10"/>
    <x v="10"/>
    <x v="3"/>
    <x v="8"/>
    <x v="2"/>
    <x v="0"/>
    <x v="6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5"/>
    <x v="0"/>
    <x v="2"/>
    <x v="10"/>
    <x v="2"/>
    <x v="2"/>
    <x v="0"/>
    <x v="0"/>
    <x v="2"/>
    <x v="3"/>
    <x v="7"/>
    <x v="1"/>
    <x v="0"/>
    <x v="1"/>
    <x v="0"/>
    <x v="35"/>
    <x v="42"/>
    <x v="28"/>
    <x v="8"/>
    <x v="0"/>
    <x v="11"/>
    <x v="18"/>
    <x v="16"/>
    <x v="13"/>
    <x v="8"/>
    <x v="5"/>
    <x v="5"/>
    <x v="2"/>
    <x v="1"/>
    <x v="1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6"/>
    <x v="0"/>
    <x v="2"/>
    <x v="10"/>
    <x v="2"/>
    <x v="2"/>
    <x v="0"/>
    <x v="0"/>
    <x v="2"/>
    <x v="3"/>
    <x v="7"/>
    <x v="1"/>
    <x v="0"/>
    <x v="1"/>
    <x v="0"/>
    <x v="86"/>
    <x v="85"/>
    <x v="6"/>
    <x v="4"/>
    <x v="0"/>
    <x v="11"/>
    <x v="18"/>
    <x v="16"/>
    <x v="13"/>
    <x v="8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7"/>
    <x v="0"/>
    <x v="2"/>
    <x v="10"/>
    <x v="2"/>
    <x v="2"/>
    <x v="0"/>
    <x v="0"/>
    <x v="2"/>
    <x v="3"/>
    <x v="7"/>
    <x v="1"/>
    <x v="0"/>
    <x v="1"/>
    <x v="0"/>
    <x v="78"/>
    <x v="78"/>
    <x v="48"/>
    <x v="4"/>
    <x v="0"/>
    <x v="11"/>
    <x v="18"/>
    <x v="16"/>
    <x v="13"/>
    <x v="8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8"/>
    <x v="0"/>
    <x v="2"/>
    <x v="10"/>
    <x v="2"/>
    <x v="2"/>
    <x v="0"/>
    <x v="0"/>
    <x v="2"/>
    <x v="3"/>
    <x v="7"/>
    <x v="1"/>
    <x v="0"/>
    <x v="1"/>
    <x v="0"/>
    <x v="39"/>
    <x v="37"/>
    <x v="57"/>
    <x v="1"/>
    <x v="0"/>
    <x v="11"/>
    <x v="18"/>
    <x v="16"/>
    <x v="13"/>
    <x v="8"/>
    <x v="5"/>
    <x v="5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59"/>
    <x v="0"/>
    <x v="2"/>
    <x v="10"/>
    <x v="2"/>
    <x v="2"/>
    <x v="0"/>
    <x v="0"/>
    <x v="2"/>
    <x v="3"/>
    <x v="7"/>
    <x v="1"/>
    <x v="0"/>
    <x v="2"/>
    <x v="0"/>
    <x v="56"/>
    <x v="57"/>
    <x v="56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0"/>
    <x v="0"/>
    <x v="2"/>
    <x v="10"/>
    <x v="2"/>
    <x v="2"/>
    <x v="0"/>
    <x v="0"/>
    <x v="2"/>
    <x v="3"/>
    <x v="7"/>
    <x v="1"/>
    <x v="0"/>
    <x v="2"/>
    <x v="0"/>
    <x v="49"/>
    <x v="50"/>
    <x v="59"/>
    <x v="48"/>
    <x v="3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1"/>
    <x v="0"/>
    <x v="2"/>
    <x v="10"/>
    <x v="2"/>
    <x v="2"/>
    <x v="0"/>
    <x v="0"/>
    <x v="2"/>
    <x v="3"/>
    <x v="7"/>
    <x v="1"/>
    <x v="0"/>
    <x v="2"/>
    <x v="0"/>
    <x v="61"/>
    <x v="72"/>
    <x v="60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2"/>
    <x v="0"/>
    <x v="2"/>
    <x v="10"/>
    <x v="2"/>
    <x v="2"/>
    <x v="0"/>
    <x v="0"/>
    <x v="2"/>
    <x v="3"/>
    <x v="7"/>
    <x v="1"/>
    <x v="0"/>
    <x v="2"/>
    <x v="0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3"/>
    <x v="0"/>
    <x v="2"/>
    <x v="10"/>
    <x v="2"/>
    <x v="2"/>
    <x v="0"/>
    <x v="0"/>
    <x v="2"/>
    <x v="3"/>
    <x v="7"/>
    <x v="1"/>
    <x v="0"/>
    <x v="2"/>
    <x v="0"/>
    <x v="40"/>
    <x v="36"/>
    <x v="49"/>
    <x v="20"/>
    <x v="0"/>
    <x v="11"/>
    <x v="1"/>
    <x v="4"/>
    <x v="6"/>
    <x v="4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4"/>
    <x v="0"/>
    <x v="2"/>
    <x v="10"/>
    <x v="2"/>
    <x v="2"/>
    <x v="0"/>
    <x v="0"/>
    <x v="2"/>
    <x v="3"/>
    <x v="7"/>
    <x v="1"/>
    <x v="0"/>
    <x v="2"/>
    <x v="0"/>
    <x v="34"/>
    <x v="41"/>
    <x v="4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5"/>
    <x v="0"/>
    <x v="2"/>
    <x v="10"/>
    <x v="2"/>
    <x v="2"/>
    <x v="0"/>
    <x v="0"/>
    <x v="2"/>
    <x v="3"/>
    <x v="7"/>
    <x v="1"/>
    <x v="0"/>
    <x v="2"/>
    <x v="0"/>
    <x v="66"/>
    <x v="62"/>
    <x v="5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6"/>
    <x v="0"/>
    <x v="2"/>
    <x v="10"/>
    <x v="2"/>
    <x v="2"/>
    <x v="0"/>
    <x v="0"/>
    <x v="2"/>
    <x v="3"/>
    <x v="7"/>
    <x v="1"/>
    <x v="0"/>
    <x v="2"/>
    <x v="0"/>
    <x v="6"/>
    <x v="1"/>
    <x v="85"/>
    <x v="11"/>
    <x v="1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7"/>
    <x v="0"/>
    <x v="2"/>
    <x v="10"/>
    <x v="2"/>
    <x v="2"/>
    <x v="0"/>
    <x v="0"/>
    <x v="2"/>
    <x v="3"/>
    <x v="7"/>
    <x v="1"/>
    <x v="0"/>
    <x v="2"/>
    <x v="0"/>
    <x v="1"/>
    <x v="4"/>
    <x v="1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8"/>
    <x v="0"/>
    <x v="2"/>
    <x v="10"/>
    <x v="2"/>
    <x v="2"/>
    <x v="0"/>
    <x v="0"/>
    <x v="2"/>
    <x v="3"/>
    <x v="7"/>
    <x v="1"/>
    <x v="0"/>
    <x v="2"/>
    <x v="0"/>
    <x v="69"/>
    <x v="69"/>
    <x v="52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69"/>
    <x v="0"/>
    <x v="2"/>
    <x v="10"/>
    <x v="2"/>
    <x v="2"/>
    <x v="0"/>
    <x v="0"/>
    <x v="2"/>
    <x v="3"/>
    <x v="7"/>
    <x v="1"/>
    <x v="0"/>
    <x v="2"/>
    <x v="0"/>
    <x v="44"/>
    <x v="45"/>
    <x v="35"/>
    <x v="6"/>
    <x v="0"/>
    <x v="11"/>
    <x v="18"/>
    <x v="1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0"/>
    <x v="0"/>
    <x v="2"/>
    <x v="10"/>
    <x v="2"/>
    <x v="2"/>
    <x v="0"/>
    <x v="0"/>
    <x v="2"/>
    <x v="3"/>
    <x v="7"/>
    <x v="1"/>
    <x v="0"/>
    <x v="2"/>
    <x v="0"/>
    <x v="37"/>
    <x v="60"/>
    <x v="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1"/>
    <x v="0"/>
    <x v="2"/>
    <x v="10"/>
    <x v="2"/>
    <x v="2"/>
    <x v="0"/>
    <x v="0"/>
    <x v="2"/>
    <x v="3"/>
    <x v="7"/>
    <x v="1"/>
    <x v="0"/>
    <x v="2"/>
    <x v="0"/>
    <x v="4"/>
    <x v="5"/>
    <x v="64"/>
    <x v="3"/>
    <x v="0"/>
    <x v="11"/>
    <x v="0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2"/>
    <x v="0"/>
    <x v="2"/>
    <x v="10"/>
    <x v="2"/>
    <x v="2"/>
    <x v="0"/>
    <x v="0"/>
    <x v="2"/>
    <x v="3"/>
    <x v="7"/>
    <x v="1"/>
    <x v="0"/>
    <x v="2"/>
    <x v="0"/>
    <x v="26"/>
    <x v="27"/>
    <x v="3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3"/>
    <x v="0"/>
    <x v="2"/>
    <x v="10"/>
    <x v="2"/>
    <x v="2"/>
    <x v="0"/>
    <x v="0"/>
    <x v="2"/>
    <x v="3"/>
    <x v="7"/>
    <x v="1"/>
    <x v="0"/>
    <x v="2"/>
    <x v="0"/>
    <x v="5"/>
    <x v="6"/>
    <x v="6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4"/>
    <x v="0"/>
    <x v="2"/>
    <x v="10"/>
    <x v="2"/>
    <x v="2"/>
    <x v="0"/>
    <x v="0"/>
    <x v="2"/>
    <x v="3"/>
    <x v="7"/>
    <x v="1"/>
    <x v="0"/>
    <x v="2"/>
    <x v="0"/>
    <x v="45"/>
    <x v="48"/>
    <x v="7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5"/>
    <x v="0"/>
    <x v="2"/>
    <x v="10"/>
    <x v="2"/>
    <x v="2"/>
    <x v="0"/>
    <x v="0"/>
    <x v="2"/>
    <x v="3"/>
    <x v="7"/>
    <x v="1"/>
    <x v="0"/>
    <x v="2"/>
    <x v="0"/>
    <x v="76"/>
    <x v="80"/>
    <x v="8"/>
    <x v="2"/>
    <x v="0"/>
    <x v="11"/>
    <x v="18"/>
    <x v="16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6"/>
    <x v="0"/>
    <x v="2"/>
    <x v="10"/>
    <x v="2"/>
    <x v="2"/>
    <x v="0"/>
    <x v="0"/>
    <x v="2"/>
    <x v="3"/>
    <x v="7"/>
    <x v="1"/>
    <x v="0"/>
    <x v="2"/>
    <x v="0"/>
    <x v="88"/>
    <x v="89"/>
    <x v="53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7"/>
    <x v="0"/>
    <x v="2"/>
    <x v="10"/>
    <x v="2"/>
    <x v="2"/>
    <x v="0"/>
    <x v="0"/>
    <x v="2"/>
    <x v="3"/>
    <x v="7"/>
    <x v="1"/>
    <x v="0"/>
    <x v="2"/>
    <x v="0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8"/>
    <x v="0"/>
    <x v="2"/>
    <x v="10"/>
    <x v="2"/>
    <x v="2"/>
    <x v="0"/>
    <x v="0"/>
    <x v="2"/>
    <x v="3"/>
    <x v="7"/>
    <x v="1"/>
    <x v="0"/>
    <x v="2"/>
    <x v="0"/>
    <x v="22"/>
    <x v="22"/>
    <x v="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79"/>
    <x v="0"/>
    <x v="2"/>
    <x v="4"/>
    <x v="8"/>
    <x v="0"/>
    <x v="2"/>
    <x v="1"/>
    <x v="1"/>
    <x v="5"/>
    <x v="3"/>
    <x v="1"/>
    <x v="5"/>
    <x v="1"/>
    <x v="1"/>
    <x v="35"/>
    <x v="42"/>
    <x v="28"/>
    <x v="6"/>
    <x v="0"/>
    <x v="11"/>
    <x v="18"/>
    <x v="16"/>
    <x v="0"/>
    <x v="0"/>
    <x v="5"/>
    <x v="5"/>
    <x v="2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0"/>
    <x v="0"/>
    <x v="2"/>
    <x v="4"/>
    <x v="8"/>
    <x v="0"/>
    <x v="2"/>
    <x v="1"/>
    <x v="1"/>
    <x v="5"/>
    <x v="3"/>
    <x v="1"/>
    <x v="5"/>
    <x v="1"/>
    <x v="1"/>
    <x v="2"/>
    <x v="8"/>
    <x v="77"/>
    <x v="11"/>
    <x v="0"/>
    <x v="11"/>
    <x v="18"/>
    <x v="1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1"/>
    <x v="0"/>
    <x v="2"/>
    <x v="4"/>
    <x v="8"/>
    <x v="0"/>
    <x v="2"/>
    <x v="1"/>
    <x v="1"/>
    <x v="5"/>
    <x v="3"/>
    <x v="1"/>
    <x v="5"/>
    <x v="2"/>
    <x v="1"/>
    <x v="49"/>
    <x v="50"/>
    <x v="59"/>
    <x v="47"/>
    <x v="3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2"/>
    <x v="0"/>
    <x v="2"/>
    <x v="4"/>
    <x v="8"/>
    <x v="0"/>
    <x v="2"/>
    <x v="1"/>
    <x v="1"/>
    <x v="5"/>
    <x v="3"/>
    <x v="1"/>
    <x v="5"/>
    <x v="2"/>
    <x v="1"/>
    <x v="69"/>
    <x v="69"/>
    <x v="5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3"/>
    <x v="0"/>
    <x v="2"/>
    <x v="4"/>
    <x v="8"/>
    <x v="0"/>
    <x v="2"/>
    <x v="1"/>
    <x v="1"/>
    <x v="5"/>
    <x v="3"/>
    <x v="1"/>
    <x v="5"/>
    <x v="2"/>
    <x v="1"/>
    <x v="34"/>
    <x v="41"/>
    <x v="44"/>
    <x v="13"/>
    <x v="1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4"/>
    <x v="0"/>
    <x v="2"/>
    <x v="4"/>
    <x v="8"/>
    <x v="0"/>
    <x v="2"/>
    <x v="1"/>
    <x v="1"/>
    <x v="5"/>
    <x v="3"/>
    <x v="1"/>
    <x v="5"/>
    <x v="2"/>
    <x v="1"/>
    <x v="41"/>
    <x v="38"/>
    <x v="1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5"/>
    <x v="0"/>
    <x v="2"/>
    <x v="4"/>
    <x v="8"/>
    <x v="0"/>
    <x v="2"/>
    <x v="1"/>
    <x v="1"/>
    <x v="5"/>
    <x v="3"/>
    <x v="1"/>
    <x v="5"/>
    <x v="2"/>
    <x v="1"/>
    <x v="26"/>
    <x v="27"/>
    <x v="31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6"/>
    <x v="0"/>
    <x v="2"/>
    <x v="4"/>
    <x v="8"/>
    <x v="0"/>
    <x v="2"/>
    <x v="1"/>
    <x v="1"/>
    <x v="5"/>
    <x v="3"/>
    <x v="1"/>
    <x v="5"/>
    <x v="2"/>
    <x v="1"/>
    <x v="4"/>
    <x v="5"/>
    <x v="64"/>
    <x v="4"/>
    <x v="0"/>
    <x v="11"/>
    <x v="0"/>
    <x v="0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7"/>
    <x v="0"/>
    <x v="2"/>
    <x v="4"/>
    <x v="8"/>
    <x v="0"/>
    <x v="2"/>
    <x v="1"/>
    <x v="1"/>
    <x v="5"/>
    <x v="3"/>
    <x v="1"/>
    <x v="5"/>
    <x v="2"/>
    <x v="1"/>
    <x v="37"/>
    <x v="60"/>
    <x v="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8"/>
    <x v="0"/>
    <x v="2"/>
    <x v="4"/>
    <x v="8"/>
    <x v="0"/>
    <x v="2"/>
    <x v="1"/>
    <x v="1"/>
    <x v="5"/>
    <x v="3"/>
    <x v="1"/>
    <x v="5"/>
    <x v="2"/>
    <x v="1"/>
    <x v="11"/>
    <x v="14"/>
    <x v="3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89"/>
    <x v="0"/>
    <x v="2"/>
    <x v="4"/>
    <x v="8"/>
    <x v="0"/>
    <x v="2"/>
    <x v="1"/>
    <x v="1"/>
    <x v="5"/>
    <x v="3"/>
    <x v="1"/>
    <x v="5"/>
    <x v="2"/>
    <x v="1"/>
    <x v="55"/>
    <x v="56"/>
    <x v="2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0"/>
    <x v="0"/>
    <x v="2"/>
    <x v="4"/>
    <x v="8"/>
    <x v="0"/>
    <x v="2"/>
    <x v="1"/>
    <x v="1"/>
    <x v="5"/>
    <x v="3"/>
    <x v="1"/>
    <x v="5"/>
    <x v="2"/>
    <x v="1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1"/>
    <x v="0"/>
    <x v="2"/>
    <x v="4"/>
    <x v="8"/>
    <x v="0"/>
    <x v="2"/>
    <x v="1"/>
    <x v="1"/>
    <x v="5"/>
    <x v="3"/>
    <x v="1"/>
    <x v="5"/>
    <x v="2"/>
    <x v="1"/>
    <x v="45"/>
    <x v="48"/>
    <x v="7"/>
    <x v="18"/>
    <x v="1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2"/>
    <x v="0"/>
    <x v="2"/>
    <x v="4"/>
    <x v="8"/>
    <x v="0"/>
    <x v="2"/>
    <x v="1"/>
    <x v="1"/>
    <x v="5"/>
    <x v="3"/>
    <x v="1"/>
    <x v="5"/>
    <x v="2"/>
    <x v="1"/>
    <x v="43"/>
    <x v="40"/>
    <x v="73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3"/>
    <x v="0"/>
    <x v="2"/>
    <x v="4"/>
    <x v="8"/>
    <x v="0"/>
    <x v="2"/>
    <x v="1"/>
    <x v="1"/>
    <x v="5"/>
    <x v="3"/>
    <x v="1"/>
    <x v="5"/>
    <x v="2"/>
    <x v="1"/>
    <x v="13"/>
    <x v="12"/>
    <x v="87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4"/>
    <x v="0"/>
    <x v="2"/>
    <x v="4"/>
    <x v="8"/>
    <x v="0"/>
    <x v="2"/>
    <x v="1"/>
    <x v="1"/>
    <x v="5"/>
    <x v="3"/>
    <x v="1"/>
    <x v="5"/>
    <x v="2"/>
    <x v="1"/>
    <x v="40"/>
    <x v="36"/>
    <x v="49"/>
    <x v="8"/>
    <x v="0"/>
    <x v="11"/>
    <x v="1"/>
    <x v="3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5"/>
    <x v="0"/>
    <x v="2"/>
    <x v="4"/>
    <x v="8"/>
    <x v="0"/>
    <x v="2"/>
    <x v="1"/>
    <x v="1"/>
    <x v="5"/>
    <x v="3"/>
    <x v="1"/>
    <x v="5"/>
    <x v="2"/>
    <x v="1"/>
    <x v="88"/>
    <x v="89"/>
    <x v="5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6"/>
    <x v="0"/>
    <x v="2"/>
    <x v="4"/>
    <x v="8"/>
    <x v="0"/>
    <x v="2"/>
    <x v="1"/>
    <x v="1"/>
    <x v="5"/>
    <x v="3"/>
    <x v="1"/>
    <x v="5"/>
    <x v="2"/>
    <x v="1"/>
    <x v="3"/>
    <x v="2"/>
    <x v="83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7"/>
    <x v="0"/>
    <x v="2"/>
    <x v="4"/>
    <x v="8"/>
    <x v="0"/>
    <x v="2"/>
    <x v="1"/>
    <x v="1"/>
    <x v="5"/>
    <x v="3"/>
    <x v="1"/>
    <x v="5"/>
    <x v="2"/>
    <x v="1"/>
    <x v="19"/>
    <x v="20"/>
    <x v="2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8"/>
    <x v="0"/>
    <x v="2"/>
    <x v="4"/>
    <x v="8"/>
    <x v="0"/>
    <x v="2"/>
    <x v="1"/>
    <x v="1"/>
    <x v="5"/>
    <x v="3"/>
    <x v="1"/>
    <x v="5"/>
    <x v="2"/>
    <x v="1"/>
    <x v="20"/>
    <x v="29"/>
    <x v="8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99"/>
    <x v="0"/>
    <x v="2"/>
    <x v="4"/>
    <x v="8"/>
    <x v="0"/>
    <x v="2"/>
    <x v="1"/>
    <x v="1"/>
    <x v="5"/>
    <x v="3"/>
    <x v="1"/>
    <x v="5"/>
    <x v="2"/>
    <x v="1"/>
    <x v="2"/>
    <x v="3"/>
    <x v="47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0"/>
    <x v="0"/>
    <x v="2"/>
    <x v="4"/>
    <x v="8"/>
    <x v="0"/>
    <x v="2"/>
    <x v="1"/>
    <x v="1"/>
    <x v="5"/>
    <x v="3"/>
    <x v="1"/>
    <x v="5"/>
    <x v="2"/>
    <x v="1"/>
    <x v="6"/>
    <x v="1"/>
    <x v="8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1"/>
    <x v="0"/>
    <x v="2"/>
    <x v="4"/>
    <x v="8"/>
    <x v="0"/>
    <x v="2"/>
    <x v="1"/>
    <x v="1"/>
    <x v="5"/>
    <x v="3"/>
    <x v="1"/>
    <x v="5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2"/>
    <x v="0"/>
    <x v="2"/>
    <x v="5"/>
    <x v="10"/>
    <x v="4"/>
    <x v="5"/>
    <x v="2"/>
    <x v="0"/>
    <x v="6"/>
    <x v="8"/>
    <x v="1"/>
    <x v="6"/>
    <x v="1"/>
    <x v="0"/>
    <x v="35"/>
    <x v="42"/>
    <x v="28"/>
    <x v="2"/>
    <x v="0"/>
    <x v="11"/>
    <x v="18"/>
    <x v="16"/>
    <x v="13"/>
    <x v="8"/>
    <x v="5"/>
    <x v="0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3"/>
    <x v="0"/>
    <x v="2"/>
    <x v="5"/>
    <x v="10"/>
    <x v="4"/>
    <x v="5"/>
    <x v="2"/>
    <x v="0"/>
    <x v="6"/>
    <x v="8"/>
    <x v="1"/>
    <x v="6"/>
    <x v="1"/>
    <x v="0"/>
    <x v="80"/>
    <x v="82"/>
    <x v="15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4"/>
    <x v="0"/>
    <x v="2"/>
    <x v="5"/>
    <x v="10"/>
    <x v="4"/>
    <x v="5"/>
    <x v="2"/>
    <x v="0"/>
    <x v="6"/>
    <x v="8"/>
    <x v="1"/>
    <x v="6"/>
    <x v="2"/>
    <x v="0"/>
    <x v="49"/>
    <x v="50"/>
    <x v="59"/>
    <x v="52"/>
    <x v="4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5"/>
    <x v="0"/>
    <x v="2"/>
    <x v="5"/>
    <x v="10"/>
    <x v="4"/>
    <x v="5"/>
    <x v="2"/>
    <x v="0"/>
    <x v="6"/>
    <x v="8"/>
    <x v="1"/>
    <x v="6"/>
    <x v="2"/>
    <x v="0"/>
    <x v="66"/>
    <x v="62"/>
    <x v="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6"/>
    <x v="0"/>
    <x v="2"/>
    <x v="5"/>
    <x v="10"/>
    <x v="4"/>
    <x v="5"/>
    <x v="2"/>
    <x v="0"/>
    <x v="6"/>
    <x v="8"/>
    <x v="1"/>
    <x v="6"/>
    <x v="2"/>
    <x v="0"/>
    <x v="4"/>
    <x v="5"/>
    <x v="64"/>
    <x v="12"/>
    <x v="0"/>
    <x v="11"/>
    <x v="2"/>
    <x v="2"/>
    <x v="3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7"/>
    <x v="0"/>
    <x v="2"/>
    <x v="5"/>
    <x v="10"/>
    <x v="4"/>
    <x v="5"/>
    <x v="2"/>
    <x v="0"/>
    <x v="6"/>
    <x v="8"/>
    <x v="1"/>
    <x v="6"/>
    <x v="2"/>
    <x v="0"/>
    <x v="61"/>
    <x v="72"/>
    <x v="60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8"/>
    <x v="0"/>
    <x v="2"/>
    <x v="5"/>
    <x v="10"/>
    <x v="4"/>
    <x v="5"/>
    <x v="2"/>
    <x v="0"/>
    <x v="6"/>
    <x v="8"/>
    <x v="1"/>
    <x v="6"/>
    <x v="2"/>
    <x v="0"/>
    <x v="1"/>
    <x v="4"/>
    <x v="11"/>
    <x v="17"/>
    <x v="1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09"/>
    <x v="0"/>
    <x v="2"/>
    <x v="5"/>
    <x v="10"/>
    <x v="4"/>
    <x v="5"/>
    <x v="2"/>
    <x v="0"/>
    <x v="6"/>
    <x v="8"/>
    <x v="1"/>
    <x v="6"/>
    <x v="2"/>
    <x v="0"/>
    <x v="81"/>
    <x v="88"/>
    <x v="4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0"/>
    <x v="0"/>
    <x v="2"/>
    <x v="5"/>
    <x v="10"/>
    <x v="4"/>
    <x v="5"/>
    <x v="2"/>
    <x v="0"/>
    <x v="6"/>
    <x v="8"/>
    <x v="1"/>
    <x v="6"/>
    <x v="2"/>
    <x v="0"/>
    <x v="26"/>
    <x v="27"/>
    <x v="31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1"/>
    <x v="0"/>
    <x v="2"/>
    <x v="5"/>
    <x v="10"/>
    <x v="4"/>
    <x v="5"/>
    <x v="2"/>
    <x v="0"/>
    <x v="6"/>
    <x v="8"/>
    <x v="1"/>
    <x v="6"/>
    <x v="2"/>
    <x v="0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2"/>
    <x v="0"/>
    <x v="2"/>
    <x v="5"/>
    <x v="10"/>
    <x v="4"/>
    <x v="5"/>
    <x v="2"/>
    <x v="0"/>
    <x v="6"/>
    <x v="8"/>
    <x v="1"/>
    <x v="6"/>
    <x v="2"/>
    <x v="0"/>
    <x v="41"/>
    <x v="38"/>
    <x v="1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3"/>
    <x v="0"/>
    <x v="2"/>
    <x v="5"/>
    <x v="10"/>
    <x v="4"/>
    <x v="5"/>
    <x v="2"/>
    <x v="0"/>
    <x v="6"/>
    <x v="8"/>
    <x v="1"/>
    <x v="6"/>
    <x v="2"/>
    <x v="0"/>
    <x v="12"/>
    <x v="19"/>
    <x v="54"/>
    <x v="3"/>
    <x v="0"/>
    <x v="11"/>
    <x v="18"/>
    <x v="16"/>
    <x v="0"/>
    <x v="0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4"/>
    <x v="0"/>
    <x v="2"/>
    <x v="5"/>
    <x v="10"/>
    <x v="4"/>
    <x v="5"/>
    <x v="2"/>
    <x v="0"/>
    <x v="6"/>
    <x v="8"/>
    <x v="1"/>
    <x v="6"/>
    <x v="2"/>
    <x v="0"/>
    <x v="11"/>
    <x v="14"/>
    <x v="3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5"/>
    <x v="0"/>
    <x v="2"/>
    <x v="5"/>
    <x v="10"/>
    <x v="4"/>
    <x v="5"/>
    <x v="2"/>
    <x v="0"/>
    <x v="6"/>
    <x v="8"/>
    <x v="1"/>
    <x v="6"/>
    <x v="2"/>
    <x v="0"/>
    <x v="44"/>
    <x v="45"/>
    <x v="3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6"/>
    <x v="0"/>
    <x v="2"/>
    <x v="5"/>
    <x v="10"/>
    <x v="4"/>
    <x v="5"/>
    <x v="2"/>
    <x v="0"/>
    <x v="6"/>
    <x v="8"/>
    <x v="1"/>
    <x v="6"/>
    <x v="2"/>
    <x v="0"/>
    <x v="34"/>
    <x v="41"/>
    <x v="4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7"/>
    <x v="0"/>
    <x v="2"/>
    <x v="5"/>
    <x v="10"/>
    <x v="4"/>
    <x v="5"/>
    <x v="2"/>
    <x v="0"/>
    <x v="6"/>
    <x v="8"/>
    <x v="1"/>
    <x v="6"/>
    <x v="2"/>
    <x v="0"/>
    <x v="76"/>
    <x v="80"/>
    <x v="8"/>
    <x v="21"/>
    <x v="0"/>
    <x v="11"/>
    <x v="2"/>
    <x v="5"/>
    <x v="2"/>
    <x v="5"/>
    <x v="2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8"/>
    <x v="0"/>
    <x v="2"/>
    <x v="5"/>
    <x v="10"/>
    <x v="4"/>
    <x v="5"/>
    <x v="2"/>
    <x v="0"/>
    <x v="6"/>
    <x v="8"/>
    <x v="1"/>
    <x v="6"/>
    <x v="2"/>
    <x v="0"/>
    <x v="21"/>
    <x v="28"/>
    <x v="6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19"/>
    <x v="0"/>
    <x v="2"/>
    <x v="5"/>
    <x v="10"/>
    <x v="4"/>
    <x v="5"/>
    <x v="2"/>
    <x v="0"/>
    <x v="6"/>
    <x v="8"/>
    <x v="1"/>
    <x v="6"/>
    <x v="2"/>
    <x v="0"/>
    <x v="40"/>
    <x v="36"/>
    <x v="49"/>
    <x v="3"/>
    <x v="0"/>
    <x v="11"/>
    <x v="1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0"/>
    <x v="0"/>
    <x v="2"/>
    <x v="5"/>
    <x v="10"/>
    <x v="4"/>
    <x v="5"/>
    <x v="2"/>
    <x v="0"/>
    <x v="6"/>
    <x v="8"/>
    <x v="1"/>
    <x v="6"/>
    <x v="2"/>
    <x v="0"/>
    <x v="55"/>
    <x v="56"/>
    <x v="2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1"/>
    <x v="0"/>
    <x v="2"/>
    <x v="5"/>
    <x v="10"/>
    <x v="4"/>
    <x v="5"/>
    <x v="2"/>
    <x v="0"/>
    <x v="6"/>
    <x v="8"/>
    <x v="1"/>
    <x v="6"/>
    <x v="2"/>
    <x v="0"/>
    <x v="64"/>
    <x v="77"/>
    <x v="75"/>
    <x v="2"/>
    <x v="0"/>
    <x v="11"/>
    <x v="0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2"/>
    <x v="0"/>
    <x v="2"/>
    <x v="5"/>
    <x v="10"/>
    <x v="4"/>
    <x v="5"/>
    <x v="2"/>
    <x v="0"/>
    <x v="6"/>
    <x v="8"/>
    <x v="1"/>
    <x v="6"/>
    <x v="0"/>
    <x v="0"/>
    <x v="60"/>
    <x v="70"/>
    <x v="10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3"/>
    <x v="0"/>
    <x v="2"/>
    <x v="5"/>
    <x v="10"/>
    <x v="4"/>
    <x v="5"/>
    <x v="2"/>
    <x v="0"/>
    <x v="6"/>
    <x v="8"/>
    <x v="1"/>
    <x v="6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4"/>
    <x v="0"/>
    <x v="2"/>
    <x v="8"/>
    <x v="1"/>
    <x v="1"/>
    <x v="1"/>
    <x v="3"/>
    <x v="1"/>
    <x v="0"/>
    <x v="8"/>
    <x v="1"/>
    <x v="0"/>
    <x v="1"/>
    <x v="0"/>
    <x v="35"/>
    <x v="42"/>
    <x v="28"/>
    <x v="5"/>
    <x v="0"/>
    <x v="11"/>
    <x v="18"/>
    <x v="16"/>
    <x v="2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5"/>
    <x v="0"/>
    <x v="2"/>
    <x v="8"/>
    <x v="1"/>
    <x v="1"/>
    <x v="1"/>
    <x v="3"/>
    <x v="1"/>
    <x v="0"/>
    <x v="8"/>
    <x v="1"/>
    <x v="0"/>
    <x v="2"/>
    <x v="0"/>
    <x v="61"/>
    <x v="72"/>
    <x v="60"/>
    <x v="38"/>
    <x v="3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6"/>
    <x v="0"/>
    <x v="2"/>
    <x v="8"/>
    <x v="1"/>
    <x v="1"/>
    <x v="1"/>
    <x v="3"/>
    <x v="1"/>
    <x v="0"/>
    <x v="8"/>
    <x v="1"/>
    <x v="0"/>
    <x v="2"/>
    <x v="0"/>
    <x v="4"/>
    <x v="5"/>
    <x v="64"/>
    <x v="4"/>
    <x v="0"/>
    <x v="11"/>
    <x v="0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7"/>
    <x v="0"/>
    <x v="2"/>
    <x v="8"/>
    <x v="1"/>
    <x v="1"/>
    <x v="1"/>
    <x v="3"/>
    <x v="1"/>
    <x v="0"/>
    <x v="8"/>
    <x v="1"/>
    <x v="0"/>
    <x v="2"/>
    <x v="0"/>
    <x v="69"/>
    <x v="69"/>
    <x v="52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8"/>
    <x v="0"/>
    <x v="2"/>
    <x v="8"/>
    <x v="1"/>
    <x v="1"/>
    <x v="1"/>
    <x v="3"/>
    <x v="1"/>
    <x v="0"/>
    <x v="8"/>
    <x v="1"/>
    <x v="0"/>
    <x v="2"/>
    <x v="0"/>
    <x v="17"/>
    <x v="13"/>
    <x v="5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29"/>
    <x v="0"/>
    <x v="2"/>
    <x v="8"/>
    <x v="1"/>
    <x v="1"/>
    <x v="1"/>
    <x v="3"/>
    <x v="1"/>
    <x v="0"/>
    <x v="8"/>
    <x v="1"/>
    <x v="0"/>
    <x v="2"/>
    <x v="0"/>
    <x v="71"/>
    <x v="76"/>
    <x v="4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0"/>
    <x v="0"/>
    <x v="2"/>
    <x v="8"/>
    <x v="1"/>
    <x v="1"/>
    <x v="1"/>
    <x v="3"/>
    <x v="1"/>
    <x v="0"/>
    <x v="8"/>
    <x v="1"/>
    <x v="0"/>
    <x v="2"/>
    <x v="0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1"/>
    <x v="0"/>
    <x v="2"/>
    <x v="8"/>
    <x v="1"/>
    <x v="1"/>
    <x v="1"/>
    <x v="3"/>
    <x v="1"/>
    <x v="0"/>
    <x v="8"/>
    <x v="1"/>
    <x v="0"/>
    <x v="2"/>
    <x v="0"/>
    <x v="66"/>
    <x v="62"/>
    <x v="5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2"/>
    <x v="0"/>
    <x v="2"/>
    <x v="8"/>
    <x v="1"/>
    <x v="1"/>
    <x v="1"/>
    <x v="3"/>
    <x v="1"/>
    <x v="0"/>
    <x v="8"/>
    <x v="1"/>
    <x v="0"/>
    <x v="2"/>
    <x v="0"/>
    <x v="1"/>
    <x v="4"/>
    <x v="11"/>
    <x v="15"/>
    <x v="1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3"/>
    <x v="0"/>
    <x v="2"/>
    <x v="8"/>
    <x v="1"/>
    <x v="1"/>
    <x v="1"/>
    <x v="3"/>
    <x v="1"/>
    <x v="0"/>
    <x v="8"/>
    <x v="1"/>
    <x v="0"/>
    <x v="2"/>
    <x v="0"/>
    <x v="49"/>
    <x v="50"/>
    <x v="59"/>
    <x v="41"/>
    <x v="3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4"/>
    <x v="0"/>
    <x v="2"/>
    <x v="8"/>
    <x v="1"/>
    <x v="1"/>
    <x v="1"/>
    <x v="3"/>
    <x v="1"/>
    <x v="0"/>
    <x v="8"/>
    <x v="1"/>
    <x v="0"/>
    <x v="0"/>
    <x v="0"/>
    <x v="35"/>
    <x v="42"/>
    <x v="28"/>
    <x v="5"/>
    <x v="0"/>
    <x v="11"/>
    <x v="18"/>
    <x v="1"/>
    <x v="2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5"/>
    <x v="0"/>
    <x v="2"/>
    <x v="8"/>
    <x v="1"/>
    <x v="1"/>
    <x v="1"/>
    <x v="3"/>
    <x v="1"/>
    <x v="0"/>
    <x v="8"/>
    <x v="1"/>
    <x v="0"/>
    <x v="2"/>
    <x v="0"/>
    <x v="34"/>
    <x v="41"/>
    <x v="4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6"/>
    <x v="0"/>
    <x v="2"/>
    <x v="8"/>
    <x v="1"/>
    <x v="1"/>
    <x v="1"/>
    <x v="3"/>
    <x v="1"/>
    <x v="0"/>
    <x v="8"/>
    <x v="1"/>
    <x v="0"/>
    <x v="2"/>
    <x v="0"/>
    <x v="40"/>
    <x v="36"/>
    <x v="4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7"/>
    <x v="0"/>
    <x v="2"/>
    <x v="8"/>
    <x v="1"/>
    <x v="1"/>
    <x v="1"/>
    <x v="3"/>
    <x v="1"/>
    <x v="0"/>
    <x v="8"/>
    <x v="1"/>
    <x v="0"/>
    <x v="2"/>
    <x v="0"/>
    <x v="12"/>
    <x v="19"/>
    <x v="54"/>
    <x v="3"/>
    <x v="0"/>
    <x v="11"/>
    <x v="18"/>
    <x v="0"/>
    <x v="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8"/>
    <x v="0"/>
    <x v="2"/>
    <x v="8"/>
    <x v="1"/>
    <x v="1"/>
    <x v="1"/>
    <x v="3"/>
    <x v="1"/>
    <x v="0"/>
    <x v="8"/>
    <x v="1"/>
    <x v="0"/>
    <x v="2"/>
    <x v="0"/>
    <x v="26"/>
    <x v="27"/>
    <x v="31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39"/>
    <x v="0"/>
    <x v="2"/>
    <x v="8"/>
    <x v="1"/>
    <x v="1"/>
    <x v="1"/>
    <x v="3"/>
    <x v="1"/>
    <x v="0"/>
    <x v="8"/>
    <x v="1"/>
    <x v="0"/>
    <x v="2"/>
    <x v="0"/>
    <x v="61"/>
    <x v="72"/>
    <x v="6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0"/>
    <x v="0"/>
    <x v="2"/>
    <x v="8"/>
    <x v="1"/>
    <x v="1"/>
    <x v="1"/>
    <x v="3"/>
    <x v="1"/>
    <x v="0"/>
    <x v="8"/>
    <x v="1"/>
    <x v="0"/>
    <x v="2"/>
    <x v="0"/>
    <x v="23"/>
    <x v="23"/>
    <x v="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1"/>
    <x v="0"/>
    <x v="2"/>
    <x v="1"/>
    <x v="9"/>
    <x v="10"/>
    <x v="9"/>
    <x v="4"/>
    <x v="3"/>
    <x v="0"/>
    <x v="4"/>
    <x v="1"/>
    <x v="2"/>
    <x v="1"/>
    <x v="1"/>
    <x v="80"/>
    <x v="82"/>
    <x v="15"/>
    <x v="6"/>
    <x v="0"/>
    <x v="11"/>
    <x v="18"/>
    <x v="0"/>
    <x v="0"/>
    <x v="1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2"/>
    <x v="0"/>
    <x v="2"/>
    <x v="1"/>
    <x v="9"/>
    <x v="10"/>
    <x v="9"/>
    <x v="4"/>
    <x v="3"/>
    <x v="0"/>
    <x v="4"/>
    <x v="1"/>
    <x v="2"/>
    <x v="1"/>
    <x v="1"/>
    <x v="35"/>
    <x v="42"/>
    <x v="28"/>
    <x v="16"/>
    <x v="0"/>
    <x v="11"/>
    <x v="18"/>
    <x v="3"/>
    <x v="8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3"/>
    <x v="0"/>
    <x v="2"/>
    <x v="1"/>
    <x v="9"/>
    <x v="10"/>
    <x v="9"/>
    <x v="4"/>
    <x v="3"/>
    <x v="0"/>
    <x v="4"/>
    <x v="1"/>
    <x v="2"/>
    <x v="1"/>
    <x v="1"/>
    <x v="78"/>
    <x v="78"/>
    <x v="48"/>
    <x v="3"/>
    <x v="0"/>
    <x v="11"/>
    <x v="18"/>
    <x v="16"/>
    <x v="13"/>
    <x v="1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4"/>
    <x v="0"/>
    <x v="2"/>
    <x v="1"/>
    <x v="9"/>
    <x v="10"/>
    <x v="9"/>
    <x v="4"/>
    <x v="3"/>
    <x v="0"/>
    <x v="4"/>
    <x v="1"/>
    <x v="2"/>
    <x v="1"/>
    <x v="1"/>
    <x v="35"/>
    <x v="42"/>
    <x v="28"/>
    <x v="2"/>
    <x v="0"/>
    <x v="11"/>
    <x v="18"/>
    <x v="0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5"/>
    <x v="0"/>
    <x v="2"/>
    <x v="1"/>
    <x v="9"/>
    <x v="10"/>
    <x v="9"/>
    <x v="4"/>
    <x v="3"/>
    <x v="0"/>
    <x v="4"/>
    <x v="1"/>
    <x v="2"/>
    <x v="1"/>
    <x v="1"/>
    <x v="76"/>
    <x v="80"/>
    <x v="8"/>
    <x v="6"/>
    <x v="0"/>
    <x v="11"/>
    <x v="18"/>
    <x v="1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6"/>
    <x v="0"/>
    <x v="2"/>
    <x v="1"/>
    <x v="9"/>
    <x v="10"/>
    <x v="9"/>
    <x v="4"/>
    <x v="3"/>
    <x v="0"/>
    <x v="4"/>
    <x v="1"/>
    <x v="2"/>
    <x v="2"/>
    <x v="1"/>
    <x v="61"/>
    <x v="72"/>
    <x v="60"/>
    <x v="44"/>
    <x v="3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7"/>
    <x v="0"/>
    <x v="2"/>
    <x v="1"/>
    <x v="9"/>
    <x v="10"/>
    <x v="9"/>
    <x v="4"/>
    <x v="3"/>
    <x v="0"/>
    <x v="4"/>
    <x v="1"/>
    <x v="2"/>
    <x v="2"/>
    <x v="1"/>
    <x v="64"/>
    <x v="77"/>
    <x v="75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8"/>
    <x v="0"/>
    <x v="2"/>
    <x v="1"/>
    <x v="9"/>
    <x v="10"/>
    <x v="9"/>
    <x v="4"/>
    <x v="3"/>
    <x v="0"/>
    <x v="4"/>
    <x v="1"/>
    <x v="2"/>
    <x v="2"/>
    <x v="1"/>
    <x v="26"/>
    <x v="27"/>
    <x v="3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49"/>
    <x v="0"/>
    <x v="2"/>
    <x v="1"/>
    <x v="9"/>
    <x v="10"/>
    <x v="9"/>
    <x v="4"/>
    <x v="3"/>
    <x v="0"/>
    <x v="4"/>
    <x v="1"/>
    <x v="2"/>
    <x v="2"/>
    <x v="1"/>
    <x v="76"/>
    <x v="80"/>
    <x v="8"/>
    <x v="13"/>
    <x v="0"/>
    <x v="11"/>
    <x v="4"/>
    <x v="3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0"/>
    <x v="0"/>
    <x v="2"/>
    <x v="1"/>
    <x v="9"/>
    <x v="10"/>
    <x v="9"/>
    <x v="4"/>
    <x v="3"/>
    <x v="0"/>
    <x v="4"/>
    <x v="1"/>
    <x v="2"/>
    <x v="2"/>
    <x v="1"/>
    <x v="11"/>
    <x v="14"/>
    <x v="3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1"/>
    <x v="0"/>
    <x v="2"/>
    <x v="1"/>
    <x v="9"/>
    <x v="10"/>
    <x v="9"/>
    <x v="4"/>
    <x v="3"/>
    <x v="0"/>
    <x v="4"/>
    <x v="1"/>
    <x v="2"/>
    <x v="2"/>
    <x v="1"/>
    <x v="36"/>
    <x v="39"/>
    <x v="7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2"/>
    <x v="0"/>
    <x v="2"/>
    <x v="1"/>
    <x v="9"/>
    <x v="10"/>
    <x v="9"/>
    <x v="4"/>
    <x v="3"/>
    <x v="0"/>
    <x v="4"/>
    <x v="1"/>
    <x v="2"/>
    <x v="2"/>
    <x v="1"/>
    <x v="4"/>
    <x v="5"/>
    <x v="6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3"/>
    <x v="0"/>
    <x v="2"/>
    <x v="1"/>
    <x v="9"/>
    <x v="10"/>
    <x v="9"/>
    <x v="4"/>
    <x v="3"/>
    <x v="0"/>
    <x v="4"/>
    <x v="1"/>
    <x v="2"/>
    <x v="2"/>
    <x v="1"/>
    <x v="22"/>
    <x v="22"/>
    <x v="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4"/>
    <x v="2"/>
    <x v="1"/>
    <x v="0"/>
    <x v="0"/>
    <x v="3"/>
    <x v="6"/>
    <x v="9"/>
    <x v="1"/>
    <x v="7"/>
    <x v="0"/>
    <x v="0"/>
    <x v="7"/>
    <x v="1"/>
    <x v="1"/>
    <x v="35"/>
    <x v="42"/>
    <x v="28"/>
    <x v="3"/>
    <x v="0"/>
    <x v="11"/>
    <x v="0"/>
    <x v="0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5"/>
    <x v="2"/>
    <x v="1"/>
    <x v="0"/>
    <x v="0"/>
    <x v="3"/>
    <x v="6"/>
    <x v="9"/>
    <x v="1"/>
    <x v="7"/>
    <x v="0"/>
    <x v="0"/>
    <x v="7"/>
    <x v="1"/>
    <x v="1"/>
    <x v="9"/>
    <x v="11"/>
    <x v="29"/>
    <x v="5"/>
    <x v="0"/>
    <x v="1"/>
    <x v="0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6"/>
    <x v="2"/>
    <x v="1"/>
    <x v="0"/>
    <x v="0"/>
    <x v="3"/>
    <x v="6"/>
    <x v="9"/>
    <x v="1"/>
    <x v="7"/>
    <x v="0"/>
    <x v="0"/>
    <x v="7"/>
    <x v="1"/>
    <x v="1"/>
    <x v="10"/>
    <x v="21"/>
    <x v="66"/>
    <x v="6"/>
    <x v="0"/>
    <x v="2"/>
    <x v="1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7"/>
    <x v="2"/>
    <x v="1"/>
    <x v="0"/>
    <x v="0"/>
    <x v="3"/>
    <x v="6"/>
    <x v="9"/>
    <x v="1"/>
    <x v="7"/>
    <x v="0"/>
    <x v="0"/>
    <x v="7"/>
    <x v="1"/>
    <x v="1"/>
    <x v="80"/>
    <x v="82"/>
    <x v="15"/>
    <x v="2"/>
    <x v="0"/>
    <x v="0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8"/>
    <x v="2"/>
    <x v="1"/>
    <x v="0"/>
    <x v="0"/>
    <x v="3"/>
    <x v="6"/>
    <x v="9"/>
    <x v="1"/>
    <x v="7"/>
    <x v="0"/>
    <x v="0"/>
    <x v="7"/>
    <x v="1"/>
    <x v="1"/>
    <x v="42"/>
    <x v="44"/>
    <x v="8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59"/>
    <x v="2"/>
    <x v="1"/>
    <x v="0"/>
    <x v="0"/>
    <x v="3"/>
    <x v="6"/>
    <x v="9"/>
    <x v="1"/>
    <x v="7"/>
    <x v="0"/>
    <x v="0"/>
    <x v="7"/>
    <x v="2"/>
    <x v="1"/>
    <x v="64"/>
    <x v="77"/>
    <x v="75"/>
    <x v="7"/>
    <x v="0"/>
    <x v="4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0"/>
    <x v="2"/>
    <x v="1"/>
    <x v="0"/>
    <x v="0"/>
    <x v="3"/>
    <x v="6"/>
    <x v="9"/>
    <x v="1"/>
    <x v="7"/>
    <x v="0"/>
    <x v="0"/>
    <x v="7"/>
    <x v="2"/>
    <x v="1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1"/>
    <x v="2"/>
    <x v="1"/>
    <x v="0"/>
    <x v="0"/>
    <x v="3"/>
    <x v="6"/>
    <x v="9"/>
    <x v="1"/>
    <x v="7"/>
    <x v="0"/>
    <x v="0"/>
    <x v="7"/>
    <x v="2"/>
    <x v="1"/>
    <x v="32"/>
    <x v="34"/>
    <x v="38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2"/>
    <x v="2"/>
    <x v="1"/>
    <x v="0"/>
    <x v="0"/>
    <x v="3"/>
    <x v="6"/>
    <x v="9"/>
    <x v="1"/>
    <x v="7"/>
    <x v="0"/>
    <x v="0"/>
    <x v="7"/>
    <x v="2"/>
    <x v="1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3"/>
    <x v="2"/>
    <x v="1"/>
    <x v="0"/>
    <x v="0"/>
    <x v="3"/>
    <x v="6"/>
    <x v="9"/>
    <x v="1"/>
    <x v="7"/>
    <x v="0"/>
    <x v="0"/>
    <x v="7"/>
    <x v="2"/>
    <x v="1"/>
    <x v="71"/>
    <x v="76"/>
    <x v="4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4"/>
    <x v="2"/>
    <x v="1"/>
    <x v="0"/>
    <x v="0"/>
    <x v="3"/>
    <x v="6"/>
    <x v="9"/>
    <x v="1"/>
    <x v="7"/>
    <x v="0"/>
    <x v="0"/>
    <x v="7"/>
    <x v="2"/>
    <x v="1"/>
    <x v="65"/>
    <x v="67"/>
    <x v="1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5"/>
    <x v="2"/>
    <x v="1"/>
    <x v="0"/>
    <x v="0"/>
    <x v="3"/>
    <x v="6"/>
    <x v="9"/>
    <x v="1"/>
    <x v="7"/>
    <x v="0"/>
    <x v="0"/>
    <x v="7"/>
    <x v="2"/>
    <x v="1"/>
    <x v="61"/>
    <x v="72"/>
    <x v="60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6"/>
    <x v="2"/>
    <x v="1"/>
    <x v="0"/>
    <x v="0"/>
    <x v="3"/>
    <x v="6"/>
    <x v="9"/>
    <x v="1"/>
    <x v="7"/>
    <x v="0"/>
    <x v="0"/>
    <x v="7"/>
    <x v="2"/>
    <x v="1"/>
    <x v="68"/>
    <x v="73"/>
    <x v="50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7"/>
    <x v="2"/>
    <x v="1"/>
    <x v="0"/>
    <x v="0"/>
    <x v="3"/>
    <x v="6"/>
    <x v="9"/>
    <x v="1"/>
    <x v="7"/>
    <x v="0"/>
    <x v="0"/>
    <x v="7"/>
    <x v="2"/>
    <x v="1"/>
    <x v="76"/>
    <x v="80"/>
    <x v="8"/>
    <x v="14"/>
    <x v="0"/>
    <x v="5"/>
    <x v="3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8"/>
    <x v="2"/>
    <x v="1"/>
    <x v="0"/>
    <x v="0"/>
    <x v="3"/>
    <x v="6"/>
    <x v="9"/>
    <x v="1"/>
    <x v="7"/>
    <x v="0"/>
    <x v="0"/>
    <x v="7"/>
    <x v="2"/>
    <x v="1"/>
    <x v="12"/>
    <x v="19"/>
    <x v="54"/>
    <x v="2"/>
    <x v="0"/>
    <x v="11"/>
    <x v="0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69"/>
    <x v="2"/>
    <x v="1"/>
    <x v="0"/>
    <x v="0"/>
    <x v="3"/>
    <x v="6"/>
    <x v="9"/>
    <x v="1"/>
    <x v="7"/>
    <x v="0"/>
    <x v="0"/>
    <x v="7"/>
    <x v="0"/>
    <x v="1"/>
    <x v="35"/>
    <x v="42"/>
    <x v="28"/>
    <x v="3"/>
    <x v="0"/>
    <x v="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0"/>
    <x v="2"/>
    <x v="1"/>
    <x v="0"/>
    <x v="0"/>
    <x v="3"/>
    <x v="6"/>
    <x v="9"/>
    <x v="1"/>
    <x v="7"/>
    <x v="0"/>
    <x v="0"/>
    <x v="7"/>
    <x v="0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1"/>
    <x v="2"/>
    <x v="1"/>
    <x v="0"/>
    <x v="0"/>
    <x v="3"/>
    <x v="6"/>
    <x v="9"/>
    <x v="1"/>
    <x v="7"/>
    <x v="0"/>
    <x v="0"/>
    <x v="7"/>
    <x v="2"/>
    <x v="1"/>
    <x v="66"/>
    <x v="62"/>
    <x v="5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2"/>
    <x v="2"/>
    <x v="1"/>
    <x v="0"/>
    <x v="0"/>
    <x v="3"/>
    <x v="6"/>
    <x v="9"/>
    <x v="1"/>
    <x v="7"/>
    <x v="0"/>
    <x v="0"/>
    <x v="7"/>
    <x v="2"/>
    <x v="1"/>
    <x v="63"/>
    <x v="66"/>
    <x v="61"/>
    <x v="2"/>
    <x v="0"/>
    <x v="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3"/>
    <x v="2"/>
    <x v="1"/>
    <x v="0"/>
    <x v="0"/>
    <x v="3"/>
    <x v="6"/>
    <x v="9"/>
    <x v="1"/>
    <x v="7"/>
    <x v="0"/>
    <x v="0"/>
    <x v="7"/>
    <x v="0"/>
    <x v="1"/>
    <x v="2"/>
    <x v="8"/>
    <x v="77"/>
    <x v="15"/>
    <x v="0"/>
    <x v="1"/>
    <x v="5"/>
    <x v="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4"/>
    <x v="2"/>
    <x v="1"/>
    <x v="0"/>
    <x v="0"/>
    <x v="3"/>
    <x v="6"/>
    <x v="9"/>
    <x v="1"/>
    <x v="7"/>
    <x v="0"/>
    <x v="0"/>
    <x v="7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5"/>
    <x v="2"/>
    <x v="1"/>
    <x v="6"/>
    <x v="5"/>
    <x v="8"/>
    <x v="10"/>
    <x v="10"/>
    <x v="3"/>
    <x v="8"/>
    <x v="2"/>
    <x v="0"/>
    <x v="6"/>
    <x v="1"/>
    <x v="1"/>
    <x v="80"/>
    <x v="82"/>
    <x v="15"/>
    <x v="11"/>
    <x v="0"/>
    <x v="0"/>
    <x v="1"/>
    <x v="1"/>
    <x v="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6"/>
    <x v="2"/>
    <x v="1"/>
    <x v="6"/>
    <x v="5"/>
    <x v="8"/>
    <x v="10"/>
    <x v="10"/>
    <x v="3"/>
    <x v="8"/>
    <x v="2"/>
    <x v="0"/>
    <x v="6"/>
    <x v="1"/>
    <x v="1"/>
    <x v="83"/>
    <x v="83"/>
    <x v="88"/>
    <x v="18"/>
    <x v="0"/>
    <x v="11"/>
    <x v="18"/>
    <x v="3"/>
    <x v="2"/>
    <x v="3"/>
    <x v="3"/>
    <x v="2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7"/>
    <x v="2"/>
    <x v="1"/>
    <x v="6"/>
    <x v="5"/>
    <x v="8"/>
    <x v="10"/>
    <x v="10"/>
    <x v="3"/>
    <x v="8"/>
    <x v="2"/>
    <x v="0"/>
    <x v="6"/>
    <x v="1"/>
    <x v="1"/>
    <x v="86"/>
    <x v="85"/>
    <x v="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8"/>
    <x v="2"/>
    <x v="1"/>
    <x v="6"/>
    <x v="5"/>
    <x v="8"/>
    <x v="10"/>
    <x v="10"/>
    <x v="3"/>
    <x v="8"/>
    <x v="2"/>
    <x v="0"/>
    <x v="6"/>
    <x v="1"/>
    <x v="1"/>
    <x v="9"/>
    <x v="11"/>
    <x v="29"/>
    <x v="30"/>
    <x v="0"/>
    <x v="8"/>
    <x v="13"/>
    <x v="9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79"/>
    <x v="2"/>
    <x v="1"/>
    <x v="6"/>
    <x v="5"/>
    <x v="8"/>
    <x v="10"/>
    <x v="10"/>
    <x v="3"/>
    <x v="8"/>
    <x v="2"/>
    <x v="0"/>
    <x v="6"/>
    <x v="1"/>
    <x v="1"/>
    <x v="78"/>
    <x v="78"/>
    <x v="48"/>
    <x v="3"/>
    <x v="0"/>
    <x v="11"/>
    <x v="0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0"/>
    <x v="2"/>
    <x v="1"/>
    <x v="6"/>
    <x v="5"/>
    <x v="8"/>
    <x v="10"/>
    <x v="10"/>
    <x v="3"/>
    <x v="8"/>
    <x v="2"/>
    <x v="0"/>
    <x v="6"/>
    <x v="1"/>
    <x v="1"/>
    <x v="0"/>
    <x v="9"/>
    <x v="36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1"/>
    <x v="2"/>
    <x v="1"/>
    <x v="6"/>
    <x v="5"/>
    <x v="8"/>
    <x v="10"/>
    <x v="10"/>
    <x v="3"/>
    <x v="8"/>
    <x v="2"/>
    <x v="0"/>
    <x v="6"/>
    <x v="1"/>
    <x v="1"/>
    <x v="35"/>
    <x v="42"/>
    <x v="28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2"/>
    <x v="2"/>
    <x v="1"/>
    <x v="6"/>
    <x v="5"/>
    <x v="8"/>
    <x v="10"/>
    <x v="10"/>
    <x v="3"/>
    <x v="8"/>
    <x v="2"/>
    <x v="0"/>
    <x v="6"/>
    <x v="0"/>
    <x v="1"/>
    <x v="35"/>
    <x v="42"/>
    <x v="28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3"/>
    <x v="2"/>
    <x v="1"/>
    <x v="6"/>
    <x v="5"/>
    <x v="8"/>
    <x v="10"/>
    <x v="10"/>
    <x v="3"/>
    <x v="8"/>
    <x v="2"/>
    <x v="0"/>
    <x v="6"/>
    <x v="2"/>
    <x v="1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4"/>
    <x v="2"/>
    <x v="1"/>
    <x v="6"/>
    <x v="5"/>
    <x v="8"/>
    <x v="10"/>
    <x v="10"/>
    <x v="3"/>
    <x v="8"/>
    <x v="2"/>
    <x v="0"/>
    <x v="6"/>
    <x v="2"/>
    <x v="1"/>
    <x v="76"/>
    <x v="80"/>
    <x v="8"/>
    <x v="24"/>
    <x v="0"/>
    <x v="6"/>
    <x v="11"/>
    <x v="4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5"/>
    <x v="2"/>
    <x v="1"/>
    <x v="6"/>
    <x v="5"/>
    <x v="8"/>
    <x v="10"/>
    <x v="10"/>
    <x v="3"/>
    <x v="8"/>
    <x v="2"/>
    <x v="0"/>
    <x v="6"/>
    <x v="2"/>
    <x v="1"/>
    <x v="64"/>
    <x v="77"/>
    <x v="75"/>
    <x v="10"/>
    <x v="0"/>
    <x v="4"/>
    <x v="1"/>
    <x v="1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6"/>
    <x v="2"/>
    <x v="1"/>
    <x v="6"/>
    <x v="5"/>
    <x v="8"/>
    <x v="10"/>
    <x v="10"/>
    <x v="3"/>
    <x v="8"/>
    <x v="2"/>
    <x v="0"/>
    <x v="6"/>
    <x v="2"/>
    <x v="1"/>
    <x v="61"/>
    <x v="72"/>
    <x v="6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7"/>
    <x v="2"/>
    <x v="1"/>
    <x v="6"/>
    <x v="5"/>
    <x v="8"/>
    <x v="10"/>
    <x v="10"/>
    <x v="3"/>
    <x v="8"/>
    <x v="2"/>
    <x v="0"/>
    <x v="6"/>
    <x v="2"/>
    <x v="1"/>
    <x v="39"/>
    <x v="37"/>
    <x v="57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8"/>
    <x v="2"/>
    <x v="1"/>
    <x v="6"/>
    <x v="5"/>
    <x v="8"/>
    <x v="10"/>
    <x v="10"/>
    <x v="3"/>
    <x v="8"/>
    <x v="2"/>
    <x v="0"/>
    <x v="6"/>
    <x v="2"/>
    <x v="1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89"/>
    <x v="2"/>
    <x v="1"/>
    <x v="6"/>
    <x v="5"/>
    <x v="8"/>
    <x v="10"/>
    <x v="10"/>
    <x v="3"/>
    <x v="8"/>
    <x v="2"/>
    <x v="0"/>
    <x v="6"/>
    <x v="2"/>
    <x v="1"/>
    <x v="66"/>
    <x v="62"/>
    <x v="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0"/>
    <x v="2"/>
    <x v="1"/>
    <x v="6"/>
    <x v="5"/>
    <x v="8"/>
    <x v="10"/>
    <x v="10"/>
    <x v="3"/>
    <x v="8"/>
    <x v="2"/>
    <x v="0"/>
    <x v="6"/>
    <x v="2"/>
    <x v="1"/>
    <x v="71"/>
    <x v="76"/>
    <x v="4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1"/>
    <x v="2"/>
    <x v="1"/>
    <x v="6"/>
    <x v="5"/>
    <x v="8"/>
    <x v="10"/>
    <x v="10"/>
    <x v="3"/>
    <x v="8"/>
    <x v="2"/>
    <x v="0"/>
    <x v="6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2"/>
    <x v="2"/>
    <x v="1"/>
    <x v="6"/>
    <x v="5"/>
    <x v="8"/>
    <x v="10"/>
    <x v="10"/>
    <x v="3"/>
    <x v="8"/>
    <x v="2"/>
    <x v="0"/>
    <x v="6"/>
    <x v="2"/>
    <x v="1"/>
    <x v="26"/>
    <x v="27"/>
    <x v="3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3"/>
    <x v="2"/>
    <x v="1"/>
    <x v="6"/>
    <x v="5"/>
    <x v="8"/>
    <x v="10"/>
    <x v="10"/>
    <x v="3"/>
    <x v="8"/>
    <x v="2"/>
    <x v="0"/>
    <x v="6"/>
    <x v="2"/>
    <x v="1"/>
    <x v="57"/>
    <x v="58"/>
    <x v="4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4"/>
    <x v="2"/>
    <x v="1"/>
    <x v="6"/>
    <x v="5"/>
    <x v="8"/>
    <x v="10"/>
    <x v="10"/>
    <x v="3"/>
    <x v="8"/>
    <x v="2"/>
    <x v="0"/>
    <x v="6"/>
    <x v="2"/>
    <x v="1"/>
    <x v="1"/>
    <x v="4"/>
    <x v="1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5"/>
    <x v="2"/>
    <x v="1"/>
    <x v="6"/>
    <x v="5"/>
    <x v="8"/>
    <x v="10"/>
    <x v="10"/>
    <x v="3"/>
    <x v="8"/>
    <x v="2"/>
    <x v="0"/>
    <x v="6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6"/>
    <x v="2"/>
    <x v="1"/>
    <x v="6"/>
    <x v="5"/>
    <x v="8"/>
    <x v="10"/>
    <x v="10"/>
    <x v="3"/>
    <x v="8"/>
    <x v="2"/>
    <x v="0"/>
    <x v="6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7"/>
    <x v="2"/>
    <x v="0"/>
    <x v="5"/>
    <x v="10"/>
    <x v="4"/>
    <x v="5"/>
    <x v="2"/>
    <x v="0"/>
    <x v="6"/>
    <x v="8"/>
    <x v="1"/>
    <x v="6"/>
    <x v="1"/>
    <x v="1"/>
    <x v="35"/>
    <x v="42"/>
    <x v="28"/>
    <x v="1"/>
    <x v="0"/>
    <x v="11"/>
    <x v="18"/>
    <x v="16"/>
    <x v="13"/>
    <x v="8"/>
    <x v="5"/>
    <x v="5"/>
    <x v="4"/>
    <x v="3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8"/>
    <x v="2"/>
    <x v="0"/>
    <x v="5"/>
    <x v="10"/>
    <x v="4"/>
    <x v="5"/>
    <x v="2"/>
    <x v="0"/>
    <x v="6"/>
    <x v="8"/>
    <x v="1"/>
    <x v="6"/>
    <x v="2"/>
    <x v="1"/>
    <x v="49"/>
    <x v="50"/>
    <x v="59"/>
    <x v="55"/>
    <x v="4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199"/>
    <x v="2"/>
    <x v="0"/>
    <x v="5"/>
    <x v="10"/>
    <x v="4"/>
    <x v="5"/>
    <x v="2"/>
    <x v="0"/>
    <x v="6"/>
    <x v="8"/>
    <x v="1"/>
    <x v="6"/>
    <x v="2"/>
    <x v="1"/>
    <x v="1"/>
    <x v="4"/>
    <x v="11"/>
    <x v="28"/>
    <x v="2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0"/>
    <x v="2"/>
    <x v="0"/>
    <x v="5"/>
    <x v="10"/>
    <x v="4"/>
    <x v="5"/>
    <x v="2"/>
    <x v="0"/>
    <x v="6"/>
    <x v="8"/>
    <x v="1"/>
    <x v="6"/>
    <x v="2"/>
    <x v="1"/>
    <x v="76"/>
    <x v="80"/>
    <x v="8"/>
    <x v="13"/>
    <x v="0"/>
    <x v="2"/>
    <x v="3"/>
    <x v="5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1"/>
    <x v="2"/>
    <x v="0"/>
    <x v="5"/>
    <x v="10"/>
    <x v="4"/>
    <x v="5"/>
    <x v="2"/>
    <x v="0"/>
    <x v="6"/>
    <x v="8"/>
    <x v="1"/>
    <x v="6"/>
    <x v="2"/>
    <x v="1"/>
    <x v="4"/>
    <x v="5"/>
    <x v="64"/>
    <x v="13"/>
    <x v="0"/>
    <x v="3"/>
    <x v="4"/>
    <x v="3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2"/>
    <x v="2"/>
    <x v="0"/>
    <x v="5"/>
    <x v="10"/>
    <x v="4"/>
    <x v="5"/>
    <x v="2"/>
    <x v="0"/>
    <x v="6"/>
    <x v="8"/>
    <x v="1"/>
    <x v="6"/>
    <x v="2"/>
    <x v="1"/>
    <x v="7"/>
    <x v="7"/>
    <x v="71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3"/>
    <x v="2"/>
    <x v="0"/>
    <x v="5"/>
    <x v="10"/>
    <x v="4"/>
    <x v="5"/>
    <x v="2"/>
    <x v="0"/>
    <x v="6"/>
    <x v="8"/>
    <x v="1"/>
    <x v="6"/>
    <x v="2"/>
    <x v="1"/>
    <x v="56"/>
    <x v="57"/>
    <x v="56"/>
    <x v="16"/>
    <x v="1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4"/>
    <x v="2"/>
    <x v="0"/>
    <x v="5"/>
    <x v="10"/>
    <x v="4"/>
    <x v="5"/>
    <x v="2"/>
    <x v="0"/>
    <x v="6"/>
    <x v="8"/>
    <x v="1"/>
    <x v="6"/>
    <x v="2"/>
    <x v="1"/>
    <x v="34"/>
    <x v="41"/>
    <x v="4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5"/>
    <x v="2"/>
    <x v="0"/>
    <x v="5"/>
    <x v="10"/>
    <x v="4"/>
    <x v="5"/>
    <x v="2"/>
    <x v="0"/>
    <x v="6"/>
    <x v="8"/>
    <x v="1"/>
    <x v="6"/>
    <x v="2"/>
    <x v="1"/>
    <x v="12"/>
    <x v="19"/>
    <x v="54"/>
    <x v="2"/>
    <x v="0"/>
    <x v="11"/>
    <x v="0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6"/>
    <x v="2"/>
    <x v="0"/>
    <x v="5"/>
    <x v="10"/>
    <x v="4"/>
    <x v="5"/>
    <x v="2"/>
    <x v="0"/>
    <x v="6"/>
    <x v="8"/>
    <x v="1"/>
    <x v="6"/>
    <x v="2"/>
    <x v="1"/>
    <x v="61"/>
    <x v="72"/>
    <x v="60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7"/>
    <x v="2"/>
    <x v="0"/>
    <x v="5"/>
    <x v="10"/>
    <x v="4"/>
    <x v="5"/>
    <x v="2"/>
    <x v="0"/>
    <x v="6"/>
    <x v="8"/>
    <x v="1"/>
    <x v="6"/>
    <x v="2"/>
    <x v="1"/>
    <x v="26"/>
    <x v="27"/>
    <x v="31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8"/>
    <x v="2"/>
    <x v="0"/>
    <x v="5"/>
    <x v="10"/>
    <x v="4"/>
    <x v="5"/>
    <x v="2"/>
    <x v="0"/>
    <x v="6"/>
    <x v="8"/>
    <x v="1"/>
    <x v="6"/>
    <x v="2"/>
    <x v="1"/>
    <x v="66"/>
    <x v="62"/>
    <x v="5"/>
    <x v="14"/>
    <x v="1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09"/>
    <x v="2"/>
    <x v="0"/>
    <x v="5"/>
    <x v="10"/>
    <x v="4"/>
    <x v="5"/>
    <x v="2"/>
    <x v="0"/>
    <x v="6"/>
    <x v="8"/>
    <x v="1"/>
    <x v="6"/>
    <x v="2"/>
    <x v="1"/>
    <x v="44"/>
    <x v="45"/>
    <x v="35"/>
    <x v="4"/>
    <x v="0"/>
    <x v="3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0"/>
    <x v="2"/>
    <x v="0"/>
    <x v="5"/>
    <x v="10"/>
    <x v="4"/>
    <x v="5"/>
    <x v="2"/>
    <x v="0"/>
    <x v="6"/>
    <x v="8"/>
    <x v="1"/>
    <x v="6"/>
    <x v="0"/>
    <x v="1"/>
    <x v="35"/>
    <x v="42"/>
    <x v="28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1"/>
    <x v="2"/>
    <x v="0"/>
    <x v="5"/>
    <x v="10"/>
    <x v="4"/>
    <x v="5"/>
    <x v="2"/>
    <x v="0"/>
    <x v="6"/>
    <x v="8"/>
    <x v="1"/>
    <x v="6"/>
    <x v="2"/>
    <x v="1"/>
    <x v="67"/>
    <x v="63"/>
    <x v="40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2"/>
    <x v="2"/>
    <x v="0"/>
    <x v="5"/>
    <x v="10"/>
    <x v="4"/>
    <x v="5"/>
    <x v="2"/>
    <x v="0"/>
    <x v="6"/>
    <x v="8"/>
    <x v="1"/>
    <x v="6"/>
    <x v="2"/>
    <x v="1"/>
    <x v="40"/>
    <x v="36"/>
    <x v="49"/>
    <x v="5"/>
    <x v="0"/>
    <x v="3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3"/>
    <x v="2"/>
    <x v="0"/>
    <x v="5"/>
    <x v="10"/>
    <x v="4"/>
    <x v="5"/>
    <x v="2"/>
    <x v="0"/>
    <x v="6"/>
    <x v="8"/>
    <x v="1"/>
    <x v="6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4"/>
    <x v="2"/>
    <x v="0"/>
    <x v="5"/>
    <x v="10"/>
    <x v="4"/>
    <x v="5"/>
    <x v="2"/>
    <x v="0"/>
    <x v="6"/>
    <x v="8"/>
    <x v="1"/>
    <x v="6"/>
    <x v="2"/>
    <x v="1"/>
    <x v="36"/>
    <x v="39"/>
    <x v="7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5"/>
    <x v="2"/>
    <x v="0"/>
    <x v="5"/>
    <x v="10"/>
    <x v="4"/>
    <x v="5"/>
    <x v="2"/>
    <x v="0"/>
    <x v="6"/>
    <x v="8"/>
    <x v="1"/>
    <x v="6"/>
    <x v="2"/>
    <x v="1"/>
    <x v="64"/>
    <x v="77"/>
    <x v="75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6"/>
    <x v="2"/>
    <x v="0"/>
    <x v="5"/>
    <x v="10"/>
    <x v="4"/>
    <x v="5"/>
    <x v="2"/>
    <x v="0"/>
    <x v="6"/>
    <x v="8"/>
    <x v="1"/>
    <x v="6"/>
    <x v="2"/>
    <x v="1"/>
    <x v="57"/>
    <x v="58"/>
    <x v="4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7"/>
    <x v="2"/>
    <x v="0"/>
    <x v="5"/>
    <x v="10"/>
    <x v="4"/>
    <x v="5"/>
    <x v="2"/>
    <x v="0"/>
    <x v="6"/>
    <x v="8"/>
    <x v="1"/>
    <x v="6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8"/>
    <x v="0"/>
    <x v="2"/>
    <x v="3"/>
    <x v="6"/>
    <x v="6"/>
    <x v="3"/>
    <x v="5"/>
    <x v="2"/>
    <x v="4"/>
    <x v="8"/>
    <x v="1"/>
    <x v="4"/>
    <x v="1"/>
    <x v="1"/>
    <x v="78"/>
    <x v="78"/>
    <x v="48"/>
    <x v="6"/>
    <x v="0"/>
    <x v="11"/>
    <x v="18"/>
    <x v="16"/>
    <x v="13"/>
    <x v="1"/>
    <x v="2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19"/>
    <x v="0"/>
    <x v="2"/>
    <x v="3"/>
    <x v="6"/>
    <x v="6"/>
    <x v="3"/>
    <x v="5"/>
    <x v="2"/>
    <x v="4"/>
    <x v="8"/>
    <x v="1"/>
    <x v="4"/>
    <x v="1"/>
    <x v="1"/>
    <x v="35"/>
    <x v="42"/>
    <x v="28"/>
    <x v="7"/>
    <x v="0"/>
    <x v="11"/>
    <x v="18"/>
    <x v="16"/>
    <x v="13"/>
    <x v="8"/>
    <x v="5"/>
    <x v="1"/>
    <x v="0"/>
    <x v="1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0"/>
    <x v="0"/>
    <x v="2"/>
    <x v="3"/>
    <x v="6"/>
    <x v="6"/>
    <x v="3"/>
    <x v="5"/>
    <x v="2"/>
    <x v="4"/>
    <x v="8"/>
    <x v="1"/>
    <x v="4"/>
    <x v="1"/>
    <x v="1"/>
    <x v="9"/>
    <x v="11"/>
    <x v="29"/>
    <x v="18"/>
    <x v="0"/>
    <x v="11"/>
    <x v="18"/>
    <x v="3"/>
    <x v="7"/>
    <x v="4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1"/>
    <x v="0"/>
    <x v="2"/>
    <x v="3"/>
    <x v="6"/>
    <x v="6"/>
    <x v="3"/>
    <x v="5"/>
    <x v="2"/>
    <x v="4"/>
    <x v="8"/>
    <x v="1"/>
    <x v="4"/>
    <x v="1"/>
    <x v="1"/>
    <x v="10"/>
    <x v="21"/>
    <x v="66"/>
    <x v="19"/>
    <x v="0"/>
    <x v="11"/>
    <x v="18"/>
    <x v="0"/>
    <x v="9"/>
    <x v="5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2"/>
    <x v="0"/>
    <x v="2"/>
    <x v="3"/>
    <x v="6"/>
    <x v="6"/>
    <x v="3"/>
    <x v="5"/>
    <x v="2"/>
    <x v="4"/>
    <x v="8"/>
    <x v="1"/>
    <x v="4"/>
    <x v="1"/>
    <x v="1"/>
    <x v="80"/>
    <x v="82"/>
    <x v="15"/>
    <x v="7"/>
    <x v="0"/>
    <x v="11"/>
    <x v="18"/>
    <x v="16"/>
    <x v="1"/>
    <x v="2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3"/>
    <x v="0"/>
    <x v="2"/>
    <x v="3"/>
    <x v="6"/>
    <x v="6"/>
    <x v="3"/>
    <x v="5"/>
    <x v="2"/>
    <x v="4"/>
    <x v="8"/>
    <x v="1"/>
    <x v="4"/>
    <x v="1"/>
    <x v="1"/>
    <x v="82"/>
    <x v="87"/>
    <x v="80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4"/>
    <x v="0"/>
    <x v="2"/>
    <x v="3"/>
    <x v="6"/>
    <x v="6"/>
    <x v="3"/>
    <x v="5"/>
    <x v="2"/>
    <x v="4"/>
    <x v="8"/>
    <x v="1"/>
    <x v="4"/>
    <x v="2"/>
    <x v="1"/>
    <x v="66"/>
    <x v="62"/>
    <x v="5"/>
    <x v="32"/>
    <x v="2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5"/>
    <x v="0"/>
    <x v="2"/>
    <x v="3"/>
    <x v="6"/>
    <x v="6"/>
    <x v="3"/>
    <x v="5"/>
    <x v="2"/>
    <x v="4"/>
    <x v="8"/>
    <x v="1"/>
    <x v="4"/>
    <x v="2"/>
    <x v="1"/>
    <x v="61"/>
    <x v="72"/>
    <x v="60"/>
    <x v="46"/>
    <x v="3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6"/>
    <x v="0"/>
    <x v="2"/>
    <x v="3"/>
    <x v="6"/>
    <x v="6"/>
    <x v="3"/>
    <x v="5"/>
    <x v="2"/>
    <x v="4"/>
    <x v="8"/>
    <x v="1"/>
    <x v="4"/>
    <x v="2"/>
    <x v="1"/>
    <x v="49"/>
    <x v="50"/>
    <x v="59"/>
    <x v="27"/>
    <x v="2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7"/>
    <x v="0"/>
    <x v="2"/>
    <x v="3"/>
    <x v="6"/>
    <x v="6"/>
    <x v="3"/>
    <x v="5"/>
    <x v="2"/>
    <x v="4"/>
    <x v="8"/>
    <x v="1"/>
    <x v="4"/>
    <x v="2"/>
    <x v="1"/>
    <x v="76"/>
    <x v="80"/>
    <x v="8"/>
    <x v="34"/>
    <x v="0"/>
    <x v="11"/>
    <x v="6"/>
    <x v="9"/>
    <x v="11"/>
    <x v="7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8"/>
    <x v="0"/>
    <x v="2"/>
    <x v="3"/>
    <x v="6"/>
    <x v="6"/>
    <x v="3"/>
    <x v="5"/>
    <x v="2"/>
    <x v="4"/>
    <x v="8"/>
    <x v="1"/>
    <x v="4"/>
    <x v="0"/>
    <x v="1"/>
    <x v="35"/>
    <x v="42"/>
    <x v="28"/>
    <x v="5"/>
    <x v="0"/>
    <x v="11"/>
    <x v="18"/>
    <x v="2"/>
    <x v="0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29"/>
    <x v="0"/>
    <x v="2"/>
    <x v="3"/>
    <x v="6"/>
    <x v="6"/>
    <x v="3"/>
    <x v="5"/>
    <x v="2"/>
    <x v="4"/>
    <x v="8"/>
    <x v="1"/>
    <x v="4"/>
    <x v="2"/>
    <x v="1"/>
    <x v="34"/>
    <x v="41"/>
    <x v="4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0"/>
    <x v="0"/>
    <x v="2"/>
    <x v="3"/>
    <x v="6"/>
    <x v="6"/>
    <x v="3"/>
    <x v="5"/>
    <x v="2"/>
    <x v="4"/>
    <x v="8"/>
    <x v="1"/>
    <x v="4"/>
    <x v="2"/>
    <x v="1"/>
    <x v="26"/>
    <x v="27"/>
    <x v="31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1"/>
    <x v="0"/>
    <x v="2"/>
    <x v="3"/>
    <x v="6"/>
    <x v="6"/>
    <x v="3"/>
    <x v="5"/>
    <x v="2"/>
    <x v="4"/>
    <x v="8"/>
    <x v="1"/>
    <x v="4"/>
    <x v="2"/>
    <x v="1"/>
    <x v="64"/>
    <x v="77"/>
    <x v="7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2"/>
    <x v="0"/>
    <x v="2"/>
    <x v="3"/>
    <x v="6"/>
    <x v="6"/>
    <x v="3"/>
    <x v="5"/>
    <x v="2"/>
    <x v="4"/>
    <x v="8"/>
    <x v="1"/>
    <x v="4"/>
    <x v="2"/>
    <x v="1"/>
    <x v="56"/>
    <x v="57"/>
    <x v="56"/>
    <x v="16"/>
    <x v="1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3"/>
    <x v="0"/>
    <x v="2"/>
    <x v="3"/>
    <x v="6"/>
    <x v="6"/>
    <x v="3"/>
    <x v="5"/>
    <x v="2"/>
    <x v="4"/>
    <x v="8"/>
    <x v="1"/>
    <x v="4"/>
    <x v="2"/>
    <x v="1"/>
    <x v="1"/>
    <x v="4"/>
    <x v="1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4"/>
    <x v="0"/>
    <x v="2"/>
    <x v="3"/>
    <x v="6"/>
    <x v="6"/>
    <x v="3"/>
    <x v="5"/>
    <x v="2"/>
    <x v="4"/>
    <x v="8"/>
    <x v="1"/>
    <x v="4"/>
    <x v="2"/>
    <x v="1"/>
    <x v="6"/>
    <x v="1"/>
    <x v="85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5"/>
    <x v="0"/>
    <x v="2"/>
    <x v="3"/>
    <x v="6"/>
    <x v="6"/>
    <x v="3"/>
    <x v="5"/>
    <x v="2"/>
    <x v="4"/>
    <x v="8"/>
    <x v="1"/>
    <x v="4"/>
    <x v="2"/>
    <x v="1"/>
    <x v="40"/>
    <x v="36"/>
    <x v="49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6"/>
    <x v="0"/>
    <x v="2"/>
    <x v="3"/>
    <x v="6"/>
    <x v="6"/>
    <x v="3"/>
    <x v="5"/>
    <x v="2"/>
    <x v="4"/>
    <x v="8"/>
    <x v="1"/>
    <x v="4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7"/>
    <x v="0"/>
    <x v="2"/>
    <x v="3"/>
    <x v="6"/>
    <x v="6"/>
    <x v="3"/>
    <x v="5"/>
    <x v="2"/>
    <x v="4"/>
    <x v="8"/>
    <x v="1"/>
    <x v="4"/>
    <x v="2"/>
    <x v="1"/>
    <x v="65"/>
    <x v="67"/>
    <x v="16"/>
    <x v="3"/>
    <x v="0"/>
    <x v="11"/>
    <x v="18"/>
    <x v="16"/>
    <x v="13"/>
    <x v="1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8"/>
    <x v="0"/>
    <x v="2"/>
    <x v="3"/>
    <x v="6"/>
    <x v="6"/>
    <x v="3"/>
    <x v="5"/>
    <x v="2"/>
    <x v="4"/>
    <x v="8"/>
    <x v="1"/>
    <x v="4"/>
    <x v="2"/>
    <x v="1"/>
    <x v="77"/>
    <x v="79"/>
    <x v="25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39"/>
    <x v="0"/>
    <x v="2"/>
    <x v="3"/>
    <x v="6"/>
    <x v="6"/>
    <x v="3"/>
    <x v="5"/>
    <x v="2"/>
    <x v="4"/>
    <x v="8"/>
    <x v="1"/>
    <x v="4"/>
    <x v="2"/>
    <x v="1"/>
    <x v="17"/>
    <x v="13"/>
    <x v="58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0"/>
    <x v="0"/>
    <x v="2"/>
    <x v="3"/>
    <x v="6"/>
    <x v="6"/>
    <x v="3"/>
    <x v="5"/>
    <x v="2"/>
    <x v="4"/>
    <x v="8"/>
    <x v="1"/>
    <x v="4"/>
    <x v="2"/>
    <x v="1"/>
    <x v="46"/>
    <x v="47"/>
    <x v="14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1"/>
    <x v="0"/>
    <x v="2"/>
    <x v="3"/>
    <x v="6"/>
    <x v="6"/>
    <x v="3"/>
    <x v="5"/>
    <x v="2"/>
    <x v="4"/>
    <x v="8"/>
    <x v="1"/>
    <x v="4"/>
    <x v="2"/>
    <x v="1"/>
    <x v="71"/>
    <x v="76"/>
    <x v="4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2"/>
    <x v="0"/>
    <x v="2"/>
    <x v="3"/>
    <x v="6"/>
    <x v="6"/>
    <x v="3"/>
    <x v="5"/>
    <x v="2"/>
    <x v="4"/>
    <x v="8"/>
    <x v="1"/>
    <x v="4"/>
    <x v="2"/>
    <x v="1"/>
    <x v="53"/>
    <x v="52"/>
    <x v="63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3"/>
    <x v="0"/>
    <x v="2"/>
    <x v="3"/>
    <x v="6"/>
    <x v="6"/>
    <x v="3"/>
    <x v="5"/>
    <x v="2"/>
    <x v="4"/>
    <x v="8"/>
    <x v="1"/>
    <x v="4"/>
    <x v="2"/>
    <x v="1"/>
    <x v="62"/>
    <x v="75"/>
    <x v="23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4"/>
    <x v="0"/>
    <x v="2"/>
    <x v="3"/>
    <x v="6"/>
    <x v="6"/>
    <x v="3"/>
    <x v="5"/>
    <x v="2"/>
    <x v="4"/>
    <x v="8"/>
    <x v="1"/>
    <x v="4"/>
    <x v="2"/>
    <x v="1"/>
    <x v="85"/>
    <x v="84"/>
    <x v="55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5"/>
    <x v="0"/>
    <x v="2"/>
    <x v="3"/>
    <x v="6"/>
    <x v="6"/>
    <x v="3"/>
    <x v="5"/>
    <x v="2"/>
    <x v="4"/>
    <x v="8"/>
    <x v="1"/>
    <x v="4"/>
    <x v="2"/>
    <x v="1"/>
    <x v="55"/>
    <x v="56"/>
    <x v="2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6"/>
    <x v="0"/>
    <x v="2"/>
    <x v="3"/>
    <x v="6"/>
    <x v="6"/>
    <x v="3"/>
    <x v="5"/>
    <x v="2"/>
    <x v="4"/>
    <x v="8"/>
    <x v="1"/>
    <x v="4"/>
    <x v="2"/>
    <x v="1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7"/>
    <x v="0"/>
    <x v="2"/>
    <x v="3"/>
    <x v="6"/>
    <x v="6"/>
    <x v="3"/>
    <x v="5"/>
    <x v="2"/>
    <x v="4"/>
    <x v="8"/>
    <x v="1"/>
    <x v="4"/>
    <x v="2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8"/>
    <x v="0"/>
    <x v="2"/>
    <x v="9"/>
    <x v="4"/>
    <x v="7"/>
    <x v="8"/>
    <x v="6"/>
    <x v="4"/>
    <x v="1"/>
    <x v="1"/>
    <x v="1"/>
    <x v="3"/>
    <x v="1"/>
    <x v="0"/>
    <x v="35"/>
    <x v="42"/>
    <x v="28"/>
    <x v="8"/>
    <x v="0"/>
    <x v="11"/>
    <x v="18"/>
    <x v="16"/>
    <x v="13"/>
    <x v="8"/>
    <x v="0"/>
    <x v="3"/>
    <x v="1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49"/>
    <x v="0"/>
    <x v="2"/>
    <x v="9"/>
    <x v="4"/>
    <x v="7"/>
    <x v="8"/>
    <x v="6"/>
    <x v="4"/>
    <x v="1"/>
    <x v="1"/>
    <x v="1"/>
    <x v="3"/>
    <x v="1"/>
    <x v="0"/>
    <x v="80"/>
    <x v="82"/>
    <x v="15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0"/>
    <x v="0"/>
    <x v="2"/>
    <x v="9"/>
    <x v="4"/>
    <x v="7"/>
    <x v="8"/>
    <x v="6"/>
    <x v="4"/>
    <x v="1"/>
    <x v="1"/>
    <x v="1"/>
    <x v="3"/>
    <x v="2"/>
    <x v="0"/>
    <x v="26"/>
    <x v="27"/>
    <x v="31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1"/>
    <x v="0"/>
    <x v="2"/>
    <x v="9"/>
    <x v="4"/>
    <x v="7"/>
    <x v="8"/>
    <x v="6"/>
    <x v="4"/>
    <x v="1"/>
    <x v="1"/>
    <x v="1"/>
    <x v="3"/>
    <x v="2"/>
    <x v="0"/>
    <x v="66"/>
    <x v="62"/>
    <x v="5"/>
    <x v="34"/>
    <x v="2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2"/>
    <x v="0"/>
    <x v="2"/>
    <x v="9"/>
    <x v="4"/>
    <x v="7"/>
    <x v="8"/>
    <x v="6"/>
    <x v="4"/>
    <x v="1"/>
    <x v="1"/>
    <x v="1"/>
    <x v="3"/>
    <x v="2"/>
    <x v="0"/>
    <x v="32"/>
    <x v="34"/>
    <x v="38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3"/>
    <x v="0"/>
    <x v="2"/>
    <x v="9"/>
    <x v="4"/>
    <x v="7"/>
    <x v="8"/>
    <x v="6"/>
    <x v="4"/>
    <x v="1"/>
    <x v="1"/>
    <x v="1"/>
    <x v="3"/>
    <x v="2"/>
    <x v="0"/>
    <x v="49"/>
    <x v="50"/>
    <x v="59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4"/>
    <x v="0"/>
    <x v="2"/>
    <x v="9"/>
    <x v="4"/>
    <x v="7"/>
    <x v="8"/>
    <x v="6"/>
    <x v="4"/>
    <x v="1"/>
    <x v="1"/>
    <x v="1"/>
    <x v="3"/>
    <x v="2"/>
    <x v="0"/>
    <x v="64"/>
    <x v="77"/>
    <x v="75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5"/>
    <x v="0"/>
    <x v="2"/>
    <x v="9"/>
    <x v="4"/>
    <x v="7"/>
    <x v="8"/>
    <x v="6"/>
    <x v="4"/>
    <x v="1"/>
    <x v="1"/>
    <x v="1"/>
    <x v="3"/>
    <x v="2"/>
    <x v="0"/>
    <x v="1"/>
    <x v="4"/>
    <x v="1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6"/>
    <x v="0"/>
    <x v="2"/>
    <x v="9"/>
    <x v="4"/>
    <x v="7"/>
    <x v="8"/>
    <x v="6"/>
    <x v="4"/>
    <x v="1"/>
    <x v="1"/>
    <x v="1"/>
    <x v="3"/>
    <x v="2"/>
    <x v="0"/>
    <x v="76"/>
    <x v="80"/>
    <x v="8"/>
    <x v="10"/>
    <x v="0"/>
    <x v="11"/>
    <x v="18"/>
    <x v="2"/>
    <x v="4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7"/>
    <x v="0"/>
    <x v="2"/>
    <x v="9"/>
    <x v="4"/>
    <x v="7"/>
    <x v="8"/>
    <x v="6"/>
    <x v="4"/>
    <x v="1"/>
    <x v="1"/>
    <x v="1"/>
    <x v="3"/>
    <x v="2"/>
    <x v="0"/>
    <x v="12"/>
    <x v="19"/>
    <x v="54"/>
    <x v="2"/>
    <x v="0"/>
    <x v="11"/>
    <x v="18"/>
    <x v="16"/>
    <x v="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8"/>
    <x v="0"/>
    <x v="2"/>
    <x v="9"/>
    <x v="4"/>
    <x v="7"/>
    <x v="8"/>
    <x v="6"/>
    <x v="4"/>
    <x v="1"/>
    <x v="1"/>
    <x v="1"/>
    <x v="3"/>
    <x v="2"/>
    <x v="0"/>
    <x v="21"/>
    <x v="28"/>
    <x v="6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59"/>
    <x v="0"/>
    <x v="2"/>
    <x v="9"/>
    <x v="4"/>
    <x v="7"/>
    <x v="8"/>
    <x v="6"/>
    <x v="4"/>
    <x v="1"/>
    <x v="1"/>
    <x v="1"/>
    <x v="3"/>
    <x v="2"/>
    <x v="0"/>
    <x v="61"/>
    <x v="72"/>
    <x v="6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0"/>
    <x v="0"/>
    <x v="2"/>
    <x v="9"/>
    <x v="4"/>
    <x v="7"/>
    <x v="8"/>
    <x v="6"/>
    <x v="4"/>
    <x v="1"/>
    <x v="1"/>
    <x v="1"/>
    <x v="3"/>
    <x v="2"/>
    <x v="0"/>
    <x v="17"/>
    <x v="13"/>
    <x v="58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1"/>
    <x v="0"/>
    <x v="2"/>
    <x v="9"/>
    <x v="4"/>
    <x v="7"/>
    <x v="8"/>
    <x v="6"/>
    <x v="4"/>
    <x v="1"/>
    <x v="1"/>
    <x v="1"/>
    <x v="3"/>
    <x v="2"/>
    <x v="0"/>
    <x v="46"/>
    <x v="47"/>
    <x v="14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2"/>
    <x v="0"/>
    <x v="2"/>
    <x v="9"/>
    <x v="4"/>
    <x v="7"/>
    <x v="8"/>
    <x v="6"/>
    <x v="4"/>
    <x v="1"/>
    <x v="1"/>
    <x v="1"/>
    <x v="3"/>
    <x v="2"/>
    <x v="0"/>
    <x v="65"/>
    <x v="67"/>
    <x v="16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3"/>
    <x v="0"/>
    <x v="2"/>
    <x v="9"/>
    <x v="4"/>
    <x v="7"/>
    <x v="8"/>
    <x v="6"/>
    <x v="4"/>
    <x v="1"/>
    <x v="1"/>
    <x v="1"/>
    <x v="3"/>
    <x v="2"/>
    <x v="0"/>
    <x v="44"/>
    <x v="45"/>
    <x v="35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4"/>
    <x v="0"/>
    <x v="2"/>
    <x v="9"/>
    <x v="4"/>
    <x v="7"/>
    <x v="8"/>
    <x v="6"/>
    <x v="4"/>
    <x v="1"/>
    <x v="1"/>
    <x v="1"/>
    <x v="3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5"/>
    <x v="0"/>
    <x v="2"/>
    <x v="2"/>
    <x v="7"/>
    <x v="5"/>
    <x v="4"/>
    <x v="7"/>
    <x v="5"/>
    <x v="2"/>
    <x v="5"/>
    <x v="1"/>
    <x v="1"/>
    <x v="1"/>
    <x v="1"/>
    <x v="86"/>
    <x v="85"/>
    <x v="6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6"/>
    <x v="0"/>
    <x v="2"/>
    <x v="2"/>
    <x v="7"/>
    <x v="5"/>
    <x v="4"/>
    <x v="7"/>
    <x v="5"/>
    <x v="2"/>
    <x v="5"/>
    <x v="1"/>
    <x v="1"/>
    <x v="1"/>
    <x v="1"/>
    <x v="80"/>
    <x v="82"/>
    <x v="15"/>
    <x v="2"/>
    <x v="0"/>
    <x v="11"/>
    <x v="18"/>
    <x v="16"/>
    <x v="13"/>
    <x v="8"/>
    <x v="1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7"/>
    <x v="0"/>
    <x v="2"/>
    <x v="2"/>
    <x v="7"/>
    <x v="5"/>
    <x v="4"/>
    <x v="7"/>
    <x v="5"/>
    <x v="2"/>
    <x v="5"/>
    <x v="1"/>
    <x v="1"/>
    <x v="1"/>
    <x v="1"/>
    <x v="9"/>
    <x v="11"/>
    <x v="29"/>
    <x v="3"/>
    <x v="0"/>
    <x v="11"/>
    <x v="18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8"/>
    <x v="0"/>
    <x v="2"/>
    <x v="2"/>
    <x v="7"/>
    <x v="5"/>
    <x v="4"/>
    <x v="7"/>
    <x v="5"/>
    <x v="2"/>
    <x v="5"/>
    <x v="1"/>
    <x v="1"/>
    <x v="1"/>
    <x v="1"/>
    <x v="35"/>
    <x v="42"/>
    <x v="28"/>
    <x v="4"/>
    <x v="0"/>
    <x v="11"/>
    <x v="18"/>
    <x v="16"/>
    <x v="13"/>
    <x v="8"/>
    <x v="5"/>
    <x v="1"/>
    <x v="0"/>
    <x v="3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69"/>
    <x v="0"/>
    <x v="2"/>
    <x v="2"/>
    <x v="7"/>
    <x v="5"/>
    <x v="4"/>
    <x v="7"/>
    <x v="5"/>
    <x v="2"/>
    <x v="5"/>
    <x v="1"/>
    <x v="1"/>
    <x v="1"/>
    <x v="1"/>
    <x v="57"/>
    <x v="58"/>
    <x v="4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0"/>
    <x v="0"/>
    <x v="2"/>
    <x v="2"/>
    <x v="7"/>
    <x v="5"/>
    <x v="4"/>
    <x v="7"/>
    <x v="5"/>
    <x v="2"/>
    <x v="5"/>
    <x v="1"/>
    <x v="1"/>
    <x v="1"/>
    <x v="1"/>
    <x v="10"/>
    <x v="21"/>
    <x v="66"/>
    <x v="4"/>
    <x v="0"/>
    <x v="11"/>
    <x v="18"/>
    <x v="1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1"/>
    <x v="0"/>
    <x v="2"/>
    <x v="2"/>
    <x v="7"/>
    <x v="5"/>
    <x v="4"/>
    <x v="7"/>
    <x v="5"/>
    <x v="2"/>
    <x v="5"/>
    <x v="1"/>
    <x v="1"/>
    <x v="1"/>
    <x v="1"/>
    <x v="78"/>
    <x v="78"/>
    <x v="48"/>
    <x v="3"/>
    <x v="0"/>
    <x v="11"/>
    <x v="18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2"/>
    <x v="0"/>
    <x v="2"/>
    <x v="2"/>
    <x v="7"/>
    <x v="5"/>
    <x v="4"/>
    <x v="7"/>
    <x v="5"/>
    <x v="2"/>
    <x v="5"/>
    <x v="1"/>
    <x v="1"/>
    <x v="1"/>
    <x v="1"/>
    <x v="76"/>
    <x v="80"/>
    <x v="8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3"/>
    <x v="0"/>
    <x v="2"/>
    <x v="2"/>
    <x v="7"/>
    <x v="5"/>
    <x v="4"/>
    <x v="7"/>
    <x v="5"/>
    <x v="2"/>
    <x v="5"/>
    <x v="1"/>
    <x v="1"/>
    <x v="2"/>
    <x v="1"/>
    <x v="49"/>
    <x v="50"/>
    <x v="59"/>
    <x v="31"/>
    <x v="2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4"/>
    <x v="0"/>
    <x v="2"/>
    <x v="2"/>
    <x v="7"/>
    <x v="5"/>
    <x v="4"/>
    <x v="7"/>
    <x v="5"/>
    <x v="2"/>
    <x v="5"/>
    <x v="1"/>
    <x v="1"/>
    <x v="2"/>
    <x v="1"/>
    <x v="40"/>
    <x v="36"/>
    <x v="49"/>
    <x v="23"/>
    <x v="0"/>
    <x v="11"/>
    <x v="3"/>
    <x v="6"/>
    <x v="7"/>
    <x v="3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5"/>
    <x v="0"/>
    <x v="2"/>
    <x v="2"/>
    <x v="7"/>
    <x v="5"/>
    <x v="4"/>
    <x v="7"/>
    <x v="5"/>
    <x v="2"/>
    <x v="5"/>
    <x v="1"/>
    <x v="1"/>
    <x v="2"/>
    <x v="1"/>
    <x v="26"/>
    <x v="27"/>
    <x v="31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6"/>
    <x v="0"/>
    <x v="2"/>
    <x v="2"/>
    <x v="7"/>
    <x v="5"/>
    <x v="4"/>
    <x v="7"/>
    <x v="5"/>
    <x v="2"/>
    <x v="5"/>
    <x v="1"/>
    <x v="1"/>
    <x v="2"/>
    <x v="1"/>
    <x v="66"/>
    <x v="62"/>
    <x v="5"/>
    <x v="33"/>
    <x v="2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7"/>
    <x v="0"/>
    <x v="2"/>
    <x v="2"/>
    <x v="7"/>
    <x v="5"/>
    <x v="4"/>
    <x v="7"/>
    <x v="5"/>
    <x v="2"/>
    <x v="5"/>
    <x v="1"/>
    <x v="1"/>
    <x v="2"/>
    <x v="1"/>
    <x v="76"/>
    <x v="80"/>
    <x v="8"/>
    <x v="39"/>
    <x v="0"/>
    <x v="11"/>
    <x v="8"/>
    <x v="13"/>
    <x v="12"/>
    <x v="6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8"/>
    <x v="0"/>
    <x v="2"/>
    <x v="2"/>
    <x v="7"/>
    <x v="5"/>
    <x v="4"/>
    <x v="7"/>
    <x v="5"/>
    <x v="2"/>
    <x v="5"/>
    <x v="1"/>
    <x v="1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79"/>
    <x v="0"/>
    <x v="2"/>
    <x v="2"/>
    <x v="7"/>
    <x v="5"/>
    <x v="4"/>
    <x v="7"/>
    <x v="5"/>
    <x v="2"/>
    <x v="5"/>
    <x v="1"/>
    <x v="1"/>
    <x v="2"/>
    <x v="1"/>
    <x v="64"/>
    <x v="77"/>
    <x v="75"/>
    <x v="3"/>
    <x v="0"/>
    <x v="2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0"/>
    <x v="0"/>
    <x v="2"/>
    <x v="2"/>
    <x v="7"/>
    <x v="5"/>
    <x v="4"/>
    <x v="7"/>
    <x v="5"/>
    <x v="2"/>
    <x v="5"/>
    <x v="1"/>
    <x v="1"/>
    <x v="2"/>
    <x v="1"/>
    <x v="21"/>
    <x v="28"/>
    <x v="6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1"/>
    <x v="0"/>
    <x v="2"/>
    <x v="2"/>
    <x v="7"/>
    <x v="5"/>
    <x v="4"/>
    <x v="7"/>
    <x v="5"/>
    <x v="2"/>
    <x v="5"/>
    <x v="1"/>
    <x v="1"/>
    <x v="2"/>
    <x v="1"/>
    <x v="61"/>
    <x v="72"/>
    <x v="60"/>
    <x v="15"/>
    <x v="1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2"/>
    <x v="0"/>
    <x v="2"/>
    <x v="2"/>
    <x v="7"/>
    <x v="5"/>
    <x v="4"/>
    <x v="7"/>
    <x v="5"/>
    <x v="2"/>
    <x v="5"/>
    <x v="1"/>
    <x v="1"/>
    <x v="2"/>
    <x v="1"/>
    <x v="80"/>
    <x v="82"/>
    <x v="15"/>
    <x v="4"/>
    <x v="0"/>
    <x v="11"/>
    <x v="18"/>
    <x v="16"/>
    <x v="0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3"/>
    <x v="0"/>
    <x v="2"/>
    <x v="2"/>
    <x v="7"/>
    <x v="5"/>
    <x v="4"/>
    <x v="7"/>
    <x v="5"/>
    <x v="2"/>
    <x v="5"/>
    <x v="1"/>
    <x v="1"/>
    <x v="2"/>
    <x v="1"/>
    <x v="69"/>
    <x v="69"/>
    <x v="5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4"/>
    <x v="0"/>
    <x v="2"/>
    <x v="2"/>
    <x v="7"/>
    <x v="5"/>
    <x v="4"/>
    <x v="7"/>
    <x v="5"/>
    <x v="2"/>
    <x v="5"/>
    <x v="1"/>
    <x v="1"/>
    <x v="2"/>
    <x v="1"/>
    <x v="56"/>
    <x v="57"/>
    <x v="56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5"/>
    <x v="0"/>
    <x v="2"/>
    <x v="2"/>
    <x v="7"/>
    <x v="5"/>
    <x v="4"/>
    <x v="7"/>
    <x v="5"/>
    <x v="2"/>
    <x v="5"/>
    <x v="1"/>
    <x v="1"/>
    <x v="2"/>
    <x v="1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6"/>
    <x v="0"/>
    <x v="2"/>
    <x v="2"/>
    <x v="7"/>
    <x v="5"/>
    <x v="4"/>
    <x v="7"/>
    <x v="5"/>
    <x v="2"/>
    <x v="5"/>
    <x v="1"/>
    <x v="1"/>
    <x v="2"/>
    <x v="1"/>
    <x v="55"/>
    <x v="56"/>
    <x v="22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7"/>
    <x v="0"/>
    <x v="2"/>
    <x v="2"/>
    <x v="7"/>
    <x v="5"/>
    <x v="4"/>
    <x v="7"/>
    <x v="5"/>
    <x v="2"/>
    <x v="5"/>
    <x v="1"/>
    <x v="1"/>
    <x v="2"/>
    <x v="1"/>
    <x v="88"/>
    <x v="89"/>
    <x v="53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8"/>
    <x v="0"/>
    <x v="2"/>
    <x v="2"/>
    <x v="7"/>
    <x v="5"/>
    <x v="4"/>
    <x v="7"/>
    <x v="5"/>
    <x v="2"/>
    <x v="5"/>
    <x v="1"/>
    <x v="1"/>
    <x v="2"/>
    <x v="1"/>
    <x v="1"/>
    <x v="4"/>
    <x v="11"/>
    <x v="10"/>
    <x v="1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89"/>
    <x v="0"/>
    <x v="2"/>
    <x v="2"/>
    <x v="7"/>
    <x v="5"/>
    <x v="4"/>
    <x v="7"/>
    <x v="5"/>
    <x v="2"/>
    <x v="5"/>
    <x v="1"/>
    <x v="1"/>
    <x v="2"/>
    <x v="1"/>
    <x v="2"/>
    <x v="3"/>
    <x v="47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0"/>
    <x v="0"/>
    <x v="2"/>
    <x v="2"/>
    <x v="7"/>
    <x v="5"/>
    <x v="4"/>
    <x v="7"/>
    <x v="5"/>
    <x v="2"/>
    <x v="5"/>
    <x v="1"/>
    <x v="1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1"/>
    <x v="0"/>
    <x v="2"/>
    <x v="2"/>
    <x v="7"/>
    <x v="5"/>
    <x v="4"/>
    <x v="7"/>
    <x v="5"/>
    <x v="2"/>
    <x v="5"/>
    <x v="1"/>
    <x v="1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2"/>
    <x v="0"/>
    <x v="2"/>
    <x v="2"/>
    <x v="7"/>
    <x v="5"/>
    <x v="4"/>
    <x v="7"/>
    <x v="5"/>
    <x v="2"/>
    <x v="5"/>
    <x v="1"/>
    <x v="1"/>
    <x v="0"/>
    <x v="1"/>
    <x v="87"/>
    <x v="86"/>
    <x v="13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3"/>
    <x v="0"/>
    <x v="2"/>
    <x v="2"/>
    <x v="7"/>
    <x v="5"/>
    <x v="4"/>
    <x v="7"/>
    <x v="5"/>
    <x v="2"/>
    <x v="5"/>
    <x v="1"/>
    <x v="1"/>
    <x v="0"/>
    <x v="1"/>
    <x v="83"/>
    <x v="83"/>
    <x v="88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4"/>
    <x v="0"/>
    <x v="2"/>
    <x v="2"/>
    <x v="7"/>
    <x v="5"/>
    <x v="4"/>
    <x v="7"/>
    <x v="5"/>
    <x v="2"/>
    <x v="5"/>
    <x v="1"/>
    <x v="1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5"/>
    <x v="2"/>
    <x v="1"/>
    <x v="7"/>
    <x v="3"/>
    <x v="9"/>
    <x v="7"/>
    <x v="8"/>
    <x v="0"/>
    <x v="1"/>
    <x v="6"/>
    <x v="0"/>
    <x v="8"/>
    <x v="1"/>
    <x v="1"/>
    <x v="80"/>
    <x v="82"/>
    <x v="15"/>
    <x v="4"/>
    <x v="0"/>
    <x v="11"/>
    <x v="0"/>
    <x v="0"/>
    <x v="13"/>
    <x v="8"/>
    <x v="5"/>
    <x v="0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6"/>
    <x v="2"/>
    <x v="1"/>
    <x v="7"/>
    <x v="3"/>
    <x v="9"/>
    <x v="7"/>
    <x v="8"/>
    <x v="0"/>
    <x v="1"/>
    <x v="6"/>
    <x v="0"/>
    <x v="8"/>
    <x v="1"/>
    <x v="1"/>
    <x v="35"/>
    <x v="42"/>
    <x v="28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7"/>
    <x v="2"/>
    <x v="1"/>
    <x v="7"/>
    <x v="3"/>
    <x v="9"/>
    <x v="7"/>
    <x v="8"/>
    <x v="0"/>
    <x v="1"/>
    <x v="6"/>
    <x v="0"/>
    <x v="8"/>
    <x v="2"/>
    <x v="1"/>
    <x v="6"/>
    <x v="1"/>
    <x v="85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8"/>
    <x v="2"/>
    <x v="1"/>
    <x v="7"/>
    <x v="3"/>
    <x v="9"/>
    <x v="7"/>
    <x v="8"/>
    <x v="0"/>
    <x v="1"/>
    <x v="6"/>
    <x v="0"/>
    <x v="8"/>
    <x v="2"/>
    <x v="1"/>
    <x v="76"/>
    <x v="80"/>
    <x v="8"/>
    <x v="31"/>
    <x v="0"/>
    <x v="10"/>
    <x v="11"/>
    <x v="9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299"/>
    <x v="2"/>
    <x v="1"/>
    <x v="7"/>
    <x v="3"/>
    <x v="9"/>
    <x v="7"/>
    <x v="8"/>
    <x v="0"/>
    <x v="1"/>
    <x v="6"/>
    <x v="0"/>
    <x v="8"/>
    <x v="2"/>
    <x v="1"/>
    <x v="36"/>
    <x v="39"/>
    <x v="7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0"/>
    <x v="2"/>
    <x v="1"/>
    <x v="7"/>
    <x v="3"/>
    <x v="9"/>
    <x v="7"/>
    <x v="8"/>
    <x v="0"/>
    <x v="1"/>
    <x v="6"/>
    <x v="0"/>
    <x v="8"/>
    <x v="2"/>
    <x v="1"/>
    <x v="17"/>
    <x v="13"/>
    <x v="5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1"/>
    <x v="2"/>
    <x v="1"/>
    <x v="7"/>
    <x v="3"/>
    <x v="9"/>
    <x v="7"/>
    <x v="8"/>
    <x v="0"/>
    <x v="1"/>
    <x v="6"/>
    <x v="0"/>
    <x v="8"/>
    <x v="2"/>
    <x v="1"/>
    <x v="64"/>
    <x v="77"/>
    <x v="75"/>
    <x v="6"/>
    <x v="0"/>
    <x v="0"/>
    <x v="3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2"/>
    <x v="2"/>
    <x v="1"/>
    <x v="7"/>
    <x v="3"/>
    <x v="9"/>
    <x v="7"/>
    <x v="8"/>
    <x v="0"/>
    <x v="1"/>
    <x v="6"/>
    <x v="0"/>
    <x v="8"/>
    <x v="2"/>
    <x v="1"/>
    <x v="26"/>
    <x v="27"/>
    <x v="31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3"/>
    <x v="2"/>
    <x v="1"/>
    <x v="7"/>
    <x v="3"/>
    <x v="9"/>
    <x v="7"/>
    <x v="8"/>
    <x v="0"/>
    <x v="1"/>
    <x v="6"/>
    <x v="0"/>
    <x v="8"/>
    <x v="2"/>
    <x v="1"/>
    <x v="47"/>
    <x v="46"/>
    <x v="67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4"/>
    <x v="2"/>
    <x v="1"/>
    <x v="7"/>
    <x v="3"/>
    <x v="9"/>
    <x v="7"/>
    <x v="8"/>
    <x v="0"/>
    <x v="1"/>
    <x v="6"/>
    <x v="0"/>
    <x v="8"/>
    <x v="2"/>
    <x v="1"/>
    <x v="28"/>
    <x v="30"/>
    <x v="8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5"/>
    <x v="2"/>
    <x v="1"/>
    <x v="7"/>
    <x v="3"/>
    <x v="9"/>
    <x v="7"/>
    <x v="8"/>
    <x v="0"/>
    <x v="1"/>
    <x v="6"/>
    <x v="0"/>
    <x v="8"/>
    <x v="2"/>
    <x v="1"/>
    <x v="12"/>
    <x v="19"/>
    <x v="54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6"/>
    <x v="2"/>
    <x v="1"/>
    <x v="7"/>
    <x v="3"/>
    <x v="9"/>
    <x v="7"/>
    <x v="8"/>
    <x v="0"/>
    <x v="1"/>
    <x v="6"/>
    <x v="0"/>
    <x v="8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7"/>
    <x v="2"/>
    <x v="1"/>
    <x v="7"/>
    <x v="3"/>
    <x v="9"/>
    <x v="7"/>
    <x v="8"/>
    <x v="0"/>
    <x v="1"/>
    <x v="6"/>
    <x v="0"/>
    <x v="8"/>
    <x v="2"/>
    <x v="1"/>
    <x v="81"/>
    <x v="88"/>
    <x v="4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8"/>
    <x v="2"/>
    <x v="1"/>
    <x v="7"/>
    <x v="3"/>
    <x v="9"/>
    <x v="7"/>
    <x v="8"/>
    <x v="0"/>
    <x v="1"/>
    <x v="6"/>
    <x v="0"/>
    <x v="8"/>
    <x v="2"/>
    <x v="1"/>
    <x v="31"/>
    <x v="33"/>
    <x v="7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09"/>
    <x v="2"/>
    <x v="1"/>
    <x v="7"/>
    <x v="3"/>
    <x v="9"/>
    <x v="7"/>
    <x v="8"/>
    <x v="0"/>
    <x v="1"/>
    <x v="6"/>
    <x v="0"/>
    <x v="8"/>
    <x v="2"/>
    <x v="1"/>
    <x v="74"/>
    <x v="71"/>
    <x v="7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0"/>
    <x v="2"/>
    <x v="1"/>
    <x v="7"/>
    <x v="3"/>
    <x v="9"/>
    <x v="7"/>
    <x v="8"/>
    <x v="0"/>
    <x v="1"/>
    <x v="6"/>
    <x v="0"/>
    <x v="8"/>
    <x v="2"/>
    <x v="1"/>
    <x v="55"/>
    <x v="56"/>
    <x v="2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1"/>
    <x v="2"/>
    <x v="1"/>
    <x v="7"/>
    <x v="3"/>
    <x v="9"/>
    <x v="7"/>
    <x v="8"/>
    <x v="0"/>
    <x v="1"/>
    <x v="6"/>
    <x v="0"/>
    <x v="8"/>
    <x v="2"/>
    <x v="1"/>
    <x v="66"/>
    <x v="62"/>
    <x v="5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2"/>
    <x v="2"/>
    <x v="1"/>
    <x v="7"/>
    <x v="3"/>
    <x v="9"/>
    <x v="7"/>
    <x v="8"/>
    <x v="0"/>
    <x v="1"/>
    <x v="6"/>
    <x v="0"/>
    <x v="8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3"/>
    <x v="2"/>
    <x v="1"/>
    <x v="7"/>
    <x v="3"/>
    <x v="9"/>
    <x v="7"/>
    <x v="8"/>
    <x v="0"/>
    <x v="1"/>
    <x v="6"/>
    <x v="0"/>
    <x v="8"/>
    <x v="2"/>
    <x v="1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4"/>
    <x v="2"/>
    <x v="1"/>
    <x v="7"/>
    <x v="3"/>
    <x v="9"/>
    <x v="7"/>
    <x v="8"/>
    <x v="0"/>
    <x v="1"/>
    <x v="6"/>
    <x v="0"/>
    <x v="8"/>
    <x v="2"/>
    <x v="1"/>
    <x v="75"/>
    <x v="59"/>
    <x v="2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5"/>
    <x v="2"/>
    <x v="1"/>
    <x v="7"/>
    <x v="3"/>
    <x v="9"/>
    <x v="7"/>
    <x v="8"/>
    <x v="0"/>
    <x v="1"/>
    <x v="6"/>
    <x v="0"/>
    <x v="8"/>
    <x v="2"/>
    <x v="1"/>
    <x v="60"/>
    <x v="70"/>
    <x v="10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6"/>
    <x v="2"/>
    <x v="1"/>
    <x v="7"/>
    <x v="3"/>
    <x v="9"/>
    <x v="7"/>
    <x v="8"/>
    <x v="0"/>
    <x v="1"/>
    <x v="6"/>
    <x v="0"/>
    <x v="8"/>
    <x v="2"/>
    <x v="1"/>
    <x v="88"/>
    <x v="89"/>
    <x v="5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7"/>
    <x v="2"/>
    <x v="1"/>
    <x v="7"/>
    <x v="3"/>
    <x v="9"/>
    <x v="7"/>
    <x v="8"/>
    <x v="0"/>
    <x v="1"/>
    <x v="6"/>
    <x v="0"/>
    <x v="8"/>
    <x v="2"/>
    <x v="1"/>
    <x v="18"/>
    <x v="16"/>
    <x v="70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8"/>
    <x v="2"/>
    <x v="1"/>
    <x v="7"/>
    <x v="3"/>
    <x v="9"/>
    <x v="7"/>
    <x v="8"/>
    <x v="0"/>
    <x v="1"/>
    <x v="6"/>
    <x v="0"/>
    <x v="8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19"/>
    <x v="2"/>
    <x v="0"/>
    <x v="8"/>
    <x v="1"/>
    <x v="1"/>
    <x v="1"/>
    <x v="3"/>
    <x v="1"/>
    <x v="0"/>
    <x v="8"/>
    <x v="1"/>
    <x v="0"/>
    <x v="1"/>
    <x v="1"/>
    <x v="35"/>
    <x v="42"/>
    <x v="28"/>
    <x v="4"/>
    <x v="0"/>
    <x v="11"/>
    <x v="0"/>
    <x v="1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0"/>
    <x v="2"/>
    <x v="0"/>
    <x v="8"/>
    <x v="1"/>
    <x v="1"/>
    <x v="1"/>
    <x v="3"/>
    <x v="1"/>
    <x v="0"/>
    <x v="8"/>
    <x v="1"/>
    <x v="0"/>
    <x v="1"/>
    <x v="1"/>
    <x v="10"/>
    <x v="21"/>
    <x v="66"/>
    <x v="8"/>
    <x v="0"/>
    <x v="11"/>
    <x v="5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1"/>
    <x v="2"/>
    <x v="0"/>
    <x v="8"/>
    <x v="1"/>
    <x v="1"/>
    <x v="1"/>
    <x v="3"/>
    <x v="1"/>
    <x v="0"/>
    <x v="8"/>
    <x v="1"/>
    <x v="0"/>
    <x v="1"/>
    <x v="1"/>
    <x v="2"/>
    <x v="8"/>
    <x v="77"/>
    <x v="18"/>
    <x v="0"/>
    <x v="11"/>
    <x v="2"/>
    <x v="7"/>
    <x v="5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2"/>
    <x v="2"/>
    <x v="0"/>
    <x v="8"/>
    <x v="1"/>
    <x v="1"/>
    <x v="1"/>
    <x v="3"/>
    <x v="1"/>
    <x v="0"/>
    <x v="8"/>
    <x v="1"/>
    <x v="0"/>
    <x v="1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3"/>
    <x v="2"/>
    <x v="0"/>
    <x v="8"/>
    <x v="1"/>
    <x v="1"/>
    <x v="1"/>
    <x v="3"/>
    <x v="1"/>
    <x v="0"/>
    <x v="8"/>
    <x v="1"/>
    <x v="0"/>
    <x v="2"/>
    <x v="1"/>
    <x v="61"/>
    <x v="72"/>
    <x v="60"/>
    <x v="43"/>
    <x v="3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4"/>
    <x v="2"/>
    <x v="0"/>
    <x v="8"/>
    <x v="1"/>
    <x v="1"/>
    <x v="1"/>
    <x v="3"/>
    <x v="1"/>
    <x v="0"/>
    <x v="8"/>
    <x v="1"/>
    <x v="0"/>
    <x v="2"/>
    <x v="1"/>
    <x v="32"/>
    <x v="34"/>
    <x v="38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5"/>
    <x v="2"/>
    <x v="0"/>
    <x v="8"/>
    <x v="1"/>
    <x v="1"/>
    <x v="1"/>
    <x v="3"/>
    <x v="1"/>
    <x v="0"/>
    <x v="8"/>
    <x v="1"/>
    <x v="0"/>
    <x v="2"/>
    <x v="1"/>
    <x v="69"/>
    <x v="69"/>
    <x v="5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6"/>
    <x v="2"/>
    <x v="0"/>
    <x v="8"/>
    <x v="1"/>
    <x v="1"/>
    <x v="1"/>
    <x v="3"/>
    <x v="1"/>
    <x v="0"/>
    <x v="8"/>
    <x v="1"/>
    <x v="0"/>
    <x v="2"/>
    <x v="1"/>
    <x v="6"/>
    <x v="1"/>
    <x v="85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7"/>
    <x v="2"/>
    <x v="0"/>
    <x v="8"/>
    <x v="1"/>
    <x v="1"/>
    <x v="1"/>
    <x v="3"/>
    <x v="1"/>
    <x v="0"/>
    <x v="8"/>
    <x v="1"/>
    <x v="0"/>
    <x v="0"/>
    <x v="1"/>
    <x v="9"/>
    <x v="11"/>
    <x v="29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8"/>
    <x v="2"/>
    <x v="0"/>
    <x v="8"/>
    <x v="1"/>
    <x v="1"/>
    <x v="1"/>
    <x v="3"/>
    <x v="1"/>
    <x v="0"/>
    <x v="8"/>
    <x v="1"/>
    <x v="0"/>
    <x v="2"/>
    <x v="1"/>
    <x v="64"/>
    <x v="77"/>
    <x v="75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29"/>
    <x v="2"/>
    <x v="0"/>
    <x v="8"/>
    <x v="1"/>
    <x v="1"/>
    <x v="1"/>
    <x v="3"/>
    <x v="1"/>
    <x v="0"/>
    <x v="8"/>
    <x v="1"/>
    <x v="0"/>
    <x v="2"/>
    <x v="1"/>
    <x v="12"/>
    <x v="19"/>
    <x v="54"/>
    <x v="7"/>
    <x v="0"/>
    <x v="0"/>
    <x v="2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0"/>
    <x v="2"/>
    <x v="0"/>
    <x v="8"/>
    <x v="1"/>
    <x v="1"/>
    <x v="1"/>
    <x v="3"/>
    <x v="1"/>
    <x v="0"/>
    <x v="8"/>
    <x v="1"/>
    <x v="0"/>
    <x v="2"/>
    <x v="1"/>
    <x v="11"/>
    <x v="14"/>
    <x v="30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1"/>
    <x v="2"/>
    <x v="0"/>
    <x v="8"/>
    <x v="1"/>
    <x v="1"/>
    <x v="1"/>
    <x v="3"/>
    <x v="1"/>
    <x v="0"/>
    <x v="8"/>
    <x v="1"/>
    <x v="0"/>
    <x v="2"/>
    <x v="1"/>
    <x v="66"/>
    <x v="62"/>
    <x v="5"/>
    <x v="26"/>
    <x v="2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2"/>
    <x v="2"/>
    <x v="0"/>
    <x v="8"/>
    <x v="1"/>
    <x v="1"/>
    <x v="1"/>
    <x v="3"/>
    <x v="1"/>
    <x v="0"/>
    <x v="8"/>
    <x v="1"/>
    <x v="0"/>
    <x v="2"/>
    <x v="1"/>
    <x v="58"/>
    <x v="61"/>
    <x v="12"/>
    <x v="22"/>
    <x v="2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3"/>
    <x v="2"/>
    <x v="0"/>
    <x v="8"/>
    <x v="1"/>
    <x v="1"/>
    <x v="1"/>
    <x v="3"/>
    <x v="1"/>
    <x v="0"/>
    <x v="8"/>
    <x v="1"/>
    <x v="0"/>
    <x v="2"/>
    <x v="1"/>
    <x v="52"/>
    <x v="53"/>
    <x v="3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4"/>
    <x v="2"/>
    <x v="0"/>
    <x v="8"/>
    <x v="1"/>
    <x v="1"/>
    <x v="1"/>
    <x v="3"/>
    <x v="1"/>
    <x v="0"/>
    <x v="8"/>
    <x v="1"/>
    <x v="0"/>
    <x v="2"/>
    <x v="1"/>
    <x v="49"/>
    <x v="50"/>
    <x v="59"/>
    <x v="45"/>
    <x v="3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5"/>
    <x v="2"/>
    <x v="0"/>
    <x v="8"/>
    <x v="1"/>
    <x v="1"/>
    <x v="1"/>
    <x v="3"/>
    <x v="1"/>
    <x v="0"/>
    <x v="8"/>
    <x v="1"/>
    <x v="0"/>
    <x v="2"/>
    <x v="1"/>
    <x v="4"/>
    <x v="5"/>
    <x v="64"/>
    <x v="3"/>
    <x v="0"/>
    <x v="11"/>
    <x v="2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6"/>
    <x v="2"/>
    <x v="0"/>
    <x v="8"/>
    <x v="1"/>
    <x v="1"/>
    <x v="1"/>
    <x v="3"/>
    <x v="1"/>
    <x v="0"/>
    <x v="8"/>
    <x v="1"/>
    <x v="0"/>
    <x v="2"/>
    <x v="1"/>
    <x v="40"/>
    <x v="36"/>
    <x v="49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7"/>
    <x v="2"/>
    <x v="0"/>
    <x v="8"/>
    <x v="1"/>
    <x v="1"/>
    <x v="1"/>
    <x v="3"/>
    <x v="1"/>
    <x v="0"/>
    <x v="8"/>
    <x v="1"/>
    <x v="0"/>
    <x v="2"/>
    <x v="1"/>
    <x v="51"/>
    <x v="54"/>
    <x v="19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8"/>
    <x v="2"/>
    <x v="0"/>
    <x v="8"/>
    <x v="1"/>
    <x v="1"/>
    <x v="1"/>
    <x v="3"/>
    <x v="1"/>
    <x v="0"/>
    <x v="8"/>
    <x v="1"/>
    <x v="0"/>
    <x v="2"/>
    <x v="1"/>
    <x v="26"/>
    <x v="27"/>
    <x v="3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39"/>
    <x v="2"/>
    <x v="0"/>
    <x v="8"/>
    <x v="1"/>
    <x v="1"/>
    <x v="1"/>
    <x v="3"/>
    <x v="1"/>
    <x v="0"/>
    <x v="8"/>
    <x v="1"/>
    <x v="0"/>
    <x v="2"/>
    <x v="1"/>
    <x v="71"/>
    <x v="76"/>
    <x v="42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0"/>
    <x v="2"/>
    <x v="0"/>
    <x v="8"/>
    <x v="1"/>
    <x v="1"/>
    <x v="1"/>
    <x v="3"/>
    <x v="1"/>
    <x v="0"/>
    <x v="8"/>
    <x v="1"/>
    <x v="0"/>
    <x v="2"/>
    <x v="1"/>
    <x v="65"/>
    <x v="67"/>
    <x v="1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1"/>
    <x v="2"/>
    <x v="0"/>
    <x v="8"/>
    <x v="1"/>
    <x v="1"/>
    <x v="1"/>
    <x v="3"/>
    <x v="1"/>
    <x v="0"/>
    <x v="8"/>
    <x v="1"/>
    <x v="0"/>
    <x v="0"/>
    <x v="1"/>
    <x v="35"/>
    <x v="42"/>
    <x v="28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2"/>
    <x v="2"/>
    <x v="0"/>
    <x v="8"/>
    <x v="1"/>
    <x v="1"/>
    <x v="1"/>
    <x v="3"/>
    <x v="1"/>
    <x v="0"/>
    <x v="8"/>
    <x v="1"/>
    <x v="0"/>
    <x v="0"/>
    <x v="1"/>
    <x v="16"/>
    <x v="17"/>
    <x v="45"/>
    <x v="42"/>
    <x v="0"/>
    <x v="11"/>
    <x v="17"/>
    <x v="14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3"/>
    <x v="2"/>
    <x v="0"/>
    <x v="8"/>
    <x v="1"/>
    <x v="1"/>
    <x v="1"/>
    <x v="3"/>
    <x v="1"/>
    <x v="0"/>
    <x v="8"/>
    <x v="1"/>
    <x v="0"/>
    <x v="0"/>
    <x v="1"/>
    <x v="33"/>
    <x v="35"/>
    <x v="41"/>
    <x v="1"/>
    <x v="0"/>
    <x v="0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4"/>
    <x v="2"/>
    <x v="0"/>
    <x v="8"/>
    <x v="1"/>
    <x v="1"/>
    <x v="1"/>
    <x v="3"/>
    <x v="1"/>
    <x v="0"/>
    <x v="8"/>
    <x v="1"/>
    <x v="0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5"/>
    <x v="2"/>
    <x v="0"/>
    <x v="1"/>
    <x v="9"/>
    <x v="10"/>
    <x v="9"/>
    <x v="4"/>
    <x v="3"/>
    <x v="0"/>
    <x v="4"/>
    <x v="1"/>
    <x v="2"/>
    <x v="1"/>
    <x v="0"/>
    <x v="80"/>
    <x v="82"/>
    <x v="15"/>
    <x v="21"/>
    <x v="0"/>
    <x v="11"/>
    <x v="3"/>
    <x v="4"/>
    <x v="5"/>
    <x v="1"/>
    <x v="1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6"/>
    <x v="2"/>
    <x v="0"/>
    <x v="1"/>
    <x v="9"/>
    <x v="10"/>
    <x v="9"/>
    <x v="4"/>
    <x v="3"/>
    <x v="0"/>
    <x v="4"/>
    <x v="1"/>
    <x v="2"/>
    <x v="1"/>
    <x v="0"/>
    <x v="9"/>
    <x v="11"/>
    <x v="29"/>
    <x v="9"/>
    <x v="0"/>
    <x v="11"/>
    <x v="3"/>
    <x v="2"/>
    <x v="13"/>
    <x v="1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7"/>
    <x v="2"/>
    <x v="0"/>
    <x v="1"/>
    <x v="9"/>
    <x v="10"/>
    <x v="9"/>
    <x v="4"/>
    <x v="3"/>
    <x v="0"/>
    <x v="4"/>
    <x v="1"/>
    <x v="2"/>
    <x v="1"/>
    <x v="0"/>
    <x v="78"/>
    <x v="78"/>
    <x v="48"/>
    <x v="7"/>
    <x v="0"/>
    <x v="11"/>
    <x v="18"/>
    <x v="0"/>
    <x v="2"/>
    <x v="2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8"/>
    <x v="2"/>
    <x v="0"/>
    <x v="1"/>
    <x v="9"/>
    <x v="10"/>
    <x v="9"/>
    <x v="4"/>
    <x v="3"/>
    <x v="0"/>
    <x v="4"/>
    <x v="1"/>
    <x v="2"/>
    <x v="1"/>
    <x v="0"/>
    <x v="86"/>
    <x v="85"/>
    <x v="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49"/>
    <x v="2"/>
    <x v="0"/>
    <x v="1"/>
    <x v="9"/>
    <x v="10"/>
    <x v="9"/>
    <x v="4"/>
    <x v="3"/>
    <x v="0"/>
    <x v="4"/>
    <x v="1"/>
    <x v="2"/>
    <x v="1"/>
    <x v="0"/>
    <x v="85"/>
    <x v="84"/>
    <x v="55"/>
    <x v="2"/>
    <x v="0"/>
    <x v="11"/>
    <x v="18"/>
    <x v="0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0"/>
    <x v="2"/>
    <x v="0"/>
    <x v="1"/>
    <x v="9"/>
    <x v="10"/>
    <x v="9"/>
    <x v="4"/>
    <x v="3"/>
    <x v="0"/>
    <x v="4"/>
    <x v="1"/>
    <x v="2"/>
    <x v="2"/>
    <x v="0"/>
    <x v="61"/>
    <x v="72"/>
    <x v="60"/>
    <x v="40"/>
    <x v="3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1"/>
    <x v="2"/>
    <x v="0"/>
    <x v="1"/>
    <x v="9"/>
    <x v="10"/>
    <x v="9"/>
    <x v="4"/>
    <x v="3"/>
    <x v="0"/>
    <x v="4"/>
    <x v="1"/>
    <x v="2"/>
    <x v="2"/>
    <x v="0"/>
    <x v="26"/>
    <x v="27"/>
    <x v="31"/>
    <x v="18"/>
    <x v="1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2"/>
    <x v="2"/>
    <x v="0"/>
    <x v="1"/>
    <x v="9"/>
    <x v="10"/>
    <x v="9"/>
    <x v="4"/>
    <x v="3"/>
    <x v="0"/>
    <x v="4"/>
    <x v="1"/>
    <x v="2"/>
    <x v="2"/>
    <x v="0"/>
    <x v="64"/>
    <x v="77"/>
    <x v="75"/>
    <x v="3"/>
    <x v="0"/>
    <x v="11"/>
    <x v="0"/>
    <x v="0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3"/>
    <x v="2"/>
    <x v="0"/>
    <x v="1"/>
    <x v="9"/>
    <x v="10"/>
    <x v="9"/>
    <x v="4"/>
    <x v="3"/>
    <x v="0"/>
    <x v="4"/>
    <x v="1"/>
    <x v="2"/>
    <x v="2"/>
    <x v="0"/>
    <x v="69"/>
    <x v="69"/>
    <x v="52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4"/>
    <x v="2"/>
    <x v="0"/>
    <x v="1"/>
    <x v="9"/>
    <x v="10"/>
    <x v="9"/>
    <x v="4"/>
    <x v="3"/>
    <x v="0"/>
    <x v="4"/>
    <x v="1"/>
    <x v="2"/>
    <x v="2"/>
    <x v="0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5"/>
    <x v="2"/>
    <x v="0"/>
    <x v="1"/>
    <x v="9"/>
    <x v="10"/>
    <x v="9"/>
    <x v="4"/>
    <x v="3"/>
    <x v="0"/>
    <x v="4"/>
    <x v="1"/>
    <x v="2"/>
    <x v="2"/>
    <x v="0"/>
    <x v="76"/>
    <x v="80"/>
    <x v="8"/>
    <x v="21"/>
    <x v="0"/>
    <x v="3"/>
    <x v="6"/>
    <x v="9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6"/>
    <x v="2"/>
    <x v="0"/>
    <x v="1"/>
    <x v="9"/>
    <x v="10"/>
    <x v="9"/>
    <x v="4"/>
    <x v="3"/>
    <x v="0"/>
    <x v="4"/>
    <x v="1"/>
    <x v="2"/>
    <x v="2"/>
    <x v="0"/>
    <x v="73"/>
    <x v="74"/>
    <x v="6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7"/>
    <x v="2"/>
    <x v="0"/>
    <x v="1"/>
    <x v="9"/>
    <x v="10"/>
    <x v="9"/>
    <x v="4"/>
    <x v="3"/>
    <x v="0"/>
    <x v="4"/>
    <x v="1"/>
    <x v="2"/>
    <x v="2"/>
    <x v="0"/>
    <x v="80"/>
    <x v="82"/>
    <x v="15"/>
    <x v="3"/>
    <x v="0"/>
    <x v="11"/>
    <x v="18"/>
    <x v="1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8"/>
    <x v="2"/>
    <x v="0"/>
    <x v="1"/>
    <x v="9"/>
    <x v="10"/>
    <x v="9"/>
    <x v="4"/>
    <x v="3"/>
    <x v="0"/>
    <x v="4"/>
    <x v="1"/>
    <x v="2"/>
    <x v="2"/>
    <x v="0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59"/>
    <x v="2"/>
    <x v="0"/>
    <x v="1"/>
    <x v="9"/>
    <x v="10"/>
    <x v="9"/>
    <x v="4"/>
    <x v="3"/>
    <x v="0"/>
    <x v="4"/>
    <x v="1"/>
    <x v="2"/>
    <x v="2"/>
    <x v="0"/>
    <x v="40"/>
    <x v="36"/>
    <x v="49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0"/>
    <x v="2"/>
    <x v="0"/>
    <x v="1"/>
    <x v="9"/>
    <x v="10"/>
    <x v="9"/>
    <x v="4"/>
    <x v="3"/>
    <x v="0"/>
    <x v="4"/>
    <x v="1"/>
    <x v="2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1"/>
    <x v="2"/>
    <x v="0"/>
    <x v="1"/>
    <x v="9"/>
    <x v="10"/>
    <x v="9"/>
    <x v="4"/>
    <x v="3"/>
    <x v="0"/>
    <x v="4"/>
    <x v="1"/>
    <x v="2"/>
    <x v="2"/>
    <x v="0"/>
    <x v="72"/>
    <x v="64"/>
    <x v="1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2"/>
    <x v="2"/>
    <x v="0"/>
    <x v="1"/>
    <x v="9"/>
    <x v="10"/>
    <x v="9"/>
    <x v="4"/>
    <x v="3"/>
    <x v="0"/>
    <x v="4"/>
    <x v="1"/>
    <x v="2"/>
    <x v="2"/>
    <x v="0"/>
    <x v="71"/>
    <x v="76"/>
    <x v="4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3"/>
    <x v="2"/>
    <x v="0"/>
    <x v="1"/>
    <x v="9"/>
    <x v="10"/>
    <x v="9"/>
    <x v="4"/>
    <x v="3"/>
    <x v="0"/>
    <x v="4"/>
    <x v="1"/>
    <x v="2"/>
    <x v="0"/>
    <x v="0"/>
    <x v="35"/>
    <x v="42"/>
    <x v="28"/>
    <x v="2"/>
    <x v="0"/>
    <x v="11"/>
    <x v="0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4"/>
    <x v="2"/>
    <x v="0"/>
    <x v="1"/>
    <x v="9"/>
    <x v="10"/>
    <x v="9"/>
    <x v="4"/>
    <x v="3"/>
    <x v="0"/>
    <x v="4"/>
    <x v="1"/>
    <x v="2"/>
    <x v="2"/>
    <x v="0"/>
    <x v="5"/>
    <x v="6"/>
    <x v="69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5"/>
    <x v="2"/>
    <x v="0"/>
    <x v="1"/>
    <x v="9"/>
    <x v="10"/>
    <x v="9"/>
    <x v="4"/>
    <x v="3"/>
    <x v="0"/>
    <x v="4"/>
    <x v="1"/>
    <x v="2"/>
    <x v="0"/>
    <x v="0"/>
    <x v="30"/>
    <x v="31"/>
    <x v="74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6"/>
    <x v="2"/>
    <x v="0"/>
    <x v="1"/>
    <x v="9"/>
    <x v="10"/>
    <x v="9"/>
    <x v="4"/>
    <x v="3"/>
    <x v="0"/>
    <x v="4"/>
    <x v="1"/>
    <x v="2"/>
    <x v="0"/>
    <x v="0"/>
    <x v="10"/>
    <x v="21"/>
    <x v="6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7"/>
    <x v="2"/>
    <x v="0"/>
    <x v="1"/>
    <x v="9"/>
    <x v="10"/>
    <x v="9"/>
    <x v="4"/>
    <x v="3"/>
    <x v="0"/>
    <x v="4"/>
    <x v="1"/>
    <x v="2"/>
    <x v="0"/>
    <x v="0"/>
    <x v="2"/>
    <x v="8"/>
    <x v="77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8"/>
    <x v="2"/>
    <x v="0"/>
    <x v="1"/>
    <x v="9"/>
    <x v="10"/>
    <x v="9"/>
    <x v="4"/>
    <x v="3"/>
    <x v="0"/>
    <x v="4"/>
    <x v="1"/>
    <x v="2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69"/>
    <x v="2"/>
    <x v="0"/>
    <x v="4"/>
    <x v="8"/>
    <x v="0"/>
    <x v="2"/>
    <x v="1"/>
    <x v="1"/>
    <x v="5"/>
    <x v="3"/>
    <x v="1"/>
    <x v="5"/>
    <x v="1"/>
    <x v="0"/>
    <x v="35"/>
    <x v="42"/>
    <x v="28"/>
    <x v="4"/>
    <x v="0"/>
    <x v="11"/>
    <x v="18"/>
    <x v="16"/>
    <x v="0"/>
    <x v="8"/>
    <x v="0"/>
    <x v="0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0"/>
    <x v="2"/>
    <x v="0"/>
    <x v="4"/>
    <x v="8"/>
    <x v="0"/>
    <x v="2"/>
    <x v="1"/>
    <x v="1"/>
    <x v="5"/>
    <x v="3"/>
    <x v="1"/>
    <x v="5"/>
    <x v="1"/>
    <x v="0"/>
    <x v="54"/>
    <x v="55"/>
    <x v="33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1"/>
    <x v="2"/>
    <x v="0"/>
    <x v="4"/>
    <x v="8"/>
    <x v="0"/>
    <x v="2"/>
    <x v="1"/>
    <x v="1"/>
    <x v="5"/>
    <x v="3"/>
    <x v="1"/>
    <x v="5"/>
    <x v="0"/>
    <x v="0"/>
    <x v="29"/>
    <x v="32"/>
    <x v="9"/>
    <x v="1"/>
    <x v="0"/>
    <x v="11"/>
    <x v="18"/>
    <x v="16"/>
    <x v="13"/>
    <x v="8"/>
    <x v="5"/>
    <x v="5"/>
    <x v="0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2"/>
    <x v="2"/>
    <x v="0"/>
    <x v="4"/>
    <x v="8"/>
    <x v="0"/>
    <x v="2"/>
    <x v="1"/>
    <x v="1"/>
    <x v="5"/>
    <x v="3"/>
    <x v="1"/>
    <x v="5"/>
    <x v="1"/>
    <x v="0"/>
    <x v="50"/>
    <x v="51"/>
    <x v="24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3"/>
    <x v="2"/>
    <x v="0"/>
    <x v="4"/>
    <x v="8"/>
    <x v="0"/>
    <x v="2"/>
    <x v="1"/>
    <x v="1"/>
    <x v="5"/>
    <x v="3"/>
    <x v="1"/>
    <x v="5"/>
    <x v="1"/>
    <x v="0"/>
    <x v="78"/>
    <x v="78"/>
    <x v="48"/>
    <x v="1"/>
    <x v="0"/>
    <x v="11"/>
    <x v="18"/>
    <x v="16"/>
    <x v="13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4"/>
    <x v="2"/>
    <x v="0"/>
    <x v="4"/>
    <x v="8"/>
    <x v="0"/>
    <x v="2"/>
    <x v="1"/>
    <x v="1"/>
    <x v="5"/>
    <x v="3"/>
    <x v="1"/>
    <x v="5"/>
    <x v="0"/>
    <x v="0"/>
    <x v="86"/>
    <x v="85"/>
    <x v="6"/>
    <x v="1"/>
    <x v="0"/>
    <x v="11"/>
    <x v="18"/>
    <x v="16"/>
    <x v="13"/>
    <x v="8"/>
    <x v="5"/>
    <x v="5"/>
    <x v="4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5"/>
    <x v="2"/>
    <x v="0"/>
    <x v="4"/>
    <x v="8"/>
    <x v="0"/>
    <x v="2"/>
    <x v="1"/>
    <x v="1"/>
    <x v="5"/>
    <x v="3"/>
    <x v="1"/>
    <x v="5"/>
    <x v="0"/>
    <x v="0"/>
    <x v="54"/>
    <x v="55"/>
    <x v="33"/>
    <x v="1"/>
    <x v="0"/>
    <x v="11"/>
    <x v="18"/>
    <x v="16"/>
    <x v="13"/>
    <x v="8"/>
    <x v="5"/>
    <x v="5"/>
    <x v="4"/>
    <x v="3"/>
    <x v="3"/>
    <x v="1"/>
    <x v="1"/>
    <x v="0"/>
    <x v="1"/>
    <x v="1"/>
    <x v="1"/>
    <x v="1"/>
    <x v="1"/>
    <x v="1"/>
    <x v="1"/>
    <x v="1"/>
    <x v="1"/>
    <x v="1"/>
    <x v="1"/>
    <x v="1"/>
    <x v="1"/>
    <x v="1"/>
    <x v="1"/>
  </r>
  <r>
    <x v="376"/>
    <x v="2"/>
    <x v="0"/>
    <x v="4"/>
    <x v="8"/>
    <x v="0"/>
    <x v="2"/>
    <x v="1"/>
    <x v="1"/>
    <x v="5"/>
    <x v="3"/>
    <x v="1"/>
    <x v="5"/>
    <x v="0"/>
    <x v="0"/>
    <x v="16"/>
    <x v="17"/>
    <x v="45"/>
    <x v="53"/>
    <x v="0"/>
    <x v="11"/>
    <x v="17"/>
    <x v="15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7"/>
    <x v="2"/>
    <x v="0"/>
    <x v="4"/>
    <x v="8"/>
    <x v="0"/>
    <x v="2"/>
    <x v="1"/>
    <x v="1"/>
    <x v="5"/>
    <x v="3"/>
    <x v="1"/>
    <x v="5"/>
    <x v="2"/>
    <x v="0"/>
    <x v="36"/>
    <x v="39"/>
    <x v="78"/>
    <x v="12"/>
    <x v="0"/>
    <x v="4"/>
    <x v="4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8"/>
    <x v="2"/>
    <x v="0"/>
    <x v="4"/>
    <x v="8"/>
    <x v="0"/>
    <x v="2"/>
    <x v="1"/>
    <x v="1"/>
    <x v="5"/>
    <x v="3"/>
    <x v="1"/>
    <x v="5"/>
    <x v="2"/>
    <x v="0"/>
    <x v="49"/>
    <x v="50"/>
    <x v="59"/>
    <x v="51"/>
    <x v="4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79"/>
    <x v="2"/>
    <x v="0"/>
    <x v="4"/>
    <x v="8"/>
    <x v="0"/>
    <x v="2"/>
    <x v="1"/>
    <x v="1"/>
    <x v="5"/>
    <x v="3"/>
    <x v="1"/>
    <x v="5"/>
    <x v="2"/>
    <x v="0"/>
    <x v="56"/>
    <x v="57"/>
    <x v="56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0"/>
    <x v="2"/>
    <x v="0"/>
    <x v="4"/>
    <x v="8"/>
    <x v="0"/>
    <x v="2"/>
    <x v="1"/>
    <x v="1"/>
    <x v="5"/>
    <x v="3"/>
    <x v="1"/>
    <x v="5"/>
    <x v="2"/>
    <x v="0"/>
    <x v="4"/>
    <x v="5"/>
    <x v="64"/>
    <x v="7"/>
    <x v="0"/>
    <x v="0"/>
    <x v="2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1"/>
    <x v="2"/>
    <x v="0"/>
    <x v="4"/>
    <x v="8"/>
    <x v="0"/>
    <x v="2"/>
    <x v="1"/>
    <x v="1"/>
    <x v="5"/>
    <x v="3"/>
    <x v="1"/>
    <x v="5"/>
    <x v="2"/>
    <x v="0"/>
    <x v="40"/>
    <x v="36"/>
    <x v="49"/>
    <x v="12"/>
    <x v="0"/>
    <x v="2"/>
    <x v="2"/>
    <x v="2"/>
    <x v="2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2"/>
    <x v="2"/>
    <x v="0"/>
    <x v="4"/>
    <x v="8"/>
    <x v="0"/>
    <x v="2"/>
    <x v="1"/>
    <x v="1"/>
    <x v="5"/>
    <x v="3"/>
    <x v="1"/>
    <x v="5"/>
    <x v="2"/>
    <x v="0"/>
    <x v="37"/>
    <x v="60"/>
    <x v="0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3"/>
    <x v="2"/>
    <x v="0"/>
    <x v="4"/>
    <x v="8"/>
    <x v="0"/>
    <x v="2"/>
    <x v="1"/>
    <x v="1"/>
    <x v="5"/>
    <x v="3"/>
    <x v="1"/>
    <x v="5"/>
    <x v="2"/>
    <x v="0"/>
    <x v="41"/>
    <x v="38"/>
    <x v="17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4"/>
    <x v="2"/>
    <x v="0"/>
    <x v="4"/>
    <x v="8"/>
    <x v="0"/>
    <x v="2"/>
    <x v="1"/>
    <x v="1"/>
    <x v="5"/>
    <x v="3"/>
    <x v="1"/>
    <x v="5"/>
    <x v="2"/>
    <x v="0"/>
    <x v="69"/>
    <x v="69"/>
    <x v="52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5"/>
    <x v="2"/>
    <x v="0"/>
    <x v="4"/>
    <x v="8"/>
    <x v="0"/>
    <x v="2"/>
    <x v="1"/>
    <x v="1"/>
    <x v="5"/>
    <x v="3"/>
    <x v="1"/>
    <x v="5"/>
    <x v="2"/>
    <x v="0"/>
    <x v="26"/>
    <x v="27"/>
    <x v="31"/>
    <x v="9"/>
    <x v="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6"/>
    <x v="2"/>
    <x v="0"/>
    <x v="4"/>
    <x v="8"/>
    <x v="0"/>
    <x v="2"/>
    <x v="1"/>
    <x v="1"/>
    <x v="5"/>
    <x v="3"/>
    <x v="1"/>
    <x v="5"/>
    <x v="2"/>
    <x v="0"/>
    <x v="45"/>
    <x v="48"/>
    <x v="7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7"/>
    <x v="2"/>
    <x v="0"/>
    <x v="4"/>
    <x v="8"/>
    <x v="0"/>
    <x v="2"/>
    <x v="1"/>
    <x v="1"/>
    <x v="5"/>
    <x v="3"/>
    <x v="1"/>
    <x v="5"/>
    <x v="2"/>
    <x v="0"/>
    <x v="34"/>
    <x v="41"/>
    <x v="44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8"/>
    <x v="2"/>
    <x v="0"/>
    <x v="4"/>
    <x v="8"/>
    <x v="0"/>
    <x v="2"/>
    <x v="1"/>
    <x v="1"/>
    <x v="5"/>
    <x v="3"/>
    <x v="1"/>
    <x v="5"/>
    <x v="2"/>
    <x v="0"/>
    <x v="51"/>
    <x v="54"/>
    <x v="19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89"/>
    <x v="2"/>
    <x v="0"/>
    <x v="4"/>
    <x v="8"/>
    <x v="0"/>
    <x v="2"/>
    <x v="1"/>
    <x v="1"/>
    <x v="5"/>
    <x v="3"/>
    <x v="1"/>
    <x v="5"/>
    <x v="2"/>
    <x v="0"/>
    <x v="32"/>
    <x v="34"/>
    <x v="38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0"/>
    <x v="2"/>
    <x v="0"/>
    <x v="4"/>
    <x v="8"/>
    <x v="0"/>
    <x v="2"/>
    <x v="1"/>
    <x v="1"/>
    <x v="5"/>
    <x v="3"/>
    <x v="1"/>
    <x v="5"/>
    <x v="2"/>
    <x v="0"/>
    <x v="6"/>
    <x v="1"/>
    <x v="85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1"/>
    <x v="2"/>
    <x v="0"/>
    <x v="4"/>
    <x v="8"/>
    <x v="0"/>
    <x v="2"/>
    <x v="1"/>
    <x v="1"/>
    <x v="5"/>
    <x v="3"/>
    <x v="1"/>
    <x v="5"/>
    <x v="2"/>
    <x v="0"/>
    <x v="35"/>
    <x v="42"/>
    <x v="2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2"/>
    <x v="2"/>
    <x v="0"/>
    <x v="4"/>
    <x v="8"/>
    <x v="0"/>
    <x v="2"/>
    <x v="1"/>
    <x v="1"/>
    <x v="5"/>
    <x v="3"/>
    <x v="1"/>
    <x v="5"/>
    <x v="2"/>
    <x v="0"/>
    <x v="1"/>
    <x v="4"/>
    <x v="11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3"/>
    <x v="2"/>
    <x v="0"/>
    <x v="4"/>
    <x v="8"/>
    <x v="0"/>
    <x v="2"/>
    <x v="1"/>
    <x v="1"/>
    <x v="5"/>
    <x v="3"/>
    <x v="1"/>
    <x v="5"/>
    <x v="2"/>
    <x v="0"/>
    <x v="88"/>
    <x v="89"/>
    <x v="53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4"/>
    <x v="2"/>
    <x v="0"/>
    <x v="4"/>
    <x v="8"/>
    <x v="0"/>
    <x v="2"/>
    <x v="1"/>
    <x v="1"/>
    <x v="5"/>
    <x v="3"/>
    <x v="1"/>
    <x v="5"/>
    <x v="2"/>
    <x v="0"/>
    <x v="70"/>
    <x v="68"/>
    <x v="27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5"/>
    <x v="2"/>
    <x v="0"/>
    <x v="4"/>
    <x v="8"/>
    <x v="0"/>
    <x v="2"/>
    <x v="1"/>
    <x v="1"/>
    <x v="5"/>
    <x v="3"/>
    <x v="1"/>
    <x v="5"/>
    <x v="2"/>
    <x v="0"/>
    <x v="14"/>
    <x v="15"/>
    <x v="37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6"/>
    <x v="2"/>
    <x v="0"/>
    <x v="4"/>
    <x v="8"/>
    <x v="0"/>
    <x v="2"/>
    <x v="1"/>
    <x v="1"/>
    <x v="5"/>
    <x v="3"/>
    <x v="1"/>
    <x v="5"/>
    <x v="2"/>
    <x v="0"/>
    <x v="29"/>
    <x v="32"/>
    <x v="9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7"/>
    <x v="2"/>
    <x v="0"/>
    <x v="4"/>
    <x v="8"/>
    <x v="0"/>
    <x v="2"/>
    <x v="1"/>
    <x v="1"/>
    <x v="5"/>
    <x v="3"/>
    <x v="1"/>
    <x v="5"/>
    <x v="2"/>
    <x v="0"/>
    <x v="3"/>
    <x v="2"/>
    <x v="83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8"/>
    <x v="2"/>
    <x v="0"/>
    <x v="4"/>
    <x v="8"/>
    <x v="0"/>
    <x v="2"/>
    <x v="1"/>
    <x v="1"/>
    <x v="5"/>
    <x v="3"/>
    <x v="1"/>
    <x v="5"/>
    <x v="2"/>
    <x v="0"/>
    <x v="20"/>
    <x v="29"/>
    <x v="84"/>
    <x v="2"/>
    <x v="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399"/>
    <x v="2"/>
    <x v="0"/>
    <x v="4"/>
    <x v="8"/>
    <x v="0"/>
    <x v="2"/>
    <x v="1"/>
    <x v="1"/>
    <x v="5"/>
    <x v="3"/>
    <x v="1"/>
    <x v="5"/>
    <x v="2"/>
    <x v="0"/>
    <x v="44"/>
    <x v="45"/>
    <x v="3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0"/>
    <x v="2"/>
    <x v="0"/>
    <x v="4"/>
    <x v="8"/>
    <x v="0"/>
    <x v="2"/>
    <x v="1"/>
    <x v="1"/>
    <x v="5"/>
    <x v="3"/>
    <x v="1"/>
    <x v="5"/>
    <x v="2"/>
    <x v="0"/>
    <x v="11"/>
    <x v="14"/>
    <x v="30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1"/>
    <x v="2"/>
    <x v="0"/>
    <x v="4"/>
    <x v="8"/>
    <x v="0"/>
    <x v="2"/>
    <x v="1"/>
    <x v="1"/>
    <x v="5"/>
    <x v="3"/>
    <x v="1"/>
    <x v="5"/>
    <x v="2"/>
    <x v="0"/>
    <x v="64"/>
    <x v="77"/>
    <x v="75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2"/>
    <x v="2"/>
    <x v="0"/>
    <x v="4"/>
    <x v="8"/>
    <x v="0"/>
    <x v="2"/>
    <x v="1"/>
    <x v="1"/>
    <x v="5"/>
    <x v="3"/>
    <x v="1"/>
    <x v="5"/>
    <x v="2"/>
    <x v="0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3"/>
    <x v="2"/>
    <x v="0"/>
    <x v="4"/>
    <x v="8"/>
    <x v="0"/>
    <x v="2"/>
    <x v="1"/>
    <x v="1"/>
    <x v="5"/>
    <x v="3"/>
    <x v="1"/>
    <x v="5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4"/>
    <x v="2"/>
    <x v="0"/>
    <x v="3"/>
    <x v="6"/>
    <x v="6"/>
    <x v="3"/>
    <x v="5"/>
    <x v="2"/>
    <x v="4"/>
    <x v="8"/>
    <x v="1"/>
    <x v="4"/>
    <x v="1"/>
    <x v="0"/>
    <x v="78"/>
    <x v="78"/>
    <x v="48"/>
    <x v="2"/>
    <x v="0"/>
    <x v="11"/>
    <x v="18"/>
    <x v="16"/>
    <x v="13"/>
    <x v="8"/>
    <x v="0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5"/>
    <x v="2"/>
    <x v="0"/>
    <x v="3"/>
    <x v="6"/>
    <x v="6"/>
    <x v="3"/>
    <x v="5"/>
    <x v="2"/>
    <x v="4"/>
    <x v="8"/>
    <x v="1"/>
    <x v="4"/>
    <x v="1"/>
    <x v="0"/>
    <x v="35"/>
    <x v="42"/>
    <x v="28"/>
    <x v="12"/>
    <x v="0"/>
    <x v="11"/>
    <x v="0"/>
    <x v="1"/>
    <x v="1"/>
    <x v="0"/>
    <x v="2"/>
    <x v="0"/>
    <x v="1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6"/>
    <x v="2"/>
    <x v="0"/>
    <x v="3"/>
    <x v="6"/>
    <x v="6"/>
    <x v="3"/>
    <x v="5"/>
    <x v="2"/>
    <x v="4"/>
    <x v="8"/>
    <x v="1"/>
    <x v="4"/>
    <x v="1"/>
    <x v="0"/>
    <x v="85"/>
    <x v="84"/>
    <x v="5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7"/>
    <x v="2"/>
    <x v="0"/>
    <x v="3"/>
    <x v="6"/>
    <x v="6"/>
    <x v="3"/>
    <x v="5"/>
    <x v="2"/>
    <x v="4"/>
    <x v="8"/>
    <x v="1"/>
    <x v="4"/>
    <x v="1"/>
    <x v="0"/>
    <x v="42"/>
    <x v="44"/>
    <x v="86"/>
    <x v="1"/>
    <x v="0"/>
    <x v="11"/>
    <x v="18"/>
    <x v="16"/>
    <x v="13"/>
    <x v="8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8"/>
    <x v="2"/>
    <x v="0"/>
    <x v="3"/>
    <x v="6"/>
    <x v="6"/>
    <x v="3"/>
    <x v="5"/>
    <x v="2"/>
    <x v="4"/>
    <x v="8"/>
    <x v="1"/>
    <x v="4"/>
    <x v="1"/>
    <x v="0"/>
    <x v="80"/>
    <x v="82"/>
    <x v="15"/>
    <x v="1"/>
    <x v="0"/>
    <x v="11"/>
    <x v="18"/>
    <x v="16"/>
    <x v="0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09"/>
    <x v="2"/>
    <x v="0"/>
    <x v="3"/>
    <x v="6"/>
    <x v="6"/>
    <x v="3"/>
    <x v="5"/>
    <x v="2"/>
    <x v="4"/>
    <x v="8"/>
    <x v="1"/>
    <x v="4"/>
    <x v="2"/>
    <x v="0"/>
    <x v="66"/>
    <x v="62"/>
    <x v="5"/>
    <x v="35"/>
    <x v="2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0"/>
    <x v="2"/>
    <x v="0"/>
    <x v="3"/>
    <x v="6"/>
    <x v="6"/>
    <x v="3"/>
    <x v="5"/>
    <x v="2"/>
    <x v="4"/>
    <x v="8"/>
    <x v="1"/>
    <x v="4"/>
    <x v="2"/>
    <x v="0"/>
    <x v="61"/>
    <x v="72"/>
    <x v="60"/>
    <x v="50"/>
    <x v="4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1"/>
    <x v="2"/>
    <x v="0"/>
    <x v="3"/>
    <x v="6"/>
    <x v="6"/>
    <x v="3"/>
    <x v="5"/>
    <x v="2"/>
    <x v="4"/>
    <x v="8"/>
    <x v="1"/>
    <x v="4"/>
    <x v="2"/>
    <x v="0"/>
    <x v="49"/>
    <x v="50"/>
    <x v="59"/>
    <x v="49"/>
    <x v="4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2"/>
    <x v="2"/>
    <x v="0"/>
    <x v="3"/>
    <x v="6"/>
    <x v="6"/>
    <x v="3"/>
    <x v="5"/>
    <x v="2"/>
    <x v="4"/>
    <x v="8"/>
    <x v="1"/>
    <x v="4"/>
    <x v="2"/>
    <x v="0"/>
    <x v="26"/>
    <x v="27"/>
    <x v="31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3"/>
    <x v="2"/>
    <x v="0"/>
    <x v="3"/>
    <x v="6"/>
    <x v="6"/>
    <x v="3"/>
    <x v="5"/>
    <x v="2"/>
    <x v="4"/>
    <x v="8"/>
    <x v="1"/>
    <x v="4"/>
    <x v="0"/>
    <x v="0"/>
    <x v="35"/>
    <x v="42"/>
    <x v="2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4"/>
    <x v="2"/>
    <x v="0"/>
    <x v="3"/>
    <x v="6"/>
    <x v="6"/>
    <x v="3"/>
    <x v="5"/>
    <x v="2"/>
    <x v="4"/>
    <x v="8"/>
    <x v="1"/>
    <x v="4"/>
    <x v="2"/>
    <x v="0"/>
    <x v="76"/>
    <x v="80"/>
    <x v="8"/>
    <x v="38"/>
    <x v="0"/>
    <x v="5"/>
    <x v="14"/>
    <x v="11"/>
    <x v="10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5"/>
    <x v="2"/>
    <x v="0"/>
    <x v="3"/>
    <x v="6"/>
    <x v="6"/>
    <x v="3"/>
    <x v="5"/>
    <x v="2"/>
    <x v="4"/>
    <x v="8"/>
    <x v="1"/>
    <x v="4"/>
    <x v="2"/>
    <x v="0"/>
    <x v="58"/>
    <x v="61"/>
    <x v="12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6"/>
    <x v="2"/>
    <x v="0"/>
    <x v="3"/>
    <x v="6"/>
    <x v="6"/>
    <x v="3"/>
    <x v="5"/>
    <x v="2"/>
    <x v="4"/>
    <x v="8"/>
    <x v="1"/>
    <x v="4"/>
    <x v="2"/>
    <x v="0"/>
    <x v="11"/>
    <x v="14"/>
    <x v="30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7"/>
    <x v="2"/>
    <x v="0"/>
    <x v="3"/>
    <x v="6"/>
    <x v="6"/>
    <x v="3"/>
    <x v="5"/>
    <x v="2"/>
    <x v="4"/>
    <x v="8"/>
    <x v="1"/>
    <x v="4"/>
    <x v="2"/>
    <x v="0"/>
    <x v="56"/>
    <x v="57"/>
    <x v="56"/>
    <x v="11"/>
    <x v="1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8"/>
    <x v="2"/>
    <x v="0"/>
    <x v="3"/>
    <x v="6"/>
    <x v="6"/>
    <x v="3"/>
    <x v="5"/>
    <x v="2"/>
    <x v="4"/>
    <x v="8"/>
    <x v="1"/>
    <x v="4"/>
    <x v="2"/>
    <x v="0"/>
    <x v="12"/>
    <x v="19"/>
    <x v="54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19"/>
    <x v="2"/>
    <x v="0"/>
    <x v="3"/>
    <x v="6"/>
    <x v="6"/>
    <x v="3"/>
    <x v="5"/>
    <x v="2"/>
    <x v="4"/>
    <x v="8"/>
    <x v="1"/>
    <x v="4"/>
    <x v="2"/>
    <x v="0"/>
    <x v="65"/>
    <x v="67"/>
    <x v="1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0"/>
    <x v="2"/>
    <x v="0"/>
    <x v="3"/>
    <x v="6"/>
    <x v="6"/>
    <x v="3"/>
    <x v="5"/>
    <x v="2"/>
    <x v="4"/>
    <x v="8"/>
    <x v="1"/>
    <x v="4"/>
    <x v="2"/>
    <x v="0"/>
    <x v="55"/>
    <x v="56"/>
    <x v="22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1"/>
    <x v="2"/>
    <x v="0"/>
    <x v="3"/>
    <x v="6"/>
    <x v="6"/>
    <x v="3"/>
    <x v="5"/>
    <x v="2"/>
    <x v="4"/>
    <x v="8"/>
    <x v="1"/>
    <x v="4"/>
    <x v="2"/>
    <x v="0"/>
    <x v="57"/>
    <x v="58"/>
    <x v="46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2"/>
    <x v="2"/>
    <x v="0"/>
    <x v="3"/>
    <x v="6"/>
    <x v="6"/>
    <x v="3"/>
    <x v="5"/>
    <x v="2"/>
    <x v="4"/>
    <x v="8"/>
    <x v="1"/>
    <x v="4"/>
    <x v="2"/>
    <x v="0"/>
    <x v="84"/>
    <x v="90"/>
    <x v="81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3"/>
    <x v="2"/>
    <x v="0"/>
    <x v="3"/>
    <x v="6"/>
    <x v="6"/>
    <x v="3"/>
    <x v="5"/>
    <x v="2"/>
    <x v="4"/>
    <x v="8"/>
    <x v="1"/>
    <x v="4"/>
    <x v="0"/>
    <x v="0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4"/>
    <x v="2"/>
    <x v="0"/>
    <x v="9"/>
    <x v="4"/>
    <x v="7"/>
    <x v="8"/>
    <x v="6"/>
    <x v="4"/>
    <x v="1"/>
    <x v="1"/>
    <x v="1"/>
    <x v="3"/>
    <x v="1"/>
    <x v="1"/>
    <x v="35"/>
    <x v="42"/>
    <x v="28"/>
    <x v="8"/>
    <x v="0"/>
    <x v="11"/>
    <x v="18"/>
    <x v="16"/>
    <x v="13"/>
    <x v="0"/>
    <x v="0"/>
    <x v="1"/>
    <x v="2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5"/>
    <x v="2"/>
    <x v="0"/>
    <x v="9"/>
    <x v="4"/>
    <x v="7"/>
    <x v="8"/>
    <x v="6"/>
    <x v="4"/>
    <x v="1"/>
    <x v="1"/>
    <x v="1"/>
    <x v="3"/>
    <x v="1"/>
    <x v="1"/>
    <x v="78"/>
    <x v="78"/>
    <x v="48"/>
    <x v="2"/>
    <x v="0"/>
    <x v="11"/>
    <x v="18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6"/>
    <x v="2"/>
    <x v="0"/>
    <x v="9"/>
    <x v="4"/>
    <x v="7"/>
    <x v="8"/>
    <x v="6"/>
    <x v="4"/>
    <x v="1"/>
    <x v="1"/>
    <x v="1"/>
    <x v="3"/>
    <x v="2"/>
    <x v="1"/>
    <x v="49"/>
    <x v="50"/>
    <x v="59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7"/>
    <x v="2"/>
    <x v="0"/>
    <x v="9"/>
    <x v="4"/>
    <x v="7"/>
    <x v="8"/>
    <x v="6"/>
    <x v="4"/>
    <x v="1"/>
    <x v="1"/>
    <x v="1"/>
    <x v="3"/>
    <x v="2"/>
    <x v="1"/>
    <x v="66"/>
    <x v="62"/>
    <x v="5"/>
    <x v="32"/>
    <x v="2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8"/>
    <x v="2"/>
    <x v="0"/>
    <x v="9"/>
    <x v="4"/>
    <x v="7"/>
    <x v="8"/>
    <x v="6"/>
    <x v="4"/>
    <x v="1"/>
    <x v="1"/>
    <x v="1"/>
    <x v="3"/>
    <x v="2"/>
    <x v="1"/>
    <x v="56"/>
    <x v="57"/>
    <x v="56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29"/>
    <x v="2"/>
    <x v="0"/>
    <x v="9"/>
    <x v="4"/>
    <x v="7"/>
    <x v="8"/>
    <x v="6"/>
    <x v="4"/>
    <x v="1"/>
    <x v="1"/>
    <x v="1"/>
    <x v="3"/>
    <x v="2"/>
    <x v="1"/>
    <x v="76"/>
    <x v="80"/>
    <x v="8"/>
    <x v="2"/>
    <x v="0"/>
    <x v="11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0"/>
    <x v="2"/>
    <x v="0"/>
    <x v="9"/>
    <x v="4"/>
    <x v="7"/>
    <x v="8"/>
    <x v="6"/>
    <x v="4"/>
    <x v="1"/>
    <x v="1"/>
    <x v="1"/>
    <x v="3"/>
    <x v="2"/>
    <x v="1"/>
    <x v="62"/>
    <x v="75"/>
    <x v="23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1"/>
    <x v="2"/>
    <x v="0"/>
    <x v="9"/>
    <x v="4"/>
    <x v="7"/>
    <x v="8"/>
    <x v="6"/>
    <x v="4"/>
    <x v="1"/>
    <x v="1"/>
    <x v="1"/>
    <x v="3"/>
    <x v="2"/>
    <x v="1"/>
    <x v="32"/>
    <x v="34"/>
    <x v="38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2"/>
    <x v="2"/>
    <x v="0"/>
    <x v="9"/>
    <x v="4"/>
    <x v="7"/>
    <x v="8"/>
    <x v="6"/>
    <x v="4"/>
    <x v="1"/>
    <x v="1"/>
    <x v="1"/>
    <x v="3"/>
    <x v="2"/>
    <x v="1"/>
    <x v="17"/>
    <x v="13"/>
    <x v="58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3"/>
    <x v="2"/>
    <x v="0"/>
    <x v="9"/>
    <x v="4"/>
    <x v="7"/>
    <x v="8"/>
    <x v="6"/>
    <x v="4"/>
    <x v="1"/>
    <x v="1"/>
    <x v="1"/>
    <x v="3"/>
    <x v="2"/>
    <x v="1"/>
    <x v="26"/>
    <x v="27"/>
    <x v="31"/>
    <x v="5"/>
    <x v="5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4"/>
    <x v="2"/>
    <x v="0"/>
    <x v="9"/>
    <x v="4"/>
    <x v="7"/>
    <x v="8"/>
    <x v="6"/>
    <x v="4"/>
    <x v="1"/>
    <x v="1"/>
    <x v="1"/>
    <x v="3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5"/>
    <x v="2"/>
    <x v="0"/>
    <x v="9"/>
    <x v="4"/>
    <x v="7"/>
    <x v="8"/>
    <x v="6"/>
    <x v="4"/>
    <x v="1"/>
    <x v="1"/>
    <x v="1"/>
    <x v="3"/>
    <x v="2"/>
    <x v="1"/>
    <x v="64"/>
    <x v="77"/>
    <x v="75"/>
    <x v="1"/>
    <x v="0"/>
    <x v="11"/>
    <x v="18"/>
    <x v="0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6"/>
    <x v="2"/>
    <x v="0"/>
    <x v="9"/>
    <x v="4"/>
    <x v="7"/>
    <x v="8"/>
    <x v="6"/>
    <x v="4"/>
    <x v="1"/>
    <x v="1"/>
    <x v="1"/>
    <x v="3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7"/>
    <x v="2"/>
    <x v="0"/>
    <x v="10"/>
    <x v="2"/>
    <x v="2"/>
    <x v="0"/>
    <x v="0"/>
    <x v="2"/>
    <x v="3"/>
    <x v="7"/>
    <x v="1"/>
    <x v="0"/>
    <x v="1"/>
    <x v="1"/>
    <x v="30"/>
    <x v="31"/>
    <x v="74"/>
    <x v="3"/>
    <x v="0"/>
    <x v="11"/>
    <x v="18"/>
    <x v="16"/>
    <x v="0"/>
    <x v="8"/>
    <x v="5"/>
    <x v="1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8"/>
    <x v="2"/>
    <x v="0"/>
    <x v="10"/>
    <x v="2"/>
    <x v="2"/>
    <x v="0"/>
    <x v="0"/>
    <x v="2"/>
    <x v="3"/>
    <x v="7"/>
    <x v="1"/>
    <x v="0"/>
    <x v="1"/>
    <x v="1"/>
    <x v="9"/>
    <x v="11"/>
    <x v="29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39"/>
    <x v="2"/>
    <x v="0"/>
    <x v="10"/>
    <x v="2"/>
    <x v="2"/>
    <x v="0"/>
    <x v="0"/>
    <x v="2"/>
    <x v="3"/>
    <x v="7"/>
    <x v="1"/>
    <x v="0"/>
    <x v="1"/>
    <x v="1"/>
    <x v="2"/>
    <x v="8"/>
    <x v="77"/>
    <x v="22"/>
    <x v="0"/>
    <x v="9"/>
    <x v="5"/>
    <x v="1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0"/>
    <x v="2"/>
    <x v="0"/>
    <x v="10"/>
    <x v="2"/>
    <x v="2"/>
    <x v="0"/>
    <x v="0"/>
    <x v="2"/>
    <x v="3"/>
    <x v="7"/>
    <x v="1"/>
    <x v="0"/>
    <x v="1"/>
    <x v="1"/>
    <x v="35"/>
    <x v="42"/>
    <x v="28"/>
    <x v="8"/>
    <x v="0"/>
    <x v="11"/>
    <x v="18"/>
    <x v="16"/>
    <x v="13"/>
    <x v="0"/>
    <x v="0"/>
    <x v="2"/>
    <x v="0"/>
    <x v="0"/>
    <x v="0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1"/>
    <x v="2"/>
    <x v="0"/>
    <x v="10"/>
    <x v="2"/>
    <x v="2"/>
    <x v="0"/>
    <x v="0"/>
    <x v="2"/>
    <x v="3"/>
    <x v="7"/>
    <x v="1"/>
    <x v="0"/>
    <x v="1"/>
    <x v="1"/>
    <x v="86"/>
    <x v="85"/>
    <x v="6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2"/>
    <x v="2"/>
    <x v="0"/>
    <x v="10"/>
    <x v="2"/>
    <x v="2"/>
    <x v="0"/>
    <x v="0"/>
    <x v="2"/>
    <x v="3"/>
    <x v="7"/>
    <x v="1"/>
    <x v="0"/>
    <x v="1"/>
    <x v="1"/>
    <x v="78"/>
    <x v="78"/>
    <x v="48"/>
    <x v="3"/>
    <x v="0"/>
    <x v="11"/>
    <x v="18"/>
    <x v="16"/>
    <x v="1"/>
    <x v="8"/>
    <x v="5"/>
    <x v="0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3"/>
    <x v="2"/>
    <x v="0"/>
    <x v="10"/>
    <x v="2"/>
    <x v="2"/>
    <x v="0"/>
    <x v="0"/>
    <x v="2"/>
    <x v="3"/>
    <x v="7"/>
    <x v="1"/>
    <x v="0"/>
    <x v="1"/>
    <x v="1"/>
    <x v="10"/>
    <x v="21"/>
    <x v="66"/>
    <x v="7"/>
    <x v="0"/>
    <x v="11"/>
    <x v="3"/>
    <x v="2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4"/>
    <x v="2"/>
    <x v="0"/>
    <x v="10"/>
    <x v="2"/>
    <x v="2"/>
    <x v="0"/>
    <x v="0"/>
    <x v="2"/>
    <x v="3"/>
    <x v="7"/>
    <x v="1"/>
    <x v="0"/>
    <x v="2"/>
    <x v="1"/>
    <x v="49"/>
    <x v="50"/>
    <x v="59"/>
    <x v="54"/>
    <x v="4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5"/>
    <x v="2"/>
    <x v="0"/>
    <x v="10"/>
    <x v="2"/>
    <x v="2"/>
    <x v="0"/>
    <x v="0"/>
    <x v="2"/>
    <x v="3"/>
    <x v="7"/>
    <x v="1"/>
    <x v="0"/>
    <x v="2"/>
    <x v="1"/>
    <x v="58"/>
    <x v="61"/>
    <x v="12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6"/>
    <x v="2"/>
    <x v="0"/>
    <x v="10"/>
    <x v="2"/>
    <x v="2"/>
    <x v="0"/>
    <x v="0"/>
    <x v="2"/>
    <x v="3"/>
    <x v="7"/>
    <x v="1"/>
    <x v="0"/>
    <x v="2"/>
    <x v="1"/>
    <x v="66"/>
    <x v="62"/>
    <x v="5"/>
    <x v="12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7"/>
    <x v="2"/>
    <x v="0"/>
    <x v="10"/>
    <x v="2"/>
    <x v="2"/>
    <x v="0"/>
    <x v="0"/>
    <x v="2"/>
    <x v="3"/>
    <x v="7"/>
    <x v="1"/>
    <x v="0"/>
    <x v="2"/>
    <x v="1"/>
    <x v="40"/>
    <x v="36"/>
    <x v="49"/>
    <x v="37"/>
    <x v="0"/>
    <x v="2"/>
    <x v="15"/>
    <x v="12"/>
    <x v="9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8"/>
    <x v="2"/>
    <x v="0"/>
    <x v="10"/>
    <x v="2"/>
    <x v="2"/>
    <x v="0"/>
    <x v="0"/>
    <x v="2"/>
    <x v="3"/>
    <x v="7"/>
    <x v="1"/>
    <x v="0"/>
    <x v="2"/>
    <x v="1"/>
    <x v="6"/>
    <x v="1"/>
    <x v="85"/>
    <x v="21"/>
    <x v="19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49"/>
    <x v="2"/>
    <x v="0"/>
    <x v="10"/>
    <x v="2"/>
    <x v="2"/>
    <x v="0"/>
    <x v="0"/>
    <x v="2"/>
    <x v="3"/>
    <x v="7"/>
    <x v="1"/>
    <x v="0"/>
    <x v="2"/>
    <x v="1"/>
    <x v="56"/>
    <x v="57"/>
    <x v="56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0"/>
    <x v="2"/>
    <x v="0"/>
    <x v="10"/>
    <x v="2"/>
    <x v="2"/>
    <x v="0"/>
    <x v="0"/>
    <x v="2"/>
    <x v="3"/>
    <x v="7"/>
    <x v="1"/>
    <x v="0"/>
    <x v="2"/>
    <x v="1"/>
    <x v="11"/>
    <x v="14"/>
    <x v="30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1"/>
    <x v="2"/>
    <x v="0"/>
    <x v="10"/>
    <x v="2"/>
    <x v="2"/>
    <x v="0"/>
    <x v="0"/>
    <x v="2"/>
    <x v="3"/>
    <x v="7"/>
    <x v="1"/>
    <x v="0"/>
    <x v="2"/>
    <x v="1"/>
    <x v="48"/>
    <x v="49"/>
    <x v="5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2"/>
    <x v="2"/>
    <x v="0"/>
    <x v="10"/>
    <x v="2"/>
    <x v="2"/>
    <x v="0"/>
    <x v="0"/>
    <x v="2"/>
    <x v="3"/>
    <x v="7"/>
    <x v="1"/>
    <x v="0"/>
    <x v="2"/>
    <x v="1"/>
    <x v="69"/>
    <x v="69"/>
    <x v="52"/>
    <x v="12"/>
    <x v="12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3"/>
    <x v="2"/>
    <x v="0"/>
    <x v="10"/>
    <x v="2"/>
    <x v="2"/>
    <x v="0"/>
    <x v="0"/>
    <x v="2"/>
    <x v="3"/>
    <x v="7"/>
    <x v="1"/>
    <x v="0"/>
    <x v="2"/>
    <x v="1"/>
    <x v="61"/>
    <x v="72"/>
    <x v="60"/>
    <x v="8"/>
    <x v="8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4"/>
    <x v="2"/>
    <x v="0"/>
    <x v="10"/>
    <x v="2"/>
    <x v="2"/>
    <x v="0"/>
    <x v="0"/>
    <x v="2"/>
    <x v="3"/>
    <x v="7"/>
    <x v="1"/>
    <x v="0"/>
    <x v="2"/>
    <x v="1"/>
    <x v="26"/>
    <x v="27"/>
    <x v="31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5"/>
    <x v="2"/>
    <x v="0"/>
    <x v="10"/>
    <x v="2"/>
    <x v="2"/>
    <x v="0"/>
    <x v="0"/>
    <x v="2"/>
    <x v="3"/>
    <x v="7"/>
    <x v="1"/>
    <x v="0"/>
    <x v="2"/>
    <x v="1"/>
    <x v="21"/>
    <x v="28"/>
    <x v="62"/>
    <x v="4"/>
    <x v="4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6"/>
    <x v="2"/>
    <x v="0"/>
    <x v="10"/>
    <x v="2"/>
    <x v="2"/>
    <x v="0"/>
    <x v="0"/>
    <x v="2"/>
    <x v="3"/>
    <x v="7"/>
    <x v="1"/>
    <x v="0"/>
    <x v="2"/>
    <x v="1"/>
    <x v="15"/>
    <x v="18"/>
    <x v="0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7"/>
    <x v="2"/>
    <x v="0"/>
    <x v="10"/>
    <x v="2"/>
    <x v="2"/>
    <x v="0"/>
    <x v="0"/>
    <x v="2"/>
    <x v="3"/>
    <x v="7"/>
    <x v="1"/>
    <x v="0"/>
    <x v="2"/>
    <x v="1"/>
    <x v="4"/>
    <x v="5"/>
    <x v="64"/>
    <x v="6"/>
    <x v="0"/>
    <x v="1"/>
    <x v="3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8"/>
    <x v="2"/>
    <x v="0"/>
    <x v="10"/>
    <x v="2"/>
    <x v="2"/>
    <x v="0"/>
    <x v="0"/>
    <x v="2"/>
    <x v="3"/>
    <x v="7"/>
    <x v="1"/>
    <x v="0"/>
    <x v="2"/>
    <x v="1"/>
    <x v="12"/>
    <x v="19"/>
    <x v="54"/>
    <x v="2"/>
    <x v="0"/>
    <x v="11"/>
    <x v="18"/>
    <x v="16"/>
    <x v="1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59"/>
    <x v="2"/>
    <x v="0"/>
    <x v="10"/>
    <x v="2"/>
    <x v="2"/>
    <x v="0"/>
    <x v="0"/>
    <x v="2"/>
    <x v="3"/>
    <x v="7"/>
    <x v="1"/>
    <x v="0"/>
    <x v="2"/>
    <x v="1"/>
    <x v="88"/>
    <x v="89"/>
    <x v="53"/>
    <x v="7"/>
    <x v="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0"/>
    <x v="2"/>
    <x v="0"/>
    <x v="10"/>
    <x v="2"/>
    <x v="2"/>
    <x v="0"/>
    <x v="0"/>
    <x v="2"/>
    <x v="3"/>
    <x v="7"/>
    <x v="1"/>
    <x v="0"/>
    <x v="2"/>
    <x v="1"/>
    <x v="44"/>
    <x v="45"/>
    <x v="35"/>
    <x v="3"/>
    <x v="0"/>
    <x v="0"/>
    <x v="1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1"/>
    <x v="2"/>
    <x v="0"/>
    <x v="10"/>
    <x v="2"/>
    <x v="2"/>
    <x v="0"/>
    <x v="0"/>
    <x v="2"/>
    <x v="3"/>
    <x v="7"/>
    <x v="1"/>
    <x v="0"/>
    <x v="2"/>
    <x v="1"/>
    <x v="37"/>
    <x v="60"/>
    <x v="0"/>
    <x v="1"/>
    <x v="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2"/>
    <x v="2"/>
    <x v="0"/>
    <x v="10"/>
    <x v="2"/>
    <x v="2"/>
    <x v="0"/>
    <x v="0"/>
    <x v="2"/>
    <x v="3"/>
    <x v="7"/>
    <x v="1"/>
    <x v="0"/>
    <x v="2"/>
    <x v="1"/>
    <x v="76"/>
    <x v="80"/>
    <x v="8"/>
    <x v="1"/>
    <x v="0"/>
    <x v="11"/>
    <x v="0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3"/>
    <x v="2"/>
    <x v="0"/>
    <x v="10"/>
    <x v="2"/>
    <x v="2"/>
    <x v="0"/>
    <x v="0"/>
    <x v="2"/>
    <x v="3"/>
    <x v="7"/>
    <x v="1"/>
    <x v="0"/>
    <x v="0"/>
    <x v="1"/>
    <x v="25"/>
    <x v="25"/>
    <x v="39"/>
    <x v="0"/>
    <x v="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4"/>
    <x v="2"/>
    <x v="0"/>
    <x v="2"/>
    <x v="7"/>
    <x v="5"/>
    <x v="4"/>
    <x v="7"/>
    <x v="5"/>
    <x v="2"/>
    <x v="5"/>
    <x v="1"/>
    <x v="1"/>
    <x v="1"/>
    <x v="0"/>
    <x v="35"/>
    <x v="42"/>
    <x v="28"/>
    <x v="8"/>
    <x v="0"/>
    <x v="11"/>
    <x v="0"/>
    <x v="16"/>
    <x v="13"/>
    <x v="1"/>
    <x v="1"/>
    <x v="0"/>
    <x v="0"/>
    <x v="0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5"/>
    <x v="2"/>
    <x v="0"/>
    <x v="2"/>
    <x v="7"/>
    <x v="5"/>
    <x v="4"/>
    <x v="7"/>
    <x v="5"/>
    <x v="2"/>
    <x v="5"/>
    <x v="1"/>
    <x v="1"/>
    <x v="1"/>
    <x v="0"/>
    <x v="57"/>
    <x v="58"/>
    <x v="46"/>
    <x v="2"/>
    <x v="0"/>
    <x v="11"/>
    <x v="18"/>
    <x v="16"/>
    <x v="13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6"/>
    <x v="2"/>
    <x v="0"/>
    <x v="2"/>
    <x v="7"/>
    <x v="5"/>
    <x v="4"/>
    <x v="7"/>
    <x v="5"/>
    <x v="2"/>
    <x v="5"/>
    <x v="1"/>
    <x v="1"/>
    <x v="1"/>
    <x v="0"/>
    <x v="80"/>
    <x v="82"/>
    <x v="15"/>
    <x v="5"/>
    <x v="0"/>
    <x v="11"/>
    <x v="18"/>
    <x v="1"/>
    <x v="0"/>
    <x v="0"/>
    <x v="0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7"/>
    <x v="2"/>
    <x v="0"/>
    <x v="2"/>
    <x v="7"/>
    <x v="5"/>
    <x v="4"/>
    <x v="7"/>
    <x v="5"/>
    <x v="2"/>
    <x v="5"/>
    <x v="1"/>
    <x v="1"/>
    <x v="1"/>
    <x v="0"/>
    <x v="83"/>
    <x v="83"/>
    <x v="88"/>
    <x v="1"/>
    <x v="0"/>
    <x v="11"/>
    <x v="18"/>
    <x v="16"/>
    <x v="13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8"/>
    <x v="2"/>
    <x v="0"/>
    <x v="2"/>
    <x v="7"/>
    <x v="5"/>
    <x v="4"/>
    <x v="7"/>
    <x v="5"/>
    <x v="2"/>
    <x v="5"/>
    <x v="1"/>
    <x v="1"/>
    <x v="2"/>
    <x v="0"/>
    <x v="40"/>
    <x v="36"/>
    <x v="49"/>
    <x v="22"/>
    <x v="0"/>
    <x v="6"/>
    <x v="4"/>
    <x v="6"/>
    <x v="1"/>
    <x v="0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69"/>
    <x v="2"/>
    <x v="0"/>
    <x v="2"/>
    <x v="7"/>
    <x v="5"/>
    <x v="4"/>
    <x v="7"/>
    <x v="5"/>
    <x v="2"/>
    <x v="5"/>
    <x v="1"/>
    <x v="1"/>
    <x v="2"/>
    <x v="0"/>
    <x v="56"/>
    <x v="57"/>
    <x v="56"/>
    <x v="3"/>
    <x v="3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0"/>
    <x v="2"/>
    <x v="0"/>
    <x v="2"/>
    <x v="7"/>
    <x v="5"/>
    <x v="4"/>
    <x v="7"/>
    <x v="5"/>
    <x v="2"/>
    <x v="5"/>
    <x v="1"/>
    <x v="1"/>
    <x v="2"/>
    <x v="0"/>
    <x v="26"/>
    <x v="27"/>
    <x v="31"/>
    <x v="6"/>
    <x v="6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1"/>
    <x v="2"/>
    <x v="0"/>
    <x v="2"/>
    <x v="7"/>
    <x v="5"/>
    <x v="4"/>
    <x v="7"/>
    <x v="5"/>
    <x v="2"/>
    <x v="5"/>
    <x v="1"/>
    <x v="1"/>
    <x v="2"/>
    <x v="0"/>
    <x v="76"/>
    <x v="80"/>
    <x v="8"/>
    <x v="32"/>
    <x v="0"/>
    <x v="8"/>
    <x v="9"/>
    <x v="9"/>
    <x v="8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2"/>
    <x v="2"/>
    <x v="0"/>
    <x v="2"/>
    <x v="7"/>
    <x v="5"/>
    <x v="4"/>
    <x v="7"/>
    <x v="5"/>
    <x v="2"/>
    <x v="5"/>
    <x v="1"/>
    <x v="1"/>
    <x v="2"/>
    <x v="0"/>
    <x v="66"/>
    <x v="62"/>
    <x v="5"/>
    <x v="36"/>
    <x v="30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3"/>
    <x v="2"/>
    <x v="0"/>
    <x v="2"/>
    <x v="7"/>
    <x v="5"/>
    <x v="4"/>
    <x v="7"/>
    <x v="5"/>
    <x v="2"/>
    <x v="5"/>
    <x v="1"/>
    <x v="1"/>
    <x v="2"/>
    <x v="0"/>
    <x v="61"/>
    <x v="72"/>
    <x v="60"/>
    <x v="25"/>
    <x v="21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  <r>
    <x v="474"/>
    <x v="2"/>
    <x v="0"/>
    <x v="2"/>
    <x v="7"/>
    <x v="5"/>
    <x v="4"/>
    <x v="7"/>
    <x v="5"/>
    <x v="2"/>
    <x v="5"/>
    <x v="1"/>
    <x v="1"/>
    <x v="2"/>
    <x v="0"/>
    <x v="1"/>
    <x v="4"/>
    <x v="11"/>
    <x v="17"/>
    <x v="17"/>
    <x v="11"/>
    <x v="18"/>
    <x v="16"/>
    <x v="13"/>
    <x v="8"/>
    <x v="5"/>
    <x v="5"/>
    <x v="4"/>
    <x v="3"/>
    <x v="3"/>
    <x v="1"/>
    <x v="1"/>
    <x v="2"/>
    <x v="1"/>
    <x v="1"/>
    <x v="1"/>
    <x v="1"/>
    <x v="1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UMMARY" cacheId="2" applyNumberFormats="0" applyBorderFormats="0" applyFontFormats="0" applyPatternFormats="0" applyAlignmentFormats="0" applyWidthHeightFormats="0" dataCaption="Values" itemPrintTitles="1" indent="0" compact="0" compactData="0">
  <location ref="A3:O119" firstHeaderRow="1" firstDataRow="4" firstDataCol="2"/>
  <pivotFields count="18">
    <pivotField compact="0" outline="0" showAll="0"/>
    <pivotField compact="0" outline="0" showAll="0"/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compact="0" outline="0" showAll="0"/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/>
    <pivotField compact="0" outline="0" showAll="0"/>
    <pivotField axis="axisRow" compact="0" outline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0"/>
        <item t="default"/>
      </items>
    </pivotField>
    <pivotField compact="0" outline="0" showAll="0"/>
    <pivotField dataField="1" compact="0" outline="0" showAll="0"/>
  </pivotFields>
  <rowFields count="2">
    <field x="12"/>
    <field x="15"/>
  </rowFields>
  <colFields count="3">
    <field x="6"/>
    <field x="2"/>
    <field x="11"/>
  </colFields>
  <dataFields count="1">
    <dataField name="Sum of Total" fld="1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 data check" cacheId="3" applyNumberFormats="0" applyBorderFormats="0" applyFontFormats="0" applyPatternFormats="0" applyAlignmentFormats="0" applyWidthHeightFormats="0" dataCaption="Values" itemPrintTitles="1" indent="0" compact="0" compactData="0">
  <location ref="A3:K66" firstHeaderRow="1" firstDataRow="2" firstDataCol="6"/>
  <pivotFields count="48">
    <pivotField compact="0" outline="0" showAll="0"/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Count of Species" fld="1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Id="1" sqref="A495:XFD495 A1"/>
    </sheetView>
  </sheetViews>
  <sheetFormatPr defaultColWidth="12.5703125" defaultRowHeight="12.75"/>
  <cols>
    <col min="1" max="2" width="25.140625" customWidth="1"/>
    <col min="3" max="4" width="12.140625" customWidth="1"/>
    <col min="5" max="5" width="10.42578125" customWidth="1"/>
    <col min="6" max="6" width="11.140625" customWidth="1"/>
    <col min="7" max="7" width="10.42578125" customWidth="1"/>
    <col min="8" max="8" width="11.140625" customWidth="1"/>
    <col min="9" max="26" width="8.85546875" customWidth="1"/>
  </cols>
  <sheetData>
    <row r="1" spans="1:15" ht="12.75" customHeight="1"/>
    <row r="2" spans="1:15" ht="12.75" customHeight="1"/>
    <row r="3" spans="1:15" ht="12.75" customHeight="1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  <c r="G3" s="4"/>
      <c r="H3" s="4"/>
      <c r="I3" s="4"/>
      <c r="J3" s="4"/>
      <c r="K3" s="4"/>
      <c r="L3" s="4"/>
      <c r="M3" s="4"/>
      <c r="N3" s="4"/>
      <c r="O3" s="5"/>
    </row>
    <row r="4" spans="1:15" ht="12.75" customHeight="1">
      <c r="A4" s="6"/>
      <c r="B4" s="7"/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8" t="s">
        <v>14</v>
      </c>
      <c r="N4" s="8" t="s">
        <v>15</v>
      </c>
      <c r="O4" s="9" t="s">
        <v>16</v>
      </c>
    </row>
    <row r="5" spans="1:15" ht="12.75" customHeight="1">
      <c r="A5" s="6"/>
      <c r="B5" s="7"/>
      <c r="C5" s="10" t="s">
        <v>17</v>
      </c>
      <c r="D5" s="11" t="s">
        <v>18</v>
      </c>
      <c r="E5" s="11" t="s">
        <v>19</v>
      </c>
      <c r="F5" s="11" t="s">
        <v>20</v>
      </c>
      <c r="G5" s="11" t="s">
        <v>21</v>
      </c>
      <c r="H5" s="11" t="s">
        <v>22</v>
      </c>
      <c r="I5" s="11" t="s">
        <v>23</v>
      </c>
      <c r="J5" s="11" t="s">
        <v>24</v>
      </c>
      <c r="K5" s="11" t="s">
        <v>25</v>
      </c>
      <c r="L5" s="11" t="s">
        <v>26</v>
      </c>
      <c r="M5" s="11" t="s">
        <v>27</v>
      </c>
      <c r="N5" s="11" t="s">
        <v>15</v>
      </c>
      <c r="O5" s="12"/>
    </row>
    <row r="6" spans="1:15" ht="12.75" customHeight="1">
      <c r="A6" s="13" t="s">
        <v>28</v>
      </c>
      <c r="B6" s="14" t="s">
        <v>29</v>
      </c>
      <c r="C6" s="15">
        <v>2</v>
      </c>
      <c r="D6" s="16">
        <v>4.9000000000000004</v>
      </c>
      <c r="E6" s="16">
        <v>5.5</v>
      </c>
      <c r="F6" s="16">
        <v>2</v>
      </c>
      <c r="G6" s="16">
        <v>3</v>
      </c>
      <c r="H6" s="16">
        <v>3.5</v>
      </c>
      <c r="I6" s="16">
        <v>3.2</v>
      </c>
      <c r="J6" s="16">
        <v>2.7</v>
      </c>
      <c r="K6" s="16">
        <v>10</v>
      </c>
      <c r="L6" s="16">
        <v>6</v>
      </c>
      <c r="M6" s="16">
        <v>5.5</v>
      </c>
      <c r="N6" s="16" t="s">
        <v>15</v>
      </c>
      <c r="O6" s="17"/>
    </row>
    <row r="7" spans="1:15" ht="12.75" customHeight="1">
      <c r="A7" s="18">
        <v>0</v>
      </c>
      <c r="B7" s="19" t="s">
        <v>30</v>
      </c>
      <c r="C7" s="20"/>
      <c r="D7" s="21"/>
      <c r="E7" s="20"/>
      <c r="F7" s="21"/>
      <c r="G7" s="20">
        <v>2</v>
      </c>
      <c r="H7" s="21"/>
      <c r="I7" s="20"/>
      <c r="J7" s="21"/>
      <c r="K7" s="20">
        <v>8</v>
      </c>
      <c r="L7" s="21">
        <v>15</v>
      </c>
      <c r="M7" s="20"/>
      <c r="N7" s="21"/>
      <c r="O7" s="22">
        <v>25</v>
      </c>
    </row>
    <row r="8" spans="1:15" ht="12.75" customHeight="1">
      <c r="A8" s="23"/>
      <c r="B8" s="24" t="s">
        <v>31</v>
      </c>
      <c r="C8" s="25"/>
      <c r="D8" s="26"/>
      <c r="E8" s="25"/>
      <c r="F8" s="26">
        <v>2</v>
      </c>
      <c r="G8" s="25"/>
      <c r="H8" s="26"/>
      <c r="I8" s="25"/>
      <c r="J8" s="26"/>
      <c r="K8" s="25"/>
      <c r="L8" s="26">
        <v>1</v>
      </c>
      <c r="M8" s="25"/>
      <c r="N8" s="26"/>
      <c r="O8" s="27">
        <v>3</v>
      </c>
    </row>
    <row r="9" spans="1:15" ht="12.75" customHeight="1">
      <c r="A9" s="23"/>
      <c r="B9" s="24" t="s">
        <v>32</v>
      </c>
      <c r="C9" s="25"/>
      <c r="D9" s="26"/>
      <c r="E9" s="25"/>
      <c r="F9" s="26"/>
      <c r="G9" s="25"/>
      <c r="H9" s="26"/>
      <c r="I9" s="25"/>
      <c r="J9" s="26"/>
      <c r="K9" s="25">
        <v>1</v>
      </c>
      <c r="L9" s="26"/>
      <c r="M9" s="25"/>
      <c r="N9" s="26"/>
      <c r="O9" s="27">
        <v>1</v>
      </c>
    </row>
    <row r="10" spans="1:15" ht="12.75" customHeight="1">
      <c r="A10" s="23"/>
      <c r="B10" s="24" t="s">
        <v>33</v>
      </c>
      <c r="C10" s="25"/>
      <c r="D10" s="26">
        <v>200</v>
      </c>
      <c r="E10" s="25"/>
      <c r="F10" s="26">
        <v>75</v>
      </c>
      <c r="G10" s="25"/>
      <c r="H10" s="26"/>
      <c r="I10" s="25"/>
      <c r="J10" s="26"/>
      <c r="K10" s="25"/>
      <c r="L10" s="26"/>
      <c r="M10" s="25"/>
      <c r="N10" s="26"/>
      <c r="O10" s="27">
        <v>275</v>
      </c>
    </row>
    <row r="11" spans="1:15" ht="12.75" customHeight="1">
      <c r="A11" s="23"/>
      <c r="B11" s="24" t="s">
        <v>34</v>
      </c>
      <c r="C11" s="25"/>
      <c r="D11" s="26"/>
      <c r="E11" s="25"/>
      <c r="F11" s="26"/>
      <c r="G11" s="25">
        <v>1</v>
      </c>
      <c r="H11" s="26"/>
      <c r="I11" s="25"/>
      <c r="J11" s="26"/>
      <c r="K11" s="25"/>
      <c r="L11" s="26"/>
      <c r="M11" s="25"/>
      <c r="N11" s="26"/>
      <c r="O11" s="27">
        <v>1</v>
      </c>
    </row>
    <row r="12" spans="1:15" ht="12.75" customHeight="1">
      <c r="A12" s="23"/>
      <c r="B12" s="24" t="s">
        <v>35</v>
      </c>
      <c r="C12" s="25">
        <v>0</v>
      </c>
      <c r="D12" s="26">
        <v>0</v>
      </c>
      <c r="E12" s="25">
        <v>0</v>
      </c>
      <c r="F12" s="26">
        <v>0</v>
      </c>
      <c r="G12" s="25">
        <v>0</v>
      </c>
      <c r="H12" s="26">
        <v>0</v>
      </c>
      <c r="I12" s="25">
        <v>0</v>
      </c>
      <c r="J12" s="26">
        <v>0</v>
      </c>
      <c r="K12" s="25">
        <v>0</v>
      </c>
      <c r="L12" s="26">
        <v>0</v>
      </c>
      <c r="M12" s="25">
        <v>0</v>
      </c>
      <c r="N12" s="26"/>
      <c r="O12" s="27">
        <v>0</v>
      </c>
    </row>
    <row r="13" spans="1:15" ht="12.75" customHeight="1">
      <c r="A13" s="23"/>
      <c r="B13" s="24" t="s">
        <v>36</v>
      </c>
      <c r="C13" s="25"/>
      <c r="D13" s="26"/>
      <c r="E13" s="25"/>
      <c r="F13" s="26"/>
      <c r="G13" s="25">
        <v>2</v>
      </c>
      <c r="H13" s="26"/>
      <c r="I13" s="25"/>
      <c r="J13" s="26"/>
      <c r="K13" s="25"/>
      <c r="L13" s="26"/>
      <c r="M13" s="25"/>
      <c r="N13" s="26"/>
      <c r="O13" s="27">
        <v>2</v>
      </c>
    </row>
    <row r="14" spans="1:15" ht="12.75" customHeight="1">
      <c r="A14" s="23"/>
      <c r="B14" s="24" t="s">
        <v>37</v>
      </c>
      <c r="C14" s="25"/>
      <c r="D14" s="26">
        <v>1</v>
      </c>
      <c r="E14" s="25"/>
      <c r="F14" s="26"/>
      <c r="G14" s="25"/>
      <c r="H14" s="26"/>
      <c r="I14" s="25"/>
      <c r="J14" s="26"/>
      <c r="K14" s="25"/>
      <c r="L14" s="26"/>
      <c r="M14" s="25"/>
      <c r="N14" s="26"/>
      <c r="O14" s="27">
        <v>1</v>
      </c>
    </row>
    <row r="15" spans="1:15" ht="12.75" customHeight="1">
      <c r="A15" s="23"/>
      <c r="B15" s="24" t="s">
        <v>38</v>
      </c>
      <c r="C15" s="25"/>
      <c r="D15" s="26"/>
      <c r="E15" s="25"/>
      <c r="F15" s="26">
        <v>1</v>
      </c>
      <c r="G15" s="25"/>
      <c r="H15" s="26"/>
      <c r="I15" s="25"/>
      <c r="J15" s="26"/>
      <c r="K15" s="25"/>
      <c r="L15" s="26"/>
      <c r="M15" s="25"/>
      <c r="N15" s="26"/>
      <c r="O15" s="27">
        <v>1</v>
      </c>
    </row>
    <row r="16" spans="1:15" ht="12.75" customHeight="1">
      <c r="A16" s="23"/>
      <c r="B16" s="24" t="s">
        <v>39</v>
      </c>
      <c r="C16" s="25"/>
      <c r="D16" s="26"/>
      <c r="E16" s="25">
        <v>1</v>
      </c>
      <c r="F16" s="26">
        <v>8</v>
      </c>
      <c r="G16" s="25">
        <v>2</v>
      </c>
      <c r="H16" s="26">
        <v>7</v>
      </c>
      <c r="I16" s="25"/>
      <c r="J16" s="26"/>
      <c r="K16" s="25">
        <v>2</v>
      </c>
      <c r="L16" s="26">
        <v>3</v>
      </c>
      <c r="M16" s="25">
        <v>1</v>
      </c>
      <c r="N16" s="26"/>
      <c r="O16" s="27">
        <v>24</v>
      </c>
    </row>
    <row r="17" spans="1:15" ht="12.75" customHeight="1">
      <c r="A17" s="23"/>
      <c r="B17" s="24" t="s">
        <v>40</v>
      </c>
      <c r="C17" s="25"/>
      <c r="D17" s="26">
        <v>1</v>
      </c>
      <c r="E17" s="25"/>
      <c r="F17" s="26"/>
      <c r="G17" s="25"/>
      <c r="H17" s="26"/>
      <c r="I17" s="25"/>
      <c r="J17" s="26"/>
      <c r="K17" s="25"/>
      <c r="L17" s="26"/>
      <c r="M17" s="25"/>
      <c r="N17" s="26"/>
      <c r="O17" s="27">
        <v>1</v>
      </c>
    </row>
    <row r="18" spans="1:15" ht="12.75" customHeight="1">
      <c r="A18" s="23"/>
      <c r="B18" s="24" t="s">
        <v>41</v>
      </c>
      <c r="C18" s="25"/>
      <c r="D18" s="26"/>
      <c r="E18" s="25">
        <v>1</v>
      </c>
      <c r="F18" s="26"/>
      <c r="G18" s="25"/>
      <c r="H18" s="26"/>
      <c r="I18" s="25"/>
      <c r="J18" s="26"/>
      <c r="K18" s="25"/>
      <c r="L18" s="26"/>
      <c r="M18" s="25"/>
      <c r="N18" s="26"/>
      <c r="O18" s="27">
        <v>1</v>
      </c>
    </row>
    <row r="19" spans="1:15" ht="12.75" customHeight="1">
      <c r="A19" s="23"/>
      <c r="B19" s="24" t="s">
        <v>42</v>
      </c>
      <c r="C19" s="25"/>
      <c r="D19" s="26"/>
      <c r="E19" s="25"/>
      <c r="F19" s="26"/>
      <c r="G19" s="25"/>
      <c r="H19" s="26"/>
      <c r="I19" s="25"/>
      <c r="J19" s="26"/>
      <c r="K19" s="25">
        <v>0</v>
      </c>
      <c r="L19" s="26"/>
      <c r="M19" s="25"/>
      <c r="N19" s="26"/>
      <c r="O19" s="27">
        <v>0</v>
      </c>
    </row>
    <row r="20" spans="1:15" ht="12.75" customHeight="1">
      <c r="A20" s="23"/>
      <c r="B20" s="24" t="s">
        <v>43</v>
      </c>
      <c r="C20" s="25"/>
      <c r="D20" s="26"/>
      <c r="E20" s="25"/>
      <c r="F20" s="26"/>
      <c r="G20" s="25"/>
      <c r="H20" s="26"/>
      <c r="I20" s="25"/>
      <c r="J20" s="26"/>
      <c r="K20" s="25">
        <v>6</v>
      </c>
      <c r="L20" s="26"/>
      <c r="M20" s="25"/>
      <c r="N20" s="26"/>
      <c r="O20" s="27">
        <v>6</v>
      </c>
    </row>
    <row r="21" spans="1:15" ht="12.75" customHeight="1">
      <c r="A21" s="23"/>
      <c r="B21" s="24" t="s">
        <v>44</v>
      </c>
      <c r="C21" s="25"/>
      <c r="D21" s="26"/>
      <c r="E21" s="25"/>
      <c r="F21" s="26"/>
      <c r="G21" s="25"/>
      <c r="H21" s="26"/>
      <c r="I21" s="25"/>
      <c r="J21" s="26">
        <v>1</v>
      </c>
      <c r="K21" s="25"/>
      <c r="L21" s="26"/>
      <c r="M21" s="25"/>
      <c r="N21" s="26"/>
      <c r="O21" s="27">
        <v>1</v>
      </c>
    </row>
    <row r="22" spans="1:15" ht="12.75" customHeight="1">
      <c r="A22" s="23"/>
      <c r="B22" s="24" t="s">
        <v>45</v>
      </c>
      <c r="C22" s="25"/>
      <c r="D22" s="26">
        <v>1</v>
      </c>
      <c r="E22" s="25"/>
      <c r="F22" s="26"/>
      <c r="G22" s="25"/>
      <c r="H22" s="26"/>
      <c r="I22" s="25"/>
      <c r="J22" s="26"/>
      <c r="K22" s="25">
        <v>1</v>
      </c>
      <c r="L22" s="26"/>
      <c r="M22" s="25"/>
      <c r="N22" s="26"/>
      <c r="O22" s="27">
        <v>2</v>
      </c>
    </row>
    <row r="23" spans="1:15" ht="12.75" customHeight="1">
      <c r="A23" s="28"/>
      <c r="B23" s="29" t="s">
        <v>46</v>
      </c>
      <c r="C23" s="30"/>
      <c r="D23" s="31"/>
      <c r="E23" s="30"/>
      <c r="F23" s="31"/>
      <c r="G23" s="30"/>
      <c r="H23" s="31"/>
      <c r="I23" s="30"/>
      <c r="J23" s="31">
        <v>1</v>
      </c>
      <c r="K23" s="30"/>
      <c r="L23" s="31"/>
      <c r="M23" s="30"/>
      <c r="N23" s="31"/>
      <c r="O23" s="32">
        <v>1</v>
      </c>
    </row>
    <row r="24" spans="1:15" ht="12.75" customHeight="1">
      <c r="A24" s="18">
        <v>1</v>
      </c>
      <c r="B24" s="19" t="s">
        <v>30</v>
      </c>
      <c r="C24" s="21">
        <v>23</v>
      </c>
      <c r="D24" s="20">
        <v>11</v>
      </c>
      <c r="E24" s="21"/>
      <c r="F24" s="20">
        <v>18</v>
      </c>
      <c r="G24" s="21"/>
      <c r="H24" s="20"/>
      <c r="I24" s="21"/>
      <c r="J24" s="20"/>
      <c r="K24" s="21"/>
      <c r="L24" s="20"/>
      <c r="M24" s="21"/>
      <c r="N24" s="20"/>
      <c r="O24" s="22">
        <v>52</v>
      </c>
    </row>
    <row r="25" spans="1:15" ht="12.75" customHeight="1">
      <c r="A25" s="23"/>
      <c r="B25" s="24" t="s">
        <v>47</v>
      </c>
      <c r="C25" s="26"/>
      <c r="D25" s="25"/>
      <c r="E25" s="26"/>
      <c r="F25" s="25"/>
      <c r="G25" s="26"/>
      <c r="H25" s="25"/>
      <c r="I25" s="26"/>
      <c r="J25" s="25"/>
      <c r="K25" s="26"/>
      <c r="L25" s="25"/>
      <c r="M25" s="26">
        <v>1</v>
      </c>
      <c r="N25" s="25"/>
      <c r="O25" s="27">
        <v>1</v>
      </c>
    </row>
    <row r="26" spans="1:15" ht="12.75" customHeight="1">
      <c r="A26" s="23"/>
      <c r="B26" s="24" t="s">
        <v>31</v>
      </c>
      <c r="C26" s="26">
        <v>1</v>
      </c>
      <c r="D26" s="25"/>
      <c r="E26" s="26"/>
      <c r="F26" s="25">
        <v>1</v>
      </c>
      <c r="G26" s="26">
        <v>9</v>
      </c>
      <c r="H26" s="25">
        <v>18</v>
      </c>
      <c r="I26" s="26"/>
      <c r="J26" s="25">
        <v>3</v>
      </c>
      <c r="K26" s="26"/>
      <c r="L26" s="25">
        <v>5</v>
      </c>
      <c r="M26" s="26">
        <v>61</v>
      </c>
      <c r="N26" s="25"/>
      <c r="O26" s="27">
        <v>98</v>
      </c>
    </row>
    <row r="27" spans="1:15" ht="12.75" customHeight="1">
      <c r="A27" s="23"/>
      <c r="B27" s="24" t="s">
        <v>34</v>
      </c>
      <c r="C27" s="26">
        <v>7</v>
      </c>
      <c r="D27" s="25"/>
      <c r="E27" s="26"/>
      <c r="F27" s="25">
        <v>8</v>
      </c>
      <c r="G27" s="26"/>
      <c r="H27" s="25">
        <v>19</v>
      </c>
      <c r="I27" s="26"/>
      <c r="J27" s="25">
        <v>4</v>
      </c>
      <c r="K27" s="26"/>
      <c r="L27" s="25">
        <v>6</v>
      </c>
      <c r="M27" s="26">
        <v>1</v>
      </c>
      <c r="N27" s="25"/>
      <c r="O27" s="27">
        <v>45</v>
      </c>
    </row>
    <row r="28" spans="1:15" ht="12.75" customHeight="1">
      <c r="A28" s="23"/>
      <c r="B28" s="24" t="s">
        <v>36</v>
      </c>
      <c r="C28" s="26">
        <v>3</v>
      </c>
      <c r="D28" s="25"/>
      <c r="E28" s="26"/>
      <c r="F28" s="25"/>
      <c r="G28" s="26"/>
      <c r="H28" s="25"/>
      <c r="I28" s="26"/>
      <c r="J28" s="25"/>
      <c r="K28" s="26"/>
      <c r="L28" s="25"/>
      <c r="M28" s="26"/>
      <c r="N28" s="25"/>
      <c r="O28" s="27">
        <v>3</v>
      </c>
    </row>
    <row r="29" spans="1:15" ht="12.75" customHeight="1">
      <c r="A29" s="23"/>
      <c r="B29" s="24" t="s">
        <v>48</v>
      </c>
      <c r="C29" s="26">
        <v>1</v>
      </c>
      <c r="D29" s="25"/>
      <c r="E29" s="26"/>
      <c r="F29" s="25"/>
      <c r="G29" s="26"/>
      <c r="H29" s="25"/>
      <c r="I29" s="26"/>
      <c r="J29" s="25"/>
      <c r="K29" s="26"/>
      <c r="L29" s="25"/>
      <c r="M29" s="26"/>
      <c r="N29" s="25"/>
      <c r="O29" s="27">
        <v>1</v>
      </c>
    </row>
    <row r="30" spans="1:15" ht="12.75" customHeight="1">
      <c r="A30" s="23"/>
      <c r="B30" s="24" t="s">
        <v>39</v>
      </c>
      <c r="C30" s="26">
        <v>16</v>
      </c>
      <c r="D30" s="25">
        <v>10</v>
      </c>
      <c r="E30" s="26">
        <v>3</v>
      </c>
      <c r="F30" s="25">
        <v>9</v>
      </c>
      <c r="G30" s="26">
        <v>18</v>
      </c>
      <c r="H30" s="25">
        <v>19</v>
      </c>
      <c r="I30" s="26">
        <v>16</v>
      </c>
      <c r="J30" s="25">
        <v>12</v>
      </c>
      <c r="K30" s="26">
        <v>1</v>
      </c>
      <c r="L30" s="25">
        <v>3</v>
      </c>
      <c r="M30" s="26">
        <v>1</v>
      </c>
      <c r="N30" s="25"/>
      <c r="O30" s="27">
        <v>108</v>
      </c>
    </row>
    <row r="31" spans="1:15" ht="12.75" customHeight="1">
      <c r="A31" s="23"/>
      <c r="B31" s="24" t="s">
        <v>49</v>
      </c>
      <c r="C31" s="26"/>
      <c r="D31" s="25"/>
      <c r="E31" s="26"/>
      <c r="F31" s="25"/>
      <c r="G31" s="26"/>
      <c r="H31" s="25">
        <v>1</v>
      </c>
      <c r="I31" s="26"/>
      <c r="J31" s="25"/>
      <c r="K31" s="26"/>
      <c r="L31" s="25">
        <v>1</v>
      </c>
      <c r="M31" s="26"/>
      <c r="N31" s="25"/>
      <c r="O31" s="27">
        <v>2</v>
      </c>
    </row>
    <row r="32" spans="1:15" ht="12.75" customHeight="1">
      <c r="A32" s="23"/>
      <c r="B32" s="24" t="s">
        <v>50</v>
      </c>
      <c r="C32" s="26"/>
      <c r="D32" s="25">
        <v>1</v>
      </c>
      <c r="E32" s="26"/>
      <c r="F32" s="25"/>
      <c r="G32" s="26"/>
      <c r="H32" s="25"/>
      <c r="I32" s="26"/>
      <c r="J32" s="25"/>
      <c r="K32" s="26"/>
      <c r="L32" s="25"/>
      <c r="M32" s="26"/>
      <c r="N32" s="25"/>
      <c r="O32" s="27">
        <v>1</v>
      </c>
    </row>
    <row r="33" spans="1:15" ht="12.75" customHeight="1">
      <c r="A33" s="23"/>
      <c r="B33" s="24" t="s">
        <v>40</v>
      </c>
      <c r="C33" s="26"/>
      <c r="D33" s="25">
        <v>1</v>
      </c>
      <c r="E33" s="26"/>
      <c r="F33" s="25"/>
      <c r="G33" s="26"/>
      <c r="H33" s="25"/>
      <c r="I33" s="26"/>
      <c r="J33" s="25"/>
      <c r="K33" s="26"/>
      <c r="L33" s="25"/>
      <c r="M33" s="26"/>
      <c r="N33" s="25"/>
      <c r="O33" s="27">
        <v>1</v>
      </c>
    </row>
    <row r="34" spans="1:15" ht="12.75" customHeight="1">
      <c r="A34" s="23"/>
      <c r="B34" s="24" t="s">
        <v>51</v>
      </c>
      <c r="C34" s="26"/>
      <c r="D34" s="25"/>
      <c r="E34" s="26"/>
      <c r="F34" s="25"/>
      <c r="G34" s="26"/>
      <c r="H34" s="25"/>
      <c r="I34" s="26"/>
      <c r="J34" s="25">
        <v>4</v>
      </c>
      <c r="K34" s="26"/>
      <c r="L34" s="25"/>
      <c r="M34" s="26"/>
      <c r="N34" s="25"/>
      <c r="O34" s="27">
        <v>4</v>
      </c>
    </row>
    <row r="35" spans="1:15" ht="12.75" customHeight="1">
      <c r="A35" s="23"/>
      <c r="B35" s="24" t="s">
        <v>52</v>
      </c>
      <c r="C35" s="26">
        <v>7</v>
      </c>
      <c r="D35" s="25">
        <v>1</v>
      </c>
      <c r="E35" s="26"/>
      <c r="F35" s="25"/>
      <c r="G35" s="26">
        <v>10</v>
      </c>
      <c r="H35" s="25">
        <v>8</v>
      </c>
      <c r="I35" s="26">
        <v>2</v>
      </c>
      <c r="J35" s="25">
        <v>3</v>
      </c>
      <c r="K35" s="26"/>
      <c r="L35" s="25"/>
      <c r="M35" s="26">
        <v>3</v>
      </c>
      <c r="N35" s="25"/>
      <c r="O35" s="27">
        <v>34</v>
      </c>
    </row>
    <row r="36" spans="1:15" ht="12.75" customHeight="1">
      <c r="A36" s="23"/>
      <c r="B36" s="24" t="s">
        <v>53</v>
      </c>
      <c r="C36" s="26"/>
      <c r="D36" s="25"/>
      <c r="E36" s="26"/>
      <c r="F36" s="25"/>
      <c r="G36" s="26">
        <v>6</v>
      </c>
      <c r="H36" s="25"/>
      <c r="I36" s="26"/>
      <c r="J36" s="25">
        <v>1</v>
      </c>
      <c r="K36" s="26"/>
      <c r="L36" s="25"/>
      <c r="M36" s="26">
        <v>1</v>
      </c>
      <c r="N36" s="25"/>
      <c r="O36" s="27">
        <v>8</v>
      </c>
    </row>
    <row r="37" spans="1:15" ht="12.75" customHeight="1">
      <c r="A37" s="23"/>
      <c r="B37" s="24" t="s">
        <v>43</v>
      </c>
      <c r="C37" s="26"/>
      <c r="D37" s="25"/>
      <c r="E37" s="26">
        <v>1</v>
      </c>
      <c r="F37" s="25"/>
      <c r="G37" s="26">
        <v>27</v>
      </c>
      <c r="H37" s="25">
        <v>8</v>
      </c>
      <c r="I37" s="26">
        <v>1</v>
      </c>
      <c r="J37" s="25">
        <v>7</v>
      </c>
      <c r="K37" s="26">
        <v>4</v>
      </c>
      <c r="L37" s="25">
        <v>2</v>
      </c>
      <c r="M37" s="26">
        <v>14</v>
      </c>
      <c r="N37" s="25"/>
      <c r="O37" s="27">
        <v>64</v>
      </c>
    </row>
    <row r="38" spans="1:15" ht="12.75" customHeight="1">
      <c r="A38" s="23"/>
      <c r="B38" s="24" t="s">
        <v>44</v>
      </c>
      <c r="C38" s="26"/>
      <c r="D38" s="25"/>
      <c r="E38" s="26"/>
      <c r="F38" s="25"/>
      <c r="G38" s="26"/>
      <c r="H38" s="25"/>
      <c r="I38" s="26"/>
      <c r="J38" s="25">
        <v>1</v>
      </c>
      <c r="K38" s="26"/>
      <c r="L38" s="25"/>
      <c r="M38" s="26">
        <v>18</v>
      </c>
      <c r="N38" s="25"/>
      <c r="O38" s="27">
        <v>19</v>
      </c>
    </row>
    <row r="39" spans="1:15" ht="12.75" customHeight="1">
      <c r="A39" s="23"/>
      <c r="B39" s="24" t="s">
        <v>54</v>
      </c>
      <c r="C39" s="26"/>
      <c r="D39" s="25"/>
      <c r="E39" s="26"/>
      <c r="F39" s="25"/>
      <c r="G39" s="26">
        <v>2</v>
      </c>
      <c r="H39" s="25">
        <v>1</v>
      </c>
      <c r="I39" s="26"/>
      <c r="J39" s="25"/>
      <c r="K39" s="26"/>
      <c r="L39" s="25"/>
      <c r="M39" s="26"/>
      <c r="N39" s="25"/>
      <c r="O39" s="27">
        <v>3</v>
      </c>
    </row>
    <row r="40" spans="1:15" ht="12.75" customHeight="1">
      <c r="A40" s="23"/>
      <c r="B40" s="24" t="s">
        <v>45</v>
      </c>
      <c r="C40" s="26">
        <v>5</v>
      </c>
      <c r="D40" s="25"/>
      <c r="E40" s="26"/>
      <c r="F40" s="25"/>
      <c r="G40" s="26">
        <v>2</v>
      </c>
      <c r="H40" s="25"/>
      <c r="I40" s="26"/>
      <c r="J40" s="25">
        <v>2</v>
      </c>
      <c r="K40" s="26"/>
      <c r="L40" s="25"/>
      <c r="M40" s="26">
        <v>2</v>
      </c>
      <c r="N40" s="25"/>
      <c r="O40" s="27">
        <v>11</v>
      </c>
    </row>
    <row r="41" spans="1:15" ht="12.75" customHeight="1">
      <c r="A41" s="23"/>
      <c r="B41" s="24" t="s">
        <v>55</v>
      </c>
      <c r="C41" s="26"/>
      <c r="D41" s="25"/>
      <c r="E41" s="26"/>
      <c r="F41" s="25"/>
      <c r="G41" s="26"/>
      <c r="H41" s="25">
        <v>2</v>
      </c>
      <c r="I41" s="26"/>
      <c r="J41" s="25"/>
      <c r="K41" s="26"/>
      <c r="L41" s="25"/>
      <c r="M41" s="26"/>
      <c r="N41" s="25"/>
      <c r="O41" s="27">
        <v>2</v>
      </c>
    </row>
    <row r="42" spans="1:15" ht="12.75" customHeight="1">
      <c r="A42" s="28"/>
      <c r="B42" s="29" t="s">
        <v>56</v>
      </c>
      <c r="C42" s="31"/>
      <c r="D42" s="30"/>
      <c r="E42" s="31"/>
      <c r="F42" s="30"/>
      <c r="G42" s="31"/>
      <c r="H42" s="30"/>
      <c r="I42" s="31"/>
      <c r="J42" s="30"/>
      <c r="K42" s="31">
        <v>1</v>
      </c>
      <c r="L42" s="30"/>
      <c r="M42" s="31"/>
      <c r="N42" s="30"/>
      <c r="O42" s="32">
        <v>1</v>
      </c>
    </row>
    <row r="43" spans="1:15" ht="12.75" customHeight="1">
      <c r="A43" s="18">
        <v>2</v>
      </c>
      <c r="B43" s="19" t="s">
        <v>57</v>
      </c>
      <c r="C43" s="20">
        <v>32</v>
      </c>
      <c r="D43" s="21">
        <v>5</v>
      </c>
      <c r="E43" s="20"/>
      <c r="F43" s="21">
        <v>2</v>
      </c>
      <c r="G43" s="20"/>
      <c r="H43" s="21">
        <v>3</v>
      </c>
      <c r="I43" s="20"/>
      <c r="J43" s="21"/>
      <c r="K43" s="20">
        <v>6</v>
      </c>
      <c r="L43" s="21"/>
      <c r="M43" s="20"/>
      <c r="N43" s="21"/>
      <c r="O43" s="22">
        <v>48</v>
      </c>
    </row>
    <row r="44" spans="1:15" ht="12.75" customHeight="1">
      <c r="A44" s="23"/>
      <c r="B44" s="24" t="s">
        <v>58</v>
      </c>
      <c r="C44" s="25"/>
      <c r="D44" s="26">
        <v>6</v>
      </c>
      <c r="E44" s="25"/>
      <c r="F44" s="26"/>
      <c r="G44" s="25"/>
      <c r="H44" s="26"/>
      <c r="I44" s="25"/>
      <c r="J44" s="26"/>
      <c r="K44" s="25"/>
      <c r="L44" s="26"/>
      <c r="M44" s="25"/>
      <c r="N44" s="26"/>
      <c r="O44" s="27">
        <v>6</v>
      </c>
    </row>
    <row r="45" spans="1:15" ht="12.75" customHeight="1">
      <c r="A45" s="23"/>
      <c r="B45" s="24" t="s">
        <v>59</v>
      </c>
      <c r="C45" s="25"/>
      <c r="D45" s="26">
        <v>1</v>
      </c>
      <c r="E45" s="25"/>
      <c r="F45" s="26"/>
      <c r="G45" s="25"/>
      <c r="H45" s="26"/>
      <c r="I45" s="25"/>
      <c r="J45" s="26">
        <v>1</v>
      </c>
      <c r="K45" s="25"/>
      <c r="L45" s="26"/>
      <c r="M45" s="25"/>
      <c r="N45" s="26"/>
      <c r="O45" s="27">
        <v>2</v>
      </c>
    </row>
    <row r="46" spans="1:15" ht="12.75" customHeight="1">
      <c r="A46" s="23"/>
      <c r="B46" s="24" t="s">
        <v>60</v>
      </c>
      <c r="C46" s="25">
        <v>5</v>
      </c>
      <c r="D46" s="26">
        <v>3</v>
      </c>
      <c r="E46" s="25">
        <v>49</v>
      </c>
      <c r="F46" s="26">
        <v>15</v>
      </c>
      <c r="G46" s="25"/>
      <c r="H46" s="26">
        <v>9</v>
      </c>
      <c r="I46" s="25">
        <v>4</v>
      </c>
      <c r="J46" s="26">
        <v>27</v>
      </c>
      <c r="K46" s="25">
        <v>0</v>
      </c>
      <c r="L46" s="26"/>
      <c r="M46" s="25">
        <v>4</v>
      </c>
      <c r="N46" s="26"/>
      <c r="O46" s="27">
        <v>116</v>
      </c>
    </row>
    <row r="47" spans="1:15" ht="12.75" customHeight="1">
      <c r="A47" s="23"/>
      <c r="B47" s="24" t="s">
        <v>61</v>
      </c>
      <c r="C47" s="25">
        <v>9</v>
      </c>
      <c r="D47" s="26">
        <v>11</v>
      </c>
      <c r="E47" s="25">
        <v>25</v>
      </c>
      <c r="F47" s="26">
        <v>7</v>
      </c>
      <c r="G47" s="25">
        <v>1</v>
      </c>
      <c r="H47" s="26"/>
      <c r="I47" s="25"/>
      <c r="J47" s="26"/>
      <c r="K47" s="25"/>
      <c r="L47" s="26"/>
      <c r="M47" s="25"/>
      <c r="N47" s="26"/>
      <c r="O47" s="27">
        <v>53</v>
      </c>
    </row>
    <row r="48" spans="1:15" ht="12.75" customHeight="1">
      <c r="A48" s="23"/>
      <c r="B48" s="24" t="s">
        <v>62</v>
      </c>
      <c r="C48" s="25">
        <v>1</v>
      </c>
      <c r="D48" s="26"/>
      <c r="E48" s="25"/>
      <c r="F48" s="26"/>
      <c r="G48" s="25">
        <v>1</v>
      </c>
      <c r="H48" s="26"/>
      <c r="I48" s="25"/>
      <c r="J48" s="26"/>
      <c r="K48" s="25"/>
      <c r="L48" s="26"/>
      <c r="M48" s="25"/>
      <c r="N48" s="26"/>
      <c r="O48" s="27">
        <v>2</v>
      </c>
    </row>
    <row r="49" spans="1:15" ht="12.75" customHeight="1">
      <c r="A49" s="23"/>
      <c r="B49" s="24" t="s">
        <v>63</v>
      </c>
      <c r="C49" s="25"/>
      <c r="D49" s="26"/>
      <c r="E49" s="25">
        <v>2</v>
      </c>
      <c r="F49" s="26"/>
      <c r="G49" s="25"/>
      <c r="H49" s="26"/>
      <c r="I49" s="25"/>
      <c r="J49" s="26"/>
      <c r="K49" s="25"/>
      <c r="L49" s="26"/>
      <c r="M49" s="25"/>
      <c r="N49" s="26"/>
      <c r="O49" s="27">
        <v>2</v>
      </c>
    </row>
    <row r="50" spans="1:15" ht="12.75" customHeight="1">
      <c r="A50" s="23"/>
      <c r="B50" s="24" t="s">
        <v>31</v>
      </c>
      <c r="C50" s="25"/>
      <c r="D50" s="26"/>
      <c r="E50" s="25"/>
      <c r="F50" s="26"/>
      <c r="G50" s="25">
        <v>1</v>
      </c>
      <c r="H50" s="26"/>
      <c r="I50" s="25"/>
      <c r="J50" s="26"/>
      <c r="K50" s="25"/>
      <c r="L50" s="26"/>
      <c r="M50" s="25"/>
      <c r="N50" s="26"/>
      <c r="O50" s="27">
        <v>1</v>
      </c>
    </row>
    <row r="51" spans="1:15" ht="12.75" customHeight="1">
      <c r="A51" s="23"/>
      <c r="B51" s="24" t="s">
        <v>64</v>
      </c>
      <c r="C51" s="25"/>
      <c r="D51" s="26">
        <v>4</v>
      </c>
      <c r="E51" s="25"/>
      <c r="F51" s="26"/>
      <c r="G51" s="25"/>
      <c r="H51" s="26"/>
      <c r="I51" s="25"/>
      <c r="J51" s="26"/>
      <c r="K51" s="25"/>
      <c r="L51" s="26"/>
      <c r="M51" s="25"/>
      <c r="N51" s="26"/>
      <c r="O51" s="27">
        <v>4</v>
      </c>
    </row>
    <row r="52" spans="1:15" ht="12.75" customHeight="1">
      <c r="A52" s="23"/>
      <c r="B52" s="24" t="s">
        <v>32</v>
      </c>
      <c r="C52" s="25"/>
      <c r="D52" s="26"/>
      <c r="E52" s="25"/>
      <c r="F52" s="26">
        <v>2</v>
      </c>
      <c r="G52" s="25"/>
      <c r="H52" s="26">
        <v>2</v>
      </c>
      <c r="I52" s="25">
        <v>11</v>
      </c>
      <c r="J52" s="26"/>
      <c r="K52" s="25">
        <v>1</v>
      </c>
      <c r="L52" s="26"/>
      <c r="M52" s="25">
        <v>2</v>
      </c>
      <c r="N52" s="26"/>
      <c r="O52" s="27">
        <v>18</v>
      </c>
    </row>
    <row r="53" spans="1:15" ht="12.75" customHeight="1">
      <c r="A53" s="23"/>
      <c r="B53" s="24" t="s">
        <v>65</v>
      </c>
      <c r="C53" s="25">
        <v>6</v>
      </c>
      <c r="D53" s="26">
        <v>12</v>
      </c>
      <c r="E53" s="25">
        <v>1</v>
      </c>
      <c r="F53" s="26">
        <v>4</v>
      </c>
      <c r="G53" s="25">
        <v>1</v>
      </c>
      <c r="H53" s="26">
        <v>4</v>
      </c>
      <c r="I53" s="25"/>
      <c r="J53" s="26">
        <v>3</v>
      </c>
      <c r="K53" s="25"/>
      <c r="L53" s="26"/>
      <c r="M53" s="25">
        <v>3</v>
      </c>
      <c r="N53" s="26"/>
      <c r="O53" s="27">
        <v>34</v>
      </c>
    </row>
    <row r="54" spans="1:15" ht="12.75" customHeight="1">
      <c r="A54" s="23"/>
      <c r="B54" s="24" t="s">
        <v>66</v>
      </c>
      <c r="C54" s="25"/>
      <c r="D54" s="26">
        <v>1</v>
      </c>
      <c r="E54" s="25"/>
      <c r="F54" s="26"/>
      <c r="G54" s="25"/>
      <c r="H54" s="26"/>
      <c r="I54" s="25"/>
      <c r="J54" s="26"/>
      <c r="K54" s="25"/>
      <c r="L54" s="26"/>
      <c r="M54" s="25"/>
      <c r="N54" s="26"/>
      <c r="O54" s="27">
        <v>1</v>
      </c>
    </row>
    <row r="55" spans="1:15" ht="12.75" customHeight="1">
      <c r="A55" s="23"/>
      <c r="B55" s="24" t="s">
        <v>67</v>
      </c>
      <c r="C55" s="25"/>
      <c r="D55" s="26"/>
      <c r="E55" s="25"/>
      <c r="F55" s="26"/>
      <c r="G55" s="25"/>
      <c r="H55" s="26"/>
      <c r="I55" s="25"/>
      <c r="J55" s="26"/>
      <c r="K55" s="25">
        <v>1</v>
      </c>
      <c r="L55" s="26"/>
      <c r="M55" s="25"/>
      <c r="N55" s="26"/>
      <c r="O55" s="27">
        <v>1</v>
      </c>
    </row>
    <row r="56" spans="1:15" ht="12.75" customHeight="1">
      <c r="A56" s="23"/>
      <c r="B56" s="24" t="s">
        <v>68</v>
      </c>
      <c r="C56" s="25">
        <v>1</v>
      </c>
      <c r="D56" s="26"/>
      <c r="E56" s="25"/>
      <c r="F56" s="26"/>
      <c r="G56" s="25"/>
      <c r="H56" s="26"/>
      <c r="I56" s="25"/>
      <c r="J56" s="26"/>
      <c r="K56" s="25"/>
      <c r="L56" s="26"/>
      <c r="M56" s="25"/>
      <c r="N56" s="26"/>
      <c r="O56" s="27">
        <v>1</v>
      </c>
    </row>
    <row r="57" spans="1:15" ht="12.75" customHeight="1">
      <c r="A57" s="23"/>
      <c r="B57" s="24" t="s">
        <v>69</v>
      </c>
      <c r="C57" s="25">
        <v>2</v>
      </c>
      <c r="D57" s="26"/>
      <c r="E57" s="25">
        <v>5</v>
      </c>
      <c r="F57" s="26">
        <v>10</v>
      </c>
      <c r="G57" s="25"/>
      <c r="H57" s="26">
        <v>1</v>
      </c>
      <c r="I57" s="25">
        <v>2</v>
      </c>
      <c r="J57" s="26"/>
      <c r="K57" s="25">
        <v>1</v>
      </c>
      <c r="L57" s="26">
        <v>2</v>
      </c>
      <c r="M57" s="25"/>
      <c r="N57" s="26"/>
      <c r="O57" s="27">
        <v>23</v>
      </c>
    </row>
    <row r="58" spans="1:15" ht="12.75" customHeight="1">
      <c r="A58" s="23"/>
      <c r="B58" s="24" t="s">
        <v>70</v>
      </c>
      <c r="C58" s="25"/>
      <c r="D58" s="26">
        <v>1</v>
      </c>
      <c r="E58" s="25"/>
      <c r="F58" s="26"/>
      <c r="G58" s="25"/>
      <c r="H58" s="26"/>
      <c r="I58" s="25"/>
      <c r="J58" s="26"/>
      <c r="K58" s="25"/>
      <c r="L58" s="26"/>
      <c r="M58" s="25"/>
      <c r="N58" s="26"/>
      <c r="O58" s="27">
        <v>1</v>
      </c>
    </row>
    <row r="59" spans="1:15" ht="12.75" customHeight="1">
      <c r="A59" s="23"/>
      <c r="B59" s="24" t="s">
        <v>71</v>
      </c>
      <c r="C59" s="25">
        <v>1</v>
      </c>
      <c r="D59" s="26"/>
      <c r="E59" s="25"/>
      <c r="F59" s="26"/>
      <c r="G59" s="25">
        <v>1</v>
      </c>
      <c r="H59" s="26"/>
      <c r="I59" s="25"/>
      <c r="J59" s="26"/>
      <c r="K59" s="25"/>
      <c r="L59" s="26"/>
      <c r="M59" s="25"/>
      <c r="N59" s="26"/>
      <c r="O59" s="27">
        <v>2</v>
      </c>
    </row>
    <row r="60" spans="1:15" ht="12.75" customHeight="1">
      <c r="A60" s="23"/>
      <c r="B60" s="24" t="s">
        <v>72</v>
      </c>
      <c r="C60" s="25"/>
      <c r="D60" s="26"/>
      <c r="E60" s="25"/>
      <c r="F60" s="26">
        <v>1</v>
      </c>
      <c r="G60" s="25"/>
      <c r="H60" s="26"/>
      <c r="I60" s="25"/>
      <c r="J60" s="26"/>
      <c r="K60" s="25"/>
      <c r="L60" s="26"/>
      <c r="M60" s="25"/>
      <c r="N60" s="26"/>
      <c r="O60" s="27">
        <v>1</v>
      </c>
    </row>
    <row r="61" spans="1:15" ht="12.75" customHeight="1">
      <c r="A61" s="23"/>
      <c r="B61" s="24" t="s">
        <v>73</v>
      </c>
      <c r="C61" s="25"/>
      <c r="D61" s="26"/>
      <c r="E61" s="25"/>
      <c r="F61" s="26"/>
      <c r="G61" s="25"/>
      <c r="H61" s="26"/>
      <c r="I61" s="25"/>
      <c r="J61" s="26"/>
      <c r="K61" s="25">
        <v>1</v>
      </c>
      <c r="L61" s="26"/>
      <c r="M61" s="25"/>
      <c r="N61" s="26"/>
      <c r="O61" s="27">
        <v>1</v>
      </c>
    </row>
    <row r="62" spans="1:15" ht="12.75" customHeight="1">
      <c r="A62" s="23"/>
      <c r="B62" s="24" t="s">
        <v>35</v>
      </c>
      <c r="C62" s="25"/>
      <c r="D62" s="26"/>
      <c r="E62" s="25"/>
      <c r="F62" s="26"/>
      <c r="G62" s="25"/>
      <c r="H62" s="26">
        <v>0</v>
      </c>
      <c r="I62" s="25"/>
      <c r="J62" s="26"/>
      <c r="K62" s="25"/>
      <c r="L62" s="26"/>
      <c r="M62" s="25"/>
      <c r="N62" s="26"/>
      <c r="O62" s="27">
        <v>0</v>
      </c>
    </row>
    <row r="63" spans="1:15" ht="12.75" customHeight="1">
      <c r="A63" s="23"/>
      <c r="B63" s="24" t="s">
        <v>74</v>
      </c>
      <c r="C63" s="25"/>
      <c r="D63" s="26"/>
      <c r="E63" s="25"/>
      <c r="F63" s="26"/>
      <c r="G63" s="25"/>
      <c r="H63" s="26"/>
      <c r="I63" s="25"/>
      <c r="J63" s="26"/>
      <c r="K63" s="25">
        <v>2</v>
      </c>
      <c r="L63" s="26"/>
      <c r="M63" s="25"/>
      <c r="N63" s="26"/>
      <c r="O63" s="27">
        <v>2</v>
      </c>
    </row>
    <row r="64" spans="1:15" ht="12.75" customHeight="1">
      <c r="A64" s="23"/>
      <c r="B64" s="24" t="s">
        <v>75</v>
      </c>
      <c r="C64" s="25">
        <v>5</v>
      </c>
      <c r="D64" s="26">
        <v>21</v>
      </c>
      <c r="E64" s="25">
        <v>19</v>
      </c>
      <c r="F64" s="26">
        <v>5</v>
      </c>
      <c r="G64" s="25">
        <v>27</v>
      </c>
      <c r="H64" s="26">
        <v>28</v>
      </c>
      <c r="I64" s="25">
        <v>15</v>
      </c>
      <c r="J64" s="26">
        <v>14</v>
      </c>
      <c r="K64" s="25">
        <v>13</v>
      </c>
      <c r="L64" s="26">
        <v>3</v>
      </c>
      <c r="M64" s="25">
        <v>7</v>
      </c>
      <c r="N64" s="26"/>
      <c r="O64" s="27">
        <v>157</v>
      </c>
    </row>
    <row r="65" spans="1:15" ht="12.75" customHeight="1">
      <c r="A65" s="23"/>
      <c r="B65" s="24" t="s">
        <v>76</v>
      </c>
      <c r="C65" s="25">
        <v>4</v>
      </c>
      <c r="D65" s="26"/>
      <c r="E65" s="25">
        <v>2</v>
      </c>
      <c r="F65" s="26"/>
      <c r="G65" s="25"/>
      <c r="H65" s="26"/>
      <c r="I65" s="25">
        <v>1</v>
      </c>
      <c r="J65" s="26">
        <v>7</v>
      </c>
      <c r="K65" s="25"/>
      <c r="L65" s="26"/>
      <c r="M65" s="25"/>
      <c r="N65" s="26"/>
      <c r="O65" s="27">
        <v>14</v>
      </c>
    </row>
    <row r="66" spans="1:15" ht="12.75" customHeight="1">
      <c r="A66" s="23"/>
      <c r="B66" s="24" t="s">
        <v>77</v>
      </c>
      <c r="C66" s="25"/>
      <c r="D66" s="26">
        <v>4</v>
      </c>
      <c r="E66" s="25"/>
      <c r="F66" s="26"/>
      <c r="G66" s="25"/>
      <c r="H66" s="26"/>
      <c r="I66" s="25"/>
      <c r="J66" s="26"/>
      <c r="K66" s="25"/>
      <c r="L66" s="26"/>
      <c r="M66" s="25"/>
      <c r="N66" s="26"/>
      <c r="O66" s="27">
        <v>4</v>
      </c>
    </row>
    <row r="67" spans="1:15" ht="12.75" customHeight="1">
      <c r="A67" s="23"/>
      <c r="B67" s="24" t="s">
        <v>78</v>
      </c>
      <c r="C67" s="25"/>
      <c r="D67" s="26"/>
      <c r="E67" s="25"/>
      <c r="F67" s="26"/>
      <c r="G67" s="25"/>
      <c r="H67" s="26"/>
      <c r="I67" s="25"/>
      <c r="J67" s="26"/>
      <c r="K67" s="25">
        <v>1</v>
      </c>
      <c r="L67" s="26"/>
      <c r="M67" s="25"/>
      <c r="N67" s="26"/>
      <c r="O67" s="27">
        <v>1</v>
      </c>
    </row>
    <row r="68" spans="1:15" ht="12.75" customHeight="1">
      <c r="A68" s="23"/>
      <c r="B68" s="24" t="s">
        <v>37</v>
      </c>
      <c r="C68" s="25"/>
      <c r="D68" s="26">
        <v>1</v>
      </c>
      <c r="E68" s="25"/>
      <c r="F68" s="26"/>
      <c r="G68" s="25"/>
      <c r="H68" s="26"/>
      <c r="I68" s="25"/>
      <c r="J68" s="26"/>
      <c r="K68" s="25"/>
      <c r="L68" s="26"/>
      <c r="M68" s="25"/>
      <c r="N68" s="26"/>
      <c r="O68" s="27">
        <v>1</v>
      </c>
    </row>
    <row r="69" spans="1:15" ht="12.75" customHeight="1">
      <c r="A69" s="23"/>
      <c r="B69" s="24" t="s">
        <v>79</v>
      </c>
      <c r="C69" s="25"/>
      <c r="D69" s="26"/>
      <c r="E69" s="25"/>
      <c r="F69" s="26"/>
      <c r="G69" s="25"/>
      <c r="H69" s="26"/>
      <c r="I69" s="25"/>
      <c r="J69" s="26"/>
      <c r="K69" s="25">
        <v>1</v>
      </c>
      <c r="L69" s="26"/>
      <c r="M69" s="25"/>
      <c r="N69" s="26"/>
      <c r="O69" s="27">
        <v>1</v>
      </c>
    </row>
    <row r="70" spans="1:15" ht="12.75" customHeight="1">
      <c r="A70" s="23"/>
      <c r="B70" s="24" t="s">
        <v>80</v>
      </c>
      <c r="C70" s="25"/>
      <c r="D70" s="26">
        <v>1</v>
      </c>
      <c r="E70" s="25"/>
      <c r="F70" s="26">
        <v>10</v>
      </c>
      <c r="G70" s="25">
        <v>1</v>
      </c>
      <c r="H70" s="26">
        <v>3</v>
      </c>
      <c r="I70" s="25">
        <v>9</v>
      </c>
      <c r="J70" s="26">
        <v>3</v>
      </c>
      <c r="K70" s="25">
        <v>3</v>
      </c>
      <c r="L70" s="26">
        <v>8</v>
      </c>
      <c r="M70" s="25">
        <v>2</v>
      </c>
      <c r="N70" s="26"/>
      <c r="O70" s="27">
        <v>40</v>
      </c>
    </row>
    <row r="71" spans="1:15" ht="12.75" customHeight="1">
      <c r="A71" s="23"/>
      <c r="B71" s="24" t="s">
        <v>81</v>
      </c>
      <c r="C71" s="25">
        <v>71</v>
      </c>
      <c r="D71" s="26">
        <v>20</v>
      </c>
      <c r="E71" s="25">
        <v>8</v>
      </c>
      <c r="F71" s="26">
        <v>4</v>
      </c>
      <c r="G71" s="25">
        <v>1</v>
      </c>
      <c r="H71" s="26">
        <v>2</v>
      </c>
      <c r="I71" s="25"/>
      <c r="J71" s="26">
        <v>47</v>
      </c>
      <c r="K71" s="25"/>
      <c r="L71" s="26"/>
      <c r="M71" s="25"/>
      <c r="N71" s="26"/>
      <c r="O71" s="27">
        <v>153</v>
      </c>
    </row>
    <row r="72" spans="1:15" ht="12.75" customHeight="1">
      <c r="A72" s="23"/>
      <c r="B72" s="24" t="s">
        <v>48</v>
      </c>
      <c r="C72" s="25"/>
      <c r="D72" s="26"/>
      <c r="E72" s="25"/>
      <c r="F72" s="26"/>
      <c r="G72" s="25"/>
      <c r="H72" s="26"/>
      <c r="I72" s="25"/>
      <c r="J72" s="26"/>
      <c r="K72" s="25">
        <v>1</v>
      </c>
      <c r="L72" s="26"/>
      <c r="M72" s="25">
        <v>1</v>
      </c>
      <c r="N72" s="26"/>
      <c r="O72" s="27">
        <v>2</v>
      </c>
    </row>
    <row r="73" spans="1:15" ht="12.75" customHeight="1">
      <c r="A73" s="23"/>
      <c r="B73" s="24" t="s">
        <v>82</v>
      </c>
      <c r="C73" s="25"/>
      <c r="D73" s="26">
        <v>6</v>
      </c>
      <c r="E73" s="25">
        <v>5</v>
      </c>
      <c r="F73" s="26"/>
      <c r="G73" s="25"/>
      <c r="H73" s="26"/>
      <c r="I73" s="25"/>
      <c r="J73" s="26"/>
      <c r="K73" s="25"/>
      <c r="L73" s="26"/>
      <c r="M73" s="25"/>
      <c r="N73" s="26"/>
      <c r="O73" s="27">
        <v>11</v>
      </c>
    </row>
    <row r="74" spans="1:15" ht="12.75" customHeight="1">
      <c r="A74" s="23"/>
      <c r="B74" s="24" t="s">
        <v>83</v>
      </c>
      <c r="C74" s="25"/>
      <c r="D74" s="26">
        <v>12</v>
      </c>
      <c r="E74" s="25">
        <v>2</v>
      </c>
      <c r="F74" s="26"/>
      <c r="G74" s="25">
        <v>2</v>
      </c>
      <c r="H74" s="26"/>
      <c r="I74" s="25"/>
      <c r="J74" s="26"/>
      <c r="K74" s="25">
        <v>7</v>
      </c>
      <c r="L74" s="26"/>
      <c r="M74" s="25">
        <v>1</v>
      </c>
      <c r="N74" s="26"/>
      <c r="O74" s="27">
        <v>24</v>
      </c>
    </row>
    <row r="75" spans="1:15" ht="12.75" customHeight="1">
      <c r="A75" s="23"/>
      <c r="B75" s="24" t="s">
        <v>84</v>
      </c>
      <c r="C75" s="25"/>
      <c r="D75" s="26">
        <v>8</v>
      </c>
      <c r="E75" s="25"/>
      <c r="F75" s="26"/>
      <c r="G75" s="25"/>
      <c r="H75" s="26"/>
      <c r="I75" s="25"/>
      <c r="J75" s="26"/>
      <c r="K75" s="25"/>
      <c r="L75" s="26"/>
      <c r="M75" s="25"/>
      <c r="N75" s="26"/>
      <c r="O75" s="27">
        <v>8</v>
      </c>
    </row>
    <row r="76" spans="1:15" ht="12.75" customHeight="1">
      <c r="A76" s="23"/>
      <c r="B76" s="24" t="s">
        <v>85</v>
      </c>
      <c r="C76" s="25">
        <v>2</v>
      </c>
      <c r="D76" s="26">
        <v>25</v>
      </c>
      <c r="E76" s="25">
        <v>4</v>
      </c>
      <c r="F76" s="26">
        <v>1</v>
      </c>
      <c r="G76" s="25"/>
      <c r="H76" s="26">
        <v>3</v>
      </c>
      <c r="I76" s="25"/>
      <c r="J76" s="26"/>
      <c r="K76" s="25"/>
      <c r="L76" s="26"/>
      <c r="M76" s="25"/>
      <c r="N76" s="26"/>
      <c r="O76" s="27">
        <v>35</v>
      </c>
    </row>
    <row r="77" spans="1:15" ht="12.75" customHeight="1">
      <c r="A77" s="23"/>
      <c r="B77" s="24" t="s">
        <v>39</v>
      </c>
      <c r="C77" s="25"/>
      <c r="D77" s="26">
        <v>2</v>
      </c>
      <c r="E77" s="25"/>
      <c r="F77" s="26"/>
      <c r="G77" s="25"/>
      <c r="H77" s="26"/>
      <c r="I77" s="25"/>
      <c r="J77" s="26"/>
      <c r="K77" s="25"/>
      <c r="L77" s="26"/>
      <c r="M77" s="25">
        <v>1</v>
      </c>
      <c r="N77" s="26"/>
      <c r="O77" s="27">
        <v>3</v>
      </c>
    </row>
    <row r="78" spans="1:15" ht="12.75" customHeight="1">
      <c r="A78" s="23"/>
      <c r="B78" s="24" t="s">
        <v>86</v>
      </c>
      <c r="C78" s="25"/>
      <c r="D78" s="26"/>
      <c r="E78" s="25"/>
      <c r="F78" s="26"/>
      <c r="G78" s="25"/>
      <c r="H78" s="26"/>
      <c r="I78" s="25"/>
      <c r="J78" s="26"/>
      <c r="K78" s="25">
        <v>1</v>
      </c>
      <c r="L78" s="26"/>
      <c r="M78" s="25"/>
      <c r="N78" s="26"/>
      <c r="O78" s="27">
        <v>1</v>
      </c>
    </row>
    <row r="79" spans="1:15" ht="12.75" customHeight="1">
      <c r="A79" s="23"/>
      <c r="B79" s="24" t="s">
        <v>87</v>
      </c>
      <c r="C79" s="25">
        <v>9</v>
      </c>
      <c r="D79" s="26">
        <v>2</v>
      </c>
      <c r="E79" s="25">
        <v>6</v>
      </c>
      <c r="F79" s="26"/>
      <c r="G79" s="25"/>
      <c r="H79" s="26"/>
      <c r="I79" s="25">
        <v>1</v>
      </c>
      <c r="J79" s="26"/>
      <c r="K79" s="25"/>
      <c r="L79" s="26"/>
      <c r="M79" s="25"/>
      <c r="N79" s="26"/>
      <c r="O79" s="27">
        <v>18</v>
      </c>
    </row>
    <row r="80" spans="1:15" ht="12.75" customHeight="1">
      <c r="A80" s="23"/>
      <c r="B80" s="24" t="s">
        <v>88</v>
      </c>
      <c r="C80" s="25"/>
      <c r="D80" s="26"/>
      <c r="E80" s="25"/>
      <c r="F80" s="26"/>
      <c r="G80" s="25"/>
      <c r="H80" s="26"/>
      <c r="I80" s="25"/>
      <c r="J80" s="26"/>
      <c r="K80" s="25">
        <v>5</v>
      </c>
      <c r="L80" s="26"/>
      <c r="M80" s="25"/>
      <c r="N80" s="26"/>
      <c r="O80" s="27">
        <v>5</v>
      </c>
    </row>
    <row r="81" spans="1:15" ht="12.75" customHeight="1">
      <c r="A81" s="23"/>
      <c r="B81" s="24" t="s">
        <v>89</v>
      </c>
      <c r="C81" s="25"/>
      <c r="D81" s="26"/>
      <c r="E81" s="25"/>
      <c r="F81" s="26"/>
      <c r="G81" s="25"/>
      <c r="H81" s="26">
        <v>3</v>
      </c>
      <c r="I81" s="25">
        <v>1</v>
      </c>
      <c r="J81" s="26"/>
      <c r="K81" s="25"/>
      <c r="L81" s="26"/>
      <c r="M81" s="25"/>
      <c r="N81" s="26"/>
      <c r="O81" s="27">
        <v>4</v>
      </c>
    </row>
    <row r="82" spans="1:15" ht="12.75" customHeight="1">
      <c r="A82" s="23"/>
      <c r="B82" s="24" t="s">
        <v>90</v>
      </c>
      <c r="C82" s="25">
        <v>3</v>
      </c>
      <c r="D82" s="26">
        <v>20</v>
      </c>
      <c r="E82" s="25"/>
      <c r="F82" s="26"/>
      <c r="G82" s="25"/>
      <c r="H82" s="26"/>
      <c r="I82" s="25"/>
      <c r="J82" s="26"/>
      <c r="K82" s="25"/>
      <c r="L82" s="26"/>
      <c r="M82" s="25"/>
      <c r="N82" s="26"/>
      <c r="O82" s="27">
        <v>23</v>
      </c>
    </row>
    <row r="83" spans="1:15" ht="12.75" customHeight="1">
      <c r="A83" s="23"/>
      <c r="B83" s="24" t="s">
        <v>91</v>
      </c>
      <c r="C83" s="25">
        <v>4</v>
      </c>
      <c r="D83" s="26"/>
      <c r="E83" s="25"/>
      <c r="F83" s="26"/>
      <c r="G83" s="25"/>
      <c r="H83" s="26"/>
      <c r="I83" s="25"/>
      <c r="J83" s="26"/>
      <c r="K83" s="25"/>
      <c r="L83" s="26"/>
      <c r="M83" s="25"/>
      <c r="N83" s="26"/>
      <c r="O83" s="27">
        <v>4</v>
      </c>
    </row>
    <row r="84" spans="1:15" ht="12.75" customHeight="1">
      <c r="A84" s="23"/>
      <c r="B84" s="24" t="s">
        <v>92</v>
      </c>
      <c r="C84" s="25">
        <v>385</v>
      </c>
      <c r="D84" s="26">
        <v>268</v>
      </c>
      <c r="E84" s="25">
        <v>541</v>
      </c>
      <c r="F84" s="26">
        <v>154</v>
      </c>
      <c r="G84" s="25"/>
      <c r="H84" s="26">
        <v>162</v>
      </c>
      <c r="I84" s="25">
        <v>8</v>
      </c>
      <c r="J84" s="26">
        <v>39</v>
      </c>
      <c r="K84" s="25">
        <v>2</v>
      </c>
      <c r="L84" s="26"/>
      <c r="M84" s="25"/>
      <c r="N84" s="26"/>
      <c r="O84" s="27">
        <v>1559</v>
      </c>
    </row>
    <row r="85" spans="1:15" ht="12.75" customHeight="1">
      <c r="A85" s="23"/>
      <c r="B85" s="24" t="s">
        <v>93</v>
      </c>
      <c r="C85" s="25"/>
      <c r="D85" s="26"/>
      <c r="E85" s="25"/>
      <c r="F85" s="26"/>
      <c r="G85" s="25"/>
      <c r="H85" s="26">
        <v>1</v>
      </c>
      <c r="I85" s="25"/>
      <c r="J85" s="26"/>
      <c r="K85" s="25"/>
      <c r="L85" s="26"/>
      <c r="M85" s="25"/>
      <c r="N85" s="26"/>
      <c r="O85" s="27">
        <v>1</v>
      </c>
    </row>
    <row r="86" spans="1:15" ht="12.75" customHeight="1">
      <c r="A86" s="23"/>
      <c r="B86" s="24" t="s">
        <v>94</v>
      </c>
      <c r="C86" s="25"/>
      <c r="D86" s="26"/>
      <c r="E86" s="25"/>
      <c r="F86" s="26">
        <v>2</v>
      </c>
      <c r="G86" s="25"/>
      <c r="H86" s="26"/>
      <c r="I86" s="25"/>
      <c r="J86" s="26"/>
      <c r="K86" s="25"/>
      <c r="L86" s="26"/>
      <c r="M86" s="25"/>
      <c r="N86" s="26"/>
      <c r="O86" s="27">
        <v>2</v>
      </c>
    </row>
    <row r="87" spans="1:15" ht="12.75" customHeight="1">
      <c r="A87" s="23"/>
      <c r="B87" s="24" t="s">
        <v>95</v>
      </c>
      <c r="C87" s="25"/>
      <c r="D87" s="26">
        <v>3</v>
      </c>
      <c r="E87" s="25"/>
      <c r="F87" s="26">
        <v>1</v>
      </c>
      <c r="G87" s="25"/>
      <c r="H87" s="26"/>
      <c r="I87" s="25"/>
      <c r="J87" s="26"/>
      <c r="K87" s="25"/>
      <c r="L87" s="26"/>
      <c r="M87" s="25"/>
      <c r="N87" s="26"/>
      <c r="O87" s="27">
        <v>4</v>
      </c>
    </row>
    <row r="88" spans="1:15" ht="12.75" customHeight="1">
      <c r="A88" s="23"/>
      <c r="B88" s="24" t="s">
        <v>96</v>
      </c>
      <c r="C88" s="25"/>
      <c r="D88" s="26">
        <v>2</v>
      </c>
      <c r="E88" s="25">
        <v>3</v>
      </c>
      <c r="F88" s="26"/>
      <c r="G88" s="25"/>
      <c r="H88" s="26">
        <v>2</v>
      </c>
      <c r="I88" s="25"/>
      <c r="J88" s="26">
        <v>6</v>
      </c>
      <c r="K88" s="25">
        <v>2</v>
      </c>
      <c r="L88" s="26"/>
      <c r="M88" s="25"/>
      <c r="N88" s="26"/>
      <c r="O88" s="27">
        <v>15</v>
      </c>
    </row>
    <row r="89" spans="1:15" ht="12.75" customHeight="1">
      <c r="A89" s="23"/>
      <c r="B89" s="24" t="s">
        <v>97</v>
      </c>
      <c r="C89" s="25">
        <v>16</v>
      </c>
      <c r="D89" s="26">
        <v>15</v>
      </c>
      <c r="E89" s="25">
        <v>28</v>
      </c>
      <c r="F89" s="26"/>
      <c r="G89" s="25">
        <v>1</v>
      </c>
      <c r="H89" s="26">
        <v>27</v>
      </c>
      <c r="I89" s="25">
        <v>1</v>
      </c>
      <c r="J89" s="26">
        <v>8</v>
      </c>
      <c r="K89" s="25">
        <v>4</v>
      </c>
      <c r="L89" s="26">
        <v>12</v>
      </c>
      <c r="M89" s="25">
        <v>1</v>
      </c>
      <c r="N89" s="26"/>
      <c r="O89" s="27">
        <v>113</v>
      </c>
    </row>
    <row r="90" spans="1:15" ht="12.75" customHeight="1">
      <c r="A90" s="23"/>
      <c r="B90" s="24" t="s">
        <v>51</v>
      </c>
      <c r="C90" s="25"/>
      <c r="D90" s="26"/>
      <c r="E90" s="25">
        <v>1</v>
      </c>
      <c r="F90" s="26"/>
      <c r="G90" s="25"/>
      <c r="H90" s="26">
        <v>1</v>
      </c>
      <c r="I90" s="25"/>
      <c r="J90" s="26"/>
      <c r="K90" s="25"/>
      <c r="L90" s="26"/>
      <c r="M90" s="25">
        <v>2</v>
      </c>
      <c r="N90" s="26"/>
      <c r="O90" s="27">
        <v>4</v>
      </c>
    </row>
    <row r="91" spans="1:15" ht="12.75" customHeight="1">
      <c r="A91" s="23"/>
      <c r="B91" s="24" t="s">
        <v>98</v>
      </c>
      <c r="C91" s="25"/>
      <c r="D91" s="26"/>
      <c r="E91" s="25"/>
      <c r="F91" s="26"/>
      <c r="G91" s="25"/>
      <c r="H91" s="26"/>
      <c r="I91" s="25"/>
      <c r="J91" s="26"/>
      <c r="K91" s="25">
        <v>1</v>
      </c>
      <c r="L91" s="26"/>
      <c r="M91" s="25"/>
      <c r="N91" s="26"/>
      <c r="O91" s="27">
        <v>1</v>
      </c>
    </row>
    <row r="92" spans="1:15" ht="12.75" customHeight="1">
      <c r="A92" s="23"/>
      <c r="B92" s="24" t="s">
        <v>99</v>
      </c>
      <c r="C92" s="25">
        <v>7</v>
      </c>
      <c r="D92" s="26">
        <v>9</v>
      </c>
      <c r="E92" s="25"/>
      <c r="F92" s="26"/>
      <c r="G92" s="25"/>
      <c r="H92" s="26"/>
      <c r="I92" s="25"/>
      <c r="J92" s="26"/>
      <c r="K92" s="25"/>
      <c r="L92" s="26"/>
      <c r="M92" s="25"/>
      <c r="N92" s="26"/>
      <c r="O92" s="27">
        <v>16</v>
      </c>
    </row>
    <row r="93" spans="1:15" ht="12.75" customHeight="1">
      <c r="A93" s="23"/>
      <c r="B93" s="24" t="s">
        <v>100</v>
      </c>
      <c r="C93" s="25">
        <v>3</v>
      </c>
      <c r="D93" s="26"/>
      <c r="E93" s="25"/>
      <c r="F93" s="26">
        <v>23</v>
      </c>
      <c r="G93" s="25"/>
      <c r="H93" s="26">
        <v>7</v>
      </c>
      <c r="I93" s="25">
        <v>3</v>
      </c>
      <c r="J93" s="26"/>
      <c r="K93" s="25">
        <v>3</v>
      </c>
      <c r="L93" s="26"/>
      <c r="M93" s="25"/>
      <c r="N93" s="26"/>
      <c r="O93" s="27">
        <v>39</v>
      </c>
    </row>
    <row r="94" spans="1:15" ht="12.75" customHeight="1">
      <c r="A94" s="23"/>
      <c r="B94" s="24" t="s">
        <v>101</v>
      </c>
      <c r="C94" s="25">
        <v>33</v>
      </c>
      <c r="D94" s="26"/>
      <c r="E94" s="25">
        <v>20</v>
      </c>
      <c r="F94" s="26">
        <v>36</v>
      </c>
      <c r="G94" s="25"/>
      <c r="H94" s="26">
        <v>87</v>
      </c>
      <c r="I94" s="25">
        <v>86</v>
      </c>
      <c r="J94" s="26">
        <v>92</v>
      </c>
      <c r="K94" s="25">
        <v>6</v>
      </c>
      <c r="L94" s="26">
        <v>9</v>
      </c>
      <c r="M94" s="25">
        <v>11</v>
      </c>
      <c r="N94" s="26"/>
      <c r="O94" s="27">
        <v>380</v>
      </c>
    </row>
    <row r="95" spans="1:15" ht="12.75" customHeight="1">
      <c r="A95" s="23"/>
      <c r="B95" s="24" t="s">
        <v>102</v>
      </c>
      <c r="C95" s="25"/>
      <c r="D95" s="26"/>
      <c r="E95" s="25">
        <v>2</v>
      </c>
      <c r="F95" s="26"/>
      <c r="G95" s="25"/>
      <c r="H95" s="26"/>
      <c r="I95" s="25"/>
      <c r="J95" s="26"/>
      <c r="K95" s="25"/>
      <c r="L95" s="26"/>
      <c r="M95" s="25"/>
      <c r="N95" s="26"/>
      <c r="O95" s="27">
        <v>2</v>
      </c>
    </row>
    <row r="96" spans="1:15" ht="12.75" customHeight="1">
      <c r="A96" s="23"/>
      <c r="B96" s="24" t="s">
        <v>103</v>
      </c>
      <c r="C96" s="25"/>
      <c r="D96" s="26"/>
      <c r="E96" s="25"/>
      <c r="F96" s="26"/>
      <c r="G96" s="25">
        <v>1</v>
      </c>
      <c r="H96" s="26"/>
      <c r="I96" s="25"/>
      <c r="J96" s="26"/>
      <c r="K96" s="25"/>
      <c r="L96" s="26"/>
      <c r="M96" s="25"/>
      <c r="N96" s="26"/>
      <c r="O96" s="27">
        <v>1</v>
      </c>
    </row>
    <row r="97" spans="1:15" ht="12.75" customHeight="1">
      <c r="A97" s="23"/>
      <c r="B97" s="24" t="s">
        <v>104</v>
      </c>
      <c r="C97" s="25"/>
      <c r="D97" s="26"/>
      <c r="E97" s="25"/>
      <c r="F97" s="26"/>
      <c r="G97" s="25"/>
      <c r="H97" s="26"/>
      <c r="I97" s="25"/>
      <c r="J97" s="26"/>
      <c r="K97" s="25">
        <v>1</v>
      </c>
      <c r="L97" s="26"/>
      <c r="M97" s="25"/>
      <c r="N97" s="26"/>
      <c r="O97" s="27">
        <v>1</v>
      </c>
    </row>
    <row r="98" spans="1:15" ht="12.75" customHeight="1">
      <c r="A98" s="23"/>
      <c r="B98" s="24" t="s">
        <v>105</v>
      </c>
      <c r="C98" s="25"/>
      <c r="D98" s="26"/>
      <c r="E98" s="25"/>
      <c r="F98" s="26"/>
      <c r="G98" s="25"/>
      <c r="H98" s="26"/>
      <c r="I98" s="25"/>
      <c r="J98" s="26"/>
      <c r="K98" s="25"/>
      <c r="L98" s="26">
        <v>2</v>
      </c>
      <c r="M98" s="25"/>
      <c r="N98" s="26"/>
      <c r="O98" s="27">
        <v>2</v>
      </c>
    </row>
    <row r="99" spans="1:15" ht="12.75" customHeight="1">
      <c r="A99" s="23"/>
      <c r="B99" s="24" t="s">
        <v>106</v>
      </c>
      <c r="C99" s="25"/>
      <c r="D99" s="26"/>
      <c r="E99" s="25"/>
      <c r="F99" s="26">
        <v>1</v>
      </c>
      <c r="G99" s="25"/>
      <c r="H99" s="26">
        <v>4</v>
      </c>
      <c r="I99" s="25">
        <v>1</v>
      </c>
      <c r="J99" s="26"/>
      <c r="K99" s="25"/>
      <c r="L99" s="26">
        <v>1</v>
      </c>
      <c r="M99" s="25"/>
      <c r="N99" s="26"/>
      <c r="O99" s="27">
        <v>7</v>
      </c>
    </row>
    <row r="100" spans="1:15" ht="12.75" customHeight="1">
      <c r="A100" s="23"/>
      <c r="B100" s="24" t="s">
        <v>107</v>
      </c>
      <c r="C100" s="25"/>
      <c r="D100" s="26">
        <v>2</v>
      </c>
      <c r="E100" s="25"/>
      <c r="F100" s="26"/>
      <c r="G100" s="25"/>
      <c r="H100" s="26"/>
      <c r="I100" s="25"/>
      <c r="J100" s="26"/>
      <c r="K100" s="25"/>
      <c r="L100" s="26"/>
      <c r="M100" s="25"/>
      <c r="N100" s="26"/>
      <c r="O100" s="27">
        <v>2</v>
      </c>
    </row>
    <row r="101" spans="1:15" ht="12.75" customHeight="1">
      <c r="A101" s="23"/>
      <c r="B101" s="24" t="s">
        <v>108</v>
      </c>
      <c r="C101" s="25">
        <v>26</v>
      </c>
      <c r="D101" s="26">
        <v>12</v>
      </c>
      <c r="E101" s="25"/>
      <c r="F101" s="26">
        <v>13</v>
      </c>
      <c r="G101" s="25">
        <v>2</v>
      </c>
      <c r="H101" s="26"/>
      <c r="I101" s="25"/>
      <c r="J101" s="26">
        <v>1</v>
      </c>
      <c r="K101" s="25"/>
      <c r="L101" s="26"/>
      <c r="M101" s="25"/>
      <c r="N101" s="26"/>
      <c r="O101" s="27">
        <v>54</v>
      </c>
    </row>
    <row r="102" spans="1:15" ht="12.75" customHeight="1">
      <c r="A102" s="23"/>
      <c r="B102" s="24" t="s">
        <v>41</v>
      </c>
      <c r="C102" s="25"/>
      <c r="D102" s="26"/>
      <c r="E102" s="25"/>
      <c r="F102" s="26"/>
      <c r="G102" s="25"/>
      <c r="H102" s="26"/>
      <c r="I102" s="25"/>
      <c r="J102" s="26"/>
      <c r="K102" s="25">
        <v>1</v>
      </c>
      <c r="L102" s="26"/>
      <c r="M102" s="25"/>
      <c r="N102" s="26"/>
      <c r="O102" s="27">
        <v>1</v>
      </c>
    </row>
    <row r="103" spans="1:15" ht="12.75" customHeight="1">
      <c r="A103" s="23"/>
      <c r="B103" s="24" t="s">
        <v>109</v>
      </c>
      <c r="C103" s="25"/>
      <c r="D103" s="26"/>
      <c r="E103" s="25"/>
      <c r="F103" s="26"/>
      <c r="G103" s="25"/>
      <c r="H103" s="26"/>
      <c r="I103" s="25"/>
      <c r="J103" s="26"/>
      <c r="K103" s="25">
        <v>1</v>
      </c>
      <c r="L103" s="26"/>
      <c r="M103" s="25">
        <v>1</v>
      </c>
      <c r="N103" s="26"/>
      <c r="O103" s="27">
        <v>2</v>
      </c>
    </row>
    <row r="104" spans="1:15" ht="12.75" customHeight="1">
      <c r="A104" s="23"/>
      <c r="B104" s="24" t="s">
        <v>110</v>
      </c>
      <c r="C104" s="25">
        <v>22</v>
      </c>
      <c r="D104" s="26"/>
      <c r="E104" s="25">
        <v>35</v>
      </c>
      <c r="F104" s="26">
        <v>141</v>
      </c>
      <c r="G104" s="25">
        <v>152</v>
      </c>
      <c r="H104" s="26">
        <v>229</v>
      </c>
      <c r="I104" s="25">
        <v>3</v>
      </c>
      <c r="J104" s="26">
        <v>41</v>
      </c>
      <c r="K104" s="25">
        <v>1</v>
      </c>
      <c r="L104" s="26">
        <v>7</v>
      </c>
      <c r="M104" s="25">
        <v>3</v>
      </c>
      <c r="N104" s="26"/>
      <c r="O104" s="27">
        <v>634</v>
      </c>
    </row>
    <row r="105" spans="1:15" ht="12.75" customHeight="1">
      <c r="A105" s="23"/>
      <c r="B105" s="24" t="s">
        <v>111</v>
      </c>
      <c r="C105" s="25"/>
      <c r="D105" s="26"/>
      <c r="E105" s="25"/>
      <c r="F105" s="26"/>
      <c r="G105" s="25"/>
      <c r="H105" s="26"/>
      <c r="I105" s="25"/>
      <c r="J105" s="26"/>
      <c r="K105" s="25"/>
      <c r="L105" s="26">
        <v>1</v>
      </c>
      <c r="M105" s="25"/>
      <c r="N105" s="26"/>
      <c r="O105" s="27">
        <v>1</v>
      </c>
    </row>
    <row r="106" spans="1:15" ht="12.75" customHeight="1">
      <c r="A106" s="23"/>
      <c r="B106" s="24" t="s">
        <v>112</v>
      </c>
      <c r="C106" s="25"/>
      <c r="D106" s="26"/>
      <c r="E106" s="25"/>
      <c r="F106" s="26"/>
      <c r="G106" s="25">
        <v>1</v>
      </c>
      <c r="H106" s="26"/>
      <c r="I106" s="25"/>
      <c r="J106" s="26"/>
      <c r="K106" s="25">
        <v>0</v>
      </c>
      <c r="L106" s="26"/>
      <c r="M106" s="25"/>
      <c r="N106" s="26"/>
      <c r="O106" s="27">
        <v>1</v>
      </c>
    </row>
    <row r="107" spans="1:15" ht="12.75" customHeight="1">
      <c r="A107" s="23"/>
      <c r="B107" s="24" t="s">
        <v>113</v>
      </c>
      <c r="C107" s="25"/>
      <c r="D107" s="26">
        <v>1</v>
      </c>
      <c r="E107" s="25"/>
      <c r="F107" s="26"/>
      <c r="G107" s="25"/>
      <c r="H107" s="26">
        <v>5</v>
      </c>
      <c r="I107" s="25">
        <v>1</v>
      </c>
      <c r="J107" s="26">
        <v>1</v>
      </c>
      <c r="K107" s="25"/>
      <c r="L107" s="26"/>
      <c r="M107" s="25"/>
      <c r="N107" s="26"/>
      <c r="O107" s="27">
        <v>8</v>
      </c>
    </row>
    <row r="108" spans="1:15" ht="12.75" customHeight="1">
      <c r="A108" s="23"/>
      <c r="B108" s="24" t="s">
        <v>42</v>
      </c>
      <c r="C108" s="25"/>
      <c r="D108" s="26"/>
      <c r="E108" s="25"/>
      <c r="F108" s="26">
        <v>13</v>
      </c>
      <c r="G108" s="25">
        <v>4</v>
      </c>
      <c r="H108" s="26">
        <v>3</v>
      </c>
      <c r="I108" s="25"/>
      <c r="J108" s="26"/>
      <c r="K108" s="25">
        <v>7</v>
      </c>
      <c r="L108" s="26">
        <v>2</v>
      </c>
      <c r="M108" s="25">
        <v>10</v>
      </c>
      <c r="N108" s="26"/>
      <c r="O108" s="27">
        <v>39</v>
      </c>
    </row>
    <row r="109" spans="1:15" ht="12.75" customHeight="1">
      <c r="A109" s="23"/>
      <c r="B109" s="24" t="s">
        <v>114</v>
      </c>
      <c r="C109" s="25"/>
      <c r="D109" s="26">
        <v>2</v>
      </c>
      <c r="E109" s="25">
        <v>3</v>
      </c>
      <c r="F109" s="26">
        <v>1</v>
      </c>
      <c r="G109" s="25">
        <v>5</v>
      </c>
      <c r="H109" s="26">
        <v>1</v>
      </c>
      <c r="I109" s="25">
        <v>2</v>
      </c>
      <c r="J109" s="26">
        <v>3</v>
      </c>
      <c r="K109" s="25">
        <v>14</v>
      </c>
      <c r="L109" s="26">
        <v>7</v>
      </c>
      <c r="M109" s="25">
        <v>26</v>
      </c>
      <c r="N109" s="26"/>
      <c r="O109" s="27">
        <v>64</v>
      </c>
    </row>
    <row r="110" spans="1:15" ht="12.75" customHeight="1">
      <c r="A110" s="23"/>
      <c r="B110" s="24" t="s">
        <v>115</v>
      </c>
      <c r="C110" s="25"/>
      <c r="D110" s="26"/>
      <c r="E110" s="25"/>
      <c r="F110" s="26"/>
      <c r="G110" s="25"/>
      <c r="H110" s="26">
        <v>1</v>
      </c>
      <c r="I110" s="25"/>
      <c r="J110" s="26"/>
      <c r="K110" s="25"/>
      <c r="L110" s="26"/>
      <c r="M110" s="25"/>
      <c r="N110" s="26"/>
      <c r="O110" s="27">
        <v>1</v>
      </c>
    </row>
    <row r="111" spans="1:15" ht="12.75" customHeight="1">
      <c r="A111" s="23"/>
      <c r="B111" s="24" t="s">
        <v>53</v>
      </c>
      <c r="C111" s="25">
        <v>3</v>
      </c>
      <c r="D111" s="26"/>
      <c r="E111" s="25">
        <v>34</v>
      </c>
      <c r="F111" s="26"/>
      <c r="G111" s="25">
        <v>34</v>
      </c>
      <c r="H111" s="26">
        <v>98</v>
      </c>
      <c r="I111" s="25">
        <v>12</v>
      </c>
      <c r="J111" s="26">
        <v>98</v>
      </c>
      <c r="K111" s="25">
        <v>85</v>
      </c>
      <c r="L111" s="26">
        <v>14</v>
      </c>
      <c r="M111" s="25">
        <v>50</v>
      </c>
      <c r="N111" s="26"/>
      <c r="O111" s="27">
        <v>428</v>
      </c>
    </row>
    <row r="112" spans="1:15" ht="12.75" customHeight="1">
      <c r="A112" s="23"/>
      <c r="B112" s="24" t="s">
        <v>116</v>
      </c>
      <c r="C112" s="25"/>
      <c r="D112" s="26"/>
      <c r="E112" s="25"/>
      <c r="F112" s="26"/>
      <c r="G112" s="25"/>
      <c r="H112" s="26"/>
      <c r="I112" s="25"/>
      <c r="J112" s="26"/>
      <c r="K112" s="25"/>
      <c r="L112" s="26"/>
      <c r="M112" s="25">
        <v>1</v>
      </c>
      <c r="N112" s="26"/>
      <c r="O112" s="27">
        <v>1</v>
      </c>
    </row>
    <row r="113" spans="1:15" ht="12.75" customHeight="1">
      <c r="A113" s="23"/>
      <c r="B113" s="24" t="s">
        <v>43</v>
      </c>
      <c r="C113" s="25"/>
      <c r="D113" s="26"/>
      <c r="E113" s="25"/>
      <c r="F113" s="26"/>
      <c r="G113" s="25">
        <v>3</v>
      </c>
      <c r="H113" s="26"/>
      <c r="I113" s="25"/>
      <c r="J113" s="26">
        <v>4</v>
      </c>
      <c r="K113" s="25"/>
      <c r="L113" s="26"/>
      <c r="M113" s="25"/>
      <c r="N113" s="26"/>
      <c r="O113" s="27">
        <v>7</v>
      </c>
    </row>
    <row r="114" spans="1:15" ht="12.75" customHeight="1">
      <c r="A114" s="23"/>
      <c r="B114" s="24" t="s">
        <v>54</v>
      </c>
      <c r="C114" s="25"/>
      <c r="D114" s="26"/>
      <c r="E114" s="25"/>
      <c r="F114" s="26"/>
      <c r="G114" s="25"/>
      <c r="H114" s="26">
        <v>2</v>
      </c>
      <c r="I114" s="25"/>
      <c r="J114" s="26"/>
      <c r="K114" s="25"/>
      <c r="L114" s="26"/>
      <c r="M114" s="25"/>
      <c r="N114" s="26"/>
      <c r="O114" s="27">
        <v>2</v>
      </c>
    </row>
    <row r="115" spans="1:15" ht="12.75" customHeight="1">
      <c r="A115" s="23"/>
      <c r="B115" s="24" t="s">
        <v>117</v>
      </c>
      <c r="C115" s="25"/>
      <c r="D115" s="26"/>
      <c r="E115" s="25">
        <v>3</v>
      </c>
      <c r="F115" s="26"/>
      <c r="G115" s="25"/>
      <c r="H115" s="26"/>
      <c r="I115" s="25"/>
      <c r="J115" s="26">
        <v>1</v>
      </c>
      <c r="K115" s="25">
        <v>1</v>
      </c>
      <c r="L115" s="26"/>
      <c r="M115" s="25"/>
      <c r="N115" s="26"/>
      <c r="O115" s="27">
        <v>5</v>
      </c>
    </row>
    <row r="116" spans="1:15" ht="12.75" customHeight="1">
      <c r="A116" s="23"/>
      <c r="B116" s="24" t="s">
        <v>118</v>
      </c>
      <c r="C116" s="25">
        <v>12</v>
      </c>
      <c r="D116" s="26">
        <v>4</v>
      </c>
      <c r="E116" s="25"/>
      <c r="F116" s="26"/>
      <c r="G116" s="25"/>
      <c r="H116" s="26"/>
      <c r="I116" s="25"/>
      <c r="J116" s="26">
        <v>4</v>
      </c>
      <c r="K116" s="25">
        <v>1</v>
      </c>
      <c r="L116" s="26"/>
      <c r="M116" s="25"/>
      <c r="N116" s="26"/>
      <c r="O116" s="27">
        <v>21</v>
      </c>
    </row>
    <row r="117" spans="1:15" ht="12.75" customHeight="1">
      <c r="A117" s="28"/>
      <c r="B117" s="29" t="s">
        <v>119</v>
      </c>
      <c r="C117" s="30">
        <v>1</v>
      </c>
      <c r="D117" s="31"/>
      <c r="E117" s="30"/>
      <c r="F117" s="31"/>
      <c r="G117" s="30"/>
      <c r="H117" s="31">
        <v>2</v>
      </c>
      <c r="I117" s="30"/>
      <c r="J117" s="31"/>
      <c r="K117" s="30">
        <v>3</v>
      </c>
      <c r="L117" s="31"/>
      <c r="M117" s="30"/>
      <c r="N117" s="31"/>
      <c r="O117" s="32">
        <v>6</v>
      </c>
    </row>
    <row r="118" spans="1:15" ht="12.75" customHeight="1">
      <c r="A118" s="33" t="s">
        <v>120</v>
      </c>
      <c r="B118" s="8">
        <v>2</v>
      </c>
      <c r="C118" s="34"/>
      <c r="D118" s="35"/>
      <c r="E118" s="34"/>
      <c r="F118" s="35"/>
      <c r="G118" s="34"/>
      <c r="H118" s="35"/>
      <c r="I118" s="34"/>
      <c r="J118" s="35"/>
      <c r="K118" s="34"/>
      <c r="L118" s="35"/>
      <c r="M118" s="34"/>
      <c r="N118" s="35">
        <v>5174</v>
      </c>
      <c r="O118" s="36">
        <v>5174</v>
      </c>
    </row>
    <row r="119" spans="1:15" ht="12.75" customHeight="1">
      <c r="A119" s="37" t="s">
        <v>16</v>
      </c>
      <c r="B119" s="38"/>
      <c r="C119" s="39">
        <v>726</v>
      </c>
      <c r="D119" s="39">
        <v>711</v>
      </c>
      <c r="E119" s="39">
        <v>804</v>
      </c>
      <c r="F119" s="39">
        <v>568</v>
      </c>
      <c r="G119" s="39">
        <v>320</v>
      </c>
      <c r="H119" s="39">
        <v>773</v>
      </c>
      <c r="I119" s="39">
        <v>180</v>
      </c>
      <c r="J119" s="39">
        <v>439</v>
      </c>
      <c r="K119" s="39">
        <v>201</v>
      </c>
      <c r="L119" s="39">
        <v>104</v>
      </c>
      <c r="M119" s="39">
        <v>229</v>
      </c>
      <c r="N119" s="39">
        <v>5174</v>
      </c>
      <c r="O119" s="40">
        <v>10229</v>
      </c>
    </row>
    <row r="120" spans="1:15" ht="12.75" customHeight="1"/>
    <row r="121" spans="1:15" ht="12.75" customHeight="1"/>
    <row r="122" spans="1:15" ht="12.75" customHeight="1"/>
    <row r="123" spans="1:15" ht="12.75" customHeight="1"/>
    <row r="124" spans="1:15" ht="12.75" customHeight="1"/>
    <row r="125" spans="1:15" ht="12.75" customHeight="1"/>
    <row r="126" spans="1:15" ht="12.75" customHeight="1"/>
    <row r="127" spans="1:15" ht="12.75" customHeight="1"/>
    <row r="128" spans="1:15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478"/>
  <sheetViews>
    <sheetView tabSelected="1" zoomScale="133" zoomScaleNormal="133" workbookViewId="0">
      <pane ySplit="2" topLeftCell="A471" activePane="bottomLeft" state="frozen"/>
      <selection pane="bottomLeft" activeCell="A495" sqref="A495:XFD495"/>
    </sheetView>
  </sheetViews>
  <sheetFormatPr defaultColWidth="12.5703125" defaultRowHeight="12.75"/>
  <cols>
    <col min="1" max="1" width="4" customWidth="1"/>
    <col min="2" max="2" width="9.5703125" customWidth="1"/>
    <col min="3" max="3" width="7.42578125" customWidth="1"/>
    <col min="4" max="4" width="8.140625" customWidth="1"/>
    <col min="5" max="5" width="17" customWidth="1"/>
    <col min="6" max="6" width="6.28515625" customWidth="1"/>
    <col min="7" max="7" width="9.28515625" customWidth="1"/>
    <col min="8" max="8" width="10.140625" customWidth="1"/>
    <col min="9" max="9" width="3.28515625" customWidth="1"/>
    <col min="10" max="11" width="5.42578125" customWidth="1"/>
    <col min="12" max="12" width="4.42578125" customWidth="1"/>
    <col min="13" max="13" width="3.85546875" customWidth="1"/>
    <col min="14" max="15" width="5.42578125" customWidth="1"/>
    <col min="16" max="16" width="6.42578125" customWidth="1"/>
    <col min="17" max="18" width="22.42578125" customWidth="1"/>
    <col min="19" max="20" width="6.42578125" customWidth="1"/>
    <col min="21" max="21" width="4" customWidth="1"/>
    <col min="22" max="22" width="4.42578125" customWidth="1"/>
    <col min="23" max="23" width="4" customWidth="1"/>
    <col min="24" max="24" width="4.42578125" customWidth="1"/>
    <col min="25" max="25" width="5" customWidth="1"/>
    <col min="26" max="26" width="4" customWidth="1"/>
    <col min="27" max="32" width="3" customWidth="1"/>
    <col min="33" max="33" width="5" customWidth="1"/>
    <col min="34" max="34" width="3" customWidth="1"/>
    <col min="35" max="35" width="5" customWidth="1"/>
    <col min="36" max="36" width="4" customWidth="1"/>
    <col min="37" max="37" width="6" customWidth="1"/>
    <col min="38" max="38" width="4" customWidth="1"/>
    <col min="39" max="39" width="6" customWidth="1"/>
    <col min="40" max="40" width="4" customWidth="1"/>
    <col min="41" max="41" width="6" customWidth="1"/>
    <col min="42" max="42" width="4" customWidth="1"/>
    <col min="43" max="43" width="6" customWidth="1"/>
    <col min="44" max="48" width="4" customWidth="1"/>
    <col min="49" max="68" width="9.140625" customWidth="1"/>
  </cols>
  <sheetData>
    <row r="1" spans="1:68" ht="12.75" customHeight="1">
      <c r="A1" s="41" t="s">
        <v>121</v>
      </c>
      <c r="B1" s="42" t="s">
        <v>122</v>
      </c>
      <c r="C1" s="42" t="s">
        <v>123</v>
      </c>
      <c r="D1" s="42" t="s">
        <v>2</v>
      </c>
      <c r="E1" s="41" t="s">
        <v>124</v>
      </c>
      <c r="F1" s="42" t="s">
        <v>125</v>
      </c>
      <c r="G1" s="43" t="s">
        <v>126</v>
      </c>
      <c r="H1" s="44" t="s">
        <v>1</v>
      </c>
      <c r="I1" s="42" t="s">
        <v>127</v>
      </c>
      <c r="J1" s="42" t="s">
        <v>128</v>
      </c>
      <c r="K1" s="45" t="s">
        <v>129</v>
      </c>
      <c r="L1" s="42" t="s">
        <v>130</v>
      </c>
      <c r="M1" s="42" t="s">
        <v>3</v>
      </c>
      <c r="N1" s="42" t="s">
        <v>28</v>
      </c>
      <c r="O1" s="42" t="s">
        <v>131</v>
      </c>
      <c r="P1" s="42" t="s">
        <v>132</v>
      </c>
      <c r="Q1" s="41" t="s">
        <v>29</v>
      </c>
      <c r="R1" s="42" t="s">
        <v>133</v>
      </c>
      <c r="S1" s="46" t="s">
        <v>134</v>
      </c>
      <c r="T1" s="42" t="s">
        <v>135</v>
      </c>
      <c r="U1" s="42">
        <f t="shared" ref="U1:AR1" si="0">2.5*U2</f>
        <v>2.5</v>
      </c>
      <c r="V1" s="42">
        <f t="shared" si="0"/>
        <v>5</v>
      </c>
      <c r="W1" s="42">
        <f t="shared" si="0"/>
        <v>7.5</v>
      </c>
      <c r="X1" s="42">
        <f t="shared" si="0"/>
        <v>10</v>
      </c>
      <c r="Y1" s="42">
        <f t="shared" si="0"/>
        <v>12.5</v>
      </c>
      <c r="Z1" s="42">
        <f t="shared" si="0"/>
        <v>15</v>
      </c>
      <c r="AA1" s="42">
        <f t="shared" si="0"/>
        <v>20</v>
      </c>
      <c r="AB1" s="42">
        <f t="shared" si="0"/>
        <v>25</v>
      </c>
      <c r="AC1" s="42">
        <f t="shared" si="0"/>
        <v>30</v>
      </c>
      <c r="AD1" s="42">
        <f t="shared" si="0"/>
        <v>35</v>
      </c>
      <c r="AE1" s="42">
        <f t="shared" si="0"/>
        <v>40</v>
      </c>
      <c r="AF1" s="42">
        <f t="shared" si="0"/>
        <v>50</v>
      </c>
      <c r="AG1" s="42">
        <f t="shared" si="0"/>
        <v>62.5</v>
      </c>
      <c r="AH1" s="42">
        <f t="shared" si="0"/>
        <v>75</v>
      </c>
      <c r="AI1" s="42">
        <f t="shared" si="0"/>
        <v>87.5</v>
      </c>
      <c r="AJ1" s="42">
        <f t="shared" si="0"/>
        <v>100</v>
      </c>
      <c r="AK1" s="42">
        <f t="shared" si="0"/>
        <v>112.5</v>
      </c>
      <c r="AL1" s="42">
        <f t="shared" si="0"/>
        <v>125</v>
      </c>
      <c r="AM1" s="42">
        <f t="shared" si="0"/>
        <v>137.5</v>
      </c>
      <c r="AN1" s="42">
        <f t="shared" si="0"/>
        <v>150</v>
      </c>
      <c r="AO1" s="42">
        <f t="shared" si="0"/>
        <v>162.5</v>
      </c>
      <c r="AP1" s="42">
        <f t="shared" si="0"/>
        <v>175</v>
      </c>
      <c r="AQ1" s="42">
        <f t="shared" si="0"/>
        <v>187.5</v>
      </c>
      <c r="AR1" s="42">
        <f t="shared" si="0"/>
        <v>200</v>
      </c>
      <c r="AS1" s="42">
        <v>250</v>
      </c>
      <c r="AT1" s="42">
        <v>300</v>
      </c>
      <c r="AU1" s="42">
        <v>350</v>
      </c>
      <c r="AV1" s="42">
        <v>400</v>
      </c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</row>
    <row r="2" spans="1:68" ht="12.75" customHeight="1">
      <c r="A2" s="47"/>
      <c r="B2" s="47"/>
      <c r="C2" s="47"/>
      <c r="D2" s="47"/>
      <c r="E2" s="48"/>
      <c r="F2" s="47"/>
      <c r="G2" s="49"/>
      <c r="H2" s="50"/>
      <c r="I2" s="47"/>
      <c r="J2" s="47"/>
      <c r="K2" s="51">
        <v>0.5</v>
      </c>
      <c r="L2" s="47"/>
      <c r="M2" s="47"/>
      <c r="N2" s="47" t="s">
        <v>120</v>
      </c>
      <c r="O2" s="47" t="s">
        <v>120</v>
      </c>
      <c r="P2" s="47"/>
      <c r="Q2" s="52">
        <v>2</v>
      </c>
      <c r="R2" s="53">
        <v>3</v>
      </c>
      <c r="S2" s="49">
        <f>SUM(S3:S11009)</f>
        <v>5185</v>
      </c>
      <c r="T2" s="47">
        <f>SUM(T3:T11009)</f>
        <v>3570</v>
      </c>
      <c r="U2" s="47">
        <v>1</v>
      </c>
      <c r="V2" s="47">
        <v>2</v>
      </c>
      <c r="W2" s="47">
        <v>3</v>
      </c>
      <c r="X2" s="47">
        <v>4</v>
      </c>
      <c r="Y2" s="47">
        <v>5</v>
      </c>
      <c r="Z2" s="47">
        <v>6</v>
      </c>
      <c r="AA2" s="47">
        <v>8</v>
      </c>
      <c r="AB2" s="47">
        <v>10</v>
      </c>
      <c r="AC2" s="47">
        <v>12</v>
      </c>
      <c r="AD2" s="47">
        <v>14</v>
      </c>
      <c r="AE2" s="47">
        <v>16</v>
      </c>
      <c r="AF2" s="47">
        <v>20</v>
      </c>
      <c r="AG2" s="47">
        <v>25</v>
      </c>
      <c r="AH2" s="47">
        <v>30</v>
      </c>
      <c r="AI2" s="47">
        <v>35</v>
      </c>
      <c r="AJ2" s="47">
        <v>40</v>
      </c>
      <c r="AK2" s="47">
        <v>45</v>
      </c>
      <c r="AL2" s="47">
        <v>50</v>
      </c>
      <c r="AM2" s="47">
        <v>55</v>
      </c>
      <c r="AN2" s="47">
        <v>60</v>
      </c>
      <c r="AO2" s="47">
        <v>65</v>
      </c>
      <c r="AP2" s="47">
        <v>70</v>
      </c>
      <c r="AQ2" s="47">
        <v>75</v>
      </c>
      <c r="AR2" s="47">
        <v>80</v>
      </c>
      <c r="AS2" s="47">
        <v>100</v>
      </c>
      <c r="AT2" s="47">
        <v>120</v>
      </c>
      <c r="AU2" s="47">
        <v>140</v>
      </c>
      <c r="AV2" s="47">
        <v>160</v>
      </c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</row>
    <row r="3" spans="1:68" s="59" customFormat="1" ht="12.75" customHeight="1">
      <c r="A3" s="54">
        <f>MAX($A$1:$A2)+1</f>
        <v>1</v>
      </c>
      <c r="B3" s="55" t="s">
        <v>136</v>
      </c>
      <c r="C3" s="55" t="s">
        <v>137</v>
      </c>
      <c r="D3" s="55" t="s">
        <v>25</v>
      </c>
      <c r="E3" s="54" t="str">
        <f>IF(ISERROR(VLOOKUP($D3,SITES!$A:$E,2,FALSE())),"",VLOOKUP($D3,SITES!$A:$E,2,FALSE()))</f>
        <v>Flemming 114</v>
      </c>
      <c r="F3" s="55">
        <f>IF(ISERROR(VLOOKUP($D3,SITES!$A:$E,3,FALSE())),"",VLOOKUP($D3,SITES!$A:$E,3,FALSE()))</f>
        <v>48.891500000000001</v>
      </c>
      <c r="G3" s="56">
        <f>IF(ISERROR(VLOOKUP($D3,SITES!$A:$E,4,FALSE())),"",VLOOKUP($D3,SITES!$A:$E,4,FALSE()))</f>
        <v>-125.11490000000001</v>
      </c>
      <c r="H3" s="55" t="s">
        <v>12</v>
      </c>
      <c r="I3" s="55">
        <v>1</v>
      </c>
      <c r="J3" s="55">
        <v>40</v>
      </c>
      <c r="K3" s="57">
        <v>0.42708333333333298</v>
      </c>
      <c r="L3" s="55" t="s">
        <v>138</v>
      </c>
      <c r="M3" s="55">
        <v>10</v>
      </c>
      <c r="N3" s="55">
        <v>1</v>
      </c>
      <c r="O3" s="55">
        <v>1</v>
      </c>
      <c r="P3" s="55" t="s">
        <v>139</v>
      </c>
      <c r="Q3" s="54" t="str">
        <f>IF($N3=1,IF(ISERROR(VLOOKUP($P3,'M1'!$A:$C,Q$2,FALSE())),"NOT PRESENT",VLOOKUP($P3,'M1'!$A:$C,Q$2,FALSE())),IF($N3=2,IF(ISERROR(VLOOKUP(DATA!$P3,'M2'!$A:$C,Q$2,FALSE())),"NOT PRESENT",VLOOKUP(DATA!$P3,'M2'!$A:$C,Q$2,FALSE())),IF($N3=0,IF(ISERROR(VLOOKUP($P3,'M1'!$A:$C,Q$2,FALSE())),IF(ISERROR(VLOOKUP(DATA!$P3,'M2'!$A:$C,Q$2,FALSE())),"NOT PRESENT",VLOOKUP(DATA!$P3,'M2'!$A:$C,Q$2,FALSE())),VLOOKUP($P3,'M1'!$A:$C,Q$2,FALSE())),"SPECIFY METHOD")))</f>
        <v xml:space="preserve">Beroidae </v>
      </c>
      <c r="R3" s="54" t="str">
        <f>IF($N3=1,IF(ISERROR(VLOOKUP($P3,'M1'!$A:$C,R$2,FALSE())),"NOT PRESENT",VLOOKUP($P3,'M1'!$A:$C,R$2,FALSE())),IF($N3=2,IF(ISERROR(VLOOKUP(DATA!$P3,'M2'!$A:$C,R$2,FALSE())),"NOT PRESENT",VLOOKUP(DATA!$P3,'M2'!$A:$C,R$2,FALSE())),IF($N3=0,IF(ISERROR(VLOOKUP($P3,'M1'!$A:$C,R$2,FALSE())),IF(ISERROR(VLOOKUP(DATA!$P3,'M2'!$A:$C,R$2,FALSE())),"NOT PRESENT",VLOOKUP(DATA!$P3,'M2'!$A:$C,R$2,FALSE())),VLOOKUP($P3,'M1'!$A:$C,R$2,FALSE())),"SPECIFY METHOD")))</f>
        <v>Unidentified comb jelly</v>
      </c>
      <c r="S3" s="58">
        <f t="shared" ref="S3:S66" si="1">SUM(T3:AV3)</f>
        <v>1</v>
      </c>
      <c r="T3" s="55">
        <v>1</v>
      </c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</row>
    <row r="4" spans="1:68" s="59" customFormat="1" ht="12.75" customHeight="1">
      <c r="A4" s="54">
        <f>MAX($A$1:$A3)+1</f>
        <v>2</v>
      </c>
      <c r="B4" s="55" t="str">
        <f>IF(ISERROR(B3),IF(ISERROR(#REF!),IF(ISERROR(B2),"BLANK",B2),#REF!),B3)</f>
        <v>Em Lim</v>
      </c>
      <c r="C4" s="55" t="str">
        <f>IF(ISERROR(C3),IF(ISERROR(#REF!),IF(ISERROR(C2),"BLANK",C2),#REF!),C3)</f>
        <v>Kieran Cox</v>
      </c>
      <c r="D4" s="55" t="str">
        <f>IF(ISERROR(D3),IF(ISERROR(#REF!),IF(ISERROR(D2),"BLANK",D2),#REF!),D3)</f>
        <v>KCCA23</v>
      </c>
      <c r="E4" s="54" t="str">
        <f>IF(ISERROR(VLOOKUP($D4,SITES!$A:$E,2,FALSE())),"",VLOOKUP($D4,SITES!$A:$E,2,FALSE()))</f>
        <v>Flemming 114</v>
      </c>
      <c r="F4" s="55">
        <f>IF(ISERROR(VLOOKUP($D4,SITES!$A:$E,3,FALSE())),"",VLOOKUP($D4,SITES!$A:$E,3,FALSE()))</f>
        <v>48.891500000000001</v>
      </c>
      <c r="G4" s="56">
        <f>IF(ISERROR(VLOOKUP($D4,SITES!$A:$E,4,FALSE())),"",VLOOKUP($D4,SITES!$A:$E,4,FALSE()))</f>
        <v>-125.11490000000001</v>
      </c>
      <c r="H4" s="60" t="str">
        <f>IF(ISERROR(H3),IF(ISERROR(#REF!),IF(ISERROR(H2),"BLANK",H2),#REF!),H3)</f>
        <v>28/05/2023</v>
      </c>
      <c r="I4" s="55">
        <f>IF(ISERROR(I3),IF(ISERROR(#REF!),IF(ISERROR(I2),"BLANK",I2),#REF!),I3)</f>
        <v>1</v>
      </c>
      <c r="J4" s="55">
        <f>IF(ISERROR(J3),IF(ISERROR(#REF!),IF(ISERROR(J2),"BLANK",J2),#REF!),J3)</f>
        <v>40</v>
      </c>
      <c r="K4" s="57">
        <f>IF(ISERROR(K3),IF(ISERROR(#REF!),IF(ISERROR(K2),"BLANK",K2),#REF!),K3)</f>
        <v>0.42708333333333298</v>
      </c>
      <c r="L4" s="55" t="str">
        <f>IF(ISERROR(L3),IF(ISERROR(#REF!),IF(ISERROR(L2),"BLANK",L2),#REF!),L3)</f>
        <v>EGL</v>
      </c>
      <c r="M4" s="55">
        <f>IF(ISERROR(M3),IF(ISERROR(#REF!),IF(ISERROR(M2),"BLANK",M2),#REF!),M3)</f>
        <v>10</v>
      </c>
      <c r="N4" s="55">
        <v>0</v>
      </c>
      <c r="O4" s="55">
        <f>IF(ISERROR(O3),IF(ISERROR(#REF!),IF(ISERROR(O2),"BLANK",O2),#REF!),O3)</f>
        <v>1</v>
      </c>
      <c r="P4" s="55" t="s">
        <v>140</v>
      </c>
      <c r="Q4" s="54" t="str">
        <f>IF($N4=1,IF(ISERROR(VLOOKUP($P4,'M1'!$A:$C,Q$2,FALSE())),"NOT PRESENT",VLOOKUP($P4,'M1'!$A:$C,Q$2,FALSE())),IF($N4=2,IF(ISERROR(VLOOKUP(DATA!$P4,'M2'!$A:$C,Q$2,FALSE())),"NOT PRESENT",VLOOKUP(DATA!$P4,'M2'!$A:$C,Q$2,FALSE())),IF($N4=0,IF(ISERROR(VLOOKUP($P4,'M1'!$A:$C,Q$2,FALSE())),IF(ISERROR(VLOOKUP(DATA!$P4,'M2'!$A:$C,Q$2,FALSE())),"NOT PRESENT",VLOOKUP(DATA!$P4,'M2'!$A:$C,Q$2,FALSE())),VLOOKUP($P4,'M1'!$A:$C,Q$2,FALSE())),"SPECIFY METHOD")))</f>
        <v>Sebastes caurinus</v>
      </c>
      <c r="R4" s="54" t="str">
        <f>IF($N4=1,IF(ISERROR(VLOOKUP($P4,'M1'!$A:$C,R$2,FALSE())),"NOT PRESENT",VLOOKUP($P4,'M1'!$A:$C,R$2,FALSE())),IF($N4=2,IF(ISERROR(VLOOKUP(DATA!$P4,'M2'!$A:$C,R$2,FALSE())),"NOT PRESENT",VLOOKUP(DATA!$P4,'M2'!$A:$C,R$2,FALSE())),IF($N4=0,IF(ISERROR(VLOOKUP($P4,'M1'!$A:$C,R$2,FALSE())),IF(ISERROR(VLOOKUP(DATA!$P4,'M2'!$A:$C,R$2,FALSE())),"NOT PRESENT",VLOOKUP(DATA!$P4,'M2'!$A:$C,R$2,FALSE())),VLOOKUP($P4,'M1'!$A:$C,R$2,FALSE())),"SPECIFY METHOD")))</f>
        <v>Copper rockfish</v>
      </c>
      <c r="S4" s="58">
        <f t="shared" si="1"/>
        <v>2</v>
      </c>
      <c r="T4" s="55">
        <v>0</v>
      </c>
      <c r="U4" s="55"/>
      <c r="V4" s="55"/>
      <c r="W4" s="55">
        <v>1</v>
      </c>
      <c r="X4" s="55">
        <v>1</v>
      </c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</row>
    <row r="5" spans="1:68" s="59" customFormat="1" ht="12.75" customHeight="1">
      <c r="A5" s="54">
        <f>MAX($A$1:$A4)+1</f>
        <v>3</v>
      </c>
      <c r="B5" s="55" t="str">
        <f>IF(ISERROR(B4),IF(ISERROR(B3),IF(ISERROR(#REF!),"BLANK",#REF!),B3),B4)</f>
        <v>Em Lim</v>
      </c>
      <c r="C5" s="55" t="str">
        <f>IF(ISERROR(C4),IF(ISERROR(C3),IF(ISERROR(#REF!),"BLANK",#REF!),C3),C4)</f>
        <v>Kieran Cox</v>
      </c>
      <c r="D5" s="55" t="str">
        <f>IF(ISERROR(D4),IF(ISERROR(D3),IF(ISERROR(#REF!),"BLANK",#REF!),D3),D4)</f>
        <v>KCCA23</v>
      </c>
      <c r="E5" s="54" t="str">
        <f>IF(ISERROR(VLOOKUP($D5,SITES!$A:$E,2,FALSE())),"",VLOOKUP($D5,SITES!$A:$E,2,FALSE()))</f>
        <v>Flemming 114</v>
      </c>
      <c r="F5" s="55">
        <f>IF(ISERROR(VLOOKUP($D5,SITES!$A:$E,3,FALSE())),"",VLOOKUP($D5,SITES!$A:$E,3,FALSE()))</f>
        <v>48.891500000000001</v>
      </c>
      <c r="G5" s="56">
        <f>IF(ISERROR(VLOOKUP($D5,SITES!$A:$E,4,FALSE())),"",VLOOKUP($D5,SITES!$A:$E,4,FALSE()))</f>
        <v>-125.11490000000001</v>
      </c>
      <c r="H5" s="60" t="str">
        <f>IF(ISERROR(H4),IF(ISERROR(H3),IF(ISERROR(#REF!),"BLANK",#REF!),H3),H4)</f>
        <v>28/05/2023</v>
      </c>
      <c r="I5" s="55">
        <f>IF(ISERROR(I4),IF(ISERROR(I3),IF(ISERROR(#REF!),"BLANK",#REF!),I3),I4)</f>
        <v>1</v>
      </c>
      <c r="J5" s="55">
        <f>IF(ISERROR(J4),IF(ISERROR(J3),IF(ISERROR(#REF!),"BLANK",#REF!),J3),J4)</f>
        <v>40</v>
      </c>
      <c r="K5" s="57">
        <f>IF(ISERROR(K4),IF(ISERROR(K3),IF(ISERROR(#REF!),"BLANK",#REF!),K3),K4)</f>
        <v>0.42708333333333298</v>
      </c>
      <c r="L5" s="55" t="str">
        <f>IF(ISERROR(L4),IF(ISERROR(L3),IF(ISERROR(#REF!),"BLANK",#REF!),L3),L4)</f>
        <v>EGL</v>
      </c>
      <c r="M5" s="55">
        <f>IF(ISERROR(M4),IF(ISERROR(M3),IF(ISERROR(#REF!),"BLANK",#REF!),M3),M4)</f>
        <v>10</v>
      </c>
      <c r="N5" s="55">
        <v>2</v>
      </c>
      <c r="O5" s="55">
        <f>IF(ISERROR(O4),IF(ISERROR(O3),IF(ISERROR(#REF!),"BLANK",#REF!),O3),O4)</f>
        <v>1</v>
      </c>
      <c r="P5" s="55" t="s">
        <v>141</v>
      </c>
      <c r="Q5" s="54" t="str">
        <f>IF($N5=1,IF(ISERROR(VLOOKUP($P5,'M1'!$A:$C,Q$2,FALSE())),"NOT PRESENT",VLOOKUP($P5,'M1'!$A:$C,Q$2,FALSE())),IF($N5=2,IF(ISERROR(VLOOKUP(DATA!$P5,'M2'!$A:$C,Q$2,FALSE())),"NOT PRESENT",VLOOKUP(DATA!$P5,'M2'!$A:$C,Q$2,FALSE())),IF($N5=0,IF(ISERROR(VLOOKUP($P5,'M1'!$A:$C,Q$2,FALSE())),IF(ISERROR(VLOOKUP(DATA!$P5,'M2'!$A:$C,Q$2,FALSE())),"NOT PRESENT",VLOOKUP(DATA!$P5,'M2'!$A:$C,Q$2,FALSE())),VLOOKUP($P5,'M1'!$A:$C,Q$2,FALSE())),"SPECIFY METHOD")))</f>
        <v>Rhinogobiops nicholsii</v>
      </c>
      <c r="R5" s="54" t="str">
        <f>IF($N5=1,IF(ISERROR(VLOOKUP($P5,'M1'!$A:$C,R$2,FALSE())),"NOT PRESENT",VLOOKUP($P5,'M1'!$A:$C,R$2,FALSE())),IF($N5=2,IF(ISERROR(VLOOKUP(DATA!$P5,'M2'!$A:$C,R$2,FALSE())),"NOT PRESENT",VLOOKUP(DATA!$P5,'M2'!$A:$C,R$2,FALSE())),IF($N5=0,IF(ISERROR(VLOOKUP($P5,'M1'!$A:$C,R$2,FALSE())),IF(ISERROR(VLOOKUP(DATA!$P5,'M2'!$A:$C,R$2,FALSE())),"NOT PRESENT",VLOOKUP(DATA!$P5,'M2'!$A:$C,R$2,FALSE())),VLOOKUP($P5,'M1'!$A:$C,R$2,FALSE())),"SPECIFY METHOD")))</f>
        <v>Blackeye goby</v>
      </c>
      <c r="S5" s="58">
        <f t="shared" si="1"/>
        <v>36</v>
      </c>
      <c r="T5" s="55">
        <v>0</v>
      </c>
      <c r="U5" s="55">
        <v>7</v>
      </c>
      <c r="V5" s="55">
        <v>21</v>
      </c>
      <c r="W5" s="55">
        <v>8</v>
      </c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</row>
    <row r="6" spans="1:68" s="59" customFormat="1" ht="12.75" customHeight="1">
      <c r="A6" s="54">
        <f>MAX($A$1:$A5)+1</f>
        <v>4</v>
      </c>
      <c r="B6" s="55" t="str">
        <f t="shared" ref="B6:B16" si="2">IF(ISERROR(B5),IF(ISERROR(B4),IF(ISERROR(B3),"BLANK",B3),B4),B5)</f>
        <v>Em Lim</v>
      </c>
      <c r="C6" s="55" t="str">
        <f t="shared" ref="C6:C16" si="3">IF(ISERROR(C5),IF(ISERROR(C4),IF(ISERROR(C3),"BLANK",C3),C4),C5)</f>
        <v>Kieran Cox</v>
      </c>
      <c r="D6" s="55" t="str">
        <f t="shared" ref="D6:D16" si="4">IF(ISERROR(D5),IF(ISERROR(D4),IF(ISERROR(D3),"BLANK",D3),D4),D5)</f>
        <v>KCCA23</v>
      </c>
      <c r="E6" s="54" t="str">
        <f>IF(ISERROR(VLOOKUP($D6,SITES!$A:$E,2,FALSE())),"",VLOOKUP($D6,SITES!$A:$E,2,FALSE()))</f>
        <v>Flemming 114</v>
      </c>
      <c r="F6" s="55">
        <f>IF(ISERROR(VLOOKUP($D6,SITES!$A:$E,3,FALSE())),"",VLOOKUP($D6,SITES!$A:$E,3,FALSE()))</f>
        <v>48.891500000000001</v>
      </c>
      <c r="G6" s="56">
        <f>IF(ISERROR(VLOOKUP($D6,SITES!$A:$E,4,FALSE())),"",VLOOKUP($D6,SITES!$A:$E,4,FALSE()))</f>
        <v>-125.11490000000001</v>
      </c>
      <c r="H6" s="60" t="str">
        <f t="shared" ref="H6:H16" si="5">IF(ISERROR(H5),IF(ISERROR(H4),IF(ISERROR(H3),"BLANK",H3),H4),H5)</f>
        <v>28/05/2023</v>
      </c>
      <c r="I6" s="55">
        <f t="shared" ref="I6:I16" si="6">IF(ISERROR(I5),IF(ISERROR(I4),IF(ISERROR(I3),"BLANK",I3),I4),I5)</f>
        <v>1</v>
      </c>
      <c r="J6" s="55">
        <f t="shared" ref="J6:J16" si="7">IF(ISERROR(J5),IF(ISERROR(J4),IF(ISERROR(J3),"BLANK",J3),J4),J5)</f>
        <v>40</v>
      </c>
      <c r="K6" s="57">
        <f t="shared" ref="K6:K16" si="8">IF(ISERROR(K5),IF(ISERROR(K4),IF(ISERROR(K3),"BLANK",K3),K4),K5)</f>
        <v>0.42708333333333298</v>
      </c>
      <c r="L6" s="55" t="str">
        <f t="shared" ref="L6:L16" si="9">IF(ISERROR(L5),IF(ISERROR(L4),IF(ISERROR(L3),"BLANK",L3),L4),L5)</f>
        <v>EGL</v>
      </c>
      <c r="M6" s="55">
        <f t="shared" ref="M6:M16" si="10">IF(ISERROR(M5),IF(ISERROR(M4),IF(ISERROR(M3),"BLANK",M3),M4),M5)</f>
        <v>10</v>
      </c>
      <c r="N6" s="55">
        <f t="shared" ref="N6:N16" si="11">IF(ISERROR(N5),IF(ISERROR(N4),IF(ISERROR(N3),"BLANK",N3),N4),N5)</f>
        <v>2</v>
      </c>
      <c r="O6" s="55">
        <f t="shared" ref="O6:O16" si="12">IF(ISERROR(O5),IF(ISERROR(O4),IF(ISERROR(O3),"BLANK",O3),O4),O5)</f>
        <v>1</v>
      </c>
      <c r="P6" s="55" t="s">
        <v>142</v>
      </c>
      <c r="Q6" s="54" t="str">
        <f>IF($N6=1,IF(ISERROR(VLOOKUP($P6,'M1'!$A:$C,Q$2,FALSE())),"NOT PRESENT",VLOOKUP($P6,'M1'!$A:$C,Q$2,FALSE())),IF($N6=2,IF(ISERROR(VLOOKUP(DATA!$P6,'M2'!$A:$C,Q$2,FALSE())),"NOT PRESENT",VLOOKUP(DATA!$P6,'M2'!$A:$C,Q$2,FALSE())),IF($N6=0,IF(ISERROR(VLOOKUP($P6,'M1'!$A:$C,Q$2,FALSE())),IF(ISERROR(VLOOKUP(DATA!$P6,'M2'!$A:$C,Q$2,FALSE())),"NOT PRESENT",VLOOKUP(DATA!$P6,'M2'!$A:$C,Q$2,FALSE())),VLOOKUP($P6,'M1'!$A:$C,Q$2,FALSE())),"SPECIFY METHOD")))</f>
        <v>Dermasterias imbricata</v>
      </c>
      <c r="R6" s="54" t="str">
        <f>IF($N6=1,IF(ISERROR(VLOOKUP($P6,'M1'!$A:$C,R$2,FALSE())),"NOT PRESENT",VLOOKUP($P6,'M1'!$A:$C,R$2,FALSE())),IF($N6=2,IF(ISERROR(VLOOKUP(DATA!$P6,'M2'!$A:$C,R$2,FALSE())),"NOT PRESENT",VLOOKUP(DATA!$P6,'M2'!$A:$C,R$2,FALSE())),IF($N6=0,IF(ISERROR(VLOOKUP($P6,'M1'!$A:$C,R$2,FALSE())),IF(ISERROR(VLOOKUP(DATA!$P6,'M2'!$A:$C,R$2,FALSE())),"NOT PRESENT",VLOOKUP(DATA!$P6,'M2'!$A:$C,R$2,FALSE())),VLOOKUP($P6,'M1'!$A:$C,R$2,FALSE())),"SPECIFY METHOD")))</f>
        <v>Leather star</v>
      </c>
      <c r="S6" s="58">
        <f t="shared" si="1"/>
        <v>5</v>
      </c>
      <c r="T6" s="55">
        <v>5</v>
      </c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</row>
    <row r="7" spans="1:68" s="59" customFormat="1" ht="12.75" customHeight="1">
      <c r="A7" s="54">
        <f>MAX($A$1:$A6)+1</f>
        <v>5</v>
      </c>
      <c r="B7" s="55" t="str">
        <f t="shared" si="2"/>
        <v>Em Lim</v>
      </c>
      <c r="C7" s="55" t="str">
        <f t="shared" si="3"/>
        <v>Kieran Cox</v>
      </c>
      <c r="D7" s="55" t="str">
        <f t="shared" si="4"/>
        <v>KCCA23</v>
      </c>
      <c r="E7" s="54" t="str">
        <f>IF(ISERROR(VLOOKUP($D7,SITES!$A:$E,2,FALSE())),"",VLOOKUP($D7,SITES!$A:$E,2,FALSE()))</f>
        <v>Flemming 114</v>
      </c>
      <c r="F7" s="55">
        <f>IF(ISERROR(VLOOKUP($D7,SITES!$A:$E,3,FALSE())),"",VLOOKUP($D7,SITES!$A:$E,3,FALSE()))</f>
        <v>48.891500000000001</v>
      </c>
      <c r="G7" s="56">
        <f>IF(ISERROR(VLOOKUP($D7,SITES!$A:$E,4,FALSE())),"",VLOOKUP($D7,SITES!$A:$E,4,FALSE()))</f>
        <v>-125.11490000000001</v>
      </c>
      <c r="H7" s="60" t="str">
        <f t="shared" si="5"/>
        <v>28/05/2023</v>
      </c>
      <c r="I7" s="55">
        <f t="shared" si="6"/>
        <v>1</v>
      </c>
      <c r="J7" s="55">
        <f t="shared" si="7"/>
        <v>40</v>
      </c>
      <c r="K7" s="57">
        <f t="shared" si="8"/>
        <v>0.42708333333333298</v>
      </c>
      <c r="L7" s="55" t="str">
        <f t="shared" si="9"/>
        <v>EGL</v>
      </c>
      <c r="M7" s="55">
        <f t="shared" si="10"/>
        <v>10</v>
      </c>
      <c r="N7" s="55">
        <f t="shared" si="11"/>
        <v>2</v>
      </c>
      <c r="O7" s="55">
        <f t="shared" si="12"/>
        <v>1</v>
      </c>
      <c r="P7" s="55" t="s">
        <v>143</v>
      </c>
      <c r="Q7" s="54" t="str">
        <f>IF($N7=1,IF(ISERROR(VLOOKUP($P7,'M1'!$A:$C,Q$2,FALSE())),"NOT PRESENT",VLOOKUP($P7,'M1'!$A:$C,Q$2,FALSE())),IF($N7=2,IF(ISERROR(VLOOKUP(DATA!$P7,'M2'!$A:$C,Q$2,FALSE())),"NOT PRESENT",VLOOKUP(DATA!$P7,'M2'!$A:$C,Q$2,FALSE())),IF($N7=0,IF(ISERROR(VLOOKUP($P7,'M1'!$A:$C,Q$2,FALSE())),IF(ISERROR(VLOOKUP(DATA!$P7,'M2'!$A:$C,Q$2,FALSE())),"NOT PRESENT",VLOOKUP(DATA!$P7,'M2'!$A:$C,Q$2,FALSE())),VLOOKUP($P7,'M1'!$A:$C,Q$2,FALSE())),"SPECIFY METHOD")))</f>
        <v>Henricia spp.</v>
      </c>
      <c r="R7" s="54" t="str">
        <f>IF($N7=1,IF(ISERROR(VLOOKUP($P7,'M1'!$A:$C,R$2,FALSE())),"NOT PRESENT",VLOOKUP($P7,'M1'!$A:$C,R$2,FALSE())),IF($N7=2,IF(ISERROR(VLOOKUP(DATA!$P7,'M2'!$A:$C,R$2,FALSE())),"NOT PRESENT",VLOOKUP(DATA!$P7,'M2'!$A:$C,R$2,FALSE())),IF($N7=0,IF(ISERROR(VLOOKUP($P7,'M1'!$A:$C,R$2,FALSE())),IF(ISERROR(VLOOKUP(DATA!$P7,'M2'!$A:$C,R$2,FALSE())),"NOT PRESENT",VLOOKUP(DATA!$P7,'M2'!$A:$C,R$2,FALSE())),VLOOKUP($P7,'M1'!$A:$C,R$2,FALSE())),"SPECIFY METHOD")))</f>
        <v>Unidentified blood star</v>
      </c>
      <c r="S7" s="58">
        <f t="shared" si="1"/>
        <v>4</v>
      </c>
      <c r="T7" s="55">
        <v>4</v>
      </c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</row>
    <row r="8" spans="1:68" s="59" customFormat="1" ht="12.75" customHeight="1">
      <c r="A8" s="54">
        <f>MAX($A$1:$A7)+1</f>
        <v>6</v>
      </c>
      <c r="B8" s="55" t="str">
        <f t="shared" si="2"/>
        <v>Em Lim</v>
      </c>
      <c r="C8" s="55" t="str">
        <f t="shared" si="3"/>
        <v>Kieran Cox</v>
      </c>
      <c r="D8" s="55" t="str">
        <f t="shared" si="4"/>
        <v>KCCA23</v>
      </c>
      <c r="E8" s="54" t="str">
        <f>IF(ISERROR(VLOOKUP($D8,SITES!$A:$E,2,FALSE())),"",VLOOKUP($D8,SITES!$A:$E,2,FALSE()))</f>
        <v>Flemming 114</v>
      </c>
      <c r="F8" s="55">
        <f>IF(ISERROR(VLOOKUP($D8,SITES!$A:$E,3,FALSE())),"",VLOOKUP($D8,SITES!$A:$E,3,FALSE()))</f>
        <v>48.891500000000001</v>
      </c>
      <c r="G8" s="56">
        <f>IF(ISERROR(VLOOKUP($D8,SITES!$A:$E,4,FALSE())),"",VLOOKUP($D8,SITES!$A:$E,4,FALSE()))</f>
        <v>-125.11490000000001</v>
      </c>
      <c r="H8" s="60" t="str">
        <f t="shared" si="5"/>
        <v>28/05/2023</v>
      </c>
      <c r="I8" s="55">
        <f t="shared" si="6"/>
        <v>1</v>
      </c>
      <c r="J8" s="55">
        <f t="shared" si="7"/>
        <v>40</v>
      </c>
      <c r="K8" s="57">
        <f t="shared" si="8"/>
        <v>0.42708333333333298</v>
      </c>
      <c r="L8" s="55" t="str">
        <f t="shared" si="9"/>
        <v>EGL</v>
      </c>
      <c r="M8" s="55">
        <f t="shared" si="10"/>
        <v>10</v>
      </c>
      <c r="N8" s="55">
        <f t="shared" si="11"/>
        <v>2</v>
      </c>
      <c r="O8" s="55">
        <f t="shared" si="12"/>
        <v>1</v>
      </c>
      <c r="P8" s="55" t="s">
        <v>144</v>
      </c>
      <c r="Q8" s="54" t="str">
        <f>IF($N8=1,IF(ISERROR(VLOOKUP($P8,'M1'!$A:$C,Q$2,FALSE())),"NOT PRESENT",VLOOKUP($P8,'M1'!$A:$C,Q$2,FALSE())),IF($N8=2,IF(ISERROR(VLOOKUP(DATA!$P8,'M2'!$A:$C,Q$2,FALSE())),"NOT PRESENT",VLOOKUP(DATA!$P8,'M2'!$A:$C,Q$2,FALSE())),IF($N8=0,IF(ISERROR(VLOOKUP($P8,'M1'!$A:$C,Q$2,FALSE())),IF(ISERROR(VLOOKUP(DATA!$P8,'M2'!$A:$C,Q$2,FALSE())),"NOT PRESENT",VLOOKUP(DATA!$P8,'M2'!$A:$C,Q$2,FALSE())),VLOOKUP($P8,'M1'!$A:$C,Q$2,FALSE())),"SPECIFY METHOD")))</f>
        <v>Pomaulax gibberosus</v>
      </c>
      <c r="R8" s="54" t="str">
        <f>IF($N8=1,IF(ISERROR(VLOOKUP($P8,'M1'!$A:$C,R$2,FALSE())),"NOT PRESENT",VLOOKUP($P8,'M1'!$A:$C,R$2,FALSE())),IF($N8=2,IF(ISERROR(VLOOKUP(DATA!$P8,'M2'!$A:$C,R$2,FALSE())),"NOT PRESENT",VLOOKUP(DATA!$P8,'M2'!$A:$C,R$2,FALSE())),IF($N8=0,IF(ISERROR(VLOOKUP($P8,'M1'!$A:$C,R$2,FALSE())),IF(ISERROR(VLOOKUP(DATA!$P8,'M2'!$A:$C,R$2,FALSE())),"NOT PRESENT",VLOOKUP(DATA!$P8,'M2'!$A:$C,R$2,FALSE())),VLOOKUP($P8,'M1'!$A:$C,R$2,FALSE())),"SPECIFY METHOD")))</f>
        <v>Red turban shell</v>
      </c>
      <c r="S8" s="58">
        <f t="shared" si="1"/>
        <v>1</v>
      </c>
      <c r="T8" s="55">
        <v>1</v>
      </c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</row>
    <row r="9" spans="1:68" s="59" customFormat="1" ht="12.75" customHeight="1">
      <c r="A9" s="54">
        <f>MAX($A$1:$A8)+1</f>
        <v>7</v>
      </c>
      <c r="B9" s="55" t="str">
        <f t="shared" si="2"/>
        <v>Em Lim</v>
      </c>
      <c r="C9" s="55" t="str">
        <f t="shared" si="3"/>
        <v>Kieran Cox</v>
      </c>
      <c r="D9" s="55" t="str">
        <f t="shared" si="4"/>
        <v>KCCA23</v>
      </c>
      <c r="E9" s="54" t="str">
        <f>IF(ISERROR(VLOOKUP($D9,SITES!$A:$E,2,FALSE())),"",VLOOKUP($D9,SITES!$A:$E,2,FALSE()))</f>
        <v>Flemming 114</v>
      </c>
      <c r="F9" s="55">
        <f>IF(ISERROR(VLOOKUP($D9,SITES!$A:$E,3,FALSE())),"",VLOOKUP($D9,SITES!$A:$E,3,FALSE()))</f>
        <v>48.891500000000001</v>
      </c>
      <c r="G9" s="56">
        <f>IF(ISERROR(VLOOKUP($D9,SITES!$A:$E,4,FALSE())),"",VLOOKUP($D9,SITES!$A:$E,4,FALSE()))</f>
        <v>-125.11490000000001</v>
      </c>
      <c r="H9" s="60" t="str">
        <f t="shared" si="5"/>
        <v>28/05/2023</v>
      </c>
      <c r="I9" s="55">
        <f t="shared" si="6"/>
        <v>1</v>
      </c>
      <c r="J9" s="55">
        <f t="shared" si="7"/>
        <v>40</v>
      </c>
      <c r="K9" s="57">
        <f t="shared" si="8"/>
        <v>0.42708333333333298</v>
      </c>
      <c r="L9" s="55" t="str">
        <f t="shared" si="9"/>
        <v>EGL</v>
      </c>
      <c r="M9" s="55">
        <f t="shared" si="10"/>
        <v>10</v>
      </c>
      <c r="N9" s="55">
        <f t="shared" si="11"/>
        <v>2</v>
      </c>
      <c r="O9" s="55">
        <f t="shared" si="12"/>
        <v>1</v>
      </c>
      <c r="P9" s="55" t="s">
        <v>145</v>
      </c>
      <c r="Q9" s="54" t="str">
        <f>IF($N9=1,IF(ISERROR(VLOOKUP($P9,'M1'!$A:$C,Q$2,FALSE())),"NOT PRESENT",VLOOKUP($P9,'M1'!$A:$C,Q$2,FALSE())),IF($N9=2,IF(ISERROR(VLOOKUP(DATA!$P9,'M2'!$A:$C,Q$2,FALSE())),"NOT PRESENT",VLOOKUP(DATA!$P9,'M2'!$A:$C,Q$2,FALSE())),IF($N9=0,IF(ISERROR(VLOOKUP($P9,'M1'!$A:$C,Q$2,FALSE())),IF(ISERROR(VLOOKUP(DATA!$P9,'M2'!$A:$C,Q$2,FALSE())),"NOT PRESENT",VLOOKUP(DATA!$P9,'M2'!$A:$C,Q$2,FALSE())),VLOOKUP($P9,'M1'!$A:$C,Q$2,FALSE())),"SPECIFY METHOD")))</f>
        <v>Pycnopodia helianthoides</v>
      </c>
      <c r="R9" s="54" t="str">
        <f>IF($N9=1,IF(ISERROR(VLOOKUP($P9,'M1'!$A:$C,R$2,FALSE())),"NOT PRESENT",VLOOKUP($P9,'M1'!$A:$C,R$2,FALSE())),IF($N9=2,IF(ISERROR(VLOOKUP(DATA!$P9,'M2'!$A:$C,R$2,FALSE())),"NOT PRESENT",VLOOKUP(DATA!$P9,'M2'!$A:$C,R$2,FALSE())),IF($N9=0,IF(ISERROR(VLOOKUP($P9,'M1'!$A:$C,R$2,FALSE())),IF(ISERROR(VLOOKUP(DATA!$P9,'M2'!$A:$C,R$2,FALSE())),"NOT PRESENT",VLOOKUP(DATA!$P9,'M2'!$A:$C,R$2,FALSE())),VLOOKUP($P9,'M1'!$A:$C,R$2,FALSE())),"SPECIFY METHOD")))</f>
        <v>Sunflower star</v>
      </c>
      <c r="S9" s="58">
        <f t="shared" si="1"/>
        <v>3</v>
      </c>
      <c r="T9" s="55">
        <v>0</v>
      </c>
      <c r="U9" s="55">
        <v>1</v>
      </c>
      <c r="V9" s="55">
        <v>1</v>
      </c>
      <c r="W9" s="55">
        <v>1</v>
      </c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</row>
    <row r="10" spans="1:68" s="59" customFormat="1" ht="12.75" customHeight="1">
      <c r="A10" s="54">
        <f>MAX($A$1:$A9)+1</f>
        <v>8</v>
      </c>
      <c r="B10" s="55" t="str">
        <f t="shared" si="2"/>
        <v>Em Lim</v>
      </c>
      <c r="C10" s="55" t="str">
        <f t="shared" si="3"/>
        <v>Kieran Cox</v>
      </c>
      <c r="D10" s="55" t="str">
        <f t="shared" si="4"/>
        <v>KCCA23</v>
      </c>
      <c r="E10" s="54" t="str">
        <f>IF(ISERROR(VLOOKUP($D10,SITES!$A:$E,2,FALSE())),"",VLOOKUP($D10,SITES!$A:$E,2,FALSE()))</f>
        <v>Flemming 114</v>
      </c>
      <c r="F10" s="55">
        <f>IF(ISERROR(VLOOKUP($D10,SITES!$A:$E,3,FALSE())),"",VLOOKUP($D10,SITES!$A:$E,3,FALSE()))</f>
        <v>48.891500000000001</v>
      </c>
      <c r="G10" s="56">
        <f>IF(ISERROR(VLOOKUP($D10,SITES!$A:$E,4,FALSE())),"",VLOOKUP($D10,SITES!$A:$E,4,FALSE()))</f>
        <v>-125.11490000000001</v>
      </c>
      <c r="H10" s="60" t="str">
        <f t="shared" si="5"/>
        <v>28/05/2023</v>
      </c>
      <c r="I10" s="55">
        <f t="shared" si="6"/>
        <v>1</v>
      </c>
      <c r="J10" s="55">
        <f t="shared" si="7"/>
        <v>40</v>
      </c>
      <c r="K10" s="57">
        <f t="shared" si="8"/>
        <v>0.42708333333333298</v>
      </c>
      <c r="L10" s="55" t="str">
        <f t="shared" si="9"/>
        <v>EGL</v>
      </c>
      <c r="M10" s="55">
        <f t="shared" si="10"/>
        <v>10</v>
      </c>
      <c r="N10" s="55">
        <f t="shared" si="11"/>
        <v>2</v>
      </c>
      <c r="O10" s="55">
        <f t="shared" si="12"/>
        <v>1</v>
      </c>
      <c r="P10" s="55" t="s">
        <v>146</v>
      </c>
      <c r="Q10" s="54" t="str">
        <f>IF($N10=1,IF(ISERROR(VLOOKUP($P10,'M1'!$A:$C,Q$2,FALSE())),"NOT PRESENT",VLOOKUP($P10,'M1'!$A:$C,Q$2,FALSE())),IF($N10=2,IF(ISERROR(VLOOKUP(DATA!$P10,'M2'!$A:$C,Q$2,FALSE())),"NOT PRESENT",VLOOKUP(DATA!$P10,'M2'!$A:$C,Q$2,FALSE())),IF($N10=0,IF(ISERROR(VLOOKUP($P10,'M1'!$A:$C,Q$2,FALSE())),IF(ISERROR(VLOOKUP(DATA!$P10,'M2'!$A:$C,Q$2,FALSE())),"NOT PRESENT",VLOOKUP(DATA!$P10,'M2'!$A:$C,Q$2,FALSE())),VLOOKUP($P10,'M1'!$A:$C,Q$2,FALSE())),"SPECIFY METHOD")))</f>
        <v>Mesocentrotus franciscanus</v>
      </c>
      <c r="R10" s="54" t="str">
        <f>IF($N10=1,IF(ISERROR(VLOOKUP($P10,'M1'!$A:$C,R$2,FALSE())),"NOT PRESENT",VLOOKUP($P10,'M1'!$A:$C,R$2,FALSE())),IF($N10=2,IF(ISERROR(VLOOKUP(DATA!$P10,'M2'!$A:$C,R$2,FALSE())),"NOT PRESENT",VLOOKUP(DATA!$P10,'M2'!$A:$C,R$2,FALSE())),IF($N10=0,IF(ISERROR(VLOOKUP($P10,'M1'!$A:$C,R$2,FALSE())),IF(ISERROR(VLOOKUP(DATA!$P10,'M2'!$A:$C,R$2,FALSE())),"NOT PRESENT",VLOOKUP(DATA!$P10,'M2'!$A:$C,R$2,FALSE())),VLOOKUP($P10,'M1'!$A:$C,R$2,FALSE())),"SPECIFY METHOD")))</f>
        <v>Red sea urchin</v>
      </c>
      <c r="S10" s="58">
        <f t="shared" si="1"/>
        <v>2</v>
      </c>
      <c r="T10" s="55">
        <v>2</v>
      </c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</row>
    <row r="11" spans="1:68" s="59" customFormat="1" ht="12.75" customHeight="1">
      <c r="A11" s="54">
        <f>MAX($A$1:$A10)+1</f>
        <v>9</v>
      </c>
      <c r="B11" s="55" t="str">
        <f t="shared" si="2"/>
        <v>Em Lim</v>
      </c>
      <c r="C11" s="55" t="str">
        <f t="shared" si="3"/>
        <v>Kieran Cox</v>
      </c>
      <c r="D11" s="55" t="str">
        <f t="shared" si="4"/>
        <v>KCCA23</v>
      </c>
      <c r="E11" s="54" t="str">
        <f>IF(ISERROR(VLOOKUP($D11,SITES!$A:$E,2,FALSE())),"",VLOOKUP($D11,SITES!$A:$E,2,FALSE()))</f>
        <v>Flemming 114</v>
      </c>
      <c r="F11" s="55">
        <f>IF(ISERROR(VLOOKUP($D11,SITES!$A:$E,3,FALSE())),"",VLOOKUP($D11,SITES!$A:$E,3,FALSE()))</f>
        <v>48.891500000000001</v>
      </c>
      <c r="G11" s="56">
        <f>IF(ISERROR(VLOOKUP($D11,SITES!$A:$E,4,FALSE())),"",VLOOKUP($D11,SITES!$A:$E,4,FALSE()))</f>
        <v>-125.11490000000001</v>
      </c>
      <c r="H11" s="60" t="str">
        <f t="shared" si="5"/>
        <v>28/05/2023</v>
      </c>
      <c r="I11" s="55">
        <f t="shared" si="6"/>
        <v>1</v>
      </c>
      <c r="J11" s="55">
        <f t="shared" si="7"/>
        <v>40</v>
      </c>
      <c r="K11" s="57">
        <f t="shared" si="8"/>
        <v>0.42708333333333298</v>
      </c>
      <c r="L11" s="55" t="str">
        <f t="shared" si="9"/>
        <v>EGL</v>
      </c>
      <c r="M11" s="55">
        <f t="shared" si="10"/>
        <v>10</v>
      </c>
      <c r="N11" s="55">
        <f t="shared" si="11"/>
        <v>2</v>
      </c>
      <c r="O11" s="55">
        <f t="shared" si="12"/>
        <v>1</v>
      </c>
      <c r="P11" s="55" t="s">
        <v>147</v>
      </c>
      <c r="Q11" s="54" t="str">
        <f>IF($N11=1,IF(ISERROR(VLOOKUP($P11,'M1'!$A:$C,Q$2,FALSE())),"NOT PRESENT",VLOOKUP($P11,'M1'!$A:$C,Q$2,FALSE())),IF($N11=2,IF(ISERROR(VLOOKUP(DATA!$P11,'M2'!$A:$C,Q$2,FALSE())),"NOT PRESENT",VLOOKUP(DATA!$P11,'M2'!$A:$C,Q$2,FALSE())),IF($N11=0,IF(ISERROR(VLOOKUP($P11,'M1'!$A:$C,Q$2,FALSE())),IF(ISERROR(VLOOKUP(DATA!$P11,'M2'!$A:$C,Q$2,FALSE())),"NOT PRESENT",VLOOKUP(DATA!$P11,'M2'!$A:$C,Q$2,FALSE())),VLOOKUP($P11,'M1'!$A:$C,Q$2,FALSE())),"SPECIFY METHOD")))</f>
        <v>Orthasterias koehleri</v>
      </c>
      <c r="R11" s="54" t="str">
        <f>IF($N11=1,IF(ISERROR(VLOOKUP($P11,'M1'!$A:$C,R$2,FALSE())),"NOT PRESENT",VLOOKUP($P11,'M1'!$A:$C,R$2,FALSE())),IF($N11=2,IF(ISERROR(VLOOKUP(DATA!$P11,'M2'!$A:$C,R$2,FALSE())),"NOT PRESENT",VLOOKUP(DATA!$P11,'M2'!$A:$C,R$2,FALSE())),IF($N11=0,IF(ISERROR(VLOOKUP($P11,'M1'!$A:$C,R$2,FALSE())),IF(ISERROR(VLOOKUP(DATA!$P11,'M2'!$A:$C,R$2,FALSE())),"NOT PRESENT",VLOOKUP(DATA!$P11,'M2'!$A:$C,R$2,FALSE())),VLOOKUP($P11,'M1'!$A:$C,R$2,FALSE())),"SPECIFY METHOD")))</f>
        <v>Rainbow star</v>
      </c>
      <c r="S11" s="58">
        <f t="shared" si="1"/>
        <v>0</v>
      </c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</row>
    <row r="12" spans="1:68" s="59" customFormat="1" ht="12.75" customHeight="1">
      <c r="A12" s="54">
        <f>MAX($A$1:$A11)+1</f>
        <v>10</v>
      </c>
      <c r="B12" s="55" t="str">
        <f t="shared" si="2"/>
        <v>Em Lim</v>
      </c>
      <c r="C12" s="55" t="str">
        <f t="shared" si="3"/>
        <v>Kieran Cox</v>
      </c>
      <c r="D12" s="55" t="str">
        <f t="shared" si="4"/>
        <v>KCCA23</v>
      </c>
      <c r="E12" s="54" t="str">
        <f>IF(ISERROR(VLOOKUP($D12,SITES!$A:$E,2,FALSE())),"",VLOOKUP($D12,SITES!$A:$E,2,FALSE()))</f>
        <v>Flemming 114</v>
      </c>
      <c r="F12" s="55">
        <f>IF(ISERROR(VLOOKUP($D12,SITES!$A:$E,3,FALSE())),"",VLOOKUP($D12,SITES!$A:$E,3,FALSE()))</f>
        <v>48.891500000000001</v>
      </c>
      <c r="G12" s="56">
        <f>IF(ISERROR(VLOOKUP($D12,SITES!$A:$E,4,FALSE())),"",VLOOKUP($D12,SITES!$A:$E,4,FALSE()))</f>
        <v>-125.11490000000001</v>
      </c>
      <c r="H12" s="60" t="str">
        <f t="shared" si="5"/>
        <v>28/05/2023</v>
      </c>
      <c r="I12" s="55">
        <f t="shared" si="6"/>
        <v>1</v>
      </c>
      <c r="J12" s="55">
        <f t="shared" si="7"/>
        <v>40</v>
      </c>
      <c r="K12" s="57">
        <f t="shared" si="8"/>
        <v>0.42708333333333298</v>
      </c>
      <c r="L12" s="55" t="str">
        <f t="shared" si="9"/>
        <v>EGL</v>
      </c>
      <c r="M12" s="55">
        <f t="shared" si="10"/>
        <v>10</v>
      </c>
      <c r="N12" s="55">
        <f t="shared" si="11"/>
        <v>2</v>
      </c>
      <c r="O12" s="55">
        <f t="shared" si="12"/>
        <v>1</v>
      </c>
      <c r="P12" s="55" t="s">
        <v>148</v>
      </c>
      <c r="Q12" s="54" t="str">
        <f>IF($N12=1,IF(ISERROR(VLOOKUP($P12,'M1'!$A:$C,Q$2,FALSE())),"NOT PRESENT",VLOOKUP($P12,'M1'!$A:$C,Q$2,FALSE())),IF($N12=2,IF(ISERROR(VLOOKUP(DATA!$P12,'M2'!$A:$C,Q$2,FALSE())),"NOT PRESENT",VLOOKUP(DATA!$P12,'M2'!$A:$C,Q$2,FALSE())),IF($N12=0,IF(ISERROR(VLOOKUP($P12,'M1'!$A:$C,Q$2,FALSE())),IF(ISERROR(VLOOKUP(DATA!$P12,'M2'!$A:$C,Q$2,FALSE())),"NOT PRESENT",VLOOKUP(DATA!$P12,'M2'!$A:$C,Q$2,FALSE())),VLOOKUP($P12,'M1'!$A:$C,Q$2,FALSE())),"SPECIFY METHOD")))</f>
        <v>Apostichopus californicus</v>
      </c>
      <c r="R12" s="54" t="str">
        <f>IF($N12=1,IF(ISERROR(VLOOKUP($P12,'M1'!$A:$C,R$2,FALSE())),"NOT PRESENT",VLOOKUP($P12,'M1'!$A:$C,R$2,FALSE())),IF($N12=2,IF(ISERROR(VLOOKUP(DATA!$P12,'M2'!$A:$C,R$2,FALSE())),"NOT PRESENT",VLOOKUP(DATA!$P12,'M2'!$A:$C,R$2,FALSE())),IF($N12=0,IF(ISERROR(VLOOKUP($P12,'M1'!$A:$C,R$2,FALSE())),IF(ISERROR(VLOOKUP(DATA!$P12,'M2'!$A:$C,R$2,FALSE())),"NOT PRESENT",VLOOKUP(DATA!$P12,'M2'!$A:$C,R$2,FALSE())),VLOOKUP($P12,'M1'!$A:$C,R$2,FALSE())),"SPECIFY METHOD")))</f>
        <v>California sea cucumber</v>
      </c>
      <c r="S12" s="58">
        <f t="shared" si="1"/>
        <v>0</v>
      </c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</row>
    <row r="13" spans="1:68" s="59" customFormat="1" ht="12.75" customHeight="1">
      <c r="A13" s="54">
        <f>MAX($A$1:$A12)+1</f>
        <v>11</v>
      </c>
      <c r="B13" s="55" t="str">
        <f t="shared" si="2"/>
        <v>Em Lim</v>
      </c>
      <c r="C13" s="55" t="str">
        <f t="shared" si="3"/>
        <v>Kieran Cox</v>
      </c>
      <c r="D13" s="55" t="str">
        <f t="shared" si="4"/>
        <v>KCCA23</v>
      </c>
      <c r="E13" s="54" t="str">
        <f>IF(ISERROR(VLOOKUP($D13,SITES!$A:$E,2,FALSE())),"",VLOOKUP($D13,SITES!$A:$E,2,FALSE()))</f>
        <v>Flemming 114</v>
      </c>
      <c r="F13" s="55">
        <f>IF(ISERROR(VLOOKUP($D13,SITES!$A:$E,3,FALSE())),"",VLOOKUP($D13,SITES!$A:$E,3,FALSE()))</f>
        <v>48.891500000000001</v>
      </c>
      <c r="G13" s="56">
        <f>IF(ISERROR(VLOOKUP($D13,SITES!$A:$E,4,FALSE())),"",VLOOKUP($D13,SITES!$A:$E,4,FALSE()))</f>
        <v>-125.11490000000001</v>
      </c>
      <c r="H13" s="60" t="str">
        <f t="shared" si="5"/>
        <v>28/05/2023</v>
      </c>
      <c r="I13" s="55">
        <f t="shared" si="6"/>
        <v>1</v>
      </c>
      <c r="J13" s="55">
        <f t="shared" si="7"/>
        <v>40</v>
      </c>
      <c r="K13" s="57">
        <f t="shared" si="8"/>
        <v>0.42708333333333298</v>
      </c>
      <c r="L13" s="55" t="str">
        <f t="shared" si="9"/>
        <v>EGL</v>
      </c>
      <c r="M13" s="55">
        <f t="shared" si="10"/>
        <v>10</v>
      </c>
      <c r="N13" s="55">
        <f t="shared" si="11"/>
        <v>2</v>
      </c>
      <c r="O13" s="55">
        <f t="shared" si="12"/>
        <v>1</v>
      </c>
      <c r="P13" s="55" t="s">
        <v>149</v>
      </c>
      <c r="Q13" s="54" t="str">
        <f>IF($N13=1,IF(ISERROR(VLOOKUP($P13,'M1'!$A:$C,Q$2,FALSE())),"NOT PRESENT",VLOOKUP($P13,'M1'!$A:$C,Q$2,FALSE())),IF($N13=2,IF(ISERROR(VLOOKUP(DATA!$P13,'M2'!$A:$C,Q$2,FALSE())),"NOT PRESENT",VLOOKUP(DATA!$P13,'M2'!$A:$C,Q$2,FALSE())),IF($N13=0,IF(ISERROR(VLOOKUP($P13,'M1'!$A:$C,Q$2,FALSE())),IF(ISERROR(VLOOKUP(DATA!$P13,'M2'!$A:$C,Q$2,FALSE())),"NOT PRESENT",VLOOKUP(DATA!$P13,'M2'!$A:$C,Q$2,FALSE())),VLOOKUP($P13,'M1'!$A:$C,Q$2,FALSE())),"SPECIFY METHOD")))</f>
        <v>Polycera tricolor</v>
      </c>
      <c r="R13" s="54" t="str">
        <f>IF($N13=1,IF(ISERROR(VLOOKUP($P13,'M1'!$A:$C,R$2,FALSE())),"NOT PRESENT",VLOOKUP($P13,'M1'!$A:$C,R$2,FALSE())),IF($N13=2,IF(ISERROR(VLOOKUP(DATA!$P13,'M2'!$A:$C,R$2,FALSE())),"NOT PRESENT",VLOOKUP(DATA!$P13,'M2'!$A:$C,R$2,FALSE())),IF($N13=0,IF(ISERROR(VLOOKUP($P13,'M1'!$A:$C,R$2,FALSE())),IF(ISERROR(VLOOKUP(DATA!$P13,'M2'!$A:$C,R$2,FALSE())),"NOT PRESENT",VLOOKUP(DATA!$P13,'M2'!$A:$C,R$2,FALSE())),VLOOKUP($P13,'M1'!$A:$C,R$2,FALSE())),"SPECIFY METHOD")))</f>
        <v>Tricolour nudibranch</v>
      </c>
      <c r="S13" s="58">
        <f t="shared" si="1"/>
        <v>0</v>
      </c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</row>
    <row r="14" spans="1:68" s="59" customFormat="1" ht="12.75" customHeight="1">
      <c r="A14" s="54">
        <f>MAX($A$1:$A13)+1</f>
        <v>12</v>
      </c>
      <c r="B14" s="55" t="str">
        <f t="shared" si="2"/>
        <v>Em Lim</v>
      </c>
      <c r="C14" s="55" t="str">
        <f t="shared" si="3"/>
        <v>Kieran Cox</v>
      </c>
      <c r="D14" s="55" t="str">
        <f t="shared" si="4"/>
        <v>KCCA23</v>
      </c>
      <c r="E14" s="54" t="str">
        <f>IF(ISERROR(VLOOKUP($D14,SITES!$A:$E,2,FALSE())),"",VLOOKUP($D14,SITES!$A:$E,2,FALSE()))</f>
        <v>Flemming 114</v>
      </c>
      <c r="F14" s="55">
        <f>IF(ISERROR(VLOOKUP($D14,SITES!$A:$E,3,FALSE())),"",VLOOKUP($D14,SITES!$A:$E,3,FALSE()))</f>
        <v>48.891500000000001</v>
      </c>
      <c r="G14" s="56">
        <f>IF(ISERROR(VLOOKUP($D14,SITES!$A:$E,4,FALSE())),"",VLOOKUP($D14,SITES!$A:$E,4,FALSE()))</f>
        <v>-125.11490000000001</v>
      </c>
      <c r="H14" s="60" t="str">
        <f t="shared" si="5"/>
        <v>28/05/2023</v>
      </c>
      <c r="I14" s="55">
        <f t="shared" si="6"/>
        <v>1</v>
      </c>
      <c r="J14" s="55">
        <f t="shared" si="7"/>
        <v>40</v>
      </c>
      <c r="K14" s="57">
        <f t="shared" si="8"/>
        <v>0.42708333333333298</v>
      </c>
      <c r="L14" s="55" t="str">
        <f t="shared" si="9"/>
        <v>EGL</v>
      </c>
      <c r="M14" s="55">
        <f t="shared" si="10"/>
        <v>10</v>
      </c>
      <c r="N14" s="55">
        <f t="shared" si="11"/>
        <v>2</v>
      </c>
      <c r="O14" s="55">
        <f t="shared" si="12"/>
        <v>1</v>
      </c>
      <c r="P14" s="55" t="s">
        <v>150</v>
      </c>
      <c r="Q14" s="54" t="str">
        <f>IF($N14=1,IF(ISERROR(VLOOKUP($P14,'M1'!$A:$C,Q$2,FALSE())),"NOT PRESENT",VLOOKUP($P14,'M1'!$A:$C,Q$2,FALSE())),IF($N14=2,IF(ISERROR(VLOOKUP(DATA!$P14,'M2'!$A:$C,Q$2,FALSE())),"NOT PRESENT",VLOOKUP(DATA!$P14,'M2'!$A:$C,Q$2,FALSE())),IF($N14=0,IF(ISERROR(VLOOKUP($P14,'M1'!$A:$C,Q$2,FALSE())),IF(ISERROR(VLOOKUP(DATA!$P14,'M2'!$A:$C,Q$2,FALSE())),"NOT PRESENT",VLOOKUP(DATA!$P14,'M2'!$A:$C,Q$2,FALSE())),VLOOKUP($P14,'M1'!$A:$C,Q$2,FALSE())),"SPECIFY METHOD")))</f>
        <v>Pteraster tesselatus</v>
      </c>
      <c r="R14" s="54" t="str">
        <f>IF($N14=1,IF(ISERROR(VLOOKUP($P14,'M1'!$A:$C,R$2,FALSE())),"NOT PRESENT",VLOOKUP($P14,'M1'!$A:$C,R$2,FALSE())),IF($N14=2,IF(ISERROR(VLOOKUP(DATA!$P14,'M2'!$A:$C,R$2,FALSE())),"NOT PRESENT",VLOOKUP(DATA!$P14,'M2'!$A:$C,R$2,FALSE())),IF($N14=0,IF(ISERROR(VLOOKUP($P14,'M1'!$A:$C,R$2,FALSE())),IF(ISERROR(VLOOKUP(DATA!$P14,'M2'!$A:$C,R$2,FALSE())),"NOT PRESENT",VLOOKUP(DATA!$P14,'M2'!$A:$C,R$2,FALSE())),VLOOKUP($P14,'M1'!$A:$C,R$2,FALSE())),"SPECIFY METHOD")))</f>
        <v>Slime star</v>
      </c>
      <c r="S14" s="58">
        <f t="shared" si="1"/>
        <v>0</v>
      </c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</row>
    <row r="15" spans="1:68" s="59" customFormat="1" ht="12.75" customHeight="1">
      <c r="A15" s="54">
        <f>MAX($A$1:$A14)+1</f>
        <v>13</v>
      </c>
      <c r="B15" s="55" t="str">
        <f t="shared" si="2"/>
        <v>Em Lim</v>
      </c>
      <c r="C15" s="55" t="str">
        <f t="shared" si="3"/>
        <v>Kieran Cox</v>
      </c>
      <c r="D15" s="55" t="str">
        <f t="shared" si="4"/>
        <v>KCCA23</v>
      </c>
      <c r="E15" s="54" t="str">
        <f>IF(ISERROR(VLOOKUP($D15,SITES!$A:$E,2,FALSE())),"",VLOOKUP($D15,SITES!$A:$E,2,FALSE()))</f>
        <v>Flemming 114</v>
      </c>
      <c r="F15" s="55">
        <f>IF(ISERROR(VLOOKUP($D15,SITES!$A:$E,3,FALSE())),"",VLOOKUP($D15,SITES!$A:$E,3,FALSE()))</f>
        <v>48.891500000000001</v>
      </c>
      <c r="G15" s="56">
        <f>IF(ISERROR(VLOOKUP($D15,SITES!$A:$E,4,FALSE())),"",VLOOKUP($D15,SITES!$A:$E,4,FALSE()))</f>
        <v>-125.11490000000001</v>
      </c>
      <c r="H15" s="60" t="str">
        <f t="shared" si="5"/>
        <v>28/05/2023</v>
      </c>
      <c r="I15" s="55">
        <f t="shared" si="6"/>
        <v>1</v>
      </c>
      <c r="J15" s="55">
        <f t="shared" si="7"/>
        <v>40</v>
      </c>
      <c r="K15" s="57">
        <f t="shared" si="8"/>
        <v>0.42708333333333298</v>
      </c>
      <c r="L15" s="55" t="str">
        <f t="shared" si="9"/>
        <v>EGL</v>
      </c>
      <c r="M15" s="55">
        <f t="shared" si="10"/>
        <v>10</v>
      </c>
      <c r="N15" s="55">
        <f t="shared" si="11"/>
        <v>2</v>
      </c>
      <c r="O15" s="55">
        <f t="shared" si="12"/>
        <v>1</v>
      </c>
      <c r="P15" s="55" t="s">
        <v>151</v>
      </c>
      <c r="Q15" s="54" t="str">
        <f>IF($N15=1,IF(ISERROR(VLOOKUP($P15,'M1'!$A:$C,Q$2,FALSE())),"NOT PRESENT",VLOOKUP($P15,'M1'!$A:$C,Q$2,FALSE())),IF($N15=2,IF(ISERROR(VLOOKUP(DATA!$P15,'M2'!$A:$C,Q$2,FALSE())),"NOT PRESENT",VLOOKUP(DATA!$P15,'M2'!$A:$C,Q$2,FALSE())),IF($N15=0,IF(ISERROR(VLOOKUP($P15,'M1'!$A:$C,Q$2,FALSE())),IF(ISERROR(VLOOKUP(DATA!$P15,'M2'!$A:$C,Q$2,FALSE())),"NOT PRESENT",VLOOKUP(DATA!$P15,'M2'!$A:$C,Q$2,FALSE())),VLOOKUP($P15,'M1'!$A:$C,Q$2,FALSE())),"SPECIFY METHOD")))</f>
        <v>Evasterias troschelii</v>
      </c>
      <c r="R15" s="54" t="str">
        <f>IF($N15=1,IF(ISERROR(VLOOKUP($P15,'M1'!$A:$C,R$2,FALSE())),"NOT PRESENT",VLOOKUP($P15,'M1'!$A:$C,R$2,FALSE())),IF($N15=2,IF(ISERROR(VLOOKUP(DATA!$P15,'M2'!$A:$C,R$2,FALSE())),"NOT PRESENT",VLOOKUP(DATA!$P15,'M2'!$A:$C,R$2,FALSE())),IF($N15=0,IF(ISERROR(VLOOKUP($P15,'M1'!$A:$C,R$2,FALSE())),IF(ISERROR(VLOOKUP(DATA!$P15,'M2'!$A:$C,R$2,FALSE())),"NOT PRESENT",VLOOKUP(DATA!$P15,'M2'!$A:$C,R$2,FALSE())),VLOOKUP($P15,'M1'!$A:$C,R$2,FALSE())),"SPECIFY METHOD")))</f>
        <v>Mottled starfish</v>
      </c>
      <c r="S15" s="58">
        <f t="shared" si="1"/>
        <v>0</v>
      </c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</row>
    <row r="16" spans="1:68" s="59" customFormat="1" ht="12.75" customHeight="1">
      <c r="A16" s="54">
        <f>MAX($A$1:$A15)+1</f>
        <v>14</v>
      </c>
      <c r="B16" s="55" t="str">
        <f t="shared" si="2"/>
        <v>Em Lim</v>
      </c>
      <c r="C16" s="55" t="str">
        <f t="shared" si="3"/>
        <v>Kieran Cox</v>
      </c>
      <c r="D16" s="55" t="str">
        <f t="shared" si="4"/>
        <v>KCCA23</v>
      </c>
      <c r="E16" s="54" t="str">
        <f>IF(ISERROR(VLOOKUP($D16,SITES!$A:$E,2,FALSE())),"",VLOOKUP($D16,SITES!$A:$E,2,FALSE()))</f>
        <v>Flemming 114</v>
      </c>
      <c r="F16" s="55">
        <f>IF(ISERROR(VLOOKUP($D16,SITES!$A:$E,3,FALSE())),"",VLOOKUP($D16,SITES!$A:$E,3,FALSE()))</f>
        <v>48.891500000000001</v>
      </c>
      <c r="G16" s="56">
        <f>IF(ISERROR(VLOOKUP($D16,SITES!$A:$E,4,FALSE())),"",VLOOKUP($D16,SITES!$A:$E,4,FALSE()))</f>
        <v>-125.11490000000001</v>
      </c>
      <c r="H16" s="60" t="str">
        <f t="shared" si="5"/>
        <v>28/05/2023</v>
      </c>
      <c r="I16" s="55">
        <f t="shared" si="6"/>
        <v>1</v>
      </c>
      <c r="J16" s="55">
        <f t="shared" si="7"/>
        <v>40</v>
      </c>
      <c r="K16" s="57">
        <f t="shared" si="8"/>
        <v>0.42708333333333298</v>
      </c>
      <c r="L16" s="55" t="str">
        <f t="shared" si="9"/>
        <v>EGL</v>
      </c>
      <c r="M16" s="55">
        <f t="shared" si="10"/>
        <v>10</v>
      </c>
      <c r="N16" s="55">
        <f t="shared" si="11"/>
        <v>2</v>
      </c>
      <c r="O16" s="55">
        <f t="shared" si="12"/>
        <v>1</v>
      </c>
      <c r="P16" s="55" t="s">
        <v>152</v>
      </c>
      <c r="Q16" s="54" t="str">
        <f>IF($N16=1,IF(ISERROR(VLOOKUP($P16,'M1'!$A:$C,Q$2,FALSE())),"NOT PRESENT",VLOOKUP($P16,'M1'!$A:$C,Q$2,FALSE())),IF($N16=2,IF(ISERROR(VLOOKUP(DATA!$P16,'M2'!$A:$C,Q$2,FALSE())),"NOT PRESENT",VLOOKUP(DATA!$P16,'M2'!$A:$C,Q$2,FALSE())),IF($N16=0,IF(ISERROR(VLOOKUP($P16,'M1'!$A:$C,Q$2,FALSE())),IF(ISERROR(VLOOKUP(DATA!$P16,'M2'!$A:$C,Q$2,FALSE())),"NOT PRESENT",VLOOKUP(DATA!$P16,'M2'!$A:$C,Q$2,FALSE())),VLOOKUP($P16,'M1'!$A:$C,Q$2,FALSE())),"SPECIFY METHOD")))</f>
        <v>Stylasterias forreri</v>
      </c>
      <c r="R16" s="54" t="str">
        <f>IF($N16=1,IF(ISERROR(VLOOKUP($P16,'M1'!$A:$C,R$2,FALSE())),"NOT PRESENT",VLOOKUP($P16,'M1'!$A:$C,R$2,FALSE())),IF($N16=2,IF(ISERROR(VLOOKUP(DATA!$P16,'M2'!$A:$C,R$2,FALSE())),"NOT PRESENT",VLOOKUP(DATA!$P16,'M2'!$A:$C,R$2,FALSE())),IF($N16=0,IF(ISERROR(VLOOKUP($P16,'M1'!$A:$C,R$2,FALSE())),IF(ISERROR(VLOOKUP(DATA!$P16,'M2'!$A:$C,R$2,FALSE())),"NOT PRESENT",VLOOKUP(DATA!$P16,'M2'!$A:$C,R$2,FALSE())),VLOOKUP($P16,'M1'!$A:$C,R$2,FALSE())),"SPECIFY METHOD")))</f>
        <v>Velcro seastar</v>
      </c>
      <c r="S16" s="58">
        <f t="shared" si="1"/>
        <v>3</v>
      </c>
      <c r="T16" s="55">
        <v>3</v>
      </c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</row>
    <row r="17" spans="1:68" s="59" customFormat="1" ht="12.75" customHeight="1">
      <c r="A17" s="54">
        <f>MAX($A$1:$A16)+1</f>
        <v>15</v>
      </c>
      <c r="B17" s="55" t="str">
        <f>IF(ISERROR(#REF!),IF(ISERROR(B16),IF(ISERROR(B15),"BLANK",B15),B16),#REF!)</f>
        <v>Em Lim</v>
      </c>
      <c r="C17" s="55" t="str">
        <f>IF(ISERROR(#REF!),IF(ISERROR(C16),IF(ISERROR(C15),"BLANK",C15),C16),#REF!)</f>
        <v>Kieran Cox</v>
      </c>
      <c r="D17" s="55" t="str">
        <f>IF(ISERROR(#REF!),IF(ISERROR(D16),IF(ISERROR(D15),"BLANK",D15),D16),#REF!)</f>
        <v>KCCA23</v>
      </c>
      <c r="E17" s="54" t="str">
        <f>IF(ISERROR(VLOOKUP($D17,SITES!$A:$E,2,FALSE())),"",VLOOKUP($D17,SITES!$A:$E,2,FALSE()))</f>
        <v>Flemming 114</v>
      </c>
      <c r="F17" s="55">
        <f>IF(ISERROR(VLOOKUP($D17,SITES!$A:$E,3,FALSE())),"",VLOOKUP($D17,SITES!$A:$E,3,FALSE()))</f>
        <v>48.891500000000001</v>
      </c>
      <c r="G17" s="56">
        <f>IF(ISERROR(VLOOKUP($D17,SITES!$A:$E,4,FALSE())),"",VLOOKUP($D17,SITES!$A:$E,4,FALSE()))</f>
        <v>-125.11490000000001</v>
      </c>
      <c r="H17" s="60" t="str">
        <f>IF(ISERROR(#REF!),IF(ISERROR(H16),IF(ISERROR(H15),"BLANK",H15),H16),#REF!)</f>
        <v>28/05/2023</v>
      </c>
      <c r="I17" s="55">
        <f>IF(ISERROR(#REF!),IF(ISERROR(I16),IF(ISERROR(I15),"BLANK",I15),I16),#REF!)</f>
        <v>1</v>
      </c>
      <c r="J17" s="55">
        <f>IF(ISERROR(#REF!),IF(ISERROR(J16),IF(ISERROR(J15),"BLANK",J15),J16),#REF!)</f>
        <v>40</v>
      </c>
      <c r="K17" s="57">
        <f>IF(ISERROR(#REF!),IF(ISERROR(K16),IF(ISERROR(K15),"BLANK",K15),K16),#REF!)</f>
        <v>0.42708333333333298</v>
      </c>
      <c r="L17" s="55" t="str">
        <f>IF(ISERROR(#REF!),IF(ISERROR(L16),IF(ISERROR(L15),"BLANK",L15),L16),#REF!)</f>
        <v>EGL</v>
      </c>
      <c r="M17" s="55">
        <f>IF(ISERROR(#REF!),IF(ISERROR(M16),IF(ISERROR(M15),"BLANK",M15),M16),#REF!)</f>
        <v>10</v>
      </c>
      <c r="N17" s="55">
        <f>IF(ISERROR(#REF!),IF(ISERROR(N16),IF(ISERROR(N15),"BLANK",N15),N16),#REF!)</f>
        <v>2</v>
      </c>
      <c r="O17" s="55">
        <f>IF(ISERROR(#REF!),IF(ISERROR(O16),IF(ISERROR(O15),"BLANK",O15),O16),#REF!)</f>
        <v>1</v>
      </c>
      <c r="P17" s="55" t="s">
        <v>153</v>
      </c>
      <c r="Q17" s="54" t="str">
        <f>IF($N17=1,IF(ISERROR(VLOOKUP($P17,'M1'!$A:$C,Q$2,FALSE())),"NOT PRESENT",VLOOKUP($P17,'M1'!$A:$C,Q$2,FALSE())),IF($N17=2,IF(ISERROR(VLOOKUP(DATA!$P17,'M2'!$A:$C,Q$2,FALSE())),"NOT PRESENT",VLOOKUP(DATA!$P17,'M2'!$A:$C,Q$2,FALSE())),IF($N17=0,IF(ISERROR(VLOOKUP($P17,'M1'!$A:$C,Q$2,FALSE())),IF(ISERROR(VLOOKUP(DATA!$P17,'M2'!$A:$C,Q$2,FALSE())),"NOT PRESENT",VLOOKUP(DATA!$P17,'M2'!$A:$C,Q$2,FALSE())),VLOOKUP($P17,'M1'!$A:$C,Q$2,FALSE())),"SPECIFY METHOD")))</f>
        <v>Pholis clemensi</v>
      </c>
      <c r="R17" s="54" t="str">
        <f>IF($N17=1,IF(ISERROR(VLOOKUP($P17,'M1'!$A:$C,R$2,FALSE())),"NOT PRESENT",VLOOKUP($P17,'M1'!$A:$C,R$2,FALSE())),IF($N17=2,IF(ISERROR(VLOOKUP(DATA!$P17,'M2'!$A:$C,R$2,FALSE())),"NOT PRESENT",VLOOKUP(DATA!$P17,'M2'!$A:$C,R$2,FALSE())),IF($N17=0,IF(ISERROR(VLOOKUP($P17,'M1'!$A:$C,R$2,FALSE())),IF(ISERROR(VLOOKUP(DATA!$P17,'M2'!$A:$C,R$2,FALSE())),"NOT PRESENT",VLOOKUP(DATA!$P17,'M2'!$A:$C,R$2,FALSE())),VLOOKUP($P17,'M1'!$A:$C,R$2,FALSE())),"SPECIFY METHOD")))</f>
        <v>Longfin gunnel</v>
      </c>
      <c r="S17" s="58">
        <f t="shared" si="1"/>
        <v>1</v>
      </c>
      <c r="T17" s="55">
        <v>0</v>
      </c>
      <c r="U17" s="55"/>
      <c r="V17" s="55"/>
      <c r="W17" s="55">
        <v>1</v>
      </c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</row>
    <row r="18" spans="1:68" s="59" customFormat="1" ht="12.75" customHeight="1">
      <c r="A18" s="54">
        <f>MAX($A$1:$A17)+1</f>
        <v>16</v>
      </c>
      <c r="B18" s="55" t="str">
        <f>IF(ISERROR(B17),IF(ISERROR(#REF!),IF(ISERROR(B16),"BLANK",B16),#REF!),B17)</f>
        <v>Em Lim</v>
      </c>
      <c r="C18" s="55" t="str">
        <f>IF(ISERROR(C17),IF(ISERROR(#REF!),IF(ISERROR(C16),"BLANK",C16),#REF!),C17)</f>
        <v>Kieran Cox</v>
      </c>
      <c r="D18" s="55" t="str">
        <f>IF(ISERROR(D17),IF(ISERROR(#REF!),IF(ISERROR(D16),"BLANK",D16),#REF!),D17)</f>
        <v>KCCA23</v>
      </c>
      <c r="E18" s="54" t="str">
        <f>IF(ISERROR(VLOOKUP($D18,SITES!$A:$E,2,FALSE())),"",VLOOKUP($D18,SITES!$A:$E,2,FALSE()))</f>
        <v>Flemming 114</v>
      </c>
      <c r="F18" s="55">
        <f>IF(ISERROR(VLOOKUP($D18,SITES!$A:$E,3,FALSE())),"",VLOOKUP($D18,SITES!$A:$E,3,FALSE()))</f>
        <v>48.891500000000001</v>
      </c>
      <c r="G18" s="56">
        <f>IF(ISERROR(VLOOKUP($D18,SITES!$A:$E,4,FALSE())),"",VLOOKUP($D18,SITES!$A:$E,4,FALSE()))</f>
        <v>-125.11490000000001</v>
      </c>
      <c r="H18" s="60" t="str">
        <f>IF(ISERROR(H17),IF(ISERROR(#REF!),IF(ISERROR(H16),"BLANK",H16),#REF!),H17)</f>
        <v>28/05/2023</v>
      </c>
      <c r="I18" s="55">
        <f>IF(ISERROR(I17),IF(ISERROR(#REF!),IF(ISERROR(I16),"BLANK",I16),#REF!),I17)</f>
        <v>1</v>
      </c>
      <c r="J18" s="55">
        <f>IF(ISERROR(J17),IF(ISERROR(#REF!),IF(ISERROR(J16),"BLANK",J16),#REF!),J17)</f>
        <v>40</v>
      </c>
      <c r="K18" s="57">
        <f>IF(ISERROR(K17),IF(ISERROR(#REF!),IF(ISERROR(K16),"BLANK",K16),#REF!),K17)</f>
        <v>0.42708333333333298</v>
      </c>
      <c r="L18" s="55" t="str">
        <f>IF(ISERROR(L17),IF(ISERROR(#REF!),IF(ISERROR(L16),"BLANK",L16),#REF!),L17)</f>
        <v>EGL</v>
      </c>
      <c r="M18" s="55">
        <f>IF(ISERROR(M17),IF(ISERROR(#REF!),IF(ISERROR(M16),"BLANK",M16),#REF!),M17)</f>
        <v>10</v>
      </c>
      <c r="N18" s="55">
        <f>IF(ISERROR(N17),IF(ISERROR(#REF!),IF(ISERROR(N16),"BLANK",N16),#REF!),N17)</f>
        <v>2</v>
      </c>
      <c r="O18" s="55">
        <f>IF(ISERROR(O17),IF(ISERROR(#REF!),IF(ISERROR(O16),"BLANK",O16),#REF!),O17)</f>
        <v>1</v>
      </c>
      <c r="P18" s="55" t="s">
        <v>154</v>
      </c>
      <c r="Q18" s="54" t="str">
        <f>IF($N18=1,IF(ISERROR(VLOOKUP($P18,'M1'!$A:$C,Q$2,FALSE())),"NOT PRESENT",VLOOKUP($P18,'M1'!$A:$C,Q$2,FALSE())),IF($N18=2,IF(ISERROR(VLOOKUP(DATA!$P18,'M2'!$A:$C,Q$2,FALSE())),"NOT PRESENT",VLOOKUP(DATA!$P18,'M2'!$A:$C,Q$2,FALSE())),IF($N18=0,IF(ISERROR(VLOOKUP($P18,'M1'!$A:$C,Q$2,FALSE())),IF(ISERROR(VLOOKUP(DATA!$P18,'M2'!$A:$C,Q$2,FALSE())),"NOT PRESENT",VLOOKUP(DATA!$P18,'M2'!$A:$C,Q$2,FALSE())),VLOOKUP($P18,'M1'!$A:$C,Q$2,FALSE())),"SPECIFY METHOD")))</f>
        <v>Dendronotus iris</v>
      </c>
      <c r="R18" s="54" t="str">
        <f>IF($N18=1,IF(ISERROR(VLOOKUP($P18,'M1'!$A:$C,R$2,FALSE())),"NOT PRESENT",VLOOKUP($P18,'M1'!$A:$C,R$2,FALSE())),IF($N18=2,IF(ISERROR(VLOOKUP(DATA!$P18,'M2'!$A:$C,R$2,FALSE())),"NOT PRESENT",VLOOKUP(DATA!$P18,'M2'!$A:$C,R$2,FALSE())),IF($N18=0,IF(ISERROR(VLOOKUP($P18,'M1'!$A:$C,R$2,FALSE())),IF(ISERROR(VLOOKUP(DATA!$P18,'M2'!$A:$C,R$2,FALSE())),"NOT PRESENT",VLOOKUP(DATA!$P18,'M2'!$A:$C,R$2,FALSE())),VLOOKUP($P18,'M1'!$A:$C,R$2,FALSE())),"SPECIFY METHOD")))</f>
        <v>Giant frond-aeolis</v>
      </c>
      <c r="S18" s="58">
        <f t="shared" si="1"/>
        <v>2</v>
      </c>
      <c r="T18" s="55">
        <v>2</v>
      </c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</row>
    <row r="19" spans="1:68" s="59" customFormat="1" ht="12.75" customHeight="1">
      <c r="A19" s="54">
        <f>MAX($A$1:$A18)+1</f>
        <v>17</v>
      </c>
      <c r="B19" s="55" t="str">
        <f>IF(ISERROR(B18),IF(ISERROR(B17),IF(ISERROR(#REF!),"BLANK",#REF!),B17),B18)</f>
        <v>Em Lim</v>
      </c>
      <c r="C19" s="55" t="str">
        <f>IF(ISERROR(C18),IF(ISERROR(C17),IF(ISERROR(#REF!),"BLANK",#REF!),C17),C18)</f>
        <v>Kieran Cox</v>
      </c>
      <c r="D19" s="55" t="str">
        <f>IF(ISERROR(D18),IF(ISERROR(D17),IF(ISERROR(#REF!),"BLANK",#REF!),D17),D18)</f>
        <v>KCCA23</v>
      </c>
      <c r="E19" s="54" t="str">
        <f>IF(ISERROR(VLOOKUP($D19,SITES!$A:$E,2,FALSE())),"",VLOOKUP($D19,SITES!$A:$E,2,FALSE()))</f>
        <v>Flemming 114</v>
      </c>
      <c r="F19" s="55">
        <f>IF(ISERROR(VLOOKUP($D19,SITES!$A:$E,3,FALSE())),"",VLOOKUP($D19,SITES!$A:$E,3,FALSE()))</f>
        <v>48.891500000000001</v>
      </c>
      <c r="G19" s="56">
        <f>IF(ISERROR(VLOOKUP($D19,SITES!$A:$E,4,FALSE())),"",VLOOKUP($D19,SITES!$A:$E,4,FALSE()))</f>
        <v>-125.11490000000001</v>
      </c>
      <c r="H19" s="60" t="str">
        <f>IF(ISERROR(H18),IF(ISERROR(H17),IF(ISERROR(#REF!),"BLANK",#REF!),H17),H18)</f>
        <v>28/05/2023</v>
      </c>
      <c r="I19" s="55">
        <f>IF(ISERROR(I18),IF(ISERROR(I17),IF(ISERROR(#REF!),"BLANK",#REF!),I17),I18)</f>
        <v>1</v>
      </c>
      <c r="J19" s="55">
        <f>IF(ISERROR(J18),IF(ISERROR(J17),IF(ISERROR(#REF!),"BLANK",#REF!),J17),J18)</f>
        <v>40</v>
      </c>
      <c r="K19" s="57">
        <f>IF(ISERROR(K18),IF(ISERROR(K17),IF(ISERROR(#REF!),"BLANK",#REF!),K17),K18)</f>
        <v>0.42708333333333298</v>
      </c>
      <c r="L19" s="55" t="str">
        <f>IF(ISERROR(L18),IF(ISERROR(L17),IF(ISERROR(#REF!),"BLANK",#REF!),L17),L18)</f>
        <v>EGL</v>
      </c>
      <c r="M19" s="55">
        <f>IF(ISERROR(M18),IF(ISERROR(M17),IF(ISERROR(#REF!),"BLANK",#REF!),M17),M18)</f>
        <v>10</v>
      </c>
      <c r="N19" s="55">
        <v>0</v>
      </c>
      <c r="O19" s="55">
        <v>1</v>
      </c>
      <c r="P19" s="55" t="s">
        <v>155</v>
      </c>
      <c r="Q19" s="54" t="str">
        <f>IF($N19=1,IF(ISERROR(VLOOKUP($P19,'M1'!$A:$C,Q$2,FALSE())),"NOT PRESENT",VLOOKUP($P19,'M1'!$A:$C,Q$2,FALSE())),IF($N19=2,IF(ISERROR(VLOOKUP(DATA!$P19,'M2'!$A:$C,Q$2,FALSE())),"NOT PRESENT",VLOOKUP(DATA!$P19,'M2'!$A:$C,Q$2,FALSE())),IF($N19=0,IF(ISERROR(VLOOKUP($P19,'M1'!$A:$C,Q$2,FALSE())),IF(ISERROR(VLOOKUP(DATA!$P19,'M2'!$A:$C,Q$2,FALSE())),"NOT PRESENT",VLOOKUP(DATA!$P19,'M2'!$A:$C,Q$2,FALSE())),VLOOKUP($P19,'M1'!$A:$C,Q$2,FALSE())),"SPECIFY METHOD")))</f>
        <v>Hexagrammos decagrammus</v>
      </c>
      <c r="R19" s="54" t="str">
        <f>IF($N19=1,IF(ISERROR(VLOOKUP($P19,'M1'!$A:$C,R$2,FALSE())),"NOT PRESENT",VLOOKUP($P19,'M1'!$A:$C,R$2,FALSE())),IF($N19=2,IF(ISERROR(VLOOKUP(DATA!$P19,'M2'!$A:$C,R$2,FALSE())),"NOT PRESENT",VLOOKUP(DATA!$P19,'M2'!$A:$C,R$2,FALSE())),IF($N19=0,IF(ISERROR(VLOOKUP($P19,'M1'!$A:$C,R$2,FALSE())),IF(ISERROR(VLOOKUP(DATA!$P19,'M2'!$A:$C,R$2,FALSE())),"NOT PRESENT",VLOOKUP(DATA!$P19,'M2'!$A:$C,R$2,FALSE())),VLOOKUP($P19,'M1'!$A:$C,R$2,FALSE())),"SPECIFY METHOD")))</f>
        <v>Kelp greenling</v>
      </c>
      <c r="S19" s="58">
        <f t="shared" si="1"/>
        <v>1</v>
      </c>
      <c r="T19" s="55">
        <v>0</v>
      </c>
      <c r="U19" s="55"/>
      <c r="V19" s="55"/>
      <c r="W19" s="55"/>
      <c r="X19" s="55"/>
      <c r="Y19" s="55"/>
      <c r="Z19" s="55"/>
      <c r="AA19" s="55"/>
      <c r="AB19" s="55">
        <v>1</v>
      </c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</row>
    <row r="20" spans="1:68" s="59" customFormat="1" ht="12.75" customHeight="1">
      <c r="A20" s="54">
        <f>MAX($A$1:$A19)+1</f>
        <v>18</v>
      </c>
      <c r="B20" s="55" t="str">
        <f t="shared" ref="B20:B28" si="13">IF(ISERROR(B19),IF(ISERROR(B18),IF(ISERROR(B17),"BLANK",B17),B18),B19)</f>
        <v>Em Lim</v>
      </c>
      <c r="C20" s="55" t="str">
        <f t="shared" ref="C20:C28" si="14">IF(ISERROR(C19),IF(ISERROR(C18),IF(ISERROR(C17),"BLANK",C17),C18),C19)</f>
        <v>Kieran Cox</v>
      </c>
      <c r="D20" s="55" t="str">
        <f t="shared" ref="D20:D28" si="15">IF(ISERROR(D19),IF(ISERROR(D18),IF(ISERROR(D17),"BLANK",D17),D18),D19)</f>
        <v>KCCA23</v>
      </c>
      <c r="E20" s="54" t="str">
        <f>IF(ISERROR(VLOOKUP($D20,SITES!$A:$E,2,FALSE())),"",VLOOKUP($D20,SITES!$A:$E,2,FALSE()))</f>
        <v>Flemming 114</v>
      </c>
      <c r="F20" s="55">
        <f>IF(ISERROR(VLOOKUP($D20,SITES!$A:$E,3,FALSE())),"",VLOOKUP($D20,SITES!$A:$E,3,FALSE()))</f>
        <v>48.891500000000001</v>
      </c>
      <c r="G20" s="56">
        <f>IF(ISERROR(VLOOKUP($D20,SITES!$A:$E,4,FALSE())),"",VLOOKUP($D20,SITES!$A:$E,4,FALSE()))</f>
        <v>-125.11490000000001</v>
      </c>
      <c r="H20" s="60" t="str">
        <f t="shared" ref="H20:N25" si="16">IF(ISERROR(H19),IF(ISERROR(H18),IF(ISERROR(H17),"BLANK",H17),H18),H19)</f>
        <v>28/05/2023</v>
      </c>
      <c r="I20" s="55">
        <f t="shared" si="16"/>
        <v>1</v>
      </c>
      <c r="J20" s="55">
        <f t="shared" si="16"/>
        <v>40</v>
      </c>
      <c r="K20" s="57">
        <f t="shared" si="16"/>
        <v>0.42708333333333298</v>
      </c>
      <c r="L20" s="55" t="str">
        <f t="shared" si="16"/>
        <v>EGL</v>
      </c>
      <c r="M20" s="55">
        <f t="shared" si="16"/>
        <v>10</v>
      </c>
      <c r="N20" s="55">
        <f t="shared" si="16"/>
        <v>0</v>
      </c>
      <c r="O20" s="55">
        <v>1</v>
      </c>
      <c r="P20" s="55" t="s">
        <v>156</v>
      </c>
      <c r="Q20" s="54" t="str">
        <f>IF($N20=1,IF(ISERROR(VLOOKUP($P20,'M1'!$A:$C,Q$2,FALSE())),"NOT PRESENT",VLOOKUP($P20,'M1'!$A:$C,Q$2,FALSE())),IF($N20=2,IF(ISERROR(VLOOKUP(DATA!$P20,'M2'!$A:$C,Q$2,FALSE())),"NOT PRESENT",VLOOKUP(DATA!$P20,'M2'!$A:$C,Q$2,FALSE())),IF($N20=0,IF(ISERROR(VLOOKUP($P20,'M1'!$A:$C,Q$2,FALSE())),IF(ISERROR(VLOOKUP(DATA!$P20,'M2'!$A:$C,Q$2,FALSE())),"NOT PRESENT",VLOOKUP(DATA!$P20,'M2'!$A:$C,Q$2,FALSE())),VLOOKUP($P20,'M1'!$A:$C,Q$2,FALSE())),"SPECIFY METHOD")))</f>
        <v>Pugettia producta</v>
      </c>
      <c r="R20" s="54" t="str">
        <f>IF($N20=1,IF(ISERROR(VLOOKUP($P20,'M1'!$A:$C,R$2,FALSE())),"NOT PRESENT",VLOOKUP($P20,'M1'!$A:$C,R$2,FALSE())),IF($N20=2,IF(ISERROR(VLOOKUP(DATA!$P20,'M2'!$A:$C,R$2,FALSE())),"NOT PRESENT",VLOOKUP(DATA!$P20,'M2'!$A:$C,R$2,FALSE())),IF($N20=0,IF(ISERROR(VLOOKUP($P20,'M1'!$A:$C,R$2,FALSE())),IF(ISERROR(VLOOKUP(DATA!$P20,'M2'!$A:$C,R$2,FALSE())),"NOT PRESENT",VLOOKUP(DATA!$P20,'M2'!$A:$C,R$2,FALSE())),VLOOKUP($P20,'M1'!$A:$C,R$2,FALSE())),"SPECIFY METHOD")))</f>
        <v>Northern kelp crab</v>
      </c>
      <c r="S20" s="58">
        <f t="shared" si="1"/>
        <v>0</v>
      </c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</row>
    <row r="21" spans="1:68" s="59" customFormat="1" ht="12.75" customHeight="1">
      <c r="A21" s="54">
        <f>MAX($A$1:$A20)+1</f>
        <v>19</v>
      </c>
      <c r="B21" s="55" t="str">
        <f t="shared" si="13"/>
        <v>Em Lim</v>
      </c>
      <c r="C21" s="55" t="str">
        <f t="shared" si="14"/>
        <v>Kieran Cox</v>
      </c>
      <c r="D21" s="55" t="str">
        <f t="shared" si="15"/>
        <v>KCCA23</v>
      </c>
      <c r="E21" s="54" t="str">
        <f>IF(ISERROR(VLOOKUP($D21,SITES!$A:$E,2,FALSE())),"",VLOOKUP($D21,SITES!$A:$E,2,FALSE()))</f>
        <v>Flemming 114</v>
      </c>
      <c r="F21" s="55">
        <f>IF(ISERROR(VLOOKUP($D21,SITES!$A:$E,3,FALSE())),"",VLOOKUP($D21,SITES!$A:$E,3,FALSE()))</f>
        <v>48.891500000000001</v>
      </c>
      <c r="G21" s="56">
        <f>IF(ISERROR(VLOOKUP($D21,SITES!$A:$E,4,FALSE())),"",VLOOKUP($D21,SITES!$A:$E,4,FALSE()))</f>
        <v>-125.11490000000001</v>
      </c>
      <c r="H21" s="60" t="str">
        <f t="shared" si="16"/>
        <v>28/05/2023</v>
      </c>
      <c r="I21" s="55">
        <f t="shared" si="16"/>
        <v>1</v>
      </c>
      <c r="J21" s="55">
        <f t="shared" si="16"/>
        <v>40</v>
      </c>
      <c r="K21" s="57">
        <f t="shared" si="16"/>
        <v>0.42708333333333298</v>
      </c>
      <c r="L21" s="55" t="str">
        <f t="shared" si="16"/>
        <v>EGL</v>
      </c>
      <c r="M21" s="55">
        <f t="shared" si="16"/>
        <v>10</v>
      </c>
      <c r="N21" s="55">
        <f t="shared" si="16"/>
        <v>0</v>
      </c>
      <c r="O21" s="55">
        <v>1</v>
      </c>
      <c r="P21" s="55" t="s">
        <v>156</v>
      </c>
      <c r="Q21" s="54" t="str">
        <f>IF($N21=1,IF(ISERROR(VLOOKUP($P21,'M1'!$A:$C,Q$2,FALSE())),"NOT PRESENT",VLOOKUP($P21,'M1'!$A:$C,Q$2,FALSE())),IF($N21=2,IF(ISERROR(VLOOKUP(DATA!$P21,'M2'!$A:$C,Q$2,FALSE())),"NOT PRESENT",VLOOKUP(DATA!$P21,'M2'!$A:$C,Q$2,FALSE())),IF($N21=0,IF(ISERROR(VLOOKUP($P21,'M1'!$A:$C,Q$2,FALSE())),IF(ISERROR(VLOOKUP(DATA!$P21,'M2'!$A:$C,Q$2,FALSE())),"NOT PRESENT",VLOOKUP(DATA!$P21,'M2'!$A:$C,Q$2,FALSE())),VLOOKUP($P21,'M1'!$A:$C,Q$2,FALSE())),"SPECIFY METHOD")))</f>
        <v>Pugettia producta</v>
      </c>
      <c r="R21" s="54" t="str">
        <f>IF($N21=1,IF(ISERROR(VLOOKUP($P21,'M1'!$A:$C,R$2,FALSE())),"NOT PRESENT",VLOOKUP($P21,'M1'!$A:$C,R$2,FALSE())),IF($N21=2,IF(ISERROR(VLOOKUP(DATA!$P21,'M2'!$A:$C,R$2,FALSE())),"NOT PRESENT",VLOOKUP(DATA!$P21,'M2'!$A:$C,R$2,FALSE())),IF($N21=0,IF(ISERROR(VLOOKUP($P21,'M1'!$A:$C,R$2,FALSE())),IF(ISERROR(VLOOKUP(DATA!$P21,'M2'!$A:$C,R$2,FALSE())),"NOT PRESENT",VLOOKUP(DATA!$P21,'M2'!$A:$C,R$2,FALSE())),VLOOKUP($P21,'M1'!$A:$C,R$2,FALSE())),"SPECIFY METHOD")))</f>
        <v>Northern kelp crab</v>
      </c>
      <c r="S21" s="58">
        <f t="shared" si="1"/>
        <v>0</v>
      </c>
      <c r="T21" s="55">
        <v>0</v>
      </c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</row>
    <row r="22" spans="1:68" s="59" customFormat="1" ht="12.75" customHeight="1">
      <c r="A22" s="54">
        <f>MAX($A$1:$A21)+1</f>
        <v>20</v>
      </c>
      <c r="B22" s="55" t="str">
        <f t="shared" si="13"/>
        <v>Em Lim</v>
      </c>
      <c r="C22" s="55" t="str">
        <f t="shared" si="14"/>
        <v>Kieran Cox</v>
      </c>
      <c r="D22" s="55" t="str">
        <f t="shared" si="15"/>
        <v>KCCA23</v>
      </c>
      <c r="E22" s="54" t="str">
        <f>IF(ISERROR(VLOOKUP($D22,SITES!$A:$E,2,FALSE())),"",VLOOKUP($D22,SITES!$A:$E,2,FALSE()))</f>
        <v>Flemming 114</v>
      </c>
      <c r="F22" s="55">
        <f>IF(ISERROR(VLOOKUP($D22,SITES!$A:$E,3,FALSE())),"",VLOOKUP($D22,SITES!$A:$E,3,FALSE()))</f>
        <v>48.891500000000001</v>
      </c>
      <c r="G22" s="56">
        <f>IF(ISERROR(VLOOKUP($D22,SITES!$A:$E,4,FALSE())),"",VLOOKUP($D22,SITES!$A:$E,4,FALSE()))</f>
        <v>-125.11490000000001</v>
      </c>
      <c r="H22" s="60" t="str">
        <f t="shared" si="16"/>
        <v>28/05/2023</v>
      </c>
      <c r="I22" s="55">
        <f t="shared" si="16"/>
        <v>1</v>
      </c>
      <c r="J22" s="55">
        <f t="shared" si="16"/>
        <v>40</v>
      </c>
      <c r="K22" s="57">
        <f t="shared" si="16"/>
        <v>0.42708333333333298</v>
      </c>
      <c r="L22" s="55" t="str">
        <f t="shared" si="16"/>
        <v>EGL</v>
      </c>
      <c r="M22" s="55">
        <f t="shared" si="16"/>
        <v>10</v>
      </c>
      <c r="N22" s="55">
        <f t="shared" si="16"/>
        <v>0</v>
      </c>
      <c r="O22" s="55">
        <v>1</v>
      </c>
      <c r="P22" s="55" t="s">
        <v>156</v>
      </c>
      <c r="Q22" s="54" t="str">
        <f>IF($N22=1,IF(ISERROR(VLOOKUP($P22,'M1'!$A:$C,Q$2,FALSE())),"NOT PRESENT",VLOOKUP($P22,'M1'!$A:$C,Q$2,FALSE())),IF($N22=2,IF(ISERROR(VLOOKUP(DATA!$P22,'M2'!$A:$C,Q$2,FALSE())),"NOT PRESENT",VLOOKUP(DATA!$P22,'M2'!$A:$C,Q$2,FALSE())),IF($N22=0,IF(ISERROR(VLOOKUP($P22,'M1'!$A:$C,Q$2,FALSE())),IF(ISERROR(VLOOKUP(DATA!$P22,'M2'!$A:$C,Q$2,FALSE())),"NOT PRESENT",VLOOKUP(DATA!$P22,'M2'!$A:$C,Q$2,FALSE())),VLOOKUP($P22,'M1'!$A:$C,Q$2,FALSE())),"SPECIFY METHOD")))</f>
        <v>Pugettia producta</v>
      </c>
      <c r="R22" s="54" t="str">
        <f>IF($N22=1,IF(ISERROR(VLOOKUP($P22,'M1'!$A:$C,R$2,FALSE())),"NOT PRESENT",VLOOKUP($P22,'M1'!$A:$C,R$2,FALSE())),IF($N22=2,IF(ISERROR(VLOOKUP(DATA!$P22,'M2'!$A:$C,R$2,FALSE())),"NOT PRESENT",VLOOKUP(DATA!$P22,'M2'!$A:$C,R$2,FALSE())),IF($N22=0,IF(ISERROR(VLOOKUP($P22,'M1'!$A:$C,R$2,FALSE())),IF(ISERROR(VLOOKUP(DATA!$P22,'M2'!$A:$C,R$2,FALSE())),"NOT PRESENT",VLOOKUP(DATA!$P22,'M2'!$A:$C,R$2,FALSE())),VLOOKUP($P22,'M1'!$A:$C,R$2,FALSE())),"SPECIFY METHOD")))</f>
        <v>Northern kelp crab</v>
      </c>
      <c r="S22" s="58">
        <f t="shared" si="1"/>
        <v>0</v>
      </c>
      <c r="T22" s="55">
        <v>0</v>
      </c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</row>
    <row r="23" spans="1:68" s="59" customFormat="1" ht="12.75" customHeight="1">
      <c r="A23" s="54">
        <f>MAX($A$1:$A22)+1</f>
        <v>21</v>
      </c>
      <c r="B23" s="55" t="str">
        <f t="shared" si="13"/>
        <v>Em Lim</v>
      </c>
      <c r="C23" s="55" t="str">
        <f t="shared" si="14"/>
        <v>Kieran Cox</v>
      </c>
      <c r="D23" s="55" t="str">
        <f t="shared" si="15"/>
        <v>KCCA23</v>
      </c>
      <c r="E23" s="54" t="str">
        <f>IF(ISERROR(VLOOKUP($D23,SITES!$A:$E,2,FALSE())),"",VLOOKUP($D23,SITES!$A:$E,2,FALSE()))</f>
        <v>Flemming 114</v>
      </c>
      <c r="F23" s="55">
        <f>IF(ISERROR(VLOOKUP($D23,SITES!$A:$E,3,FALSE())),"",VLOOKUP($D23,SITES!$A:$E,3,FALSE()))</f>
        <v>48.891500000000001</v>
      </c>
      <c r="G23" s="56">
        <f>IF(ISERROR(VLOOKUP($D23,SITES!$A:$E,4,FALSE())),"",VLOOKUP($D23,SITES!$A:$E,4,FALSE()))</f>
        <v>-125.11490000000001</v>
      </c>
      <c r="H23" s="60" t="str">
        <f t="shared" si="16"/>
        <v>28/05/2023</v>
      </c>
      <c r="I23" s="55">
        <f t="shared" si="16"/>
        <v>1</v>
      </c>
      <c r="J23" s="55">
        <f t="shared" si="16"/>
        <v>40</v>
      </c>
      <c r="K23" s="57">
        <f t="shared" si="16"/>
        <v>0.42708333333333298</v>
      </c>
      <c r="L23" s="55" t="str">
        <f t="shared" si="16"/>
        <v>EGL</v>
      </c>
      <c r="M23" s="55">
        <f t="shared" si="16"/>
        <v>10</v>
      </c>
      <c r="N23" s="55">
        <f t="shared" si="16"/>
        <v>0</v>
      </c>
      <c r="O23" s="55">
        <v>1</v>
      </c>
      <c r="P23" s="55" t="s">
        <v>156</v>
      </c>
      <c r="Q23" s="54" t="str">
        <f>IF($N23=1,IF(ISERROR(VLOOKUP($P23,'M1'!$A:$C,Q$2,FALSE())),"NOT PRESENT",VLOOKUP($P23,'M1'!$A:$C,Q$2,FALSE())),IF($N23=2,IF(ISERROR(VLOOKUP(DATA!$P23,'M2'!$A:$C,Q$2,FALSE())),"NOT PRESENT",VLOOKUP(DATA!$P23,'M2'!$A:$C,Q$2,FALSE())),IF($N23=0,IF(ISERROR(VLOOKUP($P23,'M1'!$A:$C,Q$2,FALSE())),IF(ISERROR(VLOOKUP(DATA!$P23,'M2'!$A:$C,Q$2,FALSE())),"NOT PRESENT",VLOOKUP(DATA!$P23,'M2'!$A:$C,Q$2,FALSE())),VLOOKUP($P23,'M1'!$A:$C,Q$2,FALSE())),"SPECIFY METHOD")))</f>
        <v>Pugettia producta</v>
      </c>
      <c r="R23" s="54" t="str">
        <f>IF($N23=1,IF(ISERROR(VLOOKUP($P23,'M1'!$A:$C,R$2,FALSE())),"NOT PRESENT",VLOOKUP($P23,'M1'!$A:$C,R$2,FALSE())),IF($N23=2,IF(ISERROR(VLOOKUP(DATA!$P23,'M2'!$A:$C,R$2,FALSE())),"NOT PRESENT",VLOOKUP(DATA!$P23,'M2'!$A:$C,R$2,FALSE())),IF($N23=0,IF(ISERROR(VLOOKUP($P23,'M1'!$A:$C,R$2,FALSE())),IF(ISERROR(VLOOKUP(DATA!$P23,'M2'!$A:$C,R$2,FALSE())),"NOT PRESENT",VLOOKUP(DATA!$P23,'M2'!$A:$C,R$2,FALSE())),VLOOKUP($P23,'M1'!$A:$C,R$2,FALSE())),"SPECIFY METHOD")))</f>
        <v>Northern kelp crab</v>
      </c>
      <c r="S23" s="58">
        <f t="shared" si="1"/>
        <v>0</v>
      </c>
      <c r="T23" s="55">
        <v>0</v>
      </c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</row>
    <row r="24" spans="1:68" s="59" customFormat="1" ht="12.75" customHeight="1">
      <c r="A24" s="54">
        <f>MAX($A$1:$A23)+1</f>
        <v>22</v>
      </c>
      <c r="B24" s="55" t="str">
        <f t="shared" si="13"/>
        <v>Em Lim</v>
      </c>
      <c r="C24" s="55" t="str">
        <f t="shared" si="14"/>
        <v>Kieran Cox</v>
      </c>
      <c r="D24" s="55" t="str">
        <f t="shared" si="15"/>
        <v>KCCA23</v>
      </c>
      <c r="E24" s="54" t="str">
        <f>IF(ISERROR(VLOOKUP($D24,SITES!$A:$E,2,FALSE())),"",VLOOKUP($D24,SITES!$A:$E,2,FALSE()))</f>
        <v>Flemming 114</v>
      </c>
      <c r="F24" s="55">
        <f>IF(ISERROR(VLOOKUP($D24,SITES!$A:$E,3,FALSE())),"",VLOOKUP($D24,SITES!$A:$E,3,FALSE()))</f>
        <v>48.891500000000001</v>
      </c>
      <c r="G24" s="56">
        <f>IF(ISERROR(VLOOKUP($D24,SITES!$A:$E,4,FALSE())),"",VLOOKUP($D24,SITES!$A:$E,4,FALSE()))</f>
        <v>-125.11490000000001</v>
      </c>
      <c r="H24" s="60" t="str">
        <f t="shared" si="16"/>
        <v>28/05/2023</v>
      </c>
      <c r="I24" s="55">
        <f t="shared" si="16"/>
        <v>1</v>
      </c>
      <c r="J24" s="55">
        <f t="shared" si="16"/>
        <v>40</v>
      </c>
      <c r="K24" s="57">
        <f t="shared" si="16"/>
        <v>0.42708333333333298</v>
      </c>
      <c r="L24" s="55" t="str">
        <f t="shared" si="16"/>
        <v>EGL</v>
      </c>
      <c r="M24" s="55">
        <f t="shared" si="16"/>
        <v>10</v>
      </c>
      <c r="N24" s="55">
        <f t="shared" si="16"/>
        <v>0</v>
      </c>
      <c r="O24" s="55">
        <v>1</v>
      </c>
      <c r="P24" s="55" t="s">
        <v>156</v>
      </c>
      <c r="Q24" s="54" t="str">
        <f>IF($N24=1,IF(ISERROR(VLOOKUP($P24,'M1'!$A:$C,Q$2,FALSE())),"NOT PRESENT",VLOOKUP($P24,'M1'!$A:$C,Q$2,FALSE())),IF($N24=2,IF(ISERROR(VLOOKUP(DATA!$P24,'M2'!$A:$C,Q$2,FALSE())),"NOT PRESENT",VLOOKUP(DATA!$P24,'M2'!$A:$C,Q$2,FALSE())),IF($N24=0,IF(ISERROR(VLOOKUP($P24,'M1'!$A:$C,Q$2,FALSE())),IF(ISERROR(VLOOKUP(DATA!$P24,'M2'!$A:$C,Q$2,FALSE())),"NOT PRESENT",VLOOKUP(DATA!$P24,'M2'!$A:$C,Q$2,FALSE())),VLOOKUP($P24,'M1'!$A:$C,Q$2,FALSE())),"SPECIFY METHOD")))</f>
        <v>Pugettia producta</v>
      </c>
      <c r="R24" s="54" t="str">
        <f>IF($N24=1,IF(ISERROR(VLOOKUP($P24,'M1'!$A:$C,R$2,FALSE())),"NOT PRESENT",VLOOKUP($P24,'M1'!$A:$C,R$2,FALSE())),IF($N24=2,IF(ISERROR(VLOOKUP(DATA!$P24,'M2'!$A:$C,R$2,FALSE())),"NOT PRESENT",VLOOKUP(DATA!$P24,'M2'!$A:$C,R$2,FALSE())),IF($N24=0,IF(ISERROR(VLOOKUP($P24,'M1'!$A:$C,R$2,FALSE())),IF(ISERROR(VLOOKUP(DATA!$P24,'M2'!$A:$C,R$2,FALSE())),"NOT PRESENT",VLOOKUP(DATA!$P24,'M2'!$A:$C,R$2,FALSE())),VLOOKUP($P24,'M1'!$A:$C,R$2,FALSE())),"SPECIFY METHOD")))</f>
        <v>Northern kelp crab</v>
      </c>
      <c r="S24" s="58">
        <f t="shared" si="1"/>
        <v>0</v>
      </c>
      <c r="T24" s="55">
        <v>0</v>
      </c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</row>
    <row r="25" spans="1:68" s="59" customFormat="1" ht="12.75" customHeight="1">
      <c r="A25" s="54">
        <f>MAX($A$1:$A24)+1</f>
        <v>23</v>
      </c>
      <c r="B25" s="55" t="str">
        <f t="shared" si="13"/>
        <v>Em Lim</v>
      </c>
      <c r="C25" s="55" t="str">
        <f t="shared" si="14"/>
        <v>Kieran Cox</v>
      </c>
      <c r="D25" s="55" t="str">
        <f t="shared" si="15"/>
        <v>KCCA23</v>
      </c>
      <c r="E25" s="54" t="str">
        <f>IF(ISERROR(VLOOKUP($D25,SITES!$A:$E,2,FALSE())),"",VLOOKUP($D25,SITES!$A:$E,2,FALSE()))</f>
        <v>Flemming 114</v>
      </c>
      <c r="F25" s="55">
        <f>IF(ISERROR(VLOOKUP($D25,SITES!$A:$E,3,FALSE())),"",VLOOKUP($D25,SITES!$A:$E,3,FALSE()))</f>
        <v>48.891500000000001</v>
      </c>
      <c r="G25" s="56">
        <f>IF(ISERROR(VLOOKUP($D25,SITES!$A:$E,4,FALSE())),"",VLOOKUP($D25,SITES!$A:$E,4,FALSE()))</f>
        <v>-125.11490000000001</v>
      </c>
      <c r="H25" s="60" t="str">
        <f t="shared" si="16"/>
        <v>28/05/2023</v>
      </c>
      <c r="I25" s="55">
        <f t="shared" si="16"/>
        <v>1</v>
      </c>
      <c r="J25" s="55">
        <f t="shared" si="16"/>
        <v>40</v>
      </c>
      <c r="K25" s="57">
        <f t="shared" si="16"/>
        <v>0.42708333333333298</v>
      </c>
      <c r="L25" s="55" t="str">
        <f t="shared" si="16"/>
        <v>EGL</v>
      </c>
      <c r="M25" s="55">
        <f t="shared" si="16"/>
        <v>10</v>
      </c>
      <c r="N25" s="55">
        <f t="shared" si="16"/>
        <v>0</v>
      </c>
      <c r="O25" s="55">
        <f>IF(ISERROR(O24),IF(ISERROR(O23),IF(ISERROR(O22),"BLANK",O22),O23),O24)</f>
        <v>1</v>
      </c>
      <c r="P25" s="55" t="s">
        <v>157</v>
      </c>
      <c r="Q25" s="54" t="str">
        <f>IF($N25=1,IF(ISERROR(VLOOKUP($P25,'M1'!$A:$C,Q$2,FALSE())),"NOT PRESENT",VLOOKUP($P25,'M1'!$A:$C,Q$2,FALSE())),IF($N25=2,IF(ISERROR(VLOOKUP(DATA!$P25,'M2'!$A:$C,Q$2,FALSE())),"NOT PRESENT",VLOOKUP(DATA!$P25,'M2'!$A:$C,Q$2,FALSE())),IF($N25=0,IF(ISERROR(VLOOKUP($P25,'M1'!$A:$C,Q$2,FALSE())),IF(ISERROR(VLOOKUP(DATA!$P25,'M2'!$A:$C,Q$2,FALSE())),"NOT PRESENT",VLOOKUP(DATA!$P25,'M2'!$A:$C,Q$2,FALSE())),VLOOKUP($P25,'M1'!$A:$C,Q$2,FALSE())),"SPECIFY METHOD")))</f>
        <v>Sebastes melanops</v>
      </c>
      <c r="R25" s="54" t="str">
        <f>IF($N25=1,IF(ISERROR(VLOOKUP($P25,'M1'!$A:$C,R$2,FALSE())),"NOT PRESENT",VLOOKUP($P25,'M1'!$A:$C,R$2,FALSE())),IF($N25=2,IF(ISERROR(VLOOKUP(DATA!$P25,'M2'!$A:$C,R$2,FALSE())),"NOT PRESENT",VLOOKUP(DATA!$P25,'M2'!$A:$C,R$2,FALSE())),IF($N25=0,IF(ISERROR(VLOOKUP($P25,'M1'!$A:$C,R$2,FALSE())),IF(ISERROR(VLOOKUP(DATA!$P25,'M2'!$A:$C,R$2,FALSE())),"NOT PRESENT",VLOOKUP(DATA!$P25,'M2'!$A:$C,R$2,FALSE())),VLOOKUP($P25,'M1'!$A:$C,R$2,FALSE())),"SPECIFY METHOD")))</f>
        <v>Black rockfish</v>
      </c>
      <c r="S25" s="58">
        <f t="shared" si="1"/>
        <v>1</v>
      </c>
      <c r="T25" s="55">
        <v>0</v>
      </c>
      <c r="U25" s="55"/>
      <c r="V25" s="55"/>
      <c r="W25" s="55"/>
      <c r="X25" s="55"/>
      <c r="Y25" s="55"/>
      <c r="Z25" s="55">
        <v>1</v>
      </c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</row>
    <row r="26" spans="1:68" s="59" customFormat="1" ht="12.75" customHeight="1">
      <c r="A26" s="54">
        <f>MAX($A$1:$A25)+1</f>
        <v>24</v>
      </c>
      <c r="B26" s="55" t="str">
        <f t="shared" si="13"/>
        <v>Em Lim</v>
      </c>
      <c r="C26" s="55" t="str">
        <f t="shared" si="14"/>
        <v>Kieran Cox</v>
      </c>
      <c r="D26" s="55" t="str">
        <f t="shared" si="15"/>
        <v>KCCA23</v>
      </c>
      <c r="E26" s="54" t="str">
        <f>IF(ISERROR(VLOOKUP($D26,SITES!$A:$E,2,FALSE())),"",VLOOKUP($D26,SITES!$A:$E,2,FALSE()))</f>
        <v>Flemming 114</v>
      </c>
      <c r="F26" s="55">
        <f>IF(ISERROR(VLOOKUP($D26,SITES!$A:$E,3,FALSE())),"",VLOOKUP($D26,SITES!$A:$E,3,FALSE()))</f>
        <v>48.891500000000001</v>
      </c>
      <c r="G26" s="56">
        <f>IF(ISERROR(VLOOKUP($D26,SITES!$A:$E,4,FALSE())),"",VLOOKUP($D26,SITES!$A:$E,4,FALSE()))</f>
        <v>-125.11490000000001</v>
      </c>
      <c r="H26" s="60" t="str">
        <f t="shared" ref="H26:M28" si="17">IF(ISERROR(H25),IF(ISERROR(H24),IF(ISERROR(H23),"BLANK",H23),H24),H25)</f>
        <v>28/05/2023</v>
      </c>
      <c r="I26" s="55">
        <f t="shared" si="17"/>
        <v>1</v>
      </c>
      <c r="J26" s="55">
        <f t="shared" si="17"/>
        <v>40</v>
      </c>
      <c r="K26" s="57">
        <f t="shared" si="17"/>
        <v>0.42708333333333298</v>
      </c>
      <c r="L26" s="55" t="str">
        <f t="shared" si="17"/>
        <v>EGL</v>
      </c>
      <c r="M26" s="55">
        <f t="shared" si="17"/>
        <v>10</v>
      </c>
      <c r="N26" s="55">
        <v>2</v>
      </c>
      <c r="O26" s="55">
        <f>IF(ISERROR(O25),IF(ISERROR(O24),IF(ISERROR(O23),"BLANK",O23),O24),O25)</f>
        <v>1</v>
      </c>
      <c r="P26" s="55" t="s">
        <v>156</v>
      </c>
      <c r="Q26" s="54" t="str">
        <f>IF($N26=1,IF(ISERROR(VLOOKUP($P26,'M1'!$A:$C,Q$2,FALSE())),"NOT PRESENT",VLOOKUP($P26,'M1'!$A:$C,Q$2,FALSE())),IF($N26=2,IF(ISERROR(VLOOKUP(DATA!$P26,'M2'!$A:$C,Q$2,FALSE())),"NOT PRESENT",VLOOKUP(DATA!$P26,'M2'!$A:$C,Q$2,FALSE())),IF($N26=0,IF(ISERROR(VLOOKUP($P26,'M1'!$A:$C,Q$2,FALSE())),IF(ISERROR(VLOOKUP(DATA!$P26,'M2'!$A:$C,Q$2,FALSE())),"NOT PRESENT",VLOOKUP(DATA!$P26,'M2'!$A:$C,Q$2,FALSE())),VLOOKUP($P26,'M1'!$A:$C,Q$2,FALSE())),"SPECIFY METHOD")))</f>
        <v>Pugettia producta</v>
      </c>
      <c r="R26" s="54" t="str">
        <f>IF($N26=1,IF(ISERROR(VLOOKUP($P26,'M1'!$A:$C,R$2,FALSE())),"NOT PRESENT",VLOOKUP($P26,'M1'!$A:$C,R$2,FALSE())),IF($N26=2,IF(ISERROR(VLOOKUP(DATA!$P26,'M2'!$A:$C,R$2,FALSE())),"NOT PRESENT",VLOOKUP(DATA!$P26,'M2'!$A:$C,R$2,FALSE())),IF($N26=0,IF(ISERROR(VLOOKUP($P26,'M1'!$A:$C,R$2,FALSE())),IF(ISERROR(VLOOKUP(DATA!$P26,'M2'!$A:$C,R$2,FALSE())),"NOT PRESENT",VLOOKUP(DATA!$P26,'M2'!$A:$C,R$2,FALSE())),VLOOKUP($P26,'M1'!$A:$C,R$2,FALSE())),"SPECIFY METHOD")))</f>
        <v>Northern kelp crab</v>
      </c>
      <c r="S26" s="58">
        <f t="shared" si="1"/>
        <v>7</v>
      </c>
      <c r="T26" s="55">
        <v>7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</row>
    <row r="27" spans="1:68" s="59" customFormat="1" ht="12.75" customHeight="1">
      <c r="A27" s="54">
        <f>MAX($A$1:$A26)+1</f>
        <v>25</v>
      </c>
      <c r="B27" s="55" t="str">
        <f t="shared" si="13"/>
        <v>Em Lim</v>
      </c>
      <c r="C27" s="55" t="str">
        <f t="shared" si="14"/>
        <v>Kieran Cox</v>
      </c>
      <c r="D27" s="55" t="str">
        <f t="shared" si="15"/>
        <v>KCCA23</v>
      </c>
      <c r="E27" s="54" t="str">
        <f>IF(ISERROR(VLOOKUP($D27,SITES!$A:$E,2,FALSE())),"",VLOOKUP($D27,SITES!$A:$E,2,FALSE()))</f>
        <v>Flemming 114</v>
      </c>
      <c r="F27" s="55">
        <f>IF(ISERROR(VLOOKUP($D27,SITES!$A:$E,3,FALSE())),"",VLOOKUP($D27,SITES!$A:$E,3,FALSE()))</f>
        <v>48.891500000000001</v>
      </c>
      <c r="G27" s="56">
        <f>IF(ISERROR(VLOOKUP($D27,SITES!$A:$E,4,FALSE())),"",VLOOKUP($D27,SITES!$A:$E,4,FALSE()))</f>
        <v>-125.11490000000001</v>
      </c>
      <c r="H27" s="60" t="str">
        <f t="shared" si="17"/>
        <v>28/05/2023</v>
      </c>
      <c r="I27" s="55">
        <f t="shared" si="17"/>
        <v>1</v>
      </c>
      <c r="J27" s="55">
        <f t="shared" si="17"/>
        <v>40</v>
      </c>
      <c r="K27" s="57">
        <f t="shared" si="17"/>
        <v>0.42708333333333298</v>
      </c>
      <c r="L27" s="55" t="str">
        <f t="shared" si="17"/>
        <v>EGL</v>
      </c>
      <c r="M27" s="55">
        <f t="shared" si="17"/>
        <v>10</v>
      </c>
      <c r="N27" s="55">
        <v>0</v>
      </c>
      <c r="O27" s="55">
        <f>IF(ISERROR(O26),IF(ISERROR(O25),IF(ISERROR(O24),"BLANK",O24),O25),O26)</f>
        <v>1</v>
      </c>
      <c r="P27" s="55" t="s">
        <v>140</v>
      </c>
      <c r="Q27" s="54" t="str">
        <f>IF($N27=1,IF(ISERROR(VLOOKUP($P27,'M1'!$A:$C,Q$2,FALSE())),"NOT PRESENT",VLOOKUP($P27,'M1'!$A:$C,Q$2,FALSE())),IF($N27=2,IF(ISERROR(VLOOKUP(DATA!$P27,'M2'!$A:$C,Q$2,FALSE())),"NOT PRESENT",VLOOKUP(DATA!$P27,'M2'!$A:$C,Q$2,FALSE())),IF($N27=0,IF(ISERROR(VLOOKUP($P27,'M1'!$A:$C,Q$2,FALSE())),IF(ISERROR(VLOOKUP(DATA!$P27,'M2'!$A:$C,Q$2,FALSE())),"NOT PRESENT",VLOOKUP(DATA!$P27,'M2'!$A:$C,Q$2,FALSE())),VLOOKUP($P27,'M1'!$A:$C,Q$2,FALSE())),"SPECIFY METHOD")))</f>
        <v>Sebastes caurinus</v>
      </c>
      <c r="R27" s="54" t="str">
        <f>IF($N27=1,IF(ISERROR(VLOOKUP($P27,'M1'!$A:$C,R$2,FALSE())),"NOT PRESENT",VLOOKUP($P27,'M1'!$A:$C,R$2,FALSE())),IF($N27=2,IF(ISERROR(VLOOKUP(DATA!$P27,'M2'!$A:$C,R$2,FALSE())),"NOT PRESENT",VLOOKUP(DATA!$P27,'M2'!$A:$C,R$2,FALSE())),IF($N27=0,IF(ISERROR(VLOOKUP($P27,'M1'!$A:$C,R$2,FALSE())),IF(ISERROR(VLOOKUP(DATA!$P27,'M2'!$A:$C,R$2,FALSE())),"NOT PRESENT",VLOOKUP(DATA!$P27,'M2'!$A:$C,R$2,FALSE())),VLOOKUP($P27,'M1'!$A:$C,R$2,FALSE())),"SPECIFY METHOD")))</f>
        <v>Copper rockfish</v>
      </c>
      <c r="S27" s="58">
        <f t="shared" si="1"/>
        <v>4</v>
      </c>
      <c r="T27" s="55">
        <v>0</v>
      </c>
      <c r="U27" s="55"/>
      <c r="V27" s="55">
        <v>2</v>
      </c>
      <c r="W27" s="55">
        <v>1</v>
      </c>
      <c r="X27" s="55">
        <v>1</v>
      </c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</row>
    <row r="28" spans="1:68" s="59" customFormat="1" ht="12.75" customHeight="1">
      <c r="A28" s="54">
        <f>MAX($A$1:$A27)+1</f>
        <v>26</v>
      </c>
      <c r="B28" s="55" t="str">
        <f t="shared" si="13"/>
        <v>Em Lim</v>
      </c>
      <c r="C28" s="55" t="str">
        <f t="shared" si="14"/>
        <v>Kieran Cox</v>
      </c>
      <c r="D28" s="55" t="str">
        <f t="shared" si="15"/>
        <v>KCCA23</v>
      </c>
      <c r="E28" s="54" t="str">
        <f>IF(ISERROR(VLOOKUP($D28,SITES!$A:$E,2,FALSE())),"",VLOOKUP($D28,SITES!$A:$E,2,FALSE()))</f>
        <v>Flemming 114</v>
      </c>
      <c r="F28" s="55">
        <f>IF(ISERROR(VLOOKUP($D28,SITES!$A:$E,3,FALSE())),"",VLOOKUP($D28,SITES!$A:$E,3,FALSE()))</f>
        <v>48.891500000000001</v>
      </c>
      <c r="G28" s="56">
        <f>IF(ISERROR(VLOOKUP($D28,SITES!$A:$E,4,FALSE())),"",VLOOKUP($D28,SITES!$A:$E,4,FALSE()))</f>
        <v>-125.11490000000001</v>
      </c>
      <c r="H28" s="60" t="str">
        <f t="shared" si="17"/>
        <v>28/05/2023</v>
      </c>
      <c r="I28" s="55">
        <f t="shared" si="17"/>
        <v>1</v>
      </c>
      <c r="J28" s="55">
        <f t="shared" si="17"/>
        <v>40</v>
      </c>
      <c r="K28" s="57">
        <f t="shared" si="17"/>
        <v>0.42708333333333298</v>
      </c>
      <c r="L28" s="55" t="str">
        <f t="shared" si="17"/>
        <v>EGL</v>
      </c>
      <c r="M28" s="55">
        <f t="shared" si="17"/>
        <v>10</v>
      </c>
      <c r="N28" s="55">
        <v>2</v>
      </c>
      <c r="O28" s="55">
        <f>IF(ISERROR(O27),IF(ISERROR(O26),IF(ISERROR(O25),"BLANK",O25),O26),O27)</f>
        <v>1</v>
      </c>
      <c r="P28" s="55" t="s">
        <v>145</v>
      </c>
      <c r="Q28" s="54" t="str">
        <f>IF($N28=1,IF(ISERROR(VLOOKUP($P28,'M1'!$A:$C,Q$2,FALSE())),"NOT PRESENT",VLOOKUP($P28,'M1'!$A:$C,Q$2,FALSE())),IF($N28=2,IF(ISERROR(VLOOKUP(DATA!$P28,'M2'!$A:$C,Q$2,FALSE())),"NOT PRESENT",VLOOKUP(DATA!$P28,'M2'!$A:$C,Q$2,FALSE())),IF($N28=0,IF(ISERROR(VLOOKUP($P28,'M1'!$A:$C,Q$2,FALSE())),IF(ISERROR(VLOOKUP(DATA!$P28,'M2'!$A:$C,Q$2,FALSE())),"NOT PRESENT",VLOOKUP(DATA!$P28,'M2'!$A:$C,Q$2,FALSE())),VLOOKUP($P28,'M1'!$A:$C,Q$2,FALSE())),"SPECIFY METHOD")))</f>
        <v>Pycnopodia helianthoides</v>
      </c>
      <c r="R28" s="54" t="str">
        <f>IF($N28=1,IF(ISERROR(VLOOKUP($P28,'M1'!$A:$C,R$2,FALSE())),"NOT PRESENT",VLOOKUP($P28,'M1'!$A:$C,R$2,FALSE())),IF($N28=2,IF(ISERROR(VLOOKUP(DATA!$P28,'M2'!$A:$C,R$2,FALSE())),"NOT PRESENT",VLOOKUP(DATA!$P28,'M2'!$A:$C,R$2,FALSE())),IF($N28=0,IF(ISERROR(VLOOKUP($P28,'M1'!$A:$C,R$2,FALSE())),IF(ISERROR(VLOOKUP(DATA!$P28,'M2'!$A:$C,R$2,FALSE())),"NOT PRESENT",VLOOKUP(DATA!$P28,'M2'!$A:$C,R$2,FALSE())),VLOOKUP($P28,'M1'!$A:$C,R$2,FALSE())),"SPECIFY METHOD")))</f>
        <v>Sunflower star</v>
      </c>
      <c r="S28" s="58">
        <f t="shared" si="1"/>
        <v>5</v>
      </c>
      <c r="T28" s="55">
        <v>0</v>
      </c>
      <c r="U28" s="55">
        <v>4</v>
      </c>
      <c r="V28" s="55">
        <v>1</v>
      </c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</row>
    <row r="29" spans="1:68" s="59" customFormat="1" ht="12.75" customHeight="1">
      <c r="A29" s="54">
        <f>MAX($A$1:$A28)+1</f>
        <v>27</v>
      </c>
      <c r="B29" s="55" t="str">
        <f>IF(ISERROR(#REF!),IF(ISERROR(B28),IF(ISERROR(B27),"BLANK",B27),B28),#REF!)</f>
        <v>Em Lim</v>
      </c>
      <c r="C29" s="55" t="str">
        <f>IF(ISERROR(#REF!),IF(ISERROR(C28),IF(ISERROR(C27),"BLANK",C27),C28),#REF!)</f>
        <v>Kieran Cox</v>
      </c>
      <c r="D29" s="55" t="str">
        <f>IF(ISERROR(#REF!),IF(ISERROR(D28),IF(ISERROR(D27),"BLANK",D27),D28),#REF!)</f>
        <v>KCCA23</v>
      </c>
      <c r="E29" s="54" t="str">
        <f>IF(ISERROR(VLOOKUP($D29,SITES!$A:$E,2,FALSE())),"",VLOOKUP($D29,SITES!$A:$E,2,FALSE()))</f>
        <v>Flemming 114</v>
      </c>
      <c r="F29" s="55">
        <f>IF(ISERROR(VLOOKUP($D29,SITES!$A:$E,3,FALSE())),"",VLOOKUP($D29,SITES!$A:$E,3,FALSE()))</f>
        <v>48.891500000000001</v>
      </c>
      <c r="G29" s="56">
        <f>IF(ISERROR(VLOOKUP($D29,SITES!$A:$E,4,FALSE())),"",VLOOKUP($D29,SITES!$A:$E,4,FALSE()))</f>
        <v>-125.11490000000001</v>
      </c>
      <c r="H29" s="60" t="str">
        <f>IF(ISERROR(#REF!),IF(ISERROR(H28),IF(ISERROR(H27),"BLANK",H27),H28),#REF!)</f>
        <v>28/05/2023</v>
      </c>
      <c r="I29" s="55">
        <f>IF(ISERROR(#REF!),IF(ISERROR(I28),IF(ISERROR(I27),"BLANK",I27),I28),#REF!)</f>
        <v>1</v>
      </c>
      <c r="J29" s="55">
        <f>IF(ISERROR(#REF!),IF(ISERROR(J28),IF(ISERROR(J27),"BLANK",J27),J28),#REF!)</f>
        <v>40</v>
      </c>
      <c r="K29" s="57">
        <f>IF(ISERROR(#REF!),IF(ISERROR(K28),IF(ISERROR(K27),"BLANK",K27),K28),#REF!)</f>
        <v>0.42708333333333298</v>
      </c>
      <c r="L29" s="55" t="str">
        <f>IF(ISERROR(#REF!),IF(ISERROR(L28),IF(ISERROR(L27),"BLANK",L27),L28),#REF!)</f>
        <v>EGL</v>
      </c>
      <c r="M29" s="55">
        <f>IF(ISERROR(#REF!),IF(ISERROR(M28),IF(ISERROR(M27),"BLANK",M27),M28),#REF!)</f>
        <v>10</v>
      </c>
      <c r="N29" s="55">
        <v>0</v>
      </c>
      <c r="O29" s="55">
        <f>IF(ISERROR(#REF!),IF(ISERROR(O28),IF(ISERROR(O27),"BLANK",O27),O28),#REF!)</f>
        <v>1</v>
      </c>
      <c r="P29" s="55" t="s">
        <v>155</v>
      </c>
      <c r="Q29" s="54" t="str">
        <f>IF($N29=1,IF(ISERROR(VLOOKUP($P29,'M1'!$A:$C,Q$2,FALSE())),"NOT PRESENT",VLOOKUP($P29,'M1'!$A:$C,Q$2,FALSE())),IF($N29=2,IF(ISERROR(VLOOKUP(DATA!$P29,'M2'!$A:$C,Q$2,FALSE())),"NOT PRESENT",VLOOKUP(DATA!$P29,'M2'!$A:$C,Q$2,FALSE())),IF($N29=0,IF(ISERROR(VLOOKUP($P29,'M1'!$A:$C,Q$2,FALSE())),IF(ISERROR(VLOOKUP(DATA!$P29,'M2'!$A:$C,Q$2,FALSE())),"NOT PRESENT",VLOOKUP(DATA!$P29,'M2'!$A:$C,Q$2,FALSE())),VLOOKUP($P29,'M1'!$A:$C,Q$2,FALSE())),"SPECIFY METHOD")))</f>
        <v>Hexagrammos decagrammus</v>
      </c>
      <c r="R29" s="54" t="str">
        <f>IF($N29=1,IF(ISERROR(VLOOKUP($P29,'M1'!$A:$C,R$2,FALSE())),"NOT PRESENT",VLOOKUP($P29,'M1'!$A:$C,R$2,FALSE())),IF($N29=2,IF(ISERROR(VLOOKUP(DATA!$P29,'M2'!$A:$C,R$2,FALSE())),"NOT PRESENT",VLOOKUP(DATA!$P29,'M2'!$A:$C,R$2,FALSE())),IF($N29=0,IF(ISERROR(VLOOKUP($P29,'M1'!$A:$C,R$2,FALSE())),IF(ISERROR(VLOOKUP(DATA!$P29,'M2'!$A:$C,R$2,FALSE())),"NOT PRESENT",VLOOKUP(DATA!$P29,'M2'!$A:$C,R$2,FALSE())),VLOOKUP($P29,'M1'!$A:$C,R$2,FALSE())),"SPECIFY METHOD")))</f>
        <v>Kelp greenling</v>
      </c>
      <c r="S29" s="58">
        <f t="shared" si="1"/>
        <v>1</v>
      </c>
      <c r="T29" s="55">
        <v>0</v>
      </c>
      <c r="U29" s="55"/>
      <c r="V29" s="55">
        <v>1</v>
      </c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</row>
    <row r="30" spans="1:68" s="59" customFormat="1" ht="12.75" customHeight="1">
      <c r="A30" s="54">
        <f>MAX($A$1:$A29)+1</f>
        <v>28</v>
      </c>
      <c r="B30" s="55" t="str">
        <f>IF(ISERROR(B29),IF(ISERROR(#REF!),IF(ISERROR(B28),"BLANK",B28),#REF!),B29)</f>
        <v>Em Lim</v>
      </c>
      <c r="C30" s="55" t="str">
        <f>IF(ISERROR(C29),IF(ISERROR(#REF!),IF(ISERROR(C28),"BLANK",C28),#REF!),C29)</f>
        <v>Kieran Cox</v>
      </c>
      <c r="D30" s="55" t="str">
        <f>IF(ISERROR(D29),IF(ISERROR(#REF!),IF(ISERROR(D28),"BLANK",D28),#REF!),D29)</f>
        <v>KCCA23</v>
      </c>
      <c r="E30" s="54" t="str">
        <f>IF(ISERROR(VLOOKUP($D30,SITES!$A:$E,2,FALSE())),"",VLOOKUP($D30,SITES!$A:$E,2,FALSE()))</f>
        <v>Flemming 114</v>
      </c>
      <c r="F30" s="55">
        <f>IF(ISERROR(VLOOKUP($D30,SITES!$A:$E,3,FALSE())),"",VLOOKUP($D30,SITES!$A:$E,3,FALSE()))</f>
        <v>48.891500000000001</v>
      </c>
      <c r="G30" s="56">
        <f>IF(ISERROR(VLOOKUP($D30,SITES!$A:$E,4,FALSE())),"",VLOOKUP($D30,SITES!$A:$E,4,FALSE()))</f>
        <v>-125.11490000000001</v>
      </c>
      <c r="H30" s="60" t="str">
        <f>IF(ISERROR(H29),IF(ISERROR(#REF!),IF(ISERROR(H28),"BLANK",H28),#REF!),H29)</f>
        <v>28/05/2023</v>
      </c>
      <c r="I30" s="55">
        <f>IF(ISERROR(I29),IF(ISERROR(#REF!),IF(ISERROR(I28),"BLANK",I28),#REF!),I29)</f>
        <v>1</v>
      </c>
      <c r="J30" s="55">
        <f>IF(ISERROR(J29),IF(ISERROR(#REF!),IF(ISERROR(J28),"BLANK",J28),#REF!),J29)</f>
        <v>40</v>
      </c>
      <c r="K30" s="57">
        <f>IF(ISERROR(K29),IF(ISERROR(#REF!),IF(ISERROR(K28),"BLANK",K28),#REF!),K29)</f>
        <v>0.42708333333333298</v>
      </c>
      <c r="L30" s="55" t="str">
        <f>IF(ISERROR(L29),IF(ISERROR(#REF!),IF(ISERROR(L28),"BLANK",L28),#REF!),L29)</f>
        <v>EGL</v>
      </c>
      <c r="M30" s="55">
        <f>IF(ISERROR(M29),IF(ISERROR(#REF!),IF(ISERROR(M28),"BLANK",M28),#REF!),M29)</f>
        <v>10</v>
      </c>
      <c r="N30" s="55">
        <v>2</v>
      </c>
      <c r="O30" s="55">
        <f>IF(ISERROR(O29),IF(ISERROR(#REF!),IF(ISERROR(O28),"BLANK",O28),#REF!),O29)</f>
        <v>1</v>
      </c>
      <c r="P30" s="55" t="s">
        <v>147</v>
      </c>
      <c r="Q30" s="54" t="str">
        <f>IF($N30=1,IF(ISERROR(VLOOKUP($P30,'M1'!$A:$C,Q$2,FALSE())),"NOT PRESENT",VLOOKUP($P30,'M1'!$A:$C,Q$2,FALSE())),IF($N30=2,IF(ISERROR(VLOOKUP(DATA!$P30,'M2'!$A:$C,Q$2,FALSE())),"NOT PRESENT",VLOOKUP(DATA!$P30,'M2'!$A:$C,Q$2,FALSE())),IF($N30=0,IF(ISERROR(VLOOKUP($P30,'M1'!$A:$C,Q$2,FALSE())),IF(ISERROR(VLOOKUP(DATA!$P30,'M2'!$A:$C,Q$2,FALSE())),"NOT PRESENT",VLOOKUP(DATA!$P30,'M2'!$A:$C,Q$2,FALSE())),VLOOKUP($P30,'M1'!$A:$C,Q$2,FALSE())),"SPECIFY METHOD")))</f>
        <v>Orthasterias koehleri</v>
      </c>
      <c r="R30" s="54" t="str">
        <f>IF($N30=1,IF(ISERROR(VLOOKUP($P30,'M1'!$A:$C,R$2,FALSE())),"NOT PRESENT",VLOOKUP($P30,'M1'!$A:$C,R$2,FALSE())),IF($N30=2,IF(ISERROR(VLOOKUP(DATA!$P30,'M2'!$A:$C,R$2,FALSE())),"NOT PRESENT",VLOOKUP(DATA!$P30,'M2'!$A:$C,R$2,FALSE())),IF($N30=0,IF(ISERROR(VLOOKUP($P30,'M1'!$A:$C,R$2,FALSE())),IF(ISERROR(VLOOKUP(DATA!$P30,'M2'!$A:$C,R$2,FALSE())),"NOT PRESENT",VLOOKUP(DATA!$P30,'M2'!$A:$C,R$2,FALSE())),VLOOKUP($P30,'M1'!$A:$C,R$2,FALSE())),"SPECIFY METHOD")))</f>
        <v>Rainbow star</v>
      </c>
      <c r="S30" s="58">
        <f t="shared" si="1"/>
        <v>3</v>
      </c>
      <c r="T30" s="55">
        <v>3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</row>
    <row r="31" spans="1:68" s="59" customFormat="1" ht="12.75" customHeight="1">
      <c r="A31" s="54">
        <f>MAX($A$1:$A30)+1</f>
        <v>29</v>
      </c>
      <c r="B31" s="55" t="str">
        <f>IF(ISERROR(B30),IF(ISERROR(B29),IF(ISERROR(#REF!),"BLANK",#REF!),B29),B30)</f>
        <v>Em Lim</v>
      </c>
      <c r="C31" s="55" t="str">
        <f>IF(ISERROR(C30),IF(ISERROR(C29),IF(ISERROR(#REF!),"BLANK",#REF!),C29),C30)</f>
        <v>Kieran Cox</v>
      </c>
      <c r="D31" s="55" t="str">
        <f>IF(ISERROR(D30),IF(ISERROR(D29),IF(ISERROR(#REF!),"BLANK",#REF!),D29),D30)</f>
        <v>KCCA23</v>
      </c>
      <c r="E31" s="54" t="str">
        <f>IF(ISERROR(VLOOKUP($D31,SITES!$A:$E,2,FALSE())),"",VLOOKUP($D31,SITES!$A:$E,2,FALSE()))</f>
        <v>Flemming 114</v>
      </c>
      <c r="F31" s="55">
        <f>IF(ISERROR(VLOOKUP($D31,SITES!$A:$E,3,FALSE())),"",VLOOKUP($D31,SITES!$A:$E,3,FALSE()))</f>
        <v>48.891500000000001</v>
      </c>
      <c r="G31" s="56">
        <f>IF(ISERROR(VLOOKUP($D31,SITES!$A:$E,4,FALSE())),"",VLOOKUP($D31,SITES!$A:$E,4,FALSE()))</f>
        <v>-125.11490000000001</v>
      </c>
      <c r="H31" s="60" t="str">
        <f>IF(ISERROR(H30),IF(ISERROR(H29),IF(ISERROR(#REF!),"BLANK",#REF!),H29),H30)</f>
        <v>28/05/2023</v>
      </c>
      <c r="I31" s="55">
        <f>IF(ISERROR(I30),IF(ISERROR(I29),IF(ISERROR(#REF!),"BLANK",#REF!),I29),I30)</f>
        <v>1</v>
      </c>
      <c r="J31" s="55">
        <f>IF(ISERROR(J30),IF(ISERROR(J29),IF(ISERROR(#REF!),"BLANK",#REF!),J29),J30)</f>
        <v>40</v>
      </c>
      <c r="K31" s="57">
        <f>IF(ISERROR(K30),IF(ISERROR(K29),IF(ISERROR(#REF!),"BLANK",#REF!),K29),K30)</f>
        <v>0.42708333333333298</v>
      </c>
      <c r="L31" s="55" t="str">
        <f>IF(ISERROR(L30),IF(ISERROR(L29),IF(ISERROR(#REF!),"BLANK",#REF!),L29),L30)</f>
        <v>EGL</v>
      </c>
      <c r="M31" s="55">
        <f>IF(ISERROR(M30),IF(ISERROR(M29),IF(ISERROR(#REF!),"BLANK",#REF!),M29),M30)</f>
        <v>10</v>
      </c>
      <c r="N31" s="55">
        <v>2</v>
      </c>
      <c r="O31" s="55">
        <f>IF(ISERROR(O30),IF(ISERROR(O29),IF(ISERROR(#REF!),"BLANK",#REF!),O29),O30)</f>
        <v>1</v>
      </c>
      <c r="P31" s="55" t="s">
        <v>151</v>
      </c>
      <c r="Q31" s="54" t="str">
        <f>IF($N31=1,IF(ISERROR(VLOOKUP($P31,'M1'!$A:$C,Q$2,FALSE())),"NOT PRESENT",VLOOKUP($P31,'M1'!$A:$C,Q$2,FALSE())),IF($N31=2,IF(ISERROR(VLOOKUP(DATA!$P31,'M2'!$A:$C,Q$2,FALSE())),"NOT PRESENT",VLOOKUP(DATA!$P31,'M2'!$A:$C,Q$2,FALSE())),IF($N31=0,IF(ISERROR(VLOOKUP($P31,'M1'!$A:$C,Q$2,FALSE())),IF(ISERROR(VLOOKUP(DATA!$P31,'M2'!$A:$C,Q$2,FALSE())),"NOT PRESENT",VLOOKUP(DATA!$P31,'M2'!$A:$C,Q$2,FALSE())),VLOOKUP($P31,'M1'!$A:$C,Q$2,FALSE())),"SPECIFY METHOD")))</f>
        <v>Evasterias troschelii</v>
      </c>
      <c r="R31" s="54" t="str">
        <f>IF($N31=1,IF(ISERROR(VLOOKUP($P31,'M1'!$A:$C,R$2,FALSE())),"NOT PRESENT",VLOOKUP($P31,'M1'!$A:$C,R$2,FALSE())),IF($N31=2,IF(ISERROR(VLOOKUP(DATA!$P31,'M2'!$A:$C,R$2,FALSE())),"NOT PRESENT",VLOOKUP(DATA!$P31,'M2'!$A:$C,R$2,FALSE())),IF($N31=0,IF(ISERROR(VLOOKUP($P31,'M1'!$A:$C,R$2,FALSE())),IF(ISERROR(VLOOKUP(DATA!$P31,'M2'!$A:$C,R$2,FALSE())),"NOT PRESENT",VLOOKUP(DATA!$P31,'M2'!$A:$C,R$2,FALSE())),VLOOKUP($P31,'M1'!$A:$C,R$2,FALSE())),"SPECIFY METHOD")))</f>
        <v>Mottled starfish</v>
      </c>
      <c r="S31" s="58">
        <f t="shared" si="1"/>
        <v>2</v>
      </c>
      <c r="T31" s="55">
        <v>2</v>
      </c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</row>
    <row r="32" spans="1:68" s="59" customFormat="1" ht="12.75" customHeight="1">
      <c r="A32" s="54">
        <f>MAX($A$1:$A31)+1</f>
        <v>30</v>
      </c>
      <c r="B32" s="55" t="str">
        <f t="shared" ref="B32:D38" si="18">IF(ISERROR(B31),IF(ISERROR(B30),IF(ISERROR(B29),"BLANK",B29),B30),B31)</f>
        <v>Em Lim</v>
      </c>
      <c r="C32" s="55" t="str">
        <f t="shared" si="18"/>
        <v>Kieran Cox</v>
      </c>
      <c r="D32" s="55" t="str">
        <f t="shared" si="18"/>
        <v>KCCA23</v>
      </c>
      <c r="E32" s="54" t="str">
        <f>IF(ISERROR(VLOOKUP($D32,SITES!$A:$E,2,FALSE())),"",VLOOKUP($D32,SITES!$A:$E,2,FALSE()))</f>
        <v>Flemming 114</v>
      </c>
      <c r="F32" s="55">
        <f>IF(ISERROR(VLOOKUP($D32,SITES!$A:$E,3,FALSE())),"",VLOOKUP($D32,SITES!$A:$E,3,FALSE()))</f>
        <v>48.891500000000001</v>
      </c>
      <c r="G32" s="56">
        <f>IF(ISERROR(VLOOKUP($D32,SITES!$A:$E,4,FALSE())),"",VLOOKUP($D32,SITES!$A:$E,4,FALSE()))</f>
        <v>-125.11490000000001</v>
      </c>
      <c r="H32" s="60" t="str">
        <f t="shared" ref="H32:O34" si="19">IF(ISERROR(H31),IF(ISERROR(H30),IF(ISERROR(H29),"BLANK",H29),H30),H31)</f>
        <v>28/05/2023</v>
      </c>
      <c r="I32" s="55">
        <f t="shared" si="19"/>
        <v>1</v>
      </c>
      <c r="J32" s="55">
        <f t="shared" si="19"/>
        <v>40</v>
      </c>
      <c r="K32" s="57">
        <f t="shared" si="19"/>
        <v>0.42708333333333298</v>
      </c>
      <c r="L32" s="55" t="str">
        <f t="shared" si="19"/>
        <v>EGL</v>
      </c>
      <c r="M32" s="55">
        <f t="shared" si="19"/>
        <v>10</v>
      </c>
      <c r="N32" s="55">
        <f t="shared" si="19"/>
        <v>2</v>
      </c>
      <c r="O32" s="55">
        <f t="shared" si="19"/>
        <v>1</v>
      </c>
      <c r="P32" s="55" t="s">
        <v>158</v>
      </c>
      <c r="Q32" s="54" t="str">
        <f>IF($N32=1,IF(ISERROR(VLOOKUP($P32,'M1'!$A:$C,Q$2,FALSE())),"NOT PRESENT",VLOOKUP($P32,'M1'!$A:$C,Q$2,FALSE())),IF($N32=2,IF(ISERROR(VLOOKUP(DATA!$P32,'M2'!$A:$C,Q$2,FALSE())),"NOT PRESENT",VLOOKUP(DATA!$P32,'M2'!$A:$C,Q$2,FALSE())),IF($N32=0,IF(ISERROR(VLOOKUP($P32,'M1'!$A:$C,Q$2,FALSE())),IF(ISERROR(VLOOKUP(DATA!$P32,'M2'!$A:$C,Q$2,FALSE())),"NOT PRESENT",VLOOKUP(DATA!$P32,'M2'!$A:$C,Q$2,FALSE())),VLOOKUP($P32,'M1'!$A:$C,Q$2,FALSE())),"SPECIFY METHOD")))</f>
        <v>Hemilepidotus hemilepidotus</v>
      </c>
      <c r="R32" s="54" t="str">
        <f>IF($N32=1,IF(ISERROR(VLOOKUP($P32,'M1'!$A:$C,R$2,FALSE())),"NOT PRESENT",VLOOKUP($P32,'M1'!$A:$C,R$2,FALSE())),IF($N32=2,IF(ISERROR(VLOOKUP(DATA!$P32,'M2'!$A:$C,R$2,FALSE())),"NOT PRESENT",VLOOKUP(DATA!$P32,'M2'!$A:$C,R$2,FALSE())),IF($N32=0,IF(ISERROR(VLOOKUP($P32,'M1'!$A:$C,R$2,FALSE())),IF(ISERROR(VLOOKUP(DATA!$P32,'M2'!$A:$C,R$2,FALSE())),"NOT PRESENT",VLOOKUP(DATA!$P32,'M2'!$A:$C,R$2,FALSE())),VLOOKUP($P32,'M1'!$A:$C,R$2,FALSE())),"SPECIFY METHOD")))</f>
        <v>Red Irish lord</v>
      </c>
      <c r="S32" s="58">
        <f t="shared" si="1"/>
        <v>1</v>
      </c>
      <c r="T32" s="55">
        <v>0</v>
      </c>
      <c r="U32" s="55"/>
      <c r="V32" s="55"/>
      <c r="W32" s="55"/>
      <c r="X32" s="55"/>
      <c r="Y32" s="55"/>
      <c r="Z32" s="55">
        <v>1</v>
      </c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</row>
    <row r="33" spans="1:68" s="59" customFormat="1" ht="12.75" customHeight="1">
      <c r="A33" s="54">
        <f>MAX($A$1:$A32)+1</f>
        <v>31</v>
      </c>
      <c r="B33" s="55" t="str">
        <f t="shared" si="18"/>
        <v>Em Lim</v>
      </c>
      <c r="C33" s="55" t="str">
        <f t="shared" si="18"/>
        <v>Kieran Cox</v>
      </c>
      <c r="D33" s="55" t="str">
        <f t="shared" si="18"/>
        <v>KCCA23</v>
      </c>
      <c r="E33" s="54" t="str">
        <f>IF(ISERROR(VLOOKUP($D33,SITES!$A:$E,2,FALSE())),"",VLOOKUP($D33,SITES!$A:$E,2,FALSE()))</f>
        <v>Flemming 114</v>
      </c>
      <c r="F33" s="55">
        <f>IF(ISERROR(VLOOKUP($D33,SITES!$A:$E,3,FALSE())),"",VLOOKUP($D33,SITES!$A:$E,3,FALSE()))</f>
        <v>48.891500000000001</v>
      </c>
      <c r="G33" s="56">
        <f>IF(ISERROR(VLOOKUP($D33,SITES!$A:$E,4,FALSE())),"",VLOOKUP($D33,SITES!$A:$E,4,FALSE()))</f>
        <v>-125.11490000000001</v>
      </c>
      <c r="H33" s="60" t="str">
        <f t="shared" si="19"/>
        <v>28/05/2023</v>
      </c>
      <c r="I33" s="55">
        <f t="shared" si="19"/>
        <v>1</v>
      </c>
      <c r="J33" s="55">
        <f t="shared" si="19"/>
        <v>40</v>
      </c>
      <c r="K33" s="57">
        <f t="shared" si="19"/>
        <v>0.42708333333333298</v>
      </c>
      <c r="L33" s="55" t="str">
        <f t="shared" si="19"/>
        <v>EGL</v>
      </c>
      <c r="M33" s="55">
        <f t="shared" si="19"/>
        <v>10</v>
      </c>
      <c r="N33" s="55">
        <f t="shared" si="19"/>
        <v>2</v>
      </c>
      <c r="O33" s="55">
        <f t="shared" si="19"/>
        <v>1</v>
      </c>
      <c r="P33" s="55" t="s">
        <v>159</v>
      </c>
      <c r="Q33" s="54" t="str">
        <f>IF($N33=1,IF(ISERROR(VLOOKUP($P33,'M1'!$A:$C,Q$2,FALSE())),"NOT PRESENT",VLOOKUP($P33,'M1'!$A:$C,Q$2,FALSE())),IF($N33=2,IF(ISERROR(VLOOKUP(DATA!$P33,'M2'!$A:$C,Q$2,FALSE())),"NOT PRESENT",VLOOKUP(DATA!$P33,'M2'!$A:$C,Q$2,FALSE())),IF($N33=0,IF(ISERROR(VLOOKUP($P33,'M1'!$A:$C,Q$2,FALSE())),IF(ISERROR(VLOOKUP(DATA!$P33,'M2'!$A:$C,Q$2,FALSE())),"NOT PRESENT",VLOOKUP(DATA!$P33,'M2'!$A:$C,Q$2,FALSE())),VLOOKUP($P33,'M1'!$A:$C,Q$2,FALSE())),"SPECIFY METHOD")))</f>
        <v>Patiria miniata</v>
      </c>
      <c r="R33" s="54" t="str">
        <f>IF($N33=1,IF(ISERROR(VLOOKUP($P33,'M1'!$A:$C,R$2,FALSE())),"NOT PRESENT",VLOOKUP($P33,'M1'!$A:$C,R$2,FALSE())),IF($N33=2,IF(ISERROR(VLOOKUP(DATA!$P33,'M2'!$A:$C,R$2,FALSE())),"NOT PRESENT",VLOOKUP(DATA!$P33,'M2'!$A:$C,R$2,FALSE())),IF($N33=0,IF(ISERROR(VLOOKUP($P33,'M1'!$A:$C,R$2,FALSE())),IF(ISERROR(VLOOKUP(DATA!$P33,'M2'!$A:$C,R$2,FALSE())),"NOT PRESENT",VLOOKUP(DATA!$P33,'M2'!$A:$C,R$2,FALSE())),VLOOKUP($P33,'M1'!$A:$C,R$2,FALSE())),"SPECIFY METHOD")))</f>
        <v>Bat star</v>
      </c>
      <c r="S33" s="58">
        <f t="shared" si="1"/>
        <v>5</v>
      </c>
      <c r="T33" s="55">
        <v>5</v>
      </c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</row>
    <row r="34" spans="1:68" s="59" customFormat="1" ht="12.75" customHeight="1">
      <c r="A34" s="54">
        <f>MAX($A$1:$A33)+1</f>
        <v>32</v>
      </c>
      <c r="B34" s="55" t="str">
        <f t="shared" si="18"/>
        <v>Em Lim</v>
      </c>
      <c r="C34" s="55" t="str">
        <f t="shared" si="18"/>
        <v>Kieran Cox</v>
      </c>
      <c r="D34" s="55" t="str">
        <f t="shared" si="18"/>
        <v>KCCA23</v>
      </c>
      <c r="E34" s="54" t="str">
        <f>IF(ISERROR(VLOOKUP($D34,SITES!$A:$E,2,FALSE())),"",VLOOKUP($D34,SITES!$A:$E,2,FALSE()))</f>
        <v>Flemming 114</v>
      </c>
      <c r="F34" s="55">
        <f>IF(ISERROR(VLOOKUP($D34,SITES!$A:$E,3,FALSE())),"",VLOOKUP($D34,SITES!$A:$E,3,FALSE()))</f>
        <v>48.891500000000001</v>
      </c>
      <c r="G34" s="56">
        <f>IF(ISERROR(VLOOKUP($D34,SITES!$A:$E,4,FALSE())),"",VLOOKUP($D34,SITES!$A:$E,4,FALSE()))</f>
        <v>-125.11490000000001</v>
      </c>
      <c r="H34" s="60" t="str">
        <f t="shared" si="19"/>
        <v>28/05/2023</v>
      </c>
      <c r="I34" s="55">
        <f t="shared" si="19"/>
        <v>1</v>
      </c>
      <c r="J34" s="55">
        <f t="shared" si="19"/>
        <v>40</v>
      </c>
      <c r="K34" s="57">
        <f t="shared" si="19"/>
        <v>0.42708333333333298</v>
      </c>
      <c r="L34" s="55" t="str">
        <f t="shared" si="19"/>
        <v>EGL</v>
      </c>
      <c r="M34" s="55">
        <f t="shared" si="19"/>
        <v>10</v>
      </c>
      <c r="N34" s="55">
        <f t="shared" si="19"/>
        <v>2</v>
      </c>
      <c r="O34" s="55">
        <f t="shared" si="19"/>
        <v>1</v>
      </c>
      <c r="P34" s="55" t="s">
        <v>141</v>
      </c>
      <c r="Q34" s="54" t="str">
        <f>IF($N34=1,IF(ISERROR(VLOOKUP($P34,'M1'!$A:$C,Q$2,FALSE())),"NOT PRESENT",VLOOKUP($P34,'M1'!$A:$C,Q$2,FALSE())),IF($N34=2,IF(ISERROR(VLOOKUP(DATA!$P34,'M2'!$A:$C,Q$2,FALSE())),"NOT PRESENT",VLOOKUP(DATA!$P34,'M2'!$A:$C,Q$2,FALSE())),IF($N34=0,IF(ISERROR(VLOOKUP($P34,'M1'!$A:$C,Q$2,FALSE())),IF(ISERROR(VLOOKUP(DATA!$P34,'M2'!$A:$C,Q$2,FALSE())),"NOT PRESENT",VLOOKUP(DATA!$P34,'M2'!$A:$C,Q$2,FALSE())),VLOOKUP($P34,'M1'!$A:$C,Q$2,FALSE())),"SPECIFY METHOD")))</f>
        <v>Rhinogobiops nicholsii</v>
      </c>
      <c r="R34" s="54" t="str">
        <f>IF($N34=1,IF(ISERROR(VLOOKUP($P34,'M1'!$A:$C,R$2,FALSE())),"NOT PRESENT",VLOOKUP($P34,'M1'!$A:$C,R$2,FALSE())),IF($N34=2,IF(ISERROR(VLOOKUP(DATA!$P34,'M2'!$A:$C,R$2,FALSE())),"NOT PRESENT",VLOOKUP(DATA!$P34,'M2'!$A:$C,R$2,FALSE())),IF($N34=0,IF(ISERROR(VLOOKUP($P34,'M1'!$A:$C,R$2,FALSE())),IF(ISERROR(VLOOKUP(DATA!$P34,'M2'!$A:$C,R$2,FALSE())),"NOT PRESENT",VLOOKUP(DATA!$P34,'M2'!$A:$C,R$2,FALSE())),VLOOKUP($P34,'M1'!$A:$C,R$2,FALSE())),"SPECIFY METHOD")))</f>
        <v>Blackeye goby</v>
      </c>
      <c r="S34" s="58">
        <f t="shared" si="1"/>
        <v>10</v>
      </c>
      <c r="T34" s="55">
        <v>0</v>
      </c>
      <c r="U34" s="55">
        <v>2</v>
      </c>
      <c r="V34" s="55">
        <v>4</v>
      </c>
      <c r="W34" s="55">
        <v>4</v>
      </c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</row>
    <row r="35" spans="1:68" s="59" customFormat="1" ht="12.75" customHeight="1">
      <c r="A35" s="54">
        <f>MAX($A$1:$A34)+1</f>
        <v>33</v>
      </c>
      <c r="B35" s="55" t="str">
        <f t="shared" si="18"/>
        <v>Em Lim</v>
      </c>
      <c r="C35" s="55" t="str">
        <f t="shared" si="18"/>
        <v>Kieran Cox</v>
      </c>
      <c r="D35" s="55" t="str">
        <f t="shared" si="18"/>
        <v>KCCA23</v>
      </c>
      <c r="E35" s="54" t="str">
        <f>IF(ISERROR(VLOOKUP($D35,SITES!$A:$E,2,FALSE())),"",VLOOKUP($D35,SITES!$A:$E,2,FALSE()))</f>
        <v>Flemming 114</v>
      </c>
      <c r="F35" s="55">
        <f>IF(ISERROR(VLOOKUP($D35,SITES!$A:$E,3,FALSE())),"",VLOOKUP($D35,SITES!$A:$E,3,FALSE()))</f>
        <v>48.891500000000001</v>
      </c>
      <c r="G35" s="56">
        <f>IF(ISERROR(VLOOKUP($D35,SITES!$A:$E,4,FALSE())),"",VLOOKUP($D35,SITES!$A:$E,4,FALSE()))</f>
        <v>-125.11490000000001</v>
      </c>
      <c r="H35" s="60" t="str">
        <f t="shared" ref="H35:M38" si="20">IF(ISERROR(H34),IF(ISERROR(H33),IF(ISERROR(H32),"BLANK",H32),H33),H34)</f>
        <v>28/05/2023</v>
      </c>
      <c r="I35" s="55">
        <f t="shared" si="20"/>
        <v>1</v>
      </c>
      <c r="J35" s="55">
        <f t="shared" si="20"/>
        <v>40</v>
      </c>
      <c r="K35" s="57">
        <f t="shared" si="20"/>
        <v>0.42708333333333298</v>
      </c>
      <c r="L35" s="55" t="str">
        <f t="shared" si="20"/>
        <v>EGL</v>
      </c>
      <c r="M35" s="55">
        <f t="shared" si="20"/>
        <v>10</v>
      </c>
      <c r="N35" s="55">
        <v>2</v>
      </c>
      <c r="O35" s="55">
        <f>IF(ISERROR(O34),IF(ISERROR(O33),IF(ISERROR(O32),"BLANK",O32),O33),O34)</f>
        <v>1</v>
      </c>
      <c r="P35" s="55" t="s">
        <v>160</v>
      </c>
      <c r="Q35" s="54" t="str">
        <f>IF($N35=1,IF(ISERROR(VLOOKUP($P35,'M1'!$A:$C,Q$2,FALSE())),"NOT PRESENT",VLOOKUP($P35,'M1'!$A:$C,Q$2,FALSE())),IF($N35=2,IF(ISERROR(VLOOKUP(DATA!$P35,'M2'!$A:$C,Q$2,FALSE())),"NOT PRESENT",VLOOKUP(DATA!$P35,'M2'!$A:$C,Q$2,FALSE())),IF($N35=0,IF(ISERROR(VLOOKUP($P35,'M1'!$A:$C,Q$2,FALSE())),IF(ISERROR(VLOOKUP(DATA!$P35,'M2'!$A:$C,Q$2,FALSE())),"NOT PRESENT",VLOOKUP(DATA!$P35,'M2'!$A:$C,Q$2,FALSE())),VLOOKUP($P35,'M1'!$A:$C,Q$2,FALSE())),"SPECIFY METHOD")))</f>
        <v>Hexagrammos spp.</v>
      </c>
      <c r="R35" s="54">
        <f>IF($N35=1,IF(ISERROR(VLOOKUP($P35,'M1'!$A:$C,R$2,FALSE())),"NOT PRESENT",VLOOKUP($P35,'M1'!$A:$C,R$2,FALSE())),IF($N35=2,IF(ISERROR(VLOOKUP(DATA!$P35,'M2'!$A:$C,R$2,FALSE())),"NOT PRESENT",VLOOKUP(DATA!$P35,'M2'!$A:$C,R$2,FALSE())),IF($N35=0,IF(ISERROR(VLOOKUP($P35,'M1'!$A:$C,R$2,FALSE())),IF(ISERROR(VLOOKUP(DATA!$P35,'M2'!$A:$C,R$2,FALSE())),"NOT PRESENT",VLOOKUP(DATA!$P35,'M2'!$A:$C,R$2,FALSE())),VLOOKUP($P35,'M1'!$A:$C,R$2,FALSE())),"SPECIFY METHOD")))</f>
        <v>0</v>
      </c>
      <c r="S35" s="58">
        <f t="shared" si="1"/>
        <v>1</v>
      </c>
      <c r="T35" s="55">
        <v>0</v>
      </c>
      <c r="U35" s="55"/>
      <c r="V35" s="55">
        <v>1</v>
      </c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</row>
    <row r="36" spans="1:68" s="59" customFormat="1" ht="12.75" customHeight="1">
      <c r="A36" s="54">
        <f>MAX($A$1:$A35)+1</f>
        <v>34</v>
      </c>
      <c r="B36" s="55" t="str">
        <f t="shared" si="18"/>
        <v>Em Lim</v>
      </c>
      <c r="C36" s="55" t="str">
        <f t="shared" si="18"/>
        <v>Kieran Cox</v>
      </c>
      <c r="D36" s="55" t="str">
        <f t="shared" si="18"/>
        <v>KCCA23</v>
      </c>
      <c r="E36" s="54" t="str">
        <f>IF(ISERROR(VLOOKUP($D36,SITES!$A:$E,2,FALSE())),"",VLOOKUP($D36,SITES!$A:$E,2,FALSE()))</f>
        <v>Flemming 114</v>
      </c>
      <c r="F36" s="55">
        <f>IF(ISERROR(VLOOKUP($D36,SITES!$A:$E,3,FALSE())),"",VLOOKUP($D36,SITES!$A:$E,3,FALSE()))</f>
        <v>48.891500000000001</v>
      </c>
      <c r="G36" s="56">
        <f>IF(ISERROR(VLOOKUP($D36,SITES!$A:$E,4,FALSE())),"",VLOOKUP($D36,SITES!$A:$E,4,FALSE()))</f>
        <v>-125.11490000000001</v>
      </c>
      <c r="H36" s="60" t="str">
        <f t="shared" si="20"/>
        <v>28/05/2023</v>
      </c>
      <c r="I36" s="55">
        <f t="shared" si="20"/>
        <v>1</v>
      </c>
      <c r="J36" s="55">
        <f t="shared" si="20"/>
        <v>40</v>
      </c>
      <c r="K36" s="57">
        <f t="shared" si="20"/>
        <v>0.42708333333333298</v>
      </c>
      <c r="L36" s="55" t="str">
        <f t="shared" si="20"/>
        <v>EGL</v>
      </c>
      <c r="M36" s="55">
        <f t="shared" si="20"/>
        <v>10</v>
      </c>
      <c r="N36" s="55">
        <f>IF(ISERROR(N35),IF(ISERROR(N34),IF(ISERROR(N33),"BLANK",N33),N34),N35)</f>
        <v>2</v>
      </c>
      <c r="O36" s="55">
        <f>IF(ISERROR(O35),IF(ISERROR(O34),IF(ISERROR(O33),"BLANK",O33),O34),O35)</f>
        <v>1</v>
      </c>
      <c r="P36" s="55" t="s">
        <v>161</v>
      </c>
      <c r="Q36" s="54" t="str">
        <f>IF($N36=1,IF(ISERROR(VLOOKUP($P36,'M1'!$A:$C,Q$2,FALSE())),"NOT PRESENT",VLOOKUP($P36,'M1'!$A:$C,Q$2,FALSE())),IF($N36=2,IF(ISERROR(VLOOKUP(DATA!$P36,'M2'!$A:$C,Q$2,FALSE())),"NOT PRESENT",VLOOKUP(DATA!$P36,'M2'!$A:$C,Q$2,FALSE())),IF($N36=0,IF(ISERROR(VLOOKUP($P36,'M1'!$A:$C,Q$2,FALSE())),IF(ISERROR(VLOOKUP(DATA!$P36,'M2'!$A:$C,Q$2,FALSE())),"NOT PRESENT",VLOOKUP(DATA!$P36,'M2'!$A:$C,Q$2,FALSE())),VLOOKUP($P36,'M1'!$A:$C,Q$2,FALSE())),"SPECIFY METHOD")))</f>
        <v>Debris - Other</v>
      </c>
      <c r="R36" s="54" t="str">
        <f>IF($N36=1,IF(ISERROR(VLOOKUP($P36,'M1'!$A:$C,R$2,FALSE())),"NOT PRESENT",VLOOKUP($P36,'M1'!$A:$C,R$2,FALSE())),IF($N36=2,IF(ISERROR(VLOOKUP(DATA!$P36,'M2'!$A:$C,R$2,FALSE())),"NOT PRESENT",VLOOKUP(DATA!$P36,'M2'!$A:$C,R$2,FALSE())),IF($N36=0,IF(ISERROR(VLOOKUP($P36,'M1'!$A:$C,R$2,FALSE())),IF(ISERROR(VLOOKUP(DATA!$P36,'M2'!$A:$C,R$2,FALSE())),"NOT PRESENT",VLOOKUP(DATA!$P36,'M2'!$A:$C,R$2,FALSE())),VLOOKUP($P36,'M1'!$A:$C,R$2,FALSE())),"SPECIFY METHOD")))</f>
        <v>Any debris OTHER THAN fishing gear, made of plastic, cloth, metal, glass or timber</v>
      </c>
      <c r="S36" s="58">
        <f t="shared" si="1"/>
        <v>1</v>
      </c>
      <c r="T36" s="55">
        <v>1</v>
      </c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</row>
    <row r="37" spans="1:68" s="59" customFormat="1" ht="12.75" customHeight="1">
      <c r="A37" s="54">
        <f>MAX($A$1:$A36)+1</f>
        <v>35</v>
      </c>
      <c r="B37" s="55" t="str">
        <f t="shared" si="18"/>
        <v>Em Lim</v>
      </c>
      <c r="C37" s="55" t="str">
        <f t="shared" si="18"/>
        <v>Kieran Cox</v>
      </c>
      <c r="D37" s="55" t="str">
        <f t="shared" si="18"/>
        <v>KCCA23</v>
      </c>
      <c r="E37" s="54" t="str">
        <f>IF(ISERROR(VLOOKUP($D37,SITES!$A:$E,2,FALSE())),"",VLOOKUP($D37,SITES!$A:$E,2,FALSE()))</f>
        <v>Flemming 114</v>
      </c>
      <c r="F37" s="55">
        <f>IF(ISERROR(VLOOKUP($D37,SITES!$A:$E,3,FALSE())),"",VLOOKUP($D37,SITES!$A:$E,3,FALSE()))</f>
        <v>48.891500000000001</v>
      </c>
      <c r="G37" s="56">
        <f>IF(ISERROR(VLOOKUP($D37,SITES!$A:$E,4,FALSE())),"",VLOOKUP($D37,SITES!$A:$E,4,FALSE()))</f>
        <v>-125.11490000000001</v>
      </c>
      <c r="H37" s="60" t="str">
        <f t="shared" si="20"/>
        <v>28/05/2023</v>
      </c>
      <c r="I37" s="55">
        <f t="shared" si="20"/>
        <v>1</v>
      </c>
      <c r="J37" s="55">
        <f t="shared" si="20"/>
        <v>40</v>
      </c>
      <c r="K37" s="57">
        <f t="shared" si="20"/>
        <v>0.42708333333333298</v>
      </c>
      <c r="L37" s="55" t="str">
        <f t="shared" si="20"/>
        <v>EGL</v>
      </c>
      <c r="M37" s="55">
        <f t="shared" si="20"/>
        <v>10</v>
      </c>
      <c r="N37" s="55">
        <v>0</v>
      </c>
      <c r="O37" s="55">
        <v>1</v>
      </c>
      <c r="P37" s="55" t="s">
        <v>162</v>
      </c>
      <c r="Q37" s="54" t="str">
        <f>IF($N37=1,IF(ISERROR(VLOOKUP($P37,'M1'!$A:$C,Q$2,FALSE())),"NOT PRESENT",VLOOKUP($P37,'M1'!$A:$C,Q$2,FALSE())),IF($N37=2,IF(ISERROR(VLOOKUP(DATA!$P37,'M2'!$A:$C,Q$2,FALSE())),"NOT PRESENT",VLOOKUP(DATA!$P37,'M2'!$A:$C,Q$2,FALSE())),IF($N37=0,IF(ISERROR(VLOOKUP($P37,'M1'!$A:$C,Q$2,FALSE())),IF(ISERROR(VLOOKUP(DATA!$P37,'M2'!$A:$C,Q$2,FALSE())),"NOT PRESENT",VLOOKUP(DATA!$P37,'M2'!$A:$C,Q$2,FALSE())),VLOOKUP($P37,'M1'!$A:$C,Q$2,FALSE())),"SPECIFY METHOD")))</f>
        <v>Cancer productus</v>
      </c>
      <c r="R37" s="54" t="str">
        <f>IF($N37=1,IF(ISERROR(VLOOKUP($P37,'M1'!$A:$C,R$2,FALSE())),"NOT PRESENT",VLOOKUP($P37,'M1'!$A:$C,R$2,FALSE())),IF($N37=2,IF(ISERROR(VLOOKUP(DATA!$P37,'M2'!$A:$C,R$2,FALSE())),"NOT PRESENT",VLOOKUP(DATA!$P37,'M2'!$A:$C,R$2,FALSE())),IF($N37=0,IF(ISERROR(VLOOKUP($P37,'M1'!$A:$C,R$2,FALSE())),IF(ISERROR(VLOOKUP(DATA!$P37,'M2'!$A:$C,R$2,FALSE())),"NOT PRESENT",VLOOKUP(DATA!$P37,'M2'!$A:$C,R$2,FALSE())),VLOOKUP($P37,'M1'!$A:$C,R$2,FALSE())),"SPECIFY METHOD")))</f>
        <v>Red rock crab</v>
      </c>
      <c r="S37" s="58">
        <f t="shared" si="1"/>
        <v>1</v>
      </c>
      <c r="T37" s="55">
        <v>1</v>
      </c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</row>
    <row r="38" spans="1:68" s="59" customFormat="1" ht="12.75" customHeight="1">
      <c r="A38" s="54">
        <f>MAX($A$1:$A37)+1</f>
        <v>36</v>
      </c>
      <c r="B38" s="55" t="str">
        <f t="shared" si="18"/>
        <v>Em Lim</v>
      </c>
      <c r="C38" s="55" t="str">
        <f t="shared" si="18"/>
        <v>Kieran Cox</v>
      </c>
      <c r="D38" s="55" t="str">
        <f t="shared" si="18"/>
        <v>KCCA23</v>
      </c>
      <c r="E38" s="54" t="str">
        <f>IF(ISERROR(VLOOKUP($D38,SITES!$A:$E,2,FALSE())),"",VLOOKUP($D38,SITES!$A:$E,2,FALSE()))</f>
        <v>Flemming 114</v>
      </c>
      <c r="F38" s="55">
        <f>IF(ISERROR(VLOOKUP($D38,SITES!$A:$E,3,FALSE())),"",VLOOKUP($D38,SITES!$A:$E,3,FALSE()))</f>
        <v>48.891500000000001</v>
      </c>
      <c r="G38" s="56">
        <f>IF(ISERROR(VLOOKUP($D38,SITES!$A:$E,4,FALSE())),"",VLOOKUP($D38,SITES!$A:$E,4,FALSE()))</f>
        <v>-125.11490000000001</v>
      </c>
      <c r="H38" s="60" t="str">
        <f t="shared" si="20"/>
        <v>28/05/2023</v>
      </c>
      <c r="I38" s="55">
        <f t="shared" si="20"/>
        <v>1</v>
      </c>
      <c r="J38" s="55">
        <f t="shared" si="20"/>
        <v>40</v>
      </c>
      <c r="K38" s="57">
        <f t="shared" si="20"/>
        <v>0.42708333333333298</v>
      </c>
      <c r="L38" s="55" t="str">
        <f t="shared" si="20"/>
        <v>EGL</v>
      </c>
      <c r="M38" s="55">
        <f t="shared" si="20"/>
        <v>10</v>
      </c>
      <c r="N38" s="55">
        <f>IF(ISERROR(N37),IF(ISERROR(N36),IF(ISERROR(N35),"BLANK",N35),N36),N37)</f>
        <v>0</v>
      </c>
      <c r="O38" s="55">
        <v>1</v>
      </c>
      <c r="P38" s="55" t="s">
        <v>163</v>
      </c>
      <c r="Q38" s="54" t="str">
        <f>IF($N38=1,IF(ISERROR(VLOOKUP($P38,'M1'!$A:$C,Q$2,FALSE())),"NOT PRESENT",VLOOKUP($P38,'M1'!$A:$C,Q$2,FALSE())),IF($N38=2,IF(ISERROR(VLOOKUP(DATA!$P38,'M2'!$A:$C,Q$2,FALSE())),"NOT PRESENT",VLOOKUP(DATA!$P38,'M2'!$A:$C,Q$2,FALSE())),IF($N38=0,IF(ISERROR(VLOOKUP($P38,'M1'!$A:$C,Q$2,FALSE())),IF(ISERROR(VLOOKUP(DATA!$P38,'M2'!$A:$C,Q$2,FALSE())),"NOT PRESENT",VLOOKUP(DATA!$P38,'M2'!$A:$C,Q$2,FALSE())),VLOOKUP($P38,'M1'!$A:$C,Q$2,FALSE())),"SPECIFY METHOD")))</f>
        <v>Aulorhynchus flavidus</v>
      </c>
      <c r="R38" s="54" t="str">
        <f>IF($N38=1,IF(ISERROR(VLOOKUP($P38,'M1'!$A:$C,R$2,FALSE())),"NOT PRESENT",VLOOKUP($P38,'M1'!$A:$C,R$2,FALSE())),IF($N38=2,IF(ISERROR(VLOOKUP(DATA!$P38,'M2'!$A:$C,R$2,FALSE())),"NOT PRESENT",VLOOKUP(DATA!$P38,'M2'!$A:$C,R$2,FALSE())),IF($N38=0,IF(ISERROR(VLOOKUP($P38,'M1'!$A:$C,R$2,FALSE())),IF(ISERROR(VLOOKUP(DATA!$P38,'M2'!$A:$C,R$2,FALSE())),"NOT PRESENT",VLOOKUP(DATA!$P38,'M2'!$A:$C,R$2,FALSE())),VLOOKUP($P38,'M1'!$A:$C,R$2,FALSE())),"SPECIFY METHOD")))</f>
        <v>Tube-snout</v>
      </c>
      <c r="S38" s="58">
        <f t="shared" si="1"/>
        <v>8</v>
      </c>
      <c r="T38" s="55">
        <v>0</v>
      </c>
      <c r="U38" s="55"/>
      <c r="V38" s="55">
        <v>8</v>
      </c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</row>
    <row r="39" spans="1:68" s="59" customFormat="1" ht="12.75" customHeight="1">
      <c r="A39" s="54">
        <f>MAX($A$1:$A38)+1</f>
        <v>37</v>
      </c>
      <c r="B39" s="55" t="s">
        <v>136</v>
      </c>
      <c r="C39" s="55" t="s">
        <v>137</v>
      </c>
      <c r="D39" s="55" t="s">
        <v>27</v>
      </c>
      <c r="E39" s="54" t="str">
        <f>IF(ISERROR(VLOOKUP($D39,SITES!$A:$E,2,FALSE())),"",VLOOKUP($D39,SITES!$A:$E,2,FALSE()))</f>
        <v>Nanat Bay</v>
      </c>
      <c r="F39" s="55">
        <f>IF(ISERROR(VLOOKUP($D39,SITES!$A:$E,3,FALSE())),"",VLOOKUP($D39,SITES!$A:$E,3,FALSE()))</f>
        <v>48.880543000000003</v>
      </c>
      <c r="G39" s="56">
        <f>IF(ISERROR(VLOOKUP($D39,SITES!$A:$E,4,FALSE())),"",VLOOKUP($D39,SITES!$A:$E,4,FALSE()))</f>
        <v>-125.076486</v>
      </c>
      <c r="H39" s="55" t="s">
        <v>14</v>
      </c>
      <c r="I39" s="55">
        <v>2.5</v>
      </c>
      <c r="J39" s="55">
        <v>260</v>
      </c>
      <c r="K39" s="57">
        <v>0.390972222222222</v>
      </c>
      <c r="L39" s="55" t="s">
        <v>138</v>
      </c>
      <c r="M39" s="55">
        <v>5.5</v>
      </c>
      <c r="N39" s="55">
        <v>1</v>
      </c>
      <c r="O39" s="55">
        <v>1</v>
      </c>
      <c r="P39" s="55" t="s">
        <v>140</v>
      </c>
      <c r="Q39" s="54" t="str">
        <f>IF($N39=1,IF(ISERROR(VLOOKUP($P39,'M1'!$A:$C,Q$2,FALSE())),"NOT PRESENT",VLOOKUP($P39,'M1'!$A:$C,Q$2,FALSE())),IF($N39=2,IF(ISERROR(VLOOKUP(DATA!$P39,'M2'!$A:$C,Q$2,FALSE())),"NOT PRESENT",VLOOKUP(DATA!$P39,'M2'!$A:$C,Q$2,FALSE())),IF($N39=0,IF(ISERROR(VLOOKUP($P39,'M1'!$A:$C,Q$2,FALSE())),IF(ISERROR(VLOOKUP(DATA!$P39,'M2'!$A:$C,Q$2,FALSE())),"NOT PRESENT",VLOOKUP(DATA!$P39,'M2'!$A:$C,Q$2,FALSE())),VLOOKUP($P39,'M1'!$A:$C,Q$2,FALSE())),"SPECIFY METHOD")))</f>
        <v>Sebastes caurinus</v>
      </c>
      <c r="R39" s="54" t="str">
        <f>IF($N39=1,IF(ISERROR(VLOOKUP($P39,'M1'!$A:$C,R$2,FALSE())),"NOT PRESENT",VLOOKUP($P39,'M1'!$A:$C,R$2,FALSE())),IF($N39=2,IF(ISERROR(VLOOKUP(DATA!$P39,'M2'!$A:$C,R$2,FALSE())),"NOT PRESENT",VLOOKUP(DATA!$P39,'M2'!$A:$C,R$2,FALSE())),IF($N39=0,IF(ISERROR(VLOOKUP($P39,'M1'!$A:$C,R$2,FALSE())),IF(ISERROR(VLOOKUP(DATA!$P39,'M2'!$A:$C,R$2,FALSE())),"NOT PRESENT",VLOOKUP(DATA!$P39,'M2'!$A:$C,R$2,FALSE())),VLOOKUP($P39,'M1'!$A:$C,R$2,FALSE())),"SPECIFY METHOD")))</f>
        <v>Copper rockfish</v>
      </c>
      <c r="S39" s="58">
        <f t="shared" si="1"/>
        <v>3</v>
      </c>
      <c r="T39" s="55">
        <v>0</v>
      </c>
      <c r="U39" s="55"/>
      <c r="V39" s="55"/>
      <c r="W39" s="55">
        <v>1</v>
      </c>
      <c r="X39" s="55">
        <v>1</v>
      </c>
      <c r="Y39" s="55"/>
      <c r="Z39" s="55">
        <v>1</v>
      </c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</row>
    <row r="40" spans="1:68" s="59" customFormat="1" ht="12.75" customHeight="1">
      <c r="A40" s="54">
        <f>MAX($A$1:$A39)+1</f>
        <v>38</v>
      </c>
      <c r="B40" s="55" t="str">
        <f t="shared" ref="B40:B57" si="21">IF(ISERROR(B39),IF(ISERROR(B38),IF(ISERROR(B37),"BLANK",B37),B38),B39)</f>
        <v>Em Lim</v>
      </c>
      <c r="C40" s="55" t="str">
        <f t="shared" ref="C40:C57" si="22">IF(ISERROR(C39),IF(ISERROR(C38),IF(ISERROR(C37),"BLANK",C37),C38),C39)</f>
        <v>Kieran Cox</v>
      </c>
      <c r="D40" s="55" t="str">
        <f t="shared" ref="D40:D57" si="23">IF(ISERROR(D39),IF(ISERROR(D38),IF(ISERROR(D37),"BLANK",D37),D38),D39)</f>
        <v>KCCA20</v>
      </c>
      <c r="E40" s="54" t="str">
        <f>IF(ISERROR(VLOOKUP($D40,SITES!$A:$E,2,FALSE())),"",VLOOKUP($D40,SITES!$A:$E,2,FALSE()))</f>
        <v>Nanat Bay</v>
      </c>
      <c r="F40" s="55">
        <f>IF(ISERROR(VLOOKUP($D40,SITES!$A:$E,3,FALSE())),"",VLOOKUP($D40,SITES!$A:$E,3,FALSE()))</f>
        <v>48.880543000000003</v>
      </c>
      <c r="G40" s="56">
        <f>IF(ISERROR(VLOOKUP($D40,SITES!$A:$E,4,FALSE())),"",VLOOKUP($D40,SITES!$A:$E,4,FALSE()))</f>
        <v>-125.076486</v>
      </c>
      <c r="H40" s="60" t="str">
        <f t="shared" ref="H40:O43" si="24">IF(ISERROR(H39),IF(ISERROR(H38),IF(ISERROR(H37),"BLANK",H37),H38),H39)</f>
        <v>30/05/2023</v>
      </c>
      <c r="I40" s="55">
        <f t="shared" si="24"/>
        <v>2.5</v>
      </c>
      <c r="J40" s="55">
        <f t="shared" si="24"/>
        <v>260</v>
      </c>
      <c r="K40" s="57">
        <f t="shared" si="24"/>
        <v>0.390972222222222</v>
      </c>
      <c r="L40" s="55" t="str">
        <f t="shared" si="24"/>
        <v>EGL</v>
      </c>
      <c r="M40" s="55">
        <f t="shared" si="24"/>
        <v>5.5</v>
      </c>
      <c r="N40" s="55">
        <f t="shared" si="24"/>
        <v>1</v>
      </c>
      <c r="O40" s="55">
        <f t="shared" si="24"/>
        <v>1</v>
      </c>
      <c r="P40" s="55" t="s">
        <v>157</v>
      </c>
      <c r="Q40" s="54" t="str">
        <f>IF($N40=1,IF(ISERROR(VLOOKUP($P40,'M1'!$A:$C,Q$2,FALSE())),"NOT PRESENT",VLOOKUP($P40,'M1'!$A:$C,Q$2,FALSE())),IF($N40=2,IF(ISERROR(VLOOKUP(DATA!$P40,'M2'!$A:$C,Q$2,FALSE())),"NOT PRESENT",VLOOKUP(DATA!$P40,'M2'!$A:$C,Q$2,FALSE())),IF($N40=0,IF(ISERROR(VLOOKUP($P40,'M1'!$A:$C,Q$2,FALSE())),IF(ISERROR(VLOOKUP(DATA!$P40,'M2'!$A:$C,Q$2,FALSE())),"NOT PRESENT",VLOOKUP(DATA!$P40,'M2'!$A:$C,Q$2,FALSE())),VLOOKUP($P40,'M1'!$A:$C,Q$2,FALSE())),"SPECIFY METHOD")))</f>
        <v>Sebastes melanops</v>
      </c>
      <c r="R40" s="54" t="str">
        <f>IF($N40=1,IF(ISERROR(VLOOKUP($P40,'M1'!$A:$C,R$2,FALSE())),"NOT PRESENT",VLOOKUP($P40,'M1'!$A:$C,R$2,FALSE())),IF($N40=2,IF(ISERROR(VLOOKUP(DATA!$P40,'M2'!$A:$C,R$2,FALSE())),"NOT PRESENT",VLOOKUP(DATA!$P40,'M2'!$A:$C,R$2,FALSE())),IF($N40=0,IF(ISERROR(VLOOKUP($P40,'M1'!$A:$C,R$2,FALSE())),IF(ISERROR(VLOOKUP(DATA!$P40,'M2'!$A:$C,R$2,FALSE())),"NOT PRESENT",VLOOKUP(DATA!$P40,'M2'!$A:$C,R$2,FALSE())),VLOOKUP($P40,'M1'!$A:$C,R$2,FALSE())),"SPECIFY METHOD")))</f>
        <v>Black rockfish</v>
      </c>
      <c r="S40" s="58">
        <f t="shared" si="1"/>
        <v>1</v>
      </c>
      <c r="T40" s="55">
        <v>0</v>
      </c>
      <c r="U40" s="55"/>
      <c r="V40" s="55"/>
      <c r="W40" s="55"/>
      <c r="X40" s="55"/>
      <c r="Y40" s="55">
        <v>1</v>
      </c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</row>
    <row r="41" spans="1:68" s="59" customFormat="1" ht="12.75" customHeight="1">
      <c r="A41" s="54">
        <f>MAX($A$1:$A40)+1</f>
        <v>39</v>
      </c>
      <c r="B41" s="55" t="str">
        <f t="shared" si="21"/>
        <v>Em Lim</v>
      </c>
      <c r="C41" s="55" t="str">
        <f t="shared" si="22"/>
        <v>Kieran Cox</v>
      </c>
      <c r="D41" s="55" t="str">
        <f t="shared" si="23"/>
        <v>KCCA20</v>
      </c>
      <c r="E41" s="54" t="str">
        <f>IF(ISERROR(VLOOKUP($D41,SITES!$A:$E,2,FALSE())),"",VLOOKUP($D41,SITES!$A:$E,2,FALSE()))</f>
        <v>Nanat Bay</v>
      </c>
      <c r="F41" s="55">
        <f>IF(ISERROR(VLOOKUP($D41,SITES!$A:$E,3,FALSE())),"",VLOOKUP($D41,SITES!$A:$E,3,FALSE()))</f>
        <v>48.880543000000003</v>
      </c>
      <c r="G41" s="56">
        <f>IF(ISERROR(VLOOKUP($D41,SITES!$A:$E,4,FALSE())),"",VLOOKUP($D41,SITES!$A:$E,4,FALSE()))</f>
        <v>-125.076486</v>
      </c>
      <c r="H41" s="60" t="str">
        <f t="shared" si="24"/>
        <v>30/05/2023</v>
      </c>
      <c r="I41" s="55">
        <f t="shared" si="24"/>
        <v>2.5</v>
      </c>
      <c r="J41" s="55">
        <f t="shared" si="24"/>
        <v>260</v>
      </c>
      <c r="K41" s="57">
        <f t="shared" si="24"/>
        <v>0.390972222222222</v>
      </c>
      <c r="L41" s="55" t="str">
        <f t="shared" si="24"/>
        <v>EGL</v>
      </c>
      <c r="M41" s="55">
        <f t="shared" si="24"/>
        <v>5.5</v>
      </c>
      <c r="N41" s="55">
        <f t="shared" si="24"/>
        <v>1</v>
      </c>
      <c r="O41" s="55">
        <f t="shared" si="24"/>
        <v>1</v>
      </c>
      <c r="P41" s="55" t="s">
        <v>164</v>
      </c>
      <c r="Q41" s="54" t="str">
        <f>IF($N41=1,IF(ISERROR(VLOOKUP($P41,'M1'!$A:$C,Q$2,FALSE())),"NOT PRESENT",VLOOKUP($P41,'M1'!$A:$C,Q$2,FALSE())),IF($N41=2,IF(ISERROR(VLOOKUP(DATA!$P41,'M2'!$A:$C,Q$2,FALSE())),"NOT PRESENT",VLOOKUP(DATA!$P41,'M2'!$A:$C,Q$2,FALSE())),IF($N41=0,IF(ISERROR(VLOOKUP($P41,'M1'!$A:$C,Q$2,FALSE())),IF(ISERROR(VLOOKUP(DATA!$P41,'M2'!$A:$C,Q$2,FALSE())),"NOT PRESENT",VLOOKUP(DATA!$P41,'M2'!$A:$C,Q$2,FALSE())),VLOOKUP($P41,'M1'!$A:$C,Q$2,FALSE())),"SPECIFY METHOD")))</f>
        <v>Brachyistius frenatus</v>
      </c>
      <c r="R41" s="54" t="str">
        <f>IF($N41=1,IF(ISERROR(VLOOKUP($P41,'M1'!$A:$C,R$2,FALSE())),"NOT PRESENT",VLOOKUP($P41,'M1'!$A:$C,R$2,FALSE())),IF($N41=2,IF(ISERROR(VLOOKUP(DATA!$P41,'M2'!$A:$C,R$2,FALSE())),"NOT PRESENT",VLOOKUP(DATA!$P41,'M2'!$A:$C,R$2,FALSE())),IF($N41=0,IF(ISERROR(VLOOKUP($P41,'M1'!$A:$C,R$2,FALSE())),IF(ISERROR(VLOOKUP(DATA!$P41,'M2'!$A:$C,R$2,FALSE())),"NOT PRESENT",VLOOKUP(DATA!$P41,'M2'!$A:$C,R$2,FALSE())),VLOOKUP($P41,'M1'!$A:$C,R$2,FALSE())),"SPECIFY METHOD")))</f>
        <v>Kelp perch</v>
      </c>
      <c r="S41" s="58">
        <f t="shared" si="1"/>
        <v>24</v>
      </c>
      <c r="T41" s="55">
        <v>0</v>
      </c>
      <c r="U41" s="55"/>
      <c r="V41" s="55">
        <v>11</v>
      </c>
      <c r="W41" s="55">
        <v>9</v>
      </c>
      <c r="X41" s="55">
        <v>3</v>
      </c>
      <c r="Y41" s="55">
        <v>1</v>
      </c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</row>
    <row r="42" spans="1:68" s="59" customFormat="1" ht="12.75" customHeight="1">
      <c r="A42" s="54">
        <f>MAX($A$1:$A41)+1</f>
        <v>40</v>
      </c>
      <c r="B42" s="55" t="str">
        <f t="shared" si="21"/>
        <v>Em Lim</v>
      </c>
      <c r="C42" s="55" t="str">
        <f t="shared" si="22"/>
        <v>Kieran Cox</v>
      </c>
      <c r="D42" s="55" t="str">
        <f t="shared" si="23"/>
        <v>KCCA20</v>
      </c>
      <c r="E42" s="54" t="str">
        <f>IF(ISERROR(VLOOKUP($D42,SITES!$A:$E,2,FALSE())),"",VLOOKUP($D42,SITES!$A:$E,2,FALSE()))</f>
        <v>Nanat Bay</v>
      </c>
      <c r="F42" s="55">
        <f>IF(ISERROR(VLOOKUP($D42,SITES!$A:$E,3,FALSE())),"",VLOOKUP($D42,SITES!$A:$E,3,FALSE()))</f>
        <v>48.880543000000003</v>
      </c>
      <c r="G42" s="56">
        <f>IF(ISERROR(VLOOKUP($D42,SITES!$A:$E,4,FALSE())),"",VLOOKUP($D42,SITES!$A:$E,4,FALSE()))</f>
        <v>-125.076486</v>
      </c>
      <c r="H42" s="60" t="str">
        <f t="shared" si="24"/>
        <v>30/05/2023</v>
      </c>
      <c r="I42" s="55">
        <f t="shared" si="24"/>
        <v>2.5</v>
      </c>
      <c r="J42" s="55">
        <f t="shared" si="24"/>
        <v>260</v>
      </c>
      <c r="K42" s="57">
        <f t="shared" si="24"/>
        <v>0.390972222222222</v>
      </c>
      <c r="L42" s="55" t="str">
        <f t="shared" si="24"/>
        <v>EGL</v>
      </c>
      <c r="M42" s="55">
        <f t="shared" si="24"/>
        <v>5.5</v>
      </c>
      <c r="N42" s="55">
        <f t="shared" si="24"/>
        <v>1</v>
      </c>
      <c r="O42" s="55">
        <f t="shared" si="24"/>
        <v>1</v>
      </c>
      <c r="P42" s="55" t="s">
        <v>165</v>
      </c>
      <c r="Q42" s="54" t="str">
        <f>IF($N42=1,IF(ISERROR(VLOOKUP($P42,'M1'!$A:$C,Q$2,FALSE())),"NOT PRESENT",VLOOKUP($P42,'M1'!$A:$C,Q$2,FALSE())),IF($N42=2,IF(ISERROR(VLOOKUP(DATA!$P42,'M2'!$A:$C,Q$2,FALSE())),"NOT PRESENT",VLOOKUP(DATA!$P42,'M2'!$A:$C,Q$2,FALSE())),IF($N42=0,IF(ISERROR(VLOOKUP($P42,'M1'!$A:$C,Q$2,FALSE())),IF(ISERROR(VLOOKUP(DATA!$P42,'M2'!$A:$C,Q$2,FALSE())),"NOT PRESENT",VLOOKUP(DATA!$P42,'M2'!$A:$C,Q$2,FALSE())),VLOOKUP($P42,'M1'!$A:$C,Q$2,FALSE())),"SPECIFY METHOD")))</f>
        <v>Cymatogaster aggregata</v>
      </c>
      <c r="R42" s="54" t="str">
        <f>IF($N42=1,IF(ISERROR(VLOOKUP($P42,'M1'!$A:$C,R$2,FALSE())),"NOT PRESENT",VLOOKUP($P42,'M1'!$A:$C,R$2,FALSE())),IF($N42=2,IF(ISERROR(VLOOKUP(DATA!$P42,'M2'!$A:$C,R$2,FALSE())),"NOT PRESENT",VLOOKUP(DATA!$P42,'M2'!$A:$C,R$2,FALSE())),IF($N42=0,IF(ISERROR(VLOOKUP($P42,'M1'!$A:$C,R$2,FALSE())),IF(ISERROR(VLOOKUP(DATA!$P42,'M2'!$A:$C,R$2,FALSE())),"NOT PRESENT",VLOOKUP(DATA!$P42,'M2'!$A:$C,R$2,FALSE())),VLOOKUP($P42,'M1'!$A:$C,R$2,FALSE())),"SPECIFY METHOD")))</f>
        <v>Shiner perch</v>
      </c>
      <c r="S42" s="58">
        <f t="shared" si="1"/>
        <v>1</v>
      </c>
      <c r="T42" s="55">
        <v>0</v>
      </c>
      <c r="U42" s="55"/>
      <c r="V42" s="55"/>
      <c r="W42" s="55"/>
      <c r="X42" s="55">
        <v>1</v>
      </c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</row>
    <row r="43" spans="1:68" s="59" customFormat="1" ht="12.75" customHeight="1">
      <c r="A43" s="54">
        <f>MAX($A$1:$A42)+1</f>
        <v>41</v>
      </c>
      <c r="B43" s="55" t="str">
        <f t="shared" si="21"/>
        <v>Em Lim</v>
      </c>
      <c r="C43" s="55" t="str">
        <f t="shared" si="22"/>
        <v>Kieran Cox</v>
      </c>
      <c r="D43" s="55" t="str">
        <f t="shared" si="23"/>
        <v>KCCA20</v>
      </c>
      <c r="E43" s="54" t="str">
        <f>IF(ISERROR(VLOOKUP($D43,SITES!$A:$E,2,FALSE())),"",VLOOKUP($D43,SITES!$A:$E,2,FALSE()))</f>
        <v>Nanat Bay</v>
      </c>
      <c r="F43" s="55">
        <f>IF(ISERROR(VLOOKUP($D43,SITES!$A:$E,3,FALSE())),"",VLOOKUP($D43,SITES!$A:$E,3,FALSE()))</f>
        <v>48.880543000000003</v>
      </c>
      <c r="G43" s="56">
        <f>IF(ISERROR(VLOOKUP($D43,SITES!$A:$E,4,FALSE())),"",VLOOKUP($D43,SITES!$A:$E,4,FALSE()))</f>
        <v>-125.076486</v>
      </c>
      <c r="H43" s="60" t="str">
        <f t="shared" si="24"/>
        <v>30/05/2023</v>
      </c>
      <c r="I43" s="55">
        <f t="shared" si="24"/>
        <v>2.5</v>
      </c>
      <c r="J43" s="55">
        <f t="shared" si="24"/>
        <v>260</v>
      </c>
      <c r="K43" s="57">
        <f t="shared" si="24"/>
        <v>0.390972222222222</v>
      </c>
      <c r="L43" s="55" t="str">
        <f t="shared" si="24"/>
        <v>EGL</v>
      </c>
      <c r="M43" s="55">
        <f t="shared" si="24"/>
        <v>5.5</v>
      </c>
      <c r="N43" s="55">
        <f t="shared" si="24"/>
        <v>1</v>
      </c>
      <c r="O43" s="55">
        <f t="shared" si="24"/>
        <v>1</v>
      </c>
      <c r="P43" s="55" t="s">
        <v>141</v>
      </c>
      <c r="Q43" s="54" t="str">
        <f>IF($N43=1,IF(ISERROR(VLOOKUP($P43,'M1'!$A:$C,Q$2,FALSE())),"NOT PRESENT",VLOOKUP($P43,'M1'!$A:$C,Q$2,FALSE())),IF($N43=2,IF(ISERROR(VLOOKUP(DATA!$P43,'M2'!$A:$C,Q$2,FALSE())),"NOT PRESENT",VLOOKUP(DATA!$P43,'M2'!$A:$C,Q$2,FALSE())),IF($N43=0,IF(ISERROR(VLOOKUP($P43,'M1'!$A:$C,Q$2,FALSE())),IF(ISERROR(VLOOKUP(DATA!$P43,'M2'!$A:$C,Q$2,FALSE())),"NOT PRESENT",VLOOKUP(DATA!$P43,'M2'!$A:$C,Q$2,FALSE())),VLOOKUP($P43,'M1'!$A:$C,Q$2,FALSE())),"SPECIFY METHOD")))</f>
        <v>Rhinogobiops nicholsii</v>
      </c>
      <c r="R43" s="54" t="str">
        <f>IF($N43=1,IF(ISERROR(VLOOKUP($P43,'M1'!$A:$C,R$2,FALSE())),"NOT PRESENT",VLOOKUP($P43,'M1'!$A:$C,R$2,FALSE())),IF($N43=2,IF(ISERROR(VLOOKUP(DATA!$P43,'M2'!$A:$C,R$2,FALSE())),"NOT PRESENT",VLOOKUP(DATA!$P43,'M2'!$A:$C,R$2,FALSE())),IF($N43=0,IF(ISERROR(VLOOKUP($P43,'M1'!$A:$C,R$2,FALSE())),IF(ISERROR(VLOOKUP(DATA!$P43,'M2'!$A:$C,R$2,FALSE())),"NOT PRESENT",VLOOKUP(DATA!$P43,'M2'!$A:$C,R$2,FALSE())),VLOOKUP($P43,'M1'!$A:$C,R$2,FALSE())),"SPECIFY METHOD")))</f>
        <v>Blackeye goby</v>
      </c>
      <c r="S43" s="58">
        <f t="shared" si="1"/>
        <v>1</v>
      </c>
      <c r="T43" s="55">
        <v>0</v>
      </c>
      <c r="U43" s="55"/>
      <c r="V43" s="55">
        <v>1</v>
      </c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</row>
    <row r="44" spans="1:68" s="59" customFormat="1" ht="12.75" customHeight="1">
      <c r="A44" s="54">
        <f>MAX($A$1:$A43)+1</f>
        <v>42</v>
      </c>
      <c r="B44" s="55" t="str">
        <f t="shared" si="21"/>
        <v>Em Lim</v>
      </c>
      <c r="C44" s="55" t="str">
        <f t="shared" si="22"/>
        <v>Kieran Cox</v>
      </c>
      <c r="D44" s="55" t="str">
        <f t="shared" si="23"/>
        <v>KCCA20</v>
      </c>
      <c r="E44" s="54" t="str">
        <f>IF(ISERROR(VLOOKUP($D44,SITES!$A:$E,2,FALSE())),"",VLOOKUP($D44,SITES!$A:$E,2,FALSE()))</f>
        <v>Nanat Bay</v>
      </c>
      <c r="F44" s="55">
        <f>IF(ISERROR(VLOOKUP($D44,SITES!$A:$E,3,FALSE())),"",VLOOKUP($D44,SITES!$A:$E,3,FALSE()))</f>
        <v>48.880543000000003</v>
      </c>
      <c r="G44" s="56">
        <f>IF(ISERROR(VLOOKUP($D44,SITES!$A:$E,4,FALSE())),"",VLOOKUP($D44,SITES!$A:$E,4,FALSE()))</f>
        <v>-125.076486</v>
      </c>
      <c r="H44" s="60" t="str">
        <f t="shared" ref="H44:H57" si="25">IF(ISERROR(H43),IF(ISERROR(H42),IF(ISERROR(H41),"BLANK",H41),H42),H43)</f>
        <v>30/05/2023</v>
      </c>
      <c r="I44" s="55">
        <f t="shared" ref="I44:I57" si="26">IF(ISERROR(I43),IF(ISERROR(I42),IF(ISERROR(I41),"BLANK",I41),I42),I43)</f>
        <v>2.5</v>
      </c>
      <c r="J44" s="55">
        <f t="shared" ref="J44:J57" si="27">IF(ISERROR(J43),IF(ISERROR(J42),IF(ISERROR(J41),"BLANK",J41),J42),J43)</f>
        <v>260</v>
      </c>
      <c r="K44" s="57">
        <f t="shared" ref="K44:K57" si="28">IF(ISERROR(K43),IF(ISERROR(K42),IF(ISERROR(K41),"BLANK",K41),K42),K43)</f>
        <v>0.390972222222222</v>
      </c>
      <c r="L44" s="55" t="str">
        <f t="shared" ref="L44:L57" si="29">IF(ISERROR(L43),IF(ISERROR(L42),IF(ISERROR(L41),"BLANK",L41),L42),L43)</f>
        <v>EGL</v>
      </c>
      <c r="M44" s="55">
        <f t="shared" ref="M44:M57" si="30">IF(ISERROR(M43),IF(ISERROR(M42),IF(ISERROR(M41),"BLANK",M41),M42),M43)</f>
        <v>5.5</v>
      </c>
      <c r="N44" s="55">
        <v>2</v>
      </c>
      <c r="O44" s="55">
        <f t="shared" ref="O44:O57" si="31">IF(ISERROR(O43),IF(ISERROR(O42),IF(ISERROR(O41),"BLANK",O41),O42),O43)</f>
        <v>1</v>
      </c>
      <c r="P44" s="55" t="s">
        <v>141</v>
      </c>
      <c r="Q44" s="54" t="str">
        <f>IF($N44=1,IF(ISERROR(VLOOKUP($P44,'M1'!$A:$C,Q$2,FALSE())),"NOT PRESENT",VLOOKUP($P44,'M1'!$A:$C,Q$2,FALSE())),IF($N44=2,IF(ISERROR(VLOOKUP(DATA!$P44,'M2'!$A:$C,Q$2,FALSE())),"NOT PRESENT",VLOOKUP(DATA!$P44,'M2'!$A:$C,Q$2,FALSE())),IF($N44=0,IF(ISERROR(VLOOKUP($P44,'M1'!$A:$C,Q$2,FALSE())),IF(ISERROR(VLOOKUP(DATA!$P44,'M2'!$A:$C,Q$2,FALSE())),"NOT PRESENT",VLOOKUP(DATA!$P44,'M2'!$A:$C,Q$2,FALSE())),VLOOKUP($P44,'M1'!$A:$C,Q$2,FALSE())),"SPECIFY METHOD")))</f>
        <v>Rhinogobiops nicholsii</v>
      </c>
      <c r="R44" s="54" t="str">
        <f>IF($N44=1,IF(ISERROR(VLOOKUP($P44,'M1'!$A:$C,R$2,FALSE())),"NOT PRESENT",VLOOKUP($P44,'M1'!$A:$C,R$2,FALSE())),IF($N44=2,IF(ISERROR(VLOOKUP(DATA!$P44,'M2'!$A:$C,R$2,FALSE())),"NOT PRESENT",VLOOKUP(DATA!$P44,'M2'!$A:$C,R$2,FALSE())),IF($N44=0,IF(ISERROR(VLOOKUP($P44,'M1'!$A:$C,R$2,FALSE())),IF(ISERROR(VLOOKUP(DATA!$P44,'M2'!$A:$C,R$2,FALSE())),"NOT PRESENT",VLOOKUP(DATA!$P44,'M2'!$A:$C,R$2,FALSE())),VLOOKUP($P44,'M1'!$A:$C,R$2,FALSE())),"SPECIFY METHOD")))</f>
        <v>Blackeye goby</v>
      </c>
      <c r="S44" s="58">
        <f t="shared" si="1"/>
        <v>25</v>
      </c>
      <c r="T44" s="55">
        <v>0</v>
      </c>
      <c r="U44" s="55">
        <v>4</v>
      </c>
      <c r="V44" s="55">
        <v>14</v>
      </c>
      <c r="W44" s="55">
        <v>7</v>
      </c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</row>
    <row r="45" spans="1:68" s="59" customFormat="1" ht="12.75" customHeight="1">
      <c r="A45" s="54">
        <f>MAX($A$1:$A44)+1</f>
        <v>43</v>
      </c>
      <c r="B45" s="55" t="str">
        <f t="shared" si="21"/>
        <v>Em Lim</v>
      </c>
      <c r="C45" s="55" t="str">
        <f t="shared" si="22"/>
        <v>Kieran Cox</v>
      </c>
      <c r="D45" s="55" t="str">
        <f t="shared" si="23"/>
        <v>KCCA20</v>
      </c>
      <c r="E45" s="54" t="str">
        <f>IF(ISERROR(VLOOKUP($D45,SITES!$A:$E,2,FALSE())),"",VLOOKUP($D45,SITES!$A:$E,2,FALSE()))</f>
        <v>Nanat Bay</v>
      </c>
      <c r="F45" s="55">
        <f>IF(ISERROR(VLOOKUP($D45,SITES!$A:$E,3,FALSE())),"",VLOOKUP($D45,SITES!$A:$E,3,FALSE()))</f>
        <v>48.880543000000003</v>
      </c>
      <c r="G45" s="56">
        <f>IF(ISERROR(VLOOKUP($D45,SITES!$A:$E,4,FALSE())),"",VLOOKUP($D45,SITES!$A:$E,4,FALSE()))</f>
        <v>-125.076486</v>
      </c>
      <c r="H45" s="60" t="str">
        <f t="shared" si="25"/>
        <v>30/05/2023</v>
      </c>
      <c r="I45" s="55">
        <f t="shared" si="26"/>
        <v>2.5</v>
      </c>
      <c r="J45" s="55">
        <f t="shared" si="27"/>
        <v>260</v>
      </c>
      <c r="K45" s="57">
        <f t="shared" si="28"/>
        <v>0.390972222222222</v>
      </c>
      <c r="L45" s="55" t="str">
        <f t="shared" si="29"/>
        <v>EGL</v>
      </c>
      <c r="M45" s="55">
        <f t="shared" si="30"/>
        <v>5.5</v>
      </c>
      <c r="N45" s="55">
        <f t="shared" ref="N45:N56" si="32">IF(ISERROR(N44),IF(ISERROR(N43),IF(ISERROR(N42),"BLANK",N42),N43),N44)</f>
        <v>2</v>
      </c>
      <c r="O45" s="55">
        <f t="shared" si="31"/>
        <v>1</v>
      </c>
      <c r="P45" s="55" t="s">
        <v>142</v>
      </c>
      <c r="Q45" s="54" t="str">
        <f>IF($N45=1,IF(ISERROR(VLOOKUP($P45,'M1'!$A:$C,Q$2,FALSE())),"NOT PRESENT",VLOOKUP($P45,'M1'!$A:$C,Q$2,FALSE())),IF($N45=2,IF(ISERROR(VLOOKUP(DATA!$P45,'M2'!$A:$C,Q$2,FALSE())),"NOT PRESENT",VLOOKUP(DATA!$P45,'M2'!$A:$C,Q$2,FALSE())),IF($N45=0,IF(ISERROR(VLOOKUP($P45,'M1'!$A:$C,Q$2,FALSE())),IF(ISERROR(VLOOKUP(DATA!$P45,'M2'!$A:$C,Q$2,FALSE())),"NOT PRESENT",VLOOKUP(DATA!$P45,'M2'!$A:$C,Q$2,FALSE())),VLOOKUP($P45,'M1'!$A:$C,Q$2,FALSE())),"SPECIFY METHOD")))</f>
        <v>Dermasterias imbricata</v>
      </c>
      <c r="R45" s="54" t="str">
        <f>IF($N45=1,IF(ISERROR(VLOOKUP($P45,'M1'!$A:$C,R$2,FALSE())),"NOT PRESENT",VLOOKUP($P45,'M1'!$A:$C,R$2,FALSE())),IF($N45=2,IF(ISERROR(VLOOKUP(DATA!$P45,'M2'!$A:$C,R$2,FALSE())),"NOT PRESENT",VLOOKUP(DATA!$P45,'M2'!$A:$C,R$2,FALSE())),IF($N45=0,IF(ISERROR(VLOOKUP($P45,'M1'!$A:$C,R$2,FALSE())),IF(ISERROR(VLOOKUP(DATA!$P45,'M2'!$A:$C,R$2,FALSE())),"NOT PRESENT",VLOOKUP(DATA!$P45,'M2'!$A:$C,R$2,FALSE())),VLOOKUP($P45,'M1'!$A:$C,R$2,FALSE())),"SPECIFY METHOD")))</f>
        <v>Leather star</v>
      </c>
      <c r="S45" s="58">
        <f t="shared" si="1"/>
        <v>3</v>
      </c>
      <c r="T45" s="55">
        <v>3</v>
      </c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</row>
    <row r="46" spans="1:68" s="59" customFormat="1" ht="12.75" customHeight="1">
      <c r="A46" s="54">
        <f>MAX($A$1:$A45)+1</f>
        <v>44</v>
      </c>
      <c r="B46" s="55" t="str">
        <f t="shared" si="21"/>
        <v>Em Lim</v>
      </c>
      <c r="C46" s="55" t="str">
        <f t="shared" si="22"/>
        <v>Kieran Cox</v>
      </c>
      <c r="D46" s="55" t="str">
        <f t="shared" si="23"/>
        <v>KCCA20</v>
      </c>
      <c r="E46" s="54" t="str">
        <f>IF(ISERROR(VLOOKUP($D46,SITES!$A:$E,2,FALSE())),"",VLOOKUP($D46,SITES!$A:$E,2,FALSE()))</f>
        <v>Nanat Bay</v>
      </c>
      <c r="F46" s="55">
        <f>IF(ISERROR(VLOOKUP($D46,SITES!$A:$E,3,FALSE())),"",VLOOKUP($D46,SITES!$A:$E,3,FALSE()))</f>
        <v>48.880543000000003</v>
      </c>
      <c r="G46" s="56">
        <f>IF(ISERROR(VLOOKUP($D46,SITES!$A:$E,4,FALSE())),"",VLOOKUP($D46,SITES!$A:$E,4,FALSE()))</f>
        <v>-125.076486</v>
      </c>
      <c r="H46" s="60" t="str">
        <f t="shared" si="25"/>
        <v>30/05/2023</v>
      </c>
      <c r="I46" s="55">
        <f t="shared" si="26"/>
        <v>2.5</v>
      </c>
      <c r="J46" s="55">
        <f t="shared" si="27"/>
        <v>260</v>
      </c>
      <c r="K46" s="57">
        <f t="shared" si="28"/>
        <v>0.390972222222222</v>
      </c>
      <c r="L46" s="55" t="str">
        <f t="shared" si="29"/>
        <v>EGL</v>
      </c>
      <c r="M46" s="55">
        <f t="shared" si="30"/>
        <v>5.5</v>
      </c>
      <c r="N46" s="55">
        <f t="shared" si="32"/>
        <v>2</v>
      </c>
      <c r="O46" s="55">
        <f t="shared" si="31"/>
        <v>1</v>
      </c>
      <c r="P46" s="55" t="s">
        <v>145</v>
      </c>
      <c r="Q46" s="54" t="str">
        <f>IF($N46=1,IF(ISERROR(VLOOKUP($P46,'M1'!$A:$C,Q$2,FALSE())),"NOT PRESENT",VLOOKUP($P46,'M1'!$A:$C,Q$2,FALSE())),IF($N46=2,IF(ISERROR(VLOOKUP(DATA!$P46,'M2'!$A:$C,Q$2,FALSE())),"NOT PRESENT",VLOOKUP(DATA!$P46,'M2'!$A:$C,Q$2,FALSE())),IF($N46=0,IF(ISERROR(VLOOKUP($P46,'M1'!$A:$C,Q$2,FALSE())),IF(ISERROR(VLOOKUP(DATA!$P46,'M2'!$A:$C,Q$2,FALSE())),"NOT PRESENT",VLOOKUP(DATA!$P46,'M2'!$A:$C,Q$2,FALSE())),VLOOKUP($P46,'M1'!$A:$C,Q$2,FALSE())),"SPECIFY METHOD")))</f>
        <v>Pycnopodia helianthoides</v>
      </c>
      <c r="R46" s="54" t="str">
        <f>IF($N46=1,IF(ISERROR(VLOOKUP($P46,'M1'!$A:$C,R$2,FALSE())),"NOT PRESENT",VLOOKUP($P46,'M1'!$A:$C,R$2,FALSE())),IF($N46=2,IF(ISERROR(VLOOKUP(DATA!$P46,'M2'!$A:$C,R$2,FALSE())),"NOT PRESENT",VLOOKUP(DATA!$P46,'M2'!$A:$C,R$2,FALSE())),IF($N46=0,IF(ISERROR(VLOOKUP($P46,'M1'!$A:$C,R$2,FALSE())),IF(ISERROR(VLOOKUP(DATA!$P46,'M2'!$A:$C,R$2,FALSE())),"NOT PRESENT",VLOOKUP(DATA!$P46,'M2'!$A:$C,R$2,FALSE())),VLOOKUP($P46,'M1'!$A:$C,R$2,FALSE())),"SPECIFY METHOD")))</f>
        <v>Sunflower star</v>
      </c>
      <c r="S46" s="58">
        <f t="shared" si="1"/>
        <v>16</v>
      </c>
      <c r="T46" s="55">
        <v>0</v>
      </c>
      <c r="U46" s="55">
        <v>9</v>
      </c>
      <c r="V46" s="55">
        <v>4</v>
      </c>
      <c r="W46" s="55">
        <v>2</v>
      </c>
      <c r="X46" s="55">
        <v>1</v>
      </c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</row>
    <row r="47" spans="1:68" s="59" customFormat="1" ht="12.75" customHeight="1">
      <c r="A47" s="54">
        <f>MAX($A$1:$A46)+1</f>
        <v>45</v>
      </c>
      <c r="B47" s="55" t="str">
        <f t="shared" si="21"/>
        <v>Em Lim</v>
      </c>
      <c r="C47" s="55" t="str">
        <f t="shared" si="22"/>
        <v>Kieran Cox</v>
      </c>
      <c r="D47" s="55" t="str">
        <f t="shared" si="23"/>
        <v>KCCA20</v>
      </c>
      <c r="E47" s="54" t="str">
        <f>IF(ISERROR(VLOOKUP($D47,SITES!$A:$E,2,FALSE())),"",VLOOKUP($D47,SITES!$A:$E,2,FALSE()))</f>
        <v>Nanat Bay</v>
      </c>
      <c r="F47" s="55">
        <f>IF(ISERROR(VLOOKUP($D47,SITES!$A:$E,3,FALSE())),"",VLOOKUP($D47,SITES!$A:$E,3,FALSE()))</f>
        <v>48.880543000000003</v>
      </c>
      <c r="G47" s="56">
        <f>IF(ISERROR(VLOOKUP($D47,SITES!$A:$E,4,FALSE())),"",VLOOKUP($D47,SITES!$A:$E,4,FALSE()))</f>
        <v>-125.076486</v>
      </c>
      <c r="H47" s="60" t="str">
        <f t="shared" si="25"/>
        <v>30/05/2023</v>
      </c>
      <c r="I47" s="55">
        <f t="shared" si="26"/>
        <v>2.5</v>
      </c>
      <c r="J47" s="55">
        <f t="shared" si="27"/>
        <v>260</v>
      </c>
      <c r="K47" s="57">
        <f t="shared" si="28"/>
        <v>0.390972222222222</v>
      </c>
      <c r="L47" s="55" t="str">
        <f t="shared" si="29"/>
        <v>EGL</v>
      </c>
      <c r="M47" s="55">
        <f t="shared" si="30"/>
        <v>5.5</v>
      </c>
      <c r="N47" s="55">
        <f t="shared" si="32"/>
        <v>2</v>
      </c>
      <c r="O47" s="55">
        <f t="shared" si="31"/>
        <v>1</v>
      </c>
      <c r="P47" s="55" t="s">
        <v>155</v>
      </c>
      <c r="Q47" s="54" t="str">
        <f>IF($N47=1,IF(ISERROR(VLOOKUP($P47,'M1'!$A:$C,Q$2,FALSE())),"NOT PRESENT",VLOOKUP($P47,'M1'!$A:$C,Q$2,FALSE())),IF($N47=2,IF(ISERROR(VLOOKUP(DATA!$P47,'M2'!$A:$C,Q$2,FALSE())),"NOT PRESENT",VLOOKUP(DATA!$P47,'M2'!$A:$C,Q$2,FALSE())),IF($N47=0,IF(ISERROR(VLOOKUP($P47,'M1'!$A:$C,Q$2,FALSE())),IF(ISERROR(VLOOKUP(DATA!$P47,'M2'!$A:$C,Q$2,FALSE())),"NOT PRESENT",VLOOKUP(DATA!$P47,'M2'!$A:$C,Q$2,FALSE())),VLOOKUP($P47,'M1'!$A:$C,Q$2,FALSE())),"SPECIFY METHOD")))</f>
        <v>Hexagrammos decagrammus</v>
      </c>
      <c r="R47" s="54" t="str">
        <f>IF($N47=1,IF(ISERROR(VLOOKUP($P47,'M1'!$A:$C,R$2,FALSE())),"NOT PRESENT",VLOOKUP($P47,'M1'!$A:$C,R$2,FALSE())),IF($N47=2,IF(ISERROR(VLOOKUP(DATA!$P47,'M2'!$A:$C,R$2,FALSE())),"NOT PRESENT",VLOOKUP(DATA!$P47,'M2'!$A:$C,R$2,FALSE())),IF($N47=0,IF(ISERROR(VLOOKUP($P47,'M1'!$A:$C,R$2,FALSE())),IF(ISERROR(VLOOKUP(DATA!$P47,'M2'!$A:$C,R$2,FALSE())),"NOT PRESENT",VLOOKUP(DATA!$P47,'M2'!$A:$C,R$2,FALSE())),VLOOKUP($P47,'M1'!$A:$C,R$2,FALSE())),"SPECIFY METHOD")))</f>
        <v>Kelp greenling</v>
      </c>
      <c r="S47" s="58">
        <f t="shared" si="1"/>
        <v>1</v>
      </c>
      <c r="T47" s="55">
        <v>0</v>
      </c>
      <c r="U47" s="55"/>
      <c r="V47" s="55"/>
      <c r="W47" s="55"/>
      <c r="X47" s="55"/>
      <c r="Y47" s="55"/>
      <c r="Z47" s="55"/>
      <c r="AA47" s="55">
        <v>1</v>
      </c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</row>
    <row r="48" spans="1:68" s="59" customFormat="1" ht="12.75" customHeight="1">
      <c r="A48" s="54">
        <f>MAX($A$1:$A47)+1</f>
        <v>46</v>
      </c>
      <c r="B48" s="55" t="str">
        <f t="shared" si="21"/>
        <v>Em Lim</v>
      </c>
      <c r="C48" s="55" t="str">
        <f t="shared" si="22"/>
        <v>Kieran Cox</v>
      </c>
      <c r="D48" s="55" t="str">
        <f t="shared" si="23"/>
        <v>KCCA20</v>
      </c>
      <c r="E48" s="54" t="str">
        <f>IF(ISERROR(VLOOKUP($D48,SITES!$A:$E,2,FALSE())),"",VLOOKUP($D48,SITES!$A:$E,2,FALSE()))</f>
        <v>Nanat Bay</v>
      </c>
      <c r="F48" s="55">
        <f>IF(ISERROR(VLOOKUP($D48,SITES!$A:$E,3,FALSE())),"",VLOOKUP($D48,SITES!$A:$E,3,FALSE()))</f>
        <v>48.880543000000003</v>
      </c>
      <c r="G48" s="56">
        <f>IF(ISERROR(VLOOKUP($D48,SITES!$A:$E,4,FALSE())),"",VLOOKUP($D48,SITES!$A:$E,4,FALSE()))</f>
        <v>-125.076486</v>
      </c>
      <c r="H48" s="60" t="str">
        <f t="shared" si="25"/>
        <v>30/05/2023</v>
      </c>
      <c r="I48" s="55">
        <f t="shared" si="26"/>
        <v>2.5</v>
      </c>
      <c r="J48" s="55">
        <f t="shared" si="27"/>
        <v>260</v>
      </c>
      <c r="K48" s="57">
        <f t="shared" si="28"/>
        <v>0.390972222222222</v>
      </c>
      <c r="L48" s="55" t="str">
        <f t="shared" si="29"/>
        <v>EGL</v>
      </c>
      <c r="M48" s="55">
        <f t="shared" si="30"/>
        <v>5.5</v>
      </c>
      <c r="N48" s="55">
        <f t="shared" si="32"/>
        <v>2</v>
      </c>
      <c r="O48" s="55">
        <f t="shared" si="31"/>
        <v>1</v>
      </c>
      <c r="P48" s="55" t="s">
        <v>156</v>
      </c>
      <c r="Q48" s="54" t="str">
        <f>IF($N48=1,IF(ISERROR(VLOOKUP($P48,'M1'!$A:$C,Q$2,FALSE())),"NOT PRESENT",VLOOKUP($P48,'M1'!$A:$C,Q$2,FALSE())),IF($N48=2,IF(ISERROR(VLOOKUP(DATA!$P48,'M2'!$A:$C,Q$2,FALSE())),"NOT PRESENT",VLOOKUP(DATA!$P48,'M2'!$A:$C,Q$2,FALSE())),IF($N48=0,IF(ISERROR(VLOOKUP($P48,'M1'!$A:$C,Q$2,FALSE())),IF(ISERROR(VLOOKUP(DATA!$P48,'M2'!$A:$C,Q$2,FALSE())),"NOT PRESENT",VLOOKUP(DATA!$P48,'M2'!$A:$C,Q$2,FALSE())),VLOOKUP($P48,'M1'!$A:$C,Q$2,FALSE())),"SPECIFY METHOD")))</f>
        <v>Pugettia producta</v>
      </c>
      <c r="R48" s="54" t="str">
        <f>IF($N48=1,IF(ISERROR(VLOOKUP($P48,'M1'!$A:$C,R$2,FALSE())),"NOT PRESENT",VLOOKUP($P48,'M1'!$A:$C,R$2,FALSE())),IF($N48=2,IF(ISERROR(VLOOKUP(DATA!$P48,'M2'!$A:$C,R$2,FALSE())),"NOT PRESENT",VLOOKUP(DATA!$P48,'M2'!$A:$C,R$2,FALSE())),IF($N48=0,IF(ISERROR(VLOOKUP($P48,'M1'!$A:$C,R$2,FALSE())),IF(ISERROR(VLOOKUP(DATA!$P48,'M2'!$A:$C,R$2,FALSE())),"NOT PRESENT",VLOOKUP(DATA!$P48,'M2'!$A:$C,R$2,FALSE())),VLOOKUP($P48,'M1'!$A:$C,R$2,FALSE())),"SPECIFY METHOD")))</f>
        <v>Northern kelp crab</v>
      </c>
      <c r="S48" s="58">
        <f t="shared" si="1"/>
        <v>3</v>
      </c>
      <c r="T48" s="55">
        <v>3</v>
      </c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</row>
    <row r="49" spans="1:68" s="59" customFormat="1" ht="12.75" customHeight="1">
      <c r="A49" s="54">
        <f>MAX($A$1:$A48)+1</f>
        <v>47</v>
      </c>
      <c r="B49" s="55" t="str">
        <f t="shared" si="21"/>
        <v>Em Lim</v>
      </c>
      <c r="C49" s="55" t="str">
        <f t="shared" si="22"/>
        <v>Kieran Cox</v>
      </c>
      <c r="D49" s="55" t="str">
        <f t="shared" si="23"/>
        <v>KCCA20</v>
      </c>
      <c r="E49" s="54" t="str">
        <f>IF(ISERROR(VLOOKUP($D49,SITES!$A:$E,2,FALSE())),"",VLOOKUP($D49,SITES!$A:$E,2,FALSE()))</f>
        <v>Nanat Bay</v>
      </c>
      <c r="F49" s="55">
        <f>IF(ISERROR(VLOOKUP($D49,SITES!$A:$E,3,FALSE())),"",VLOOKUP($D49,SITES!$A:$E,3,FALSE()))</f>
        <v>48.880543000000003</v>
      </c>
      <c r="G49" s="56">
        <f>IF(ISERROR(VLOOKUP($D49,SITES!$A:$E,4,FALSE())),"",VLOOKUP($D49,SITES!$A:$E,4,FALSE()))</f>
        <v>-125.076486</v>
      </c>
      <c r="H49" s="60" t="str">
        <f t="shared" si="25"/>
        <v>30/05/2023</v>
      </c>
      <c r="I49" s="55">
        <f t="shared" si="26"/>
        <v>2.5</v>
      </c>
      <c r="J49" s="55">
        <f t="shared" si="27"/>
        <v>260</v>
      </c>
      <c r="K49" s="57">
        <f t="shared" si="28"/>
        <v>0.390972222222222</v>
      </c>
      <c r="L49" s="55" t="str">
        <f t="shared" si="29"/>
        <v>EGL</v>
      </c>
      <c r="M49" s="55">
        <f t="shared" si="30"/>
        <v>5.5</v>
      </c>
      <c r="N49" s="55">
        <f t="shared" si="32"/>
        <v>2</v>
      </c>
      <c r="O49" s="55">
        <f t="shared" si="31"/>
        <v>1</v>
      </c>
      <c r="P49" s="55" t="s">
        <v>159</v>
      </c>
      <c r="Q49" s="54" t="str">
        <f>IF($N49=1,IF(ISERROR(VLOOKUP($P49,'M1'!$A:$C,Q$2,FALSE())),"NOT PRESENT",VLOOKUP($P49,'M1'!$A:$C,Q$2,FALSE())),IF($N49=2,IF(ISERROR(VLOOKUP(DATA!$P49,'M2'!$A:$C,Q$2,FALSE())),"NOT PRESENT",VLOOKUP(DATA!$P49,'M2'!$A:$C,Q$2,FALSE())),IF($N49=0,IF(ISERROR(VLOOKUP($P49,'M1'!$A:$C,Q$2,FALSE())),IF(ISERROR(VLOOKUP(DATA!$P49,'M2'!$A:$C,Q$2,FALSE())),"NOT PRESENT",VLOOKUP(DATA!$P49,'M2'!$A:$C,Q$2,FALSE())),VLOOKUP($P49,'M1'!$A:$C,Q$2,FALSE())),"SPECIFY METHOD")))</f>
        <v>Patiria miniata</v>
      </c>
      <c r="R49" s="54" t="str">
        <f>IF($N49=1,IF(ISERROR(VLOOKUP($P49,'M1'!$A:$C,R$2,FALSE())),"NOT PRESENT",VLOOKUP($P49,'M1'!$A:$C,R$2,FALSE())),IF($N49=2,IF(ISERROR(VLOOKUP(DATA!$P49,'M2'!$A:$C,R$2,FALSE())),"NOT PRESENT",VLOOKUP(DATA!$P49,'M2'!$A:$C,R$2,FALSE())),IF($N49=0,IF(ISERROR(VLOOKUP($P49,'M1'!$A:$C,R$2,FALSE())),IF(ISERROR(VLOOKUP(DATA!$P49,'M2'!$A:$C,R$2,FALSE())),"NOT PRESENT",VLOOKUP(DATA!$P49,'M2'!$A:$C,R$2,FALSE())),VLOOKUP($P49,'M1'!$A:$C,R$2,FALSE())),"SPECIFY METHOD")))</f>
        <v>Bat star</v>
      </c>
      <c r="S49" s="58">
        <f t="shared" si="1"/>
        <v>5</v>
      </c>
      <c r="T49" s="55">
        <v>5</v>
      </c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</row>
    <row r="50" spans="1:68" s="59" customFormat="1" ht="12.75" customHeight="1">
      <c r="A50" s="54">
        <f>MAX($A$1:$A49)+1</f>
        <v>48</v>
      </c>
      <c r="B50" s="55" t="str">
        <f t="shared" si="21"/>
        <v>Em Lim</v>
      </c>
      <c r="C50" s="55" t="str">
        <f t="shared" si="22"/>
        <v>Kieran Cox</v>
      </c>
      <c r="D50" s="55" t="str">
        <f t="shared" si="23"/>
        <v>KCCA20</v>
      </c>
      <c r="E50" s="54" t="str">
        <f>IF(ISERROR(VLOOKUP($D50,SITES!$A:$E,2,FALSE())),"",VLOOKUP($D50,SITES!$A:$E,2,FALSE()))</f>
        <v>Nanat Bay</v>
      </c>
      <c r="F50" s="55">
        <f>IF(ISERROR(VLOOKUP($D50,SITES!$A:$E,3,FALSE())),"",VLOOKUP($D50,SITES!$A:$E,3,FALSE()))</f>
        <v>48.880543000000003</v>
      </c>
      <c r="G50" s="56">
        <f>IF(ISERROR(VLOOKUP($D50,SITES!$A:$E,4,FALSE())),"",VLOOKUP($D50,SITES!$A:$E,4,FALSE()))</f>
        <v>-125.076486</v>
      </c>
      <c r="H50" s="60" t="str">
        <f t="shared" si="25"/>
        <v>30/05/2023</v>
      </c>
      <c r="I50" s="55">
        <f t="shared" si="26"/>
        <v>2.5</v>
      </c>
      <c r="J50" s="55">
        <f t="shared" si="27"/>
        <v>260</v>
      </c>
      <c r="K50" s="57">
        <f t="shared" si="28"/>
        <v>0.390972222222222</v>
      </c>
      <c r="L50" s="55" t="str">
        <f t="shared" si="29"/>
        <v>EGL</v>
      </c>
      <c r="M50" s="55">
        <f t="shared" si="30"/>
        <v>5.5</v>
      </c>
      <c r="N50" s="55">
        <f t="shared" si="32"/>
        <v>2</v>
      </c>
      <c r="O50" s="55">
        <f t="shared" si="31"/>
        <v>1</v>
      </c>
      <c r="P50" s="55" t="s">
        <v>148</v>
      </c>
      <c r="Q50" s="54" t="str">
        <f>IF($N50=1,IF(ISERROR(VLOOKUP($P50,'M1'!$A:$C,Q$2,FALSE())),"NOT PRESENT",VLOOKUP($P50,'M1'!$A:$C,Q$2,FALSE())),IF($N50=2,IF(ISERROR(VLOOKUP(DATA!$P50,'M2'!$A:$C,Q$2,FALSE())),"NOT PRESENT",VLOOKUP(DATA!$P50,'M2'!$A:$C,Q$2,FALSE())),IF($N50=0,IF(ISERROR(VLOOKUP($P50,'M1'!$A:$C,Q$2,FALSE())),IF(ISERROR(VLOOKUP(DATA!$P50,'M2'!$A:$C,Q$2,FALSE())),"NOT PRESENT",VLOOKUP(DATA!$P50,'M2'!$A:$C,Q$2,FALSE())),VLOOKUP($P50,'M1'!$A:$C,Q$2,FALSE())),"SPECIFY METHOD")))</f>
        <v>Apostichopus californicus</v>
      </c>
      <c r="R50" s="54" t="str">
        <f>IF($N50=1,IF(ISERROR(VLOOKUP($P50,'M1'!$A:$C,R$2,FALSE())),"NOT PRESENT",VLOOKUP($P50,'M1'!$A:$C,R$2,FALSE())),IF($N50=2,IF(ISERROR(VLOOKUP(DATA!$P50,'M2'!$A:$C,R$2,FALSE())),"NOT PRESENT",VLOOKUP(DATA!$P50,'M2'!$A:$C,R$2,FALSE())),IF($N50=0,IF(ISERROR(VLOOKUP($P50,'M1'!$A:$C,R$2,FALSE())),IF(ISERROR(VLOOKUP(DATA!$P50,'M2'!$A:$C,R$2,FALSE())),"NOT PRESENT",VLOOKUP(DATA!$P50,'M2'!$A:$C,R$2,FALSE())),VLOOKUP($P50,'M1'!$A:$C,R$2,FALSE())),"SPECIFY METHOD")))</f>
        <v>California sea cucumber</v>
      </c>
      <c r="S50" s="58">
        <f t="shared" si="1"/>
        <v>3</v>
      </c>
      <c r="T50" s="55">
        <v>3</v>
      </c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</row>
    <row r="51" spans="1:68" s="59" customFormat="1" ht="12.75" customHeight="1">
      <c r="A51" s="54">
        <f>MAX($A$1:$A50)+1</f>
        <v>49</v>
      </c>
      <c r="B51" s="55" t="str">
        <f t="shared" si="21"/>
        <v>Em Lim</v>
      </c>
      <c r="C51" s="55" t="str">
        <f t="shared" si="22"/>
        <v>Kieran Cox</v>
      </c>
      <c r="D51" s="55" t="str">
        <f t="shared" si="23"/>
        <v>KCCA20</v>
      </c>
      <c r="E51" s="54" t="str">
        <f>IF(ISERROR(VLOOKUP($D51,SITES!$A:$E,2,FALSE())),"",VLOOKUP($D51,SITES!$A:$E,2,FALSE()))</f>
        <v>Nanat Bay</v>
      </c>
      <c r="F51" s="55">
        <f>IF(ISERROR(VLOOKUP($D51,SITES!$A:$E,3,FALSE())),"",VLOOKUP($D51,SITES!$A:$E,3,FALSE()))</f>
        <v>48.880543000000003</v>
      </c>
      <c r="G51" s="56">
        <f>IF(ISERROR(VLOOKUP($D51,SITES!$A:$E,4,FALSE())),"",VLOOKUP($D51,SITES!$A:$E,4,FALSE()))</f>
        <v>-125.076486</v>
      </c>
      <c r="H51" s="60" t="str">
        <f t="shared" si="25"/>
        <v>30/05/2023</v>
      </c>
      <c r="I51" s="55">
        <f t="shared" si="26"/>
        <v>2.5</v>
      </c>
      <c r="J51" s="55">
        <f t="shared" si="27"/>
        <v>260</v>
      </c>
      <c r="K51" s="57">
        <f t="shared" si="28"/>
        <v>0.390972222222222</v>
      </c>
      <c r="L51" s="55" t="str">
        <f t="shared" si="29"/>
        <v>EGL</v>
      </c>
      <c r="M51" s="55">
        <f t="shared" si="30"/>
        <v>5.5</v>
      </c>
      <c r="N51" s="55">
        <f t="shared" si="32"/>
        <v>2</v>
      </c>
      <c r="O51" s="55">
        <f t="shared" si="31"/>
        <v>1</v>
      </c>
      <c r="P51" s="55" t="s">
        <v>166</v>
      </c>
      <c r="Q51" s="54" t="str">
        <f>IF($N51=1,IF(ISERROR(VLOOKUP($P51,'M1'!$A:$C,Q$2,FALSE())),"NOT PRESENT",VLOOKUP($P51,'M1'!$A:$C,Q$2,FALSE())),IF($N51=2,IF(ISERROR(VLOOKUP(DATA!$P51,'M2'!$A:$C,Q$2,FALSE())),"NOT PRESENT",VLOOKUP(DATA!$P51,'M2'!$A:$C,Q$2,FALSE())),IF($N51=0,IF(ISERROR(VLOOKUP($P51,'M1'!$A:$C,Q$2,FALSE())),IF(ISERROR(VLOOKUP(DATA!$P51,'M2'!$A:$C,Q$2,FALSE())),"NOT PRESENT",VLOOKUP(DATA!$P51,'M2'!$A:$C,Q$2,FALSE())),VLOOKUP($P51,'M1'!$A:$C,Q$2,FALSE())),"SPECIFY METHOD")))</f>
        <v>Oxylebius pictus</v>
      </c>
      <c r="R51" s="54" t="str">
        <f>IF($N51=1,IF(ISERROR(VLOOKUP($P51,'M1'!$A:$C,R$2,FALSE())),"NOT PRESENT",VLOOKUP($P51,'M1'!$A:$C,R$2,FALSE())),IF($N51=2,IF(ISERROR(VLOOKUP(DATA!$P51,'M2'!$A:$C,R$2,FALSE())),"NOT PRESENT",VLOOKUP(DATA!$P51,'M2'!$A:$C,R$2,FALSE())),IF($N51=0,IF(ISERROR(VLOOKUP($P51,'M1'!$A:$C,R$2,FALSE())),IF(ISERROR(VLOOKUP(DATA!$P51,'M2'!$A:$C,R$2,FALSE())),"NOT PRESENT",VLOOKUP(DATA!$P51,'M2'!$A:$C,R$2,FALSE())),VLOOKUP($P51,'M1'!$A:$C,R$2,FALSE())),"SPECIFY METHOD")))</f>
        <v>Painted greenling</v>
      </c>
      <c r="S51" s="58">
        <f t="shared" si="1"/>
        <v>1</v>
      </c>
      <c r="T51" s="55">
        <v>0</v>
      </c>
      <c r="U51" s="55"/>
      <c r="V51" s="55"/>
      <c r="W51" s="55"/>
      <c r="X51" s="55"/>
      <c r="Y51" s="55">
        <v>1</v>
      </c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</row>
    <row r="52" spans="1:68" s="59" customFormat="1" ht="12.75" customHeight="1">
      <c r="A52" s="54">
        <f>MAX($A$1:$A51)+1</f>
        <v>50</v>
      </c>
      <c r="B52" s="55" t="str">
        <f t="shared" si="21"/>
        <v>Em Lim</v>
      </c>
      <c r="C52" s="55" t="str">
        <f t="shared" si="22"/>
        <v>Kieran Cox</v>
      </c>
      <c r="D52" s="55" t="str">
        <f t="shared" si="23"/>
        <v>KCCA20</v>
      </c>
      <c r="E52" s="54" t="str">
        <f>IF(ISERROR(VLOOKUP($D52,SITES!$A:$E,2,FALSE())),"",VLOOKUP($D52,SITES!$A:$E,2,FALSE()))</f>
        <v>Nanat Bay</v>
      </c>
      <c r="F52" s="55">
        <f>IF(ISERROR(VLOOKUP($D52,SITES!$A:$E,3,FALSE())),"",VLOOKUP($D52,SITES!$A:$E,3,FALSE()))</f>
        <v>48.880543000000003</v>
      </c>
      <c r="G52" s="56">
        <f>IF(ISERROR(VLOOKUP($D52,SITES!$A:$E,4,FALSE())),"",VLOOKUP($D52,SITES!$A:$E,4,FALSE()))</f>
        <v>-125.076486</v>
      </c>
      <c r="H52" s="60" t="str">
        <f t="shared" si="25"/>
        <v>30/05/2023</v>
      </c>
      <c r="I52" s="55">
        <f t="shared" si="26"/>
        <v>2.5</v>
      </c>
      <c r="J52" s="55">
        <f t="shared" si="27"/>
        <v>260</v>
      </c>
      <c r="K52" s="57">
        <f t="shared" si="28"/>
        <v>0.390972222222222</v>
      </c>
      <c r="L52" s="55" t="str">
        <f t="shared" si="29"/>
        <v>EGL</v>
      </c>
      <c r="M52" s="55">
        <f t="shared" si="30"/>
        <v>5.5</v>
      </c>
      <c r="N52" s="55">
        <f t="shared" si="32"/>
        <v>2</v>
      </c>
      <c r="O52" s="55">
        <f t="shared" si="31"/>
        <v>1</v>
      </c>
      <c r="P52" s="55" t="s">
        <v>167</v>
      </c>
      <c r="Q52" s="54" t="str">
        <f>IF($N52=1,IF(ISERROR(VLOOKUP($P52,'M1'!$A:$C,Q$2,FALSE())),"NOT PRESENT",VLOOKUP($P52,'M1'!$A:$C,Q$2,FALSE())),IF($N52=2,IF(ISERROR(VLOOKUP(DATA!$P52,'M2'!$A:$C,Q$2,FALSE())),"NOT PRESENT",VLOOKUP(DATA!$P52,'M2'!$A:$C,Q$2,FALSE())),IF($N52=0,IF(ISERROR(VLOOKUP($P52,'M1'!$A:$C,Q$2,FALSE())),IF(ISERROR(VLOOKUP(DATA!$P52,'M2'!$A:$C,Q$2,FALSE())),"NOT PRESENT",VLOOKUP(DATA!$P52,'M2'!$A:$C,Q$2,FALSE())),VLOOKUP($P52,'M1'!$A:$C,Q$2,FALSE())),"SPECIFY METHOD")))</f>
        <v>Scyra acutifrons</v>
      </c>
      <c r="R52" s="54" t="str">
        <f>IF($N52=1,IF(ISERROR(VLOOKUP($P52,'M1'!$A:$C,R$2,FALSE())),"NOT PRESENT",VLOOKUP($P52,'M1'!$A:$C,R$2,FALSE())),IF($N52=2,IF(ISERROR(VLOOKUP(DATA!$P52,'M2'!$A:$C,R$2,FALSE())),"NOT PRESENT",VLOOKUP(DATA!$P52,'M2'!$A:$C,R$2,FALSE())),IF($N52=0,IF(ISERROR(VLOOKUP($P52,'M1'!$A:$C,R$2,FALSE())),IF(ISERROR(VLOOKUP(DATA!$P52,'M2'!$A:$C,R$2,FALSE())),"NOT PRESENT",VLOOKUP(DATA!$P52,'M2'!$A:$C,R$2,FALSE())),VLOOKUP($P52,'M1'!$A:$C,R$2,FALSE())),"SPECIFY METHOD")))</f>
        <v>Sharpnose crab</v>
      </c>
      <c r="S52" s="58">
        <f t="shared" si="1"/>
        <v>1</v>
      </c>
      <c r="T52" s="55">
        <v>1</v>
      </c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</row>
    <row r="53" spans="1:68" s="59" customFormat="1" ht="12.75" customHeight="1">
      <c r="A53" s="54">
        <f>MAX($A$1:$A52)+1</f>
        <v>51</v>
      </c>
      <c r="B53" s="55" t="str">
        <f t="shared" si="21"/>
        <v>Em Lim</v>
      </c>
      <c r="C53" s="55" t="str">
        <f t="shared" si="22"/>
        <v>Kieran Cox</v>
      </c>
      <c r="D53" s="55" t="str">
        <f t="shared" si="23"/>
        <v>KCCA20</v>
      </c>
      <c r="E53" s="54" t="str">
        <f>IF(ISERROR(VLOOKUP($D53,SITES!$A:$E,2,FALSE())),"",VLOOKUP($D53,SITES!$A:$E,2,FALSE()))</f>
        <v>Nanat Bay</v>
      </c>
      <c r="F53" s="55">
        <f>IF(ISERROR(VLOOKUP($D53,SITES!$A:$E,3,FALSE())),"",VLOOKUP($D53,SITES!$A:$E,3,FALSE()))</f>
        <v>48.880543000000003</v>
      </c>
      <c r="G53" s="56">
        <f>IF(ISERROR(VLOOKUP($D53,SITES!$A:$E,4,FALSE())),"",VLOOKUP($D53,SITES!$A:$E,4,FALSE()))</f>
        <v>-125.076486</v>
      </c>
      <c r="H53" s="60" t="str">
        <f t="shared" si="25"/>
        <v>30/05/2023</v>
      </c>
      <c r="I53" s="55">
        <f t="shared" si="26"/>
        <v>2.5</v>
      </c>
      <c r="J53" s="55">
        <f t="shared" si="27"/>
        <v>260</v>
      </c>
      <c r="K53" s="57">
        <f t="shared" si="28"/>
        <v>0.390972222222222</v>
      </c>
      <c r="L53" s="55" t="str">
        <f t="shared" si="29"/>
        <v>EGL</v>
      </c>
      <c r="M53" s="55">
        <f t="shared" si="30"/>
        <v>5.5</v>
      </c>
      <c r="N53" s="55">
        <f t="shared" si="32"/>
        <v>2</v>
      </c>
      <c r="O53" s="55">
        <f t="shared" si="31"/>
        <v>1</v>
      </c>
      <c r="P53" s="55" t="s">
        <v>151</v>
      </c>
      <c r="Q53" s="54" t="str">
        <f>IF($N53=1,IF(ISERROR(VLOOKUP($P53,'M1'!$A:$C,Q$2,FALSE())),"NOT PRESENT",VLOOKUP($P53,'M1'!$A:$C,Q$2,FALSE())),IF($N53=2,IF(ISERROR(VLOOKUP(DATA!$P53,'M2'!$A:$C,Q$2,FALSE())),"NOT PRESENT",VLOOKUP(DATA!$P53,'M2'!$A:$C,Q$2,FALSE())),IF($N53=0,IF(ISERROR(VLOOKUP($P53,'M1'!$A:$C,Q$2,FALSE())),IF(ISERROR(VLOOKUP(DATA!$P53,'M2'!$A:$C,Q$2,FALSE())),"NOT PRESENT",VLOOKUP(DATA!$P53,'M2'!$A:$C,Q$2,FALSE())),VLOOKUP($P53,'M1'!$A:$C,Q$2,FALSE())),"SPECIFY METHOD")))</f>
        <v>Evasterias troschelii</v>
      </c>
      <c r="R53" s="54" t="str">
        <f>IF($N53=1,IF(ISERROR(VLOOKUP($P53,'M1'!$A:$C,R$2,FALSE())),"NOT PRESENT",VLOOKUP($P53,'M1'!$A:$C,R$2,FALSE())),IF($N53=2,IF(ISERROR(VLOOKUP(DATA!$P53,'M2'!$A:$C,R$2,FALSE())),"NOT PRESENT",VLOOKUP(DATA!$P53,'M2'!$A:$C,R$2,FALSE())),IF($N53=0,IF(ISERROR(VLOOKUP($P53,'M1'!$A:$C,R$2,FALSE())),IF(ISERROR(VLOOKUP(DATA!$P53,'M2'!$A:$C,R$2,FALSE())),"NOT PRESENT",VLOOKUP(DATA!$P53,'M2'!$A:$C,R$2,FALSE())),VLOOKUP($P53,'M1'!$A:$C,R$2,FALSE())),"SPECIFY METHOD")))</f>
        <v>Mottled starfish</v>
      </c>
      <c r="S53" s="58">
        <f t="shared" si="1"/>
        <v>1</v>
      </c>
      <c r="T53" s="55">
        <v>1</v>
      </c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</row>
    <row r="54" spans="1:68" s="59" customFormat="1" ht="12.75" customHeight="1">
      <c r="A54" s="54">
        <f>MAX($A$1:$A53)+1</f>
        <v>52</v>
      </c>
      <c r="B54" s="55" t="str">
        <f t="shared" si="21"/>
        <v>Em Lim</v>
      </c>
      <c r="C54" s="55" t="str">
        <f t="shared" si="22"/>
        <v>Kieran Cox</v>
      </c>
      <c r="D54" s="55" t="str">
        <f t="shared" si="23"/>
        <v>KCCA20</v>
      </c>
      <c r="E54" s="54" t="str">
        <f>IF(ISERROR(VLOOKUP($D54,SITES!$A:$E,2,FALSE())),"",VLOOKUP($D54,SITES!$A:$E,2,FALSE()))</f>
        <v>Nanat Bay</v>
      </c>
      <c r="F54" s="55">
        <f>IF(ISERROR(VLOOKUP($D54,SITES!$A:$E,3,FALSE())),"",VLOOKUP($D54,SITES!$A:$E,3,FALSE()))</f>
        <v>48.880543000000003</v>
      </c>
      <c r="G54" s="56">
        <f>IF(ISERROR(VLOOKUP($D54,SITES!$A:$E,4,FALSE())),"",VLOOKUP($D54,SITES!$A:$E,4,FALSE()))</f>
        <v>-125.076486</v>
      </c>
      <c r="H54" s="60" t="str">
        <f t="shared" si="25"/>
        <v>30/05/2023</v>
      </c>
      <c r="I54" s="55">
        <f t="shared" si="26"/>
        <v>2.5</v>
      </c>
      <c r="J54" s="55">
        <f t="shared" si="27"/>
        <v>260</v>
      </c>
      <c r="K54" s="57">
        <f t="shared" si="28"/>
        <v>0.390972222222222</v>
      </c>
      <c r="L54" s="55" t="str">
        <f t="shared" si="29"/>
        <v>EGL</v>
      </c>
      <c r="M54" s="55">
        <f t="shared" si="30"/>
        <v>5.5</v>
      </c>
      <c r="N54" s="55">
        <f t="shared" si="32"/>
        <v>2</v>
      </c>
      <c r="O54" s="55">
        <f t="shared" si="31"/>
        <v>1</v>
      </c>
      <c r="P54" s="55" t="s">
        <v>162</v>
      </c>
      <c r="Q54" s="54" t="str">
        <f>IF($N54=1,IF(ISERROR(VLOOKUP($P54,'M1'!$A:$C,Q$2,FALSE())),"NOT PRESENT",VLOOKUP($P54,'M1'!$A:$C,Q$2,FALSE())),IF($N54=2,IF(ISERROR(VLOOKUP(DATA!$P54,'M2'!$A:$C,Q$2,FALSE())),"NOT PRESENT",VLOOKUP(DATA!$P54,'M2'!$A:$C,Q$2,FALSE())),IF($N54=0,IF(ISERROR(VLOOKUP($P54,'M1'!$A:$C,Q$2,FALSE())),IF(ISERROR(VLOOKUP(DATA!$P54,'M2'!$A:$C,Q$2,FALSE())),"NOT PRESENT",VLOOKUP(DATA!$P54,'M2'!$A:$C,Q$2,FALSE())),VLOOKUP($P54,'M1'!$A:$C,Q$2,FALSE())),"SPECIFY METHOD")))</f>
        <v>Cancer productus</v>
      </c>
      <c r="R54" s="54" t="str">
        <f>IF($N54=1,IF(ISERROR(VLOOKUP($P54,'M1'!$A:$C,R$2,FALSE())),"NOT PRESENT",VLOOKUP($P54,'M1'!$A:$C,R$2,FALSE())),IF($N54=2,IF(ISERROR(VLOOKUP(DATA!$P54,'M2'!$A:$C,R$2,FALSE())),"NOT PRESENT",VLOOKUP(DATA!$P54,'M2'!$A:$C,R$2,FALSE())),IF($N54=0,IF(ISERROR(VLOOKUP($P54,'M1'!$A:$C,R$2,FALSE())),IF(ISERROR(VLOOKUP(DATA!$P54,'M2'!$A:$C,R$2,FALSE())),"NOT PRESENT",VLOOKUP(DATA!$P54,'M2'!$A:$C,R$2,FALSE())),VLOOKUP($P54,'M1'!$A:$C,R$2,FALSE())),"SPECIFY METHOD")))</f>
        <v>Red rock crab</v>
      </c>
      <c r="S54" s="58">
        <f t="shared" si="1"/>
        <v>1</v>
      </c>
      <c r="T54" s="55">
        <v>1</v>
      </c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</row>
    <row r="55" spans="1:68" s="59" customFormat="1" ht="12.75" customHeight="1">
      <c r="A55" s="54">
        <f>MAX($A$1:$A54)+1</f>
        <v>53</v>
      </c>
      <c r="B55" s="55" t="str">
        <f t="shared" si="21"/>
        <v>Em Lim</v>
      </c>
      <c r="C55" s="55" t="str">
        <f t="shared" si="22"/>
        <v>Kieran Cox</v>
      </c>
      <c r="D55" s="55" t="str">
        <f t="shared" si="23"/>
        <v>KCCA20</v>
      </c>
      <c r="E55" s="54" t="str">
        <f>IF(ISERROR(VLOOKUP($D55,SITES!$A:$E,2,FALSE())),"",VLOOKUP($D55,SITES!$A:$E,2,FALSE()))</f>
        <v>Nanat Bay</v>
      </c>
      <c r="F55" s="55">
        <f>IF(ISERROR(VLOOKUP($D55,SITES!$A:$E,3,FALSE())),"",VLOOKUP($D55,SITES!$A:$E,3,FALSE()))</f>
        <v>48.880543000000003</v>
      </c>
      <c r="G55" s="56">
        <f>IF(ISERROR(VLOOKUP($D55,SITES!$A:$E,4,FALSE())),"",VLOOKUP($D55,SITES!$A:$E,4,FALSE()))</f>
        <v>-125.076486</v>
      </c>
      <c r="H55" s="60" t="str">
        <f t="shared" si="25"/>
        <v>30/05/2023</v>
      </c>
      <c r="I55" s="55">
        <f t="shared" si="26"/>
        <v>2.5</v>
      </c>
      <c r="J55" s="55">
        <f t="shared" si="27"/>
        <v>260</v>
      </c>
      <c r="K55" s="57">
        <f t="shared" si="28"/>
        <v>0.390972222222222</v>
      </c>
      <c r="L55" s="55" t="str">
        <f t="shared" si="29"/>
        <v>EGL</v>
      </c>
      <c r="M55" s="55">
        <f t="shared" si="30"/>
        <v>5.5</v>
      </c>
      <c r="N55" s="55">
        <f t="shared" si="32"/>
        <v>2</v>
      </c>
      <c r="O55" s="55">
        <f t="shared" si="31"/>
        <v>1</v>
      </c>
      <c r="P55" s="55" t="s">
        <v>143</v>
      </c>
      <c r="Q55" s="54" t="str">
        <f>IF($N55=1,IF(ISERROR(VLOOKUP($P55,'M1'!$A:$C,Q$2,FALSE())),"NOT PRESENT",VLOOKUP($P55,'M1'!$A:$C,Q$2,FALSE())),IF($N55=2,IF(ISERROR(VLOOKUP(DATA!$P55,'M2'!$A:$C,Q$2,FALSE())),"NOT PRESENT",VLOOKUP(DATA!$P55,'M2'!$A:$C,Q$2,FALSE())),IF($N55=0,IF(ISERROR(VLOOKUP($P55,'M1'!$A:$C,Q$2,FALSE())),IF(ISERROR(VLOOKUP(DATA!$P55,'M2'!$A:$C,Q$2,FALSE())),"NOT PRESENT",VLOOKUP(DATA!$P55,'M2'!$A:$C,Q$2,FALSE())),VLOOKUP($P55,'M1'!$A:$C,Q$2,FALSE())),"SPECIFY METHOD")))</f>
        <v>Henricia spp.</v>
      </c>
      <c r="R55" s="54" t="str">
        <f>IF($N55=1,IF(ISERROR(VLOOKUP($P55,'M1'!$A:$C,R$2,FALSE())),"NOT PRESENT",VLOOKUP($P55,'M1'!$A:$C,R$2,FALSE())),IF($N55=2,IF(ISERROR(VLOOKUP(DATA!$P55,'M2'!$A:$C,R$2,FALSE())),"NOT PRESENT",VLOOKUP(DATA!$P55,'M2'!$A:$C,R$2,FALSE())),IF($N55=0,IF(ISERROR(VLOOKUP($P55,'M1'!$A:$C,R$2,FALSE())),IF(ISERROR(VLOOKUP(DATA!$P55,'M2'!$A:$C,R$2,FALSE())),"NOT PRESENT",VLOOKUP(DATA!$P55,'M2'!$A:$C,R$2,FALSE())),VLOOKUP($P55,'M1'!$A:$C,R$2,FALSE())),"SPECIFY METHOD")))</f>
        <v>Unidentified blood star</v>
      </c>
      <c r="S55" s="58">
        <f t="shared" si="1"/>
        <v>1</v>
      </c>
      <c r="T55" s="55">
        <v>1</v>
      </c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</row>
    <row r="56" spans="1:68" s="59" customFormat="1" ht="12.75" customHeight="1">
      <c r="A56" s="54">
        <f>MAX($A$1:$A55)+1</f>
        <v>54</v>
      </c>
      <c r="B56" s="55" t="str">
        <f t="shared" si="21"/>
        <v>Em Lim</v>
      </c>
      <c r="C56" s="55" t="str">
        <f t="shared" si="22"/>
        <v>Kieran Cox</v>
      </c>
      <c r="D56" s="55" t="str">
        <f t="shared" si="23"/>
        <v>KCCA20</v>
      </c>
      <c r="E56" s="54" t="str">
        <f>IF(ISERROR(VLOOKUP($D56,SITES!$A:$E,2,FALSE())),"",VLOOKUP($D56,SITES!$A:$E,2,FALSE()))</f>
        <v>Nanat Bay</v>
      </c>
      <c r="F56" s="55">
        <f>IF(ISERROR(VLOOKUP($D56,SITES!$A:$E,3,FALSE())),"",VLOOKUP($D56,SITES!$A:$E,3,FALSE()))</f>
        <v>48.880543000000003</v>
      </c>
      <c r="G56" s="56">
        <f>IF(ISERROR(VLOOKUP($D56,SITES!$A:$E,4,FALSE())),"",VLOOKUP($D56,SITES!$A:$E,4,FALSE()))</f>
        <v>-125.076486</v>
      </c>
      <c r="H56" s="60" t="str">
        <f t="shared" si="25"/>
        <v>30/05/2023</v>
      </c>
      <c r="I56" s="55">
        <f t="shared" si="26"/>
        <v>2.5</v>
      </c>
      <c r="J56" s="55">
        <f t="shared" si="27"/>
        <v>260</v>
      </c>
      <c r="K56" s="57">
        <f t="shared" si="28"/>
        <v>0.390972222222222</v>
      </c>
      <c r="L56" s="55" t="str">
        <f t="shared" si="29"/>
        <v>EGL</v>
      </c>
      <c r="M56" s="55">
        <f t="shared" si="30"/>
        <v>5.5</v>
      </c>
      <c r="N56" s="55">
        <f t="shared" si="32"/>
        <v>2</v>
      </c>
      <c r="O56" s="55">
        <f t="shared" si="31"/>
        <v>1</v>
      </c>
      <c r="P56" s="55" t="s">
        <v>149</v>
      </c>
      <c r="Q56" s="54" t="str">
        <f>IF($N56=1,IF(ISERROR(VLOOKUP($P56,'M1'!$A:$C,Q$2,FALSE())),"NOT PRESENT",VLOOKUP($P56,'M1'!$A:$C,Q$2,FALSE())),IF($N56=2,IF(ISERROR(VLOOKUP(DATA!$P56,'M2'!$A:$C,Q$2,FALSE())),"NOT PRESENT",VLOOKUP(DATA!$P56,'M2'!$A:$C,Q$2,FALSE())),IF($N56=0,IF(ISERROR(VLOOKUP($P56,'M1'!$A:$C,Q$2,FALSE())),IF(ISERROR(VLOOKUP(DATA!$P56,'M2'!$A:$C,Q$2,FALSE())),"NOT PRESENT",VLOOKUP(DATA!$P56,'M2'!$A:$C,Q$2,FALSE())),VLOOKUP($P56,'M1'!$A:$C,Q$2,FALSE())),"SPECIFY METHOD")))</f>
        <v>Polycera tricolor</v>
      </c>
      <c r="R56" s="54" t="str">
        <f>IF($N56=1,IF(ISERROR(VLOOKUP($P56,'M1'!$A:$C,R$2,FALSE())),"NOT PRESENT",VLOOKUP($P56,'M1'!$A:$C,R$2,FALSE())),IF($N56=2,IF(ISERROR(VLOOKUP(DATA!$P56,'M2'!$A:$C,R$2,FALSE())),"NOT PRESENT",VLOOKUP(DATA!$P56,'M2'!$A:$C,R$2,FALSE())),IF($N56=0,IF(ISERROR(VLOOKUP($P56,'M1'!$A:$C,R$2,FALSE())),IF(ISERROR(VLOOKUP(DATA!$P56,'M2'!$A:$C,R$2,FALSE())),"NOT PRESENT",VLOOKUP(DATA!$P56,'M2'!$A:$C,R$2,FALSE())),VLOOKUP($P56,'M1'!$A:$C,R$2,FALSE())),"SPECIFY METHOD")))</f>
        <v>Tricolour nudibranch</v>
      </c>
      <c r="S56" s="58">
        <f t="shared" si="1"/>
        <v>1</v>
      </c>
      <c r="T56" s="55">
        <v>1</v>
      </c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</row>
    <row r="57" spans="1:68" s="59" customFormat="1" ht="12.75" customHeight="1">
      <c r="A57" s="54">
        <f>MAX($A$1:$A56)+1</f>
        <v>55</v>
      </c>
      <c r="B57" s="55" t="str">
        <f t="shared" si="21"/>
        <v>Em Lim</v>
      </c>
      <c r="C57" s="55" t="str">
        <f t="shared" si="22"/>
        <v>Kieran Cox</v>
      </c>
      <c r="D57" s="55" t="str">
        <f t="shared" si="23"/>
        <v>KCCA20</v>
      </c>
      <c r="E57" s="54" t="str">
        <f>IF(ISERROR(VLOOKUP($D57,SITES!$A:$E,2,FALSE())),"",VLOOKUP($D57,SITES!$A:$E,2,FALSE()))</f>
        <v>Nanat Bay</v>
      </c>
      <c r="F57" s="55">
        <f>IF(ISERROR(VLOOKUP($D57,SITES!$A:$E,3,FALSE())),"",VLOOKUP($D57,SITES!$A:$E,3,FALSE()))</f>
        <v>48.880543000000003</v>
      </c>
      <c r="G57" s="56">
        <f>IF(ISERROR(VLOOKUP($D57,SITES!$A:$E,4,FALSE())),"",VLOOKUP($D57,SITES!$A:$E,4,FALSE()))</f>
        <v>-125.076486</v>
      </c>
      <c r="H57" s="60" t="str">
        <f t="shared" si="25"/>
        <v>30/05/2023</v>
      </c>
      <c r="I57" s="55">
        <f t="shared" si="26"/>
        <v>2.5</v>
      </c>
      <c r="J57" s="55">
        <f t="shared" si="27"/>
        <v>260</v>
      </c>
      <c r="K57" s="57">
        <f t="shared" si="28"/>
        <v>0.390972222222222</v>
      </c>
      <c r="L57" s="55" t="str">
        <f t="shared" si="29"/>
        <v>EGL</v>
      </c>
      <c r="M57" s="55">
        <f t="shared" si="30"/>
        <v>5.5</v>
      </c>
      <c r="N57" s="55">
        <v>0</v>
      </c>
      <c r="O57" s="55">
        <f t="shared" si="31"/>
        <v>1</v>
      </c>
      <c r="P57" s="55" t="s">
        <v>168</v>
      </c>
      <c r="Q57" s="54" t="str">
        <f>IF($N57=1,IF(ISERROR(VLOOKUP($P57,'M1'!$A:$C,Q$2,FALSE())),"NOT PRESENT",VLOOKUP($P57,'M1'!$A:$C,Q$2,FALSE())),IF($N57=2,IF(ISERROR(VLOOKUP(DATA!$P57,'M2'!$A:$C,Q$2,FALSE())),"NOT PRESENT",VLOOKUP(DATA!$P57,'M2'!$A:$C,Q$2,FALSE())),IF($N57=0,IF(ISERROR(VLOOKUP($P57,'M1'!$A:$C,Q$2,FALSE())),IF(ISERROR(VLOOKUP(DATA!$P57,'M2'!$A:$C,Q$2,FALSE())),"NOT PRESENT",VLOOKUP(DATA!$P57,'M2'!$A:$C,Q$2,FALSE())),VLOOKUP($P57,'M1'!$A:$C,Q$2,FALSE())),"SPECIFY METHOD")))</f>
        <v>Debris - Zero</v>
      </c>
      <c r="R57" s="54" t="str">
        <f>IF($N57=1,IF(ISERROR(VLOOKUP($P57,'M1'!$A:$C,R$2,FALSE())),"NOT PRESENT",VLOOKUP($P57,'M1'!$A:$C,R$2,FALSE())),IF($N57=2,IF(ISERROR(VLOOKUP(DATA!$P57,'M2'!$A:$C,R$2,FALSE())),"NOT PRESENT",VLOOKUP(DATA!$P57,'M2'!$A:$C,R$2,FALSE())),IF($N57=0,IF(ISERROR(VLOOKUP($P57,'M1'!$A:$C,R$2,FALSE())),IF(ISERROR(VLOOKUP(DATA!$P57,'M2'!$A:$C,R$2,FALSE())),"NOT PRESENT",VLOOKUP(DATA!$P57,'M2'!$A:$C,R$2,FALSE())),VLOOKUP($P57,'M1'!$A:$C,R$2,FALSE())),"SPECIFY METHOD")))</f>
        <v>No Debris found</v>
      </c>
      <c r="S57" s="58">
        <f t="shared" si="1"/>
        <v>0</v>
      </c>
      <c r="T57" s="55">
        <v>0</v>
      </c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</row>
    <row r="58" spans="1:68" s="59" customFormat="1" ht="12.75" customHeight="1">
      <c r="A58" s="54">
        <f>MAX($A$1:$A57)+1</f>
        <v>56</v>
      </c>
      <c r="B58" s="55" t="s">
        <v>169</v>
      </c>
      <c r="C58" s="55" t="s">
        <v>137</v>
      </c>
      <c r="D58" s="55" t="s">
        <v>17</v>
      </c>
      <c r="E58" s="54" t="str">
        <f>IF(ISERROR(VLOOKUP($D58,SITES!$A:$E,2,FALSE())),"",VLOOKUP($D58,SITES!$A:$E,2,FALSE()))</f>
        <v>Ed King East Inside</v>
      </c>
      <c r="F58" s="55">
        <f>IF(ISERROR(VLOOKUP($D58,SITES!$A:$E,3,FALSE())),"",VLOOKUP($D58,SITES!$A:$E,3,FALSE()))</f>
        <v>48.836080000000003</v>
      </c>
      <c r="G58" s="56">
        <f>IF(ISERROR(VLOOKUP($D58,SITES!$A:$E,4,FALSE())),"",VLOOKUP($D58,SITES!$A:$E,4,FALSE()))</f>
        <v>-125.2131</v>
      </c>
      <c r="H58" s="60" t="s">
        <v>4</v>
      </c>
      <c r="I58" s="55">
        <v>2</v>
      </c>
      <c r="J58" s="55">
        <v>120</v>
      </c>
      <c r="K58" s="57">
        <v>0.43055555555555602</v>
      </c>
      <c r="L58" s="55" t="s">
        <v>170</v>
      </c>
      <c r="M58" s="55">
        <v>2</v>
      </c>
      <c r="N58" s="55">
        <v>1</v>
      </c>
      <c r="O58" s="55">
        <v>1</v>
      </c>
      <c r="P58" s="55" t="s">
        <v>155</v>
      </c>
      <c r="Q58" s="54" t="str">
        <f>IF($N58=1,IF(ISERROR(VLOOKUP($P58,'M1'!$A:$C,Q$2,FALSE())),"NOT PRESENT",VLOOKUP($P58,'M1'!$A:$C,Q$2,FALSE())),IF($N58=2,IF(ISERROR(VLOOKUP(DATA!$P58,'M2'!$A:$C,Q$2,FALSE())),"NOT PRESENT",VLOOKUP(DATA!$P58,'M2'!$A:$C,Q$2,FALSE())),IF($N58=0,IF(ISERROR(VLOOKUP($P58,'M1'!$A:$C,Q$2,FALSE())),IF(ISERROR(VLOOKUP(DATA!$P58,'M2'!$A:$C,Q$2,FALSE())),"NOT PRESENT",VLOOKUP(DATA!$P58,'M2'!$A:$C,Q$2,FALSE())),VLOOKUP($P58,'M1'!$A:$C,Q$2,FALSE())),"SPECIFY METHOD")))</f>
        <v>Hexagrammos decagrammus</v>
      </c>
      <c r="R58" s="54" t="str">
        <f>IF($N58=1,IF(ISERROR(VLOOKUP($P58,'M1'!$A:$C,R$2,FALSE())),"NOT PRESENT",VLOOKUP($P58,'M1'!$A:$C,R$2,FALSE())),IF($N58=2,IF(ISERROR(VLOOKUP(DATA!$P58,'M2'!$A:$C,R$2,FALSE())),"NOT PRESENT",VLOOKUP(DATA!$P58,'M2'!$A:$C,R$2,FALSE())),IF($N58=0,IF(ISERROR(VLOOKUP($P58,'M1'!$A:$C,R$2,FALSE())),IF(ISERROR(VLOOKUP(DATA!$P58,'M2'!$A:$C,R$2,FALSE())),"NOT PRESENT",VLOOKUP(DATA!$P58,'M2'!$A:$C,R$2,FALSE())),VLOOKUP($P58,'M1'!$A:$C,R$2,FALSE())),"SPECIFY METHOD")))</f>
        <v>Kelp greenling</v>
      </c>
      <c r="S58" s="58">
        <f t="shared" si="1"/>
        <v>8</v>
      </c>
      <c r="T58" s="55">
        <v>0</v>
      </c>
      <c r="U58" s="55"/>
      <c r="V58" s="55"/>
      <c r="W58" s="55"/>
      <c r="X58" s="55"/>
      <c r="Y58" s="55"/>
      <c r="Z58" s="55"/>
      <c r="AA58" s="55"/>
      <c r="AB58" s="55">
        <v>3</v>
      </c>
      <c r="AC58" s="55">
        <v>3</v>
      </c>
      <c r="AD58" s="55">
        <v>2</v>
      </c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</row>
    <row r="59" spans="1:68" s="59" customFormat="1" ht="12.75" customHeight="1">
      <c r="A59" s="54">
        <f>MAX($A$1:$A58)+1</f>
        <v>57</v>
      </c>
      <c r="B59" s="55" t="str">
        <f t="shared" ref="B59:B81" si="33">IF(ISERROR(B58),IF(ISERROR(B57),IF(ISERROR(B56),"BLANK",B56),B57),B58)</f>
        <v>Claire Attridge</v>
      </c>
      <c r="C59" s="55" t="str">
        <f t="shared" ref="C59:C81" si="34">IF(ISERROR(C58),IF(ISERROR(C57),IF(ISERROR(C56),"BLANK",C56),C57),C58)</f>
        <v>Kieran Cox</v>
      </c>
      <c r="D59" s="55" t="str">
        <f t="shared" ref="D59:D81" si="35">IF(ISERROR(D58),IF(ISERROR(D57),IF(ISERROR(D56),"BLANK",D56),D57),D58)</f>
        <v>KCCA7</v>
      </c>
      <c r="E59" s="54" t="str">
        <f>IF(ISERROR(VLOOKUP($D59,SITES!$A:$E,2,FALSE())),"",VLOOKUP($D59,SITES!$A:$E,2,FALSE()))</f>
        <v>Ed King East Inside</v>
      </c>
      <c r="F59" s="55">
        <f>IF(ISERROR(VLOOKUP($D59,SITES!$A:$E,3,FALSE())),"",VLOOKUP($D59,SITES!$A:$E,3,FALSE()))</f>
        <v>48.836080000000003</v>
      </c>
      <c r="G59" s="56">
        <f>IF(ISERROR(VLOOKUP($D59,SITES!$A:$E,4,FALSE())),"",VLOOKUP($D59,SITES!$A:$E,4,FALSE()))</f>
        <v>-125.2131</v>
      </c>
      <c r="H59" s="60" t="str">
        <f t="shared" ref="H59:O61" si="36">IF(ISERROR(H58),IF(ISERROR(H57),IF(ISERROR(H56),"BLANK",H56),H57),H58)</f>
        <v>06/06/2023</v>
      </c>
      <c r="I59" s="55">
        <f t="shared" si="36"/>
        <v>2</v>
      </c>
      <c r="J59" s="55">
        <f t="shared" si="36"/>
        <v>120</v>
      </c>
      <c r="K59" s="57">
        <f t="shared" si="36"/>
        <v>0.43055555555555602</v>
      </c>
      <c r="L59" s="55" t="str">
        <f t="shared" si="36"/>
        <v>KDC</v>
      </c>
      <c r="M59" s="55">
        <f t="shared" si="36"/>
        <v>2</v>
      </c>
      <c r="N59" s="55">
        <f t="shared" si="36"/>
        <v>1</v>
      </c>
      <c r="O59" s="55">
        <f t="shared" si="36"/>
        <v>1</v>
      </c>
      <c r="P59" s="55" t="s">
        <v>157</v>
      </c>
      <c r="Q59" s="54" t="str">
        <f>IF($N59=1,IF(ISERROR(VLOOKUP($P59,'M1'!$A:$C,Q$2,FALSE())),"NOT PRESENT",VLOOKUP($P59,'M1'!$A:$C,Q$2,FALSE())),IF($N59=2,IF(ISERROR(VLOOKUP(DATA!$P59,'M2'!$A:$C,Q$2,FALSE())),"NOT PRESENT",VLOOKUP(DATA!$P59,'M2'!$A:$C,Q$2,FALSE())),IF($N59=0,IF(ISERROR(VLOOKUP($P59,'M1'!$A:$C,Q$2,FALSE())),IF(ISERROR(VLOOKUP(DATA!$P59,'M2'!$A:$C,Q$2,FALSE())),"NOT PRESENT",VLOOKUP(DATA!$P59,'M2'!$A:$C,Q$2,FALSE())),VLOOKUP($P59,'M1'!$A:$C,Q$2,FALSE())),"SPECIFY METHOD")))</f>
        <v>Sebastes melanops</v>
      </c>
      <c r="R59" s="54" t="str">
        <f>IF($N59=1,IF(ISERROR(VLOOKUP($P59,'M1'!$A:$C,R$2,FALSE())),"NOT PRESENT",VLOOKUP($P59,'M1'!$A:$C,R$2,FALSE())),IF($N59=2,IF(ISERROR(VLOOKUP(DATA!$P59,'M2'!$A:$C,R$2,FALSE())),"NOT PRESENT",VLOOKUP(DATA!$P59,'M2'!$A:$C,R$2,FALSE())),IF($N59=0,IF(ISERROR(VLOOKUP($P59,'M1'!$A:$C,R$2,FALSE())),IF(ISERROR(VLOOKUP(DATA!$P59,'M2'!$A:$C,R$2,FALSE())),"NOT PRESENT",VLOOKUP(DATA!$P59,'M2'!$A:$C,R$2,FALSE())),VLOOKUP($P59,'M1'!$A:$C,R$2,FALSE())),"SPECIFY METHOD")))</f>
        <v>Black rockfish</v>
      </c>
      <c r="S59" s="58">
        <f t="shared" si="1"/>
        <v>4</v>
      </c>
      <c r="T59" s="55">
        <v>0</v>
      </c>
      <c r="U59" s="55"/>
      <c r="V59" s="55"/>
      <c r="W59" s="55"/>
      <c r="X59" s="55"/>
      <c r="Y59" s="55"/>
      <c r="Z59" s="55">
        <v>3</v>
      </c>
      <c r="AA59" s="55">
        <v>1</v>
      </c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</row>
    <row r="60" spans="1:68" s="59" customFormat="1" ht="12.75" customHeight="1">
      <c r="A60" s="54">
        <f>MAX($A$1:$A59)+1</f>
        <v>58</v>
      </c>
      <c r="B60" s="55" t="str">
        <f t="shared" si="33"/>
        <v>Claire Attridge</v>
      </c>
      <c r="C60" s="55" t="str">
        <f t="shared" si="34"/>
        <v>Kieran Cox</v>
      </c>
      <c r="D60" s="55" t="str">
        <f t="shared" si="35"/>
        <v>KCCA7</v>
      </c>
      <c r="E60" s="54" t="str">
        <f>IF(ISERROR(VLOOKUP($D60,SITES!$A:$E,2,FALSE())),"",VLOOKUP($D60,SITES!$A:$E,2,FALSE()))</f>
        <v>Ed King East Inside</v>
      </c>
      <c r="F60" s="55">
        <f>IF(ISERROR(VLOOKUP($D60,SITES!$A:$E,3,FALSE())),"",VLOOKUP($D60,SITES!$A:$E,3,FALSE()))</f>
        <v>48.836080000000003</v>
      </c>
      <c r="G60" s="56">
        <f>IF(ISERROR(VLOOKUP($D60,SITES!$A:$E,4,FALSE())),"",VLOOKUP($D60,SITES!$A:$E,4,FALSE()))</f>
        <v>-125.2131</v>
      </c>
      <c r="H60" s="60" t="str">
        <f t="shared" si="36"/>
        <v>06/06/2023</v>
      </c>
      <c r="I60" s="55">
        <f t="shared" si="36"/>
        <v>2</v>
      </c>
      <c r="J60" s="55">
        <f t="shared" si="36"/>
        <v>120</v>
      </c>
      <c r="K60" s="57">
        <f t="shared" si="36"/>
        <v>0.43055555555555602</v>
      </c>
      <c r="L60" s="55" t="str">
        <f t="shared" si="36"/>
        <v>KDC</v>
      </c>
      <c r="M60" s="55">
        <f t="shared" si="36"/>
        <v>2</v>
      </c>
      <c r="N60" s="55">
        <f t="shared" si="36"/>
        <v>1</v>
      </c>
      <c r="O60" s="55">
        <f t="shared" si="36"/>
        <v>1</v>
      </c>
      <c r="P60" s="55" t="s">
        <v>171</v>
      </c>
      <c r="Q60" s="54" t="str">
        <f>IF($N60=1,IF(ISERROR(VLOOKUP($P60,'M1'!$A:$C,Q$2,FALSE())),"NOT PRESENT",VLOOKUP($P60,'M1'!$A:$C,Q$2,FALSE())),IF($N60=2,IF(ISERROR(VLOOKUP(DATA!$P60,'M2'!$A:$C,Q$2,FALSE())),"NOT PRESENT",VLOOKUP(DATA!$P60,'M2'!$A:$C,Q$2,FALSE())),IF($N60=0,IF(ISERROR(VLOOKUP($P60,'M1'!$A:$C,Q$2,FALSE())),IF(ISERROR(VLOOKUP(DATA!$P60,'M2'!$A:$C,Q$2,FALSE())),"NOT PRESENT",VLOOKUP(DATA!$P60,'M2'!$A:$C,Q$2,FALSE())),VLOOKUP($P60,'M1'!$A:$C,Q$2,FALSE())),"SPECIFY METHOD")))</f>
        <v>Rhacochilus vacca</v>
      </c>
      <c r="R60" s="54" t="str">
        <f>IF($N60=1,IF(ISERROR(VLOOKUP($P60,'M1'!$A:$C,R$2,FALSE())),"NOT PRESENT",VLOOKUP($P60,'M1'!$A:$C,R$2,FALSE())),IF($N60=2,IF(ISERROR(VLOOKUP(DATA!$P60,'M2'!$A:$C,R$2,FALSE())),"NOT PRESENT",VLOOKUP(DATA!$P60,'M2'!$A:$C,R$2,FALSE())),IF($N60=0,IF(ISERROR(VLOOKUP($P60,'M1'!$A:$C,R$2,FALSE())),IF(ISERROR(VLOOKUP(DATA!$P60,'M2'!$A:$C,R$2,FALSE())),"NOT PRESENT",VLOOKUP(DATA!$P60,'M2'!$A:$C,R$2,FALSE())),VLOOKUP($P60,'M1'!$A:$C,R$2,FALSE())),"SPECIFY METHOD")))</f>
        <v>Pile perch</v>
      </c>
      <c r="S60" s="58">
        <f t="shared" si="1"/>
        <v>4</v>
      </c>
      <c r="T60" s="55">
        <v>0</v>
      </c>
      <c r="U60" s="55"/>
      <c r="V60" s="55"/>
      <c r="W60" s="55"/>
      <c r="X60" s="55"/>
      <c r="Y60" s="55"/>
      <c r="Z60" s="55">
        <v>3</v>
      </c>
      <c r="AA60" s="55">
        <v>1</v>
      </c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</row>
    <row r="61" spans="1:68" s="59" customFormat="1" ht="12.75" customHeight="1">
      <c r="A61" s="54">
        <f>MAX($A$1:$A60)+1</f>
        <v>59</v>
      </c>
      <c r="B61" s="55" t="str">
        <f t="shared" si="33"/>
        <v>Claire Attridge</v>
      </c>
      <c r="C61" s="55" t="str">
        <f t="shared" si="34"/>
        <v>Kieran Cox</v>
      </c>
      <c r="D61" s="55" t="str">
        <f t="shared" si="35"/>
        <v>KCCA7</v>
      </c>
      <c r="E61" s="54" t="str">
        <f>IF(ISERROR(VLOOKUP($D61,SITES!$A:$E,2,FALSE())),"",VLOOKUP($D61,SITES!$A:$E,2,FALSE()))</f>
        <v>Ed King East Inside</v>
      </c>
      <c r="F61" s="55">
        <f>IF(ISERROR(VLOOKUP($D61,SITES!$A:$E,3,FALSE())),"",VLOOKUP($D61,SITES!$A:$E,3,FALSE()))</f>
        <v>48.836080000000003</v>
      </c>
      <c r="G61" s="56">
        <f>IF(ISERROR(VLOOKUP($D61,SITES!$A:$E,4,FALSE())),"",VLOOKUP($D61,SITES!$A:$E,4,FALSE()))</f>
        <v>-125.2131</v>
      </c>
      <c r="H61" s="60" t="str">
        <f t="shared" si="36"/>
        <v>06/06/2023</v>
      </c>
      <c r="I61" s="55">
        <f t="shared" si="36"/>
        <v>2</v>
      </c>
      <c r="J61" s="55">
        <f t="shared" si="36"/>
        <v>120</v>
      </c>
      <c r="K61" s="57">
        <f t="shared" si="36"/>
        <v>0.43055555555555602</v>
      </c>
      <c r="L61" s="55" t="str">
        <f t="shared" si="36"/>
        <v>KDC</v>
      </c>
      <c r="M61" s="55">
        <f t="shared" si="36"/>
        <v>2</v>
      </c>
      <c r="N61" s="55">
        <f t="shared" si="36"/>
        <v>1</v>
      </c>
      <c r="O61" s="55">
        <f t="shared" si="36"/>
        <v>1</v>
      </c>
      <c r="P61" s="55" t="s">
        <v>158</v>
      </c>
      <c r="Q61" s="54" t="str">
        <f>IF($N61=1,IF(ISERROR(VLOOKUP($P61,'M1'!$A:$C,Q$2,FALSE())),"NOT PRESENT",VLOOKUP($P61,'M1'!$A:$C,Q$2,FALSE())),IF($N61=2,IF(ISERROR(VLOOKUP(DATA!$P61,'M2'!$A:$C,Q$2,FALSE())),"NOT PRESENT",VLOOKUP(DATA!$P61,'M2'!$A:$C,Q$2,FALSE())),IF($N61=0,IF(ISERROR(VLOOKUP($P61,'M1'!$A:$C,Q$2,FALSE())),IF(ISERROR(VLOOKUP(DATA!$P61,'M2'!$A:$C,Q$2,FALSE())),"NOT PRESENT",VLOOKUP(DATA!$P61,'M2'!$A:$C,Q$2,FALSE())),VLOOKUP($P61,'M1'!$A:$C,Q$2,FALSE())),"SPECIFY METHOD")))</f>
        <v>Hemilepidotus hemilepidotus</v>
      </c>
      <c r="R61" s="54" t="str">
        <f>IF($N61=1,IF(ISERROR(VLOOKUP($P61,'M1'!$A:$C,R$2,FALSE())),"NOT PRESENT",VLOOKUP($P61,'M1'!$A:$C,R$2,FALSE())),IF($N61=2,IF(ISERROR(VLOOKUP(DATA!$P61,'M2'!$A:$C,R$2,FALSE())),"NOT PRESENT",VLOOKUP(DATA!$P61,'M2'!$A:$C,R$2,FALSE())),IF($N61=0,IF(ISERROR(VLOOKUP($P61,'M1'!$A:$C,R$2,FALSE())),IF(ISERROR(VLOOKUP(DATA!$P61,'M2'!$A:$C,R$2,FALSE())),"NOT PRESENT",VLOOKUP(DATA!$P61,'M2'!$A:$C,R$2,FALSE())),VLOOKUP($P61,'M1'!$A:$C,R$2,FALSE())),"SPECIFY METHOD")))</f>
        <v>Red Irish lord</v>
      </c>
      <c r="S61" s="58">
        <f t="shared" si="1"/>
        <v>1</v>
      </c>
      <c r="T61" s="55">
        <v>0</v>
      </c>
      <c r="U61" s="55"/>
      <c r="V61" s="55"/>
      <c r="W61" s="55"/>
      <c r="X61" s="55"/>
      <c r="Y61" s="55"/>
      <c r="Z61" s="55"/>
      <c r="AA61" s="55"/>
      <c r="AB61" s="55"/>
      <c r="AC61" s="55">
        <v>1</v>
      </c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</row>
    <row r="62" spans="1:68" s="59" customFormat="1" ht="12.75" customHeight="1">
      <c r="A62" s="54">
        <f>MAX($A$1:$A61)+1</f>
        <v>60</v>
      </c>
      <c r="B62" s="55" t="str">
        <f t="shared" si="33"/>
        <v>Claire Attridge</v>
      </c>
      <c r="C62" s="55" t="str">
        <f t="shared" si="34"/>
        <v>Kieran Cox</v>
      </c>
      <c r="D62" s="55" t="str">
        <f t="shared" si="35"/>
        <v>KCCA7</v>
      </c>
      <c r="E62" s="54" t="str">
        <f>IF(ISERROR(VLOOKUP($D62,SITES!$A:$E,2,FALSE())),"",VLOOKUP($D62,SITES!$A:$E,2,FALSE()))</f>
        <v>Ed King East Inside</v>
      </c>
      <c r="F62" s="55">
        <f>IF(ISERROR(VLOOKUP($D62,SITES!$A:$E,3,FALSE())),"",VLOOKUP($D62,SITES!$A:$E,3,FALSE()))</f>
        <v>48.836080000000003</v>
      </c>
      <c r="G62" s="56">
        <f>IF(ISERROR(VLOOKUP($D62,SITES!$A:$E,4,FALSE())),"",VLOOKUP($D62,SITES!$A:$E,4,FALSE()))</f>
        <v>-125.2131</v>
      </c>
      <c r="H62" s="60" t="str">
        <f t="shared" ref="H62:H81" si="37">IF(ISERROR(H61),IF(ISERROR(H60),IF(ISERROR(H59),"BLANK",H59),H60),H61)</f>
        <v>06/06/2023</v>
      </c>
      <c r="I62" s="55">
        <f t="shared" ref="I62:I81" si="38">IF(ISERROR(I61),IF(ISERROR(I60),IF(ISERROR(I59),"BLANK",I59),I60),I61)</f>
        <v>2</v>
      </c>
      <c r="J62" s="55">
        <f t="shared" ref="J62:J81" si="39">IF(ISERROR(J61),IF(ISERROR(J60),IF(ISERROR(J59),"BLANK",J59),J60),J61)</f>
        <v>120</v>
      </c>
      <c r="K62" s="57">
        <f t="shared" ref="K62:K81" si="40">IF(ISERROR(K61),IF(ISERROR(K60),IF(ISERROR(K59),"BLANK",K59),K60),K61)</f>
        <v>0.43055555555555602</v>
      </c>
      <c r="L62" s="55" t="str">
        <f t="shared" ref="L62:L81" si="41">IF(ISERROR(L61),IF(ISERROR(L60),IF(ISERROR(L59),"BLANK",L59),L60),L61)</f>
        <v>KDC</v>
      </c>
      <c r="M62" s="55">
        <f t="shared" ref="M62:M81" si="42">IF(ISERROR(M61),IF(ISERROR(M60),IF(ISERROR(M59),"BLANK",M59),M60),M61)</f>
        <v>2</v>
      </c>
      <c r="N62" s="55">
        <v>2</v>
      </c>
      <c r="O62" s="55">
        <f t="shared" ref="O62:O80" si="43">IF(ISERROR(O61),IF(ISERROR(O60),IF(ISERROR(O59),"BLANK",O59),O60),O61)</f>
        <v>1</v>
      </c>
      <c r="P62" s="55" t="s">
        <v>147</v>
      </c>
      <c r="Q62" s="54" t="str">
        <f>IF($N62=1,IF(ISERROR(VLOOKUP($P62,'M1'!$A:$C,Q$2,FALSE())),"NOT PRESENT",VLOOKUP($P62,'M1'!$A:$C,Q$2,FALSE())),IF($N62=2,IF(ISERROR(VLOOKUP(DATA!$P62,'M2'!$A:$C,Q$2,FALSE())),"NOT PRESENT",VLOOKUP(DATA!$P62,'M2'!$A:$C,Q$2,FALSE())),IF($N62=0,IF(ISERROR(VLOOKUP($P62,'M1'!$A:$C,Q$2,FALSE())),IF(ISERROR(VLOOKUP(DATA!$P62,'M2'!$A:$C,Q$2,FALSE())),"NOT PRESENT",VLOOKUP(DATA!$P62,'M2'!$A:$C,Q$2,FALSE())),VLOOKUP($P62,'M1'!$A:$C,Q$2,FALSE())),"SPECIFY METHOD")))</f>
        <v>Orthasterias koehleri</v>
      </c>
      <c r="R62" s="54" t="str">
        <f>IF($N62=1,IF(ISERROR(VLOOKUP($P62,'M1'!$A:$C,R$2,FALSE())),"NOT PRESENT",VLOOKUP($P62,'M1'!$A:$C,R$2,FALSE())),IF($N62=2,IF(ISERROR(VLOOKUP(DATA!$P62,'M2'!$A:$C,R$2,FALSE())),"NOT PRESENT",VLOOKUP(DATA!$P62,'M2'!$A:$C,R$2,FALSE())),IF($N62=0,IF(ISERROR(VLOOKUP($P62,'M1'!$A:$C,R$2,FALSE())),IF(ISERROR(VLOOKUP(DATA!$P62,'M2'!$A:$C,R$2,FALSE())),"NOT PRESENT",VLOOKUP(DATA!$P62,'M2'!$A:$C,R$2,FALSE())),VLOOKUP($P62,'M1'!$A:$C,R$2,FALSE())),"SPECIFY METHOD")))</f>
        <v>Rainbow star</v>
      </c>
      <c r="S62" s="58">
        <f t="shared" si="1"/>
        <v>10</v>
      </c>
      <c r="T62" s="55">
        <v>10</v>
      </c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</row>
    <row r="63" spans="1:68" s="59" customFormat="1" ht="12.75" customHeight="1">
      <c r="A63" s="54">
        <f>MAX($A$1:$A62)+1</f>
        <v>61</v>
      </c>
      <c r="B63" s="55" t="str">
        <f t="shared" si="33"/>
        <v>Claire Attridge</v>
      </c>
      <c r="C63" s="55" t="str">
        <f t="shared" si="34"/>
        <v>Kieran Cox</v>
      </c>
      <c r="D63" s="55" t="str">
        <f t="shared" si="35"/>
        <v>KCCA7</v>
      </c>
      <c r="E63" s="54" t="str">
        <f>IF(ISERROR(VLOOKUP($D63,SITES!$A:$E,2,FALSE())),"",VLOOKUP($D63,SITES!$A:$E,2,FALSE()))</f>
        <v>Ed King East Inside</v>
      </c>
      <c r="F63" s="55">
        <f>IF(ISERROR(VLOOKUP($D63,SITES!$A:$E,3,FALSE())),"",VLOOKUP($D63,SITES!$A:$E,3,FALSE()))</f>
        <v>48.836080000000003</v>
      </c>
      <c r="G63" s="56">
        <f>IF(ISERROR(VLOOKUP($D63,SITES!$A:$E,4,FALSE())),"",VLOOKUP($D63,SITES!$A:$E,4,FALSE()))</f>
        <v>-125.2131</v>
      </c>
      <c r="H63" s="60" t="str">
        <f t="shared" si="37"/>
        <v>06/06/2023</v>
      </c>
      <c r="I63" s="55">
        <f t="shared" si="38"/>
        <v>2</v>
      </c>
      <c r="J63" s="55">
        <f t="shared" si="39"/>
        <v>120</v>
      </c>
      <c r="K63" s="57">
        <f t="shared" si="40"/>
        <v>0.43055555555555602</v>
      </c>
      <c r="L63" s="55" t="str">
        <f t="shared" si="41"/>
        <v>KDC</v>
      </c>
      <c r="M63" s="55">
        <f t="shared" si="42"/>
        <v>2</v>
      </c>
      <c r="N63" s="55">
        <f t="shared" ref="N63:N81" si="44">IF(ISERROR(N62),IF(ISERROR(N61),IF(ISERROR(N60),"BLANK",N60),N61),N62)</f>
        <v>2</v>
      </c>
      <c r="O63" s="55">
        <f t="shared" si="43"/>
        <v>1</v>
      </c>
      <c r="P63" s="55" t="s">
        <v>146</v>
      </c>
      <c r="Q63" s="54" t="str">
        <f>IF($N63=1,IF(ISERROR(VLOOKUP($P63,'M1'!$A:$C,Q$2,FALSE())),"NOT PRESENT",VLOOKUP($P63,'M1'!$A:$C,Q$2,FALSE())),IF($N63=2,IF(ISERROR(VLOOKUP(DATA!$P63,'M2'!$A:$C,Q$2,FALSE())),"NOT PRESENT",VLOOKUP(DATA!$P63,'M2'!$A:$C,Q$2,FALSE())),IF($N63=0,IF(ISERROR(VLOOKUP($P63,'M1'!$A:$C,Q$2,FALSE())),IF(ISERROR(VLOOKUP(DATA!$P63,'M2'!$A:$C,Q$2,FALSE())),"NOT PRESENT",VLOOKUP(DATA!$P63,'M2'!$A:$C,Q$2,FALSE())),VLOOKUP($P63,'M1'!$A:$C,Q$2,FALSE())),"SPECIFY METHOD")))</f>
        <v>Mesocentrotus franciscanus</v>
      </c>
      <c r="R63" s="54" t="str">
        <f>IF($N63=1,IF(ISERROR(VLOOKUP($P63,'M1'!$A:$C,R$2,FALSE())),"NOT PRESENT",VLOOKUP($P63,'M1'!$A:$C,R$2,FALSE())),IF($N63=2,IF(ISERROR(VLOOKUP(DATA!$P63,'M2'!$A:$C,R$2,FALSE())),"NOT PRESENT",VLOOKUP(DATA!$P63,'M2'!$A:$C,R$2,FALSE())),IF($N63=0,IF(ISERROR(VLOOKUP($P63,'M1'!$A:$C,R$2,FALSE())),IF(ISERROR(VLOOKUP(DATA!$P63,'M2'!$A:$C,R$2,FALSE())),"NOT PRESENT",VLOOKUP(DATA!$P63,'M2'!$A:$C,R$2,FALSE())),VLOOKUP($P63,'M1'!$A:$C,R$2,FALSE())),"SPECIFY METHOD")))</f>
        <v>Red sea urchin</v>
      </c>
      <c r="S63" s="58">
        <f t="shared" si="1"/>
        <v>133</v>
      </c>
      <c r="T63" s="55">
        <v>133</v>
      </c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</row>
    <row r="64" spans="1:68" s="59" customFormat="1" ht="12.75" customHeight="1">
      <c r="A64" s="54">
        <f>MAX($A$1:$A63)+1</f>
        <v>62</v>
      </c>
      <c r="B64" s="55" t="str">
        <f t="shared" si="33"/>
        <v>Claire Attridge</v>
      </c>
      <c r="C64" s="55" t="str">
        <f t="shared" si="34"/>
        <v>Kieran Cox</v>
      </c>
      <c r="D64" s="55" t="str">
        <f t="shared" si="35"/>
        <v>KCCA7</v>
      </c>
      <c r="E64" s="54" t="str">
        <f>IF(ISERROR(VLOOKUP($D64,SITES!$A:$E,2,FALSE())),"",VLOOKUP($D64,SITES!$A:$E,2,FALSE()))</f>
        <v>Ed King East Inside</v>
      </c>
      <c r="F64" s="55">
        <f>IF(ISERROR(VLOOKUP($D64,SITES!$A:$E,3,FALSE())),"",VLOOKUP($D64,SITES!$A:$E,3,FALSE()))</f>
        <v>48.836080000000003</v>
      </c>
      <c r="G64" s="56">
        <f>IF(ISERROR(VLOOKUP($D64,SITES!$A:$E,4,FALSE())),"",VLOOKUP($D64,SITES!$A:$E,4,FALSE()))</f>
        <v>-125.2131</v>
      </c>
      <c r="H64" s="60" t="str">
        <f t="shared" si="37"/>
        <v>06/06/2023</v>
      </c>
      <c r="I64" s="55">
        <f t="shared" si="38"/>
        <v>2</v>
      </c>
      <c r="J64" s="55">
        <f t="shared" si="39"/>
        <v>120</v>
      </c>
      <c r="K64" s="57">
        <f t="shared" si="40"/>
        <v>0.43055555555555602</v>
      </c>
      <c r="L64" s="55" t="str">
        <f t="shared" si="41"/>
        <v>KDC</v>
      </c>
      <c r="M64" s="55">
        <f t="shared" si="42"/>
        <v>2</v>
      </c>
      <c r="N64" s="55">
        <f t="shared" si="44"/>
        <v>2</v>
      </c>
      <c r="O64" s="55">
        <f t="shared" si="43"/>
        <v>1</v>
      </c>
      <c r="P64" s="55" t="s">
        <v>144</v>
      </c>
      <c r="Q64" s="54" t="str">
        <f>IF($N64=1,IF(ISERROR(VLOOKUP($P64,'M1'!$A:$C,Q$2,FALSE())),"NOT PRESENT",VLOOKUP($P64,'M1'!$A:$C,Q$2,FALSE())),IF($N64=2,IF(ISERROR(VLOOKUP(DATA!$P64,'M2'!$A:$C,Q$2,FALSE())),"NOT PRESENT",VLOOKUP(DATA!$P64,'M2'!$A:$C,Q$2,FALSE())),IF($N64=0,IF(ISERROR(VLOOKUP($P64,'M1'!$A:$C,Q$2,FALSE())),IF(ISERROR(VLOOKUP(DATA!$P64,'M2'!$A:$C,Q$2,FALSE())),"NOT PRESENT",VLOOKUP(DATA!$P64,'M2'!$A:$C,Q$2,FALSE())),VLOOKUP($P64,'M1'!$A:$C,Q$2,FALSE())),"SPECIFY METHOD")))</f>
        <v>Pomaulax gibberosus</v>
      </c>
      <c r="R64" s="54" t="str">
        <f>IF($N64=1,IF(ISERROR(VLOOKUP($P64,'M1'!$A:$C,R$2,FALSE())),"NOT PRESENT",VLOOKUP($P64,'M1'!$A:$C,R$2,FALSE())),IF($N64=2,IF(ISERROR(VLOOKUP(DATA!$P64,'M2'!$A:$C,R$2,FALSE())),"NOT PRESENT",VLOOKUP(DATA!$P64,'M2'!$A:$C,R$2,FALSE())),IF($N64=0,IF(ISERROR(VLOOKUP($P64,'M1'!$A:$C,R$2,FALSE())),IF(ISERROR(VLOOKUP(DATA!$P64,'M2'!$A:$C,R$2,FALSE())),"NOT PRESENT",VLOOKUP(DATA!$P64,'M2'!$A:$C,R$2,FALSE())),VLOOKUP($P64,'M1'!$A:$C,R$2,FALSE())),"SPECIFY METHOD")))</f>
        <v>Red turban shell</v>
      </c>
      <c r="S64" s="58">
        <f t="shared" si="1"/>
        <v>14</v>
      </c>
      <c r="T64" s="55">
        <v>14</v>
      </c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</row>
    <row r="65" spans="1:68" s="59" customFormat="1" ht="12.75" customHeight="1">
      <c r="A65" s="54">
        <f>MAX($A$1:$A64)+1</f>
        <v>63</v>
      </c>
      <c r="B65" s="55" t="str">
        <f t="shared" si="33"/>
        <v>Claire Attridge</v>
      </c>
      <c r="C65" s="55" t="str">
        <f t="shared" si="34"/>
        <v>Kieran Cox</v>
      </c>
      <c r="D65" s="55" t="str">
        <f t="shared" si="35"/>
        <v>KCCA7</v>
      </c>
      <c r="E65" s="54" t="str">
        <f>IF(ISERROR(VLOOKUP($D65,SITES!$A:$E,2,FALSE())),"",VLOOKUP($D65,SITES!$A:$E,2,FALSE()))</f>
        <v>Ed King East Inside</v>
      </c>
      <c r="F65" s="55">
        <f>IF(ISERROR(VLOOKUP($D65,SITES!$A:$E,3,FALSE())),"",VLOOKUP($D65,SITES!$A:$E,3,FALSE()))</f>
        <v>48.836080000000003</v>
      </c>
      <c r="G65" s="56">
        <f>IF(ISERROR(VLOOKUP($D65,SITES!$A:$E,4,FALSE())),"",VLOOKUP($D65,SITES!$A:$E,4,FALSE()))</f>
        <v>-125.2131</v>
      </c>
      <c r="H65" s="60" t="str">
        <f t="shared" si="37"/>
        <v>06/06/2023</v>
      </c>
      <c r="I65" s="55">
        <f t="shared" si="38"/>
        <v>2</v>
      </c>
      <c r="J65" s="55">
        <f t="shared" si="39"/>
        <v>120</v>
      </c>
      <c r="K65" s="57">
        <f t="shared" si="40"/>
        <v>0.43055555555555602</v>
      </c>
      <c r="L65" s="55" t="str">
        <f t="shared" si="41"/>
        <v>KDC</v>
      </c>
      <c r="M65" s="55">
        <f t="shared" si="42"/>
        <v>2</v>
      </c>
      <c r="N65" s="55">
        <f t="shared" si="44"/>
        <v>2</v>
      </c>
      <c r="O65" s="55">
        <f t="shared" si="43"/>
        <v>1</v>
      </c>
      <c r="P65" s="55" t="s">
        <v>172</v>
      </c>
      <c r="Q65" s="54" t="str">
        <f>IF($N65=1,IF(ISERROR(VLOOKUP($P65,'M1'!$A:$C,Q$2,FALSE())),"NOT PRESENT",VLOOKUP($P65,'M1'!$A:$C,Q$2,FALSE())),IF($N65=2,IF(ISERROR(VLOOKUP(DATA!$P65,'M2'!$A:$C,Q$2,FALSE())),"NOT PRESENT",VLOOKUP(DATA!$P65,'M2'!$A:$C,Q$2,FALSE())),IF($N65=0,IF(ISERROR(VLOOKUP($P65,'M1'!$A:$C,Q$2,FALSE())),IF(ISERROR(VLOOKUP(DATA!$P65,'M2'!$A:$C,Q$2,FALSE())),"NOT PRESENT",VLOOKUP(DATA!$P65,'M2'!$A:$C,Q$2,FALSE())),VLOOKUP($P65,'M1'!$A:$C,Q$2,FALSE())),"SPECIFY METHOD")))</f>
        <v>Ceratostoma foliatum</v>
      </c>
      <c r="R65" s="54" t="str">
        <f>IF($N65=1,IF(ISERROR(VLOOKUP($P65,'M1'!$A:$C,R$2,FALSE())),"NOT PRESENT",VLOOKUP($P65,'M1'!$A:$C,R$2,FALSE())),IF($N65=2,IF(ISERROR(VLOOKUP(DATA!$P65,'M2'!$A:$C,R$2,FALSE())),"NOT PRESENT",VLOOKUP(DATA!$P65,'M2'!$A:$C,R$2,FALSE())),IF($N65=0,IF(ISERROR(VLOOKUP($P65,'M1'!$A:$C,R$2,FALSE())),IF(ISERROR(VLOOKUP(DATA!$P65,'M2'!$A:$C,R$2,FALSE())),"NOT PRESENT",VLOOKUP(DATA!$P65,'M2'!$A:$C,R$2,FALSE())),VLOOKUP($P65,'M1'!$A:$C,R$2,FALSE())),"SPECIFY METHOD")))</f>
        <v>Leafy hornmouth</v>
      </c>
      <c r="S65" s="58">
        <f t="shared" si="1"/>
        <v>3</v>
      </c>
      <c r="T65" s="55">
        <v>3</v>
      </c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</row>
    <row r="66" spans="1:68" s="59" customFormat="1" ht="12.75" customHeight="1">
      <c r="A66" s="54">
        <f>MAX($A$1:$A65)+1</f>
        <v>64</v>
      </c>
      <c r="B66" s="55" t="str">
        <f t="shared" si="33"/>
        <v>Claire Attridge</v>
      </c>
      <c r="C66" s="55" t="str">
        <f t="shared" si="34"/>
        <v>Kieran Cox</v>
      </c>
      <c r="D66" s="55" t="str">
        <f t="shared" si="35"/>
        <v>KCCA7</v>
      </c>
      <c r="E66" s="54" t="str">
        <f>IF(ISERROR(VLOOKUP($D66,SITES!$A:$E,2,FALSE())),"",VLOOKUP($D66,SITES!$A:$E,2,FALSE()))</f>
        <v>Ed King East Inside</v>
      </c>
      <c r="F66" s="55">
        <f>IF(ISERROR(VLOOKUP($D66,SITES!$A:$E,3,FALSE())),"",VLOOKUP($D66,SITES!$A:$E,3,FALSE()))</f>
        <v>48.836080000000003</v>
      </c>
      <c r="G66" s="56">
        <f>IF(ISERROR(VLOOKUP($D66,SITES!$A:$E,4,FALSE())),"",VLOOKUP($D66,SITES!$A:$E,4,FALSE()))</f>
        <v>-125.2131</v>
      </c>
      <c r="H66" s="60" t="str">
        <f t="shared" si="37"/>
        <v>06/06/2023</v>
      </c>
      <c r="I66" s="55">
        <f t="shared" si="38"/>
        <v>2</v>
      </c>
      <c r="J66" s="55">
        <f t="shared" si="39"/>
        <v>120</v>
      </c>
      <c r="K66" s="57">
        <f t="shared" si="40"/>
        <v>0.43055555555555602</v>
      </c>
      <c r="L66" s="55" t="str">
        <f t="shared" si="41"/>
        <v>KDC</v>
      </c>
      <c r="M66" s="55">
        <f t="shared" si="42"/>
        <v>2</v>
      </c>
      <c r="N66" s="55">
        <f t="shared" si="44"/>
        <v>2</v>
      </c>
      <c r="O66" s="55">
        <f t="shared" si="43"/>
        <v>1</v>
      </c>
      <c r="P66" s="55" t="s">
        <v>173</v>
      </c>
      <c r="Q66" s="54" t="str">
        <f>IF($N66=1,IF(ISERROR(VLOOKUP($P66,'M1'!$A:$C,Q$2,FALSE())),"NOT PRESENT",VLOOKUP($P66,'M1'!$A:$C,Q$2,FALSE())),IF($N66=2,IF(ISERROR(VLOOKUP(DATA!$P66,'M2'!$A:$C,Q$2,FALSE())),"NOT PRESENT",VLOOKUP(DATA!$P66,'M2'!$A:$C,Q$2,FALSE())),IF($N66=0,IF(ISERROR(VLOOKUP($P66,'M1'!$A:$C,Q$2,FALSE())),IF(ISERROR(VLOOKUP(DATA!$P66,'M2'!$A:$C,Q$2,FALSE())),"NOT PRESENT",VLOOKUP(DATA!$P66,'M2'!$A:$C,Q$2,FALSE())),VLOOKUP($P66,'M1'!$A:$C,Q$2,FALSE())),"SPECIFY METHOD")))</f>
        <v>Haliotis kamtschatkana</v>
      </c>
      <c r="R66" s="54" t="str">
        <f>IF($N66=1,IF(ISERROR(VLOOKUP($P66,'M1'!$A:$C,R$2,FALSE())),"NOT PRESENT",VLOOKUP($P66,'M1'!$A:$C,R$2,FALSE())),IF($N66=2,IF(ISERROR(VLOOKUP(DATA!$P66,'M2'!$A:$C,R$2,FALSE())),"NOT PRESENT",VLOOKUP(DATA!$P66,'M2'!$A:$C,R$2,FALSE())),IF($N66=0,IF(ISERROR(VLOOKUP($P66,'M1'!$A:$C,R$2,FALSE())),IF(ISERROR(VLOOKUP(DATA!$P66,'M2'!$A:$C,R$2,FALSE())),"NOT PRESENT",VLOOKUP(DATA!$P66,'M2'!$A:$C,R$2,FALSE())),VLOOKUP($P66,'M1'!$A:$C,R$2,FALSE())),"SPECIFY METHOD")))</f>
        <v>Pinto abalone</v>
      </c>
      <c r="S66" s="58">
        <f t="shared" si="1"/>
        <v>20</v>
      </c>
      <c r="T66" s="55">
        <v>0</v>
      </c>
      <c r="U66" s="55"/>
      <c r="V66" s="55">
        <v>2</v>
      </c>
      <c r="W66" s="55">
        <v>5</v>
      </c>
      <c r="X66" s="55">
        <v>8</v>
      </c>
      <c r="Y66" s="55">
        <v>5</v>
      </c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</row>
    <row r="67" spans="1:68" s="59" customFormat="1" ht="12.75" customHeight="1">
      <c r="A67" s="54">
        <f>MAX($A$1:$A66)+1</f>
        <v>65</v>
      </c>
      <c r="B67" s="55" t="str">
        <f t="shared" si="33"/>
        <v>Claire Attridge</v>
      </c>
      <c r="C67" s="55" t="str">
        <f t="shared" si="34"/>
        <v>Kieran Cox</v>
      </c>
      <c r="D67" s="55" t="str">
        <f t="shared" si="35"/>
        <v>KCCA7</v>
      </c>
      <c r="E67" s="54" t="str">
        <f>IF(ISERROR(VLOOKUP($D67,SITES!$A:$E,2,FALSE())),"",VLOOKUP($D67,SITES!$A:$E,2,FALSE()))</f>
        <v>Ed King East Inside</v>
      </c>
      <c r="F67" s="55">
        <f>IF(ISERROR(VLOOKUP($D67,SITES!$A:$E,3,FALSE())),"",VLOOKUP($D67,SITES!$A:$E,3,FALSE()))</f>
        <v>48.836080000000003</v>
      </c>
      <c r="G67" s="56">
        <f>IF(ISERROR(VLOOKUP($D67,SITES!$A:$E,4,FALSE())),"",VLOOKUP($D67,SITES!$A:$E,4,FALSE()))</f>
        <v>-125.2131</v>
      </c>
      <c r="H67" s="60" t="str">
        <f t="shared" si="37"/>
        <v>06/06/2023</v>
      </c>
      <c r="I67" s="55">
        <f t="shared" si="38"/>
        <v>2</v>
      </c>
      <c r="J67" s="55">
        <f t="shared" si="39"/>
        <v>120</v>
      </c>
      <c r="K67" s="57">
        <f t="shared" si="40"/>
        <v>0.43055555555555602</v>
      </c>
      <c r="L67" s="55" t="str">
        <f t="shared" si="41"/>
        <v>KDC</v>
      </c>
      <c r="M67" s="55">
        <f t="shared" si="42"/>
        <v>2</v>
      </c>
      <c r="N67" s="55">
        <f t="shared" si="44"/>
        <v>2</v>
      </c>
      <c r="O67" s="55">
        <f t="shared" si="43"/>
        <v>1</v>
      </c>
      <c r="P67" s="55" t="s">
        <v>174</v>
      </c>
      <c r="Q67" s="54" t="str">
        <f>IF($N67=1,IF(ISERROR(VLOOKUP($P67,'M1'!$A:$C,Q$2,FALSE())),"NOT PRESENT",VLOOKUP($P67,'M1'!$A:$C,Q$2,FALSE())),IF($N67=2,IF(ISERROR(VLOOKUP(DATA!$P67,'M2'!$A:$C,Q$2,FALSE())),"NOT PRESENT",VLOOKUP(DATA!$P67,'M2'!$A:$C,Q$2,FALSE())),IF($N67=0,IF(ISERROR(VLOOKUP($P67,'M1'!$A:$C,Q$2,FALSE())),IF(ISERROR(VLOOKUP(DATA!$P67,'M2'!$A:$C,Q$2,FALSE())),"NOT PRESENT",VLOOKUP(DATA!$P67,'M2'!$A:$C,Q$2,FALSE())),VLOOKUP($P67,'M1'!$A:$C,Q$2,FALSE())),"SPECIFY METHOD")))</f>
        <v>Hermissenda crassicornis</v>
      </c>
      <c r="R67" s="54" t="str">
        <f>IF($N67=1,IF(ISERROR(VLOOKUP($P67,'M1'!$A:$C,R$2,FALSE())),"NOT PRESENT",VLOOKUP($P67,'M1'!$A:$C,R$2,FALSE())),IF($N67=2,IF(ISERROR(VLOOKUP(DATA!$P67,'M2'!$A:$C,R$2,FALSE())),"NOT PRESENT",VLOOKUP(DATA!$P67,'M2'!$A:$C,R$2,FALSE())),IF($N67=0,IF(ISERROR(VLOOKUP($P67,'M1'!$A:$C,R$2,FALSE())),IF(ISERROR(VLOOKUP(DATA!$P67,'M2'!$A:$C,R$2,FALSE())),"NOT PRESENT",VLOOKUP(DATA!$P67,'M2'!$A:$C,R$2,FALSE())),VLOOKUP($P67,'M1'!$A:$C,R$2,FALSE())),"SPECIFY METHOD")))</f>
        <v>Opalescent nudibranch</v>
      </c>
      <c r="S67" s="58">
        <f t="shared" ref="S67:S130" si="45">SUM(T67:AV67)</f>
        <v>2</v>
      </c>
      <c r="T67" s="55">
        <v>2</v>
      </c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</row>
    <row r="68" spans="1:68" s="59" customFormat="1" ht="12.75" customHeight="1">
      <c r="A68" s="54">
        <f>MAX($A$1:$A67)+1</f>
        <v>66</v>
      </c>
      <c r="B68" s="55" t="str">
        <f t="shared" si="33"/>
        <v>Claire Attridge</v>
      </c>
      <c r="C68" s="55" t="str">
        <f t="shared" si="34"/>
        <v>Kieran Cox</v>
      </c>
      <c r="D68" s="55" t="str">
        <f t="shared" si="35"/>
        <v>KCCA7</v>
      </c>
      <c r="E68" s="54" t="str">
        <f>IF(ISERROR(VLOOKUP($D68,SITES!$A:$E,2,FALSE())),"",VLOOKUP($D68,SITES!$A:$E,2,FALSE()))</f>
        <v>Ed King East Inside</v>
      </c>
      <c r="F68" s="55">
        <f>IF(ISERROR(VLOOKUP($D68,SITES!$A:$E,3,FALSE())),"",VLOOKUP($D68,SITES!$A:$E,3,FALSE()))</f>
        <v>48.836080000000003</v>
      </c>
      <c r="G68" s="56">
        <f>IF(ISERROR(VLOOKUP($D68,SITES!$A:$E,4,FALSE())),"",VLOOKUP($D68,SITES!$A:$E,4,FALSE()))</f>
        <v>-125.2131</v>
      </c>
      <c r="H68" s="60" t="str">
        <f t="shared" si="37"/>
        <v>06/06/2023</v>
      </c>
      <c r="I68" s="55">
        <f t="shared" si="38"/>
        <v>2</v>
      </c>
      <c r="J68" s="55">
        <f t="shared" si="39"/>
        <v>120</v>
      </c>
      <c r="K68" s="57">
        <f t="shared" si="40"/>
        <v>0.43055555555555602</v>
      </c>
      <c r="L68" s="55" t="str">
        <f t="shared" si="41"/>
        <v>KDC</v>
      </c>
      <c r="M68" s="55">
        <f t="shared" si="42"/>
        <v>2</v>
      </c>
      <c r="N68" s="55">
        <f t="shared" si="44"/>
        <v>2</v>
      </c>
      <c r="O68" s="55">
        <f t="shared" si="43"/>
        <v>1</v>
      </c>
      <c r="P68" s="55" t="s">
        <v>159</v>
      </c>
      <c r="Q68" s="54" t="str">
        <f>IF($N68=1,IF(ISERROR(VLOOKUP($P68,'M1'!$A:$C,Q$2,FALSE())),"NOT PRESENT",VLOOKUP($P68,'M1'!$A:$C,Q$2,FALSE())),IF($N68=2,IF(ISERROR(VLOOKUP(DATA!$P68,'M2'!$A:$C,Q$2,FALSE())),"NOT PRESENT",VLOOKUP(DATA!$P68,'M2'!$A:$C,Q$2,FALSE())),IF($N68=0,IF(ISERROR(VLOOKUP($P68,'M1'!$A:$C,Q$2,FALSE())),IF(ISERROR(VLOOKUP(DATA!$P68,'M2'!$A:$C,Q$2,FALSE())),"NOT PRESENT",VLOOKUP(DATA!$P68,'M2'!$A:$C,Q$2,FALSE())),VLOOKUP($P68,'M1'!$A:$C,Q$2,FALSE())),"SPECIFY METHOD")))</f>
        <v>Patiria miniata</v>
      </c>
      <c r="R68" s="54" t="str">
        <f>IF($N68=1,IF(ISERROR(VLOOKUP($P68,'M1'!$A:$C,R$2,FALSE())),"NOT PRESENT",VLOOKUP($P68,'M1'!$A:$C,R$2,FALSE())),IF($N68=2,IF(ISERROR(VLOOKUP(DATA!$P68,'M2'!$A:$C,R$2,FALSE())),"NOT PRESENT",VLOOKUP(DATA!$P68,'M2'!$A:$C,R$2,FALSE())),IF($N68=0,IF(ISERROR(VLOOKUP($P68,'M1'!$A:$C,R$2,FALSE())),IF(ISERROR(VLOOKUP(DATA!$P68,'M2'!$A:$C,R$2,FALSE())),"NOT PRESENT",VLOOKUP(DATA!$P68,'M2'!$A:$C,R$2,FALSE())),VLOOKUP($P68,'M1'!$A:$C,R$2,FALSE())),"SPECIFY METHOD")))</f>
        <v>Bat star</v>
      </c>
      <c r="S68" s="58">
        <f t="shared" si="45"/>
        <v>21</v>
      </c>
      <c r="T68" s="55">
        <v>21</v>
      </c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</row>
    <row r="69" spans="1:68" s="59" customFormat="1" ht="12.75" customHeight="1">
      <c r="A69" s="54">
        <f>MAX($A$1:$A68)+1</f>
        <v>67</v>
      </c>
      <c r="B69" s="55" t="str">
        <f t="shared" si="33"/>
        <v>Claire Attridge</v>
      </c>
      <c r="C69" s="55" t="str">
        <f t="shared" si="34"/>
        <v>Kieran Cox</v>
      </c>
      <c r="D69" s="55" t="str">
        <f t="shared" si="35"/>
        <v>KCCA7</v>
      </c>
      <c r="E69" s="54" t="str">
        <f>IF(ISERROR(VLOOKUP($D69,SITES!$A:$E,2,FALSE())),"",VLOOKUP($D69,SITES!$A:$E,2,FALSE()))</f>
        <v>Ed King East Inside</v>
      </c>
      <c r="F69" s="55">
        <f>IF(ISERROR(VLOOKUP($D69,SITES!$A:$E,3,FALSE())),"",VLOOKUP($D69,SITES!$A:$E,3,FALSE()))</f>
        <v>48.836080000000003</v>
      </c>
      <c r="G69" s="56">
        <f>IF(ISERROR(VLOOKUP($D69,SITES!$A:$E,4,FALSE())),"",VLOOKUP($D69,SITES!$A:$E,4,FALSE()))</f>
        <v>-125.2131</v>
      </c>
      <c r="H69" s="60" t="str">
        <f t="shared" si="37"/>
        <v>06/06/2023</v>
      </c>
      <c r="I69" s="55">
        <f t="shared" si="38"/>
        <v>2</v>
      </c>
      <c r="J69" s="55">
        <f t="shared" si="39"/>
        <v>120</v>
      </c>
      <c r="K69" s="57">
        <f t="shared" si="40"/>
        <v>0.43055555555555602</v>
      </c>
      <c r="L69" s="55" t="str">
        <f t="shared" si="41"/>
        <v>KDC</v>
      </c>
      <c r="M69" s="55">
        <f t="shared" si="42"/>
        <v>2</v>
      </c>
      <c r="N69" s="55">
        <f t="shared" si="44"/>
        <v>2</v>
      </c>
      <c r="O69" s="55">
        <f t="shared" si="43"/>
        <v>1</v>
      </c>
      <c r="P69" s="55" t="s">
        <v>175</v>
      </c>
      <c r="Q69" s="54" t="str">
        <f>IF($N69=1,IF(ISERROR(VLOOKUP($P69,'M1'!$A:$C,Q$2,FALSE())),"NOT PRESENT",VLOOKUP($P69,'M1'!$A:$C,Q$2,FALSE())),IF($N69=2,IF(ISERROR(VLOOKUP(DATA!$P69,'M2'!$A:$C,Q$2,FALSE())),"NOT PRESENT",VLOOKUP(DATA!$P69,'M2'!$A:$C,Q$2,FALSE())),IF($N69=0,IF(ISERROR(VLOOKUP($P69,'M1'!$A:$C,Q$2,FALSE())),IF(ISERROR(VLOOKUP(DATA!$P69,'M2'!$A:$C,Q$2,FALSE())),"NOT PRESENT",VLOOKUP(DATA!$P69,'M2'!$A:$C,Q$2,FALSE())),VLOOKUP($P69,'M1'!$A:$C,Q$2,FALSE())),"SPECIFY METHOD")))</f>
        <v>Acmaea mitra</v>
      </c>
      <c r="R69" s="54" t="str">
        <f>IF($N69=1,IF(ISERROR(VLOOKUP($P69,'M1'!$A:$C,R$2,FALSE())),"NOT PRESENT",VLOOKUP($P69,'M1'!$A:$C,R$2,FALSE())),IF($N69=2,IF(ISERROR(VLOOKUP(DATA!$P69,'M2'!$A:$C,R$2,FALSE())),"NOT PRESENT",VLOOKUP(DATA!$P69,'M2'!$A:$C,R$2,FALSE())),IF($N69=0,IF(ISERROR(VLOOKUP($P69,'M1'!$A:$C,R$2,FALSE())),IF(ISERROR(VLOOKUP(DATA!$P69,'M2'!$A:$C,R$2,FALSE())),"NOT PRESENT",VLOOKUP(DATA!$P69,'M2'!$A:$C,R$2,FALSE())),VLOOKUP($P69,'M1'!$A:$C,R$2,FALSE())),"SPECIFY METHOD")))</f>
        <v>Whitecap limpet</v>
      </c>
      <c r="S69" s="58">
        <f t="shared" si="45"/>
        <v>11</v>
      </c>
      <c r="T69" s="55">
        <v>11</v>
      </c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</row>
    <row r="70" spans="1:68" s="59" customFormat="1" ht="12.75" customHeight="1">
      <c r="A70" s="54">
        <f>MAX($A$1:$A69)+1</f>
        <v>68</v>
      </c>
      <c r="B70" s="55" t="str">
        <f t="shared" si="33"/>
        <v>Claire Attridge</v>
      </c>
      <c r="C70" s="55" t="str">
        <f t="shared" si="34"/>
        <v>Kieran Cox</v>
      </c>
      <c r="D70" s="55" t="str">
        <f t="shared" si="35"/>
        <v>KCCA7</v>
      </c>
      <c r="E70" s="54" t="str">
        <f>IF(ISERROR(VLOOKUP($D70,SITES!$A:$E,2,FALSE())),"",VLOOKUP($D70,SITES!$A:$E,2,FALSE()))</f>
        <v>Ed King East Inside</v>
      </c>
      <c r="F70" s="55">
        <f>IF(ISERROR(VLOOKUP($D70,SITES!$A:$E,3,FALSE())),"",VLOOKUP($D70,SITES!$A:$E,3,FALSE()))</f>
        <v>48.836080000000003</v>
      </c>
      <c r="G70" s="56">
        <f>IF(ISERROR(VLOOKUP($D70,SITES!$A:$E,4,FALSE())),"",VLOOKUP($D70,SITES!$A:$E,4,FALSE()))</f>
        <v>-125.2131</v>
      </c>
      <c r="H70" s="60" t="str">
        <f t="shared" si="37"/>
        <v>06/06/2023</v>
      </c>
      <c r="I70" s="55">
        <f t="shared" si="38"/>
        <v>2</v>
      </c>
      <c r="J70" s="55">
        <f t="shared" si="39"/>
        <v>120</v>
      </c>
      <c r="K70" s="57">
        <f t="shared" si="40"/>
        <v>0.43055555555555602</v>
      </c>
      <c r="L70" s="55" t="str">
        <f t="shared" si="41"/>
        <v>KDC</v>
      </c>
      <c r="M70" s="55">
        <f t="shared" si="42"/>
        <v>2</v>
      </c>
      <c r="N70" s="55">
        <f t="shared" si="44"/>
        <v>2</v>
      </c>
      <c r="O70" s="55">
        <f t="shared" si="43"/>
        <v>1</v>
      </c>
      <c r="P70" s="55" t="s">
        <v>148</v>
      </c>
      <c r="Q70" s="54" t="str">
        <f>IF($N70=1,IF(ISERROR(VLOOKUP($P70,'M1'!$A:$C,Q$2,FALSE())),"NOT PRESENT",VLOOKUP($P70,'M1'!$A:$C,Q$2,FALSE())),IF($N70=2,IF(ISERROR(VLOOKUP(DATA!$P70,'M2'!$A:$C,Q$2,FALSE())),"NOT PRESENT",VLOOKUP(DATA!$P70,'M2'!$A:$C,Q$2,FALSE())),IF($N70=0,IF(ISERROR(VLOOKUP($P70,'M1'!$A:$C,Q$2,FALSE())),IF(ISERROR(VLOOKUP(DATA!$P70,'M2'!$A:$C,Q$2,FALSE())),"NOT PRESENT",VLOOKUP(DATA!$P70,'M2'!$A:$C,Q$2,FALSE())),VLOOKUP($P70,'M1'!$A:$C,Q$2,FALSE())),"SPECIFY METHOD")))</f>
        <v>Apostichopus californicus</v>
      </c>
      <c r="R70" s="54" t="str">
        <f>IF($N70=1,IF(ISERROR(VLOOKUP($P70,'M1'!$A:$C,R$2,FALSE())),"NOT PRESENT",VLOOKUP($P70,'M1'!$A:$C,R$2,FALSE())),IF($N70=2,IF(ISERROR(VLOOKUP(DATA!$P70,'M2'!$A:$C,R$2,FALSE())),"NOT PRESENT",VLOOKUP(DATA!$P70,'M2'!$A:$C,R$2,FALSE())),IF($N70=0,IF(ISERROR(VLOOKUP($P70,'M1'!$A:$C,R$2,FALSE())),IF(ISERROR(VLOOKUP(DATA!$P70,'M2'!$A:$C,R$2,FALSE())),"NOT PRESENT",VLOOKUP(DATA!$P70,'M2'!$A:$C,R$2,FALSE())),VLOOKUP($P70,'M1'!$A:$C,R$2,FALSE())),"SPECIFY METHOD")))</f>
        <v>California sea cucumber</v>
      </c>
      <c r="S70" s="58">
        <f t="shared" si="45"/>
        <v>5</v>
      </c>
      <c r="T70" s="55">
        <v>5</v>
      </c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</row>
    <row r="71" spans="1:68" s="59" customFormat="1" ht="12.75" customHeight="1">
      <c r="A71" s="54">
        <f>MAX($A$1:$A70)+1</f>
        <v>69</v>
      </c>
      <c r="B71" s="55" t="str">
        <f t="shared" si="33"/>
        <v>Claire Attridge</v>
      </c>
      <c r="C71" s="55" t="str">
        <f t="shared" si="34"/>
        <v>Kieran Cox</v>
      </c>
      <c r="D71" s="55" t="str">
        <f t="shared" si="35"/>
        <v>KCCA7</v>
      </c>
      <c r="E71" s="54" t="str">
        <f>IF(ISERROR(VLOOKUP($D71,SITES!$A:$E,2,FALSE())),"",VLOOKUP($D71,SITES!$A:$E,2,FALSE()))</f>
        <v>Ed King East Inside</v>
      </c>
      <c r="F71" s="55">
        <f>IF(ISERROR(VLOOKUP($D71,SITES!$A:$E,3,FALSE())),"",VLOOKUP($D71,SITES!$A:$E,3,FALSE()))</f>
        <v>48.836080000000003</v>
      </c>
      <c r="G71" s="56">
        <f>IF(ISERROR(VLOOKUP($D71,SITES!$A:$E,4,FALSE())),"",VLOOKUP($D71,SITES!$A:$E,4,FALSE()))</f>
        <v>-125.2131</v>
      </c>
      <c r="H71" s="60" t="str">
        <f t="shared" si="37"/>
        <v>06/06/2023</v>
      </c>
      <c r="I71" s="55">
        <f t="shared" si="38"/>
        <v>2</v>
      </c>
      <c r="J71" s="55">
        <f t="shared" si="39"/>
        <v>120</v>
      </c>
      <c r="K71" s="57">
        <f t="shared" si="40"/>
        <v>0.43055555555555602</v>
      </c>
      <c r="L71" s="55" t="str">
        <f t="shared" si="41"/>
        <v>KDC</v>
      </c>
      <c r="M71" s="55">
        <f t="shared" si="42"/>
        <v>2</v>
      </c>
      <c r="N71" s="55">
        <f t="shared" si="44"/>
        <v>2</v>
      </c>
      <c r="O71" s="55">
        <f t="shared" si="43"/>
        <v>1</v>
      </c>
      <c r="P71" s="55" t="s">
        <v>176</v>
      </c>
      <c r="Q71" s="54" t="str">
        <f>IF($N71=1,IF(ISERROR(VLOOKUP($P71,'M1'!$A:$C,Q$2,FALSE())),"NOT PRESENT",VLOOKUP($P71,'M1'!$A:$C,Q$2,FALSE())),IF($N71=2,IF(ISERROR(VLOOKUP(DATA!$P71,'M2'!$A:$C,Q$2,FALSE())),"NOT PRESENT",VLOOKUP(DATA!$P71,'M2'!$A:$C,Q$2,FALSE())),IF($N71=0,IF(ISERROR(VLOOKUP($P71,'M1'!$A:$C,Q$2,FALSE())),IF(ISERROR(VLOOKUP(DATA!$P71,'M2'!$A:$C,Q$2,FALSE())),"NOT PRESENT",VLOOKUP(DATA!$P71,'M2'!$A:$C,Q$2,FALSE())),VLOOKUP($P71,'M1'!$A:$C,Q$2,FALSE())),"SPECIFY METHOD")))</f>
        <v>Pisaster ochraceus</v>
      </c>
      <c r="R71" s="54" t="str">
        <f>IF($N71=1,IF(ISERROR(VLOOKUP($P71,'M1'!$A:$C,R$2,FALSE())),"NOT PRESENT",VLOOKUP($P71,'M1'!$A:$C,R$2,FALSE())),IF($N71=2,IF(ISERROR(VLOOKUP(DATA!$P71,'M2'!$A:$C,R$2,FALSE())),"NOT PRESENT",VLOOKUP(DATA!$P71,'M2'!$A:$C,R$2,FALSE())),IF($N71=0,IF(ISERROR(VLOOKUP($P71,'M1'!$A:$C,R$2,FALSE())),IF(ISERROR(VLOOKUP(DATA!$P71,'M2'!$A:$C,R$2,FALSE())),"NOT PRESENT",VLOOKUP(DATA!$P71,'M2'!$A:$C,R$2,FALSE())),VLOOKUP($P71,'M1'!$A:$C,R$2,FALSE())),"SPECIFY METHOD")))</f>
        <v>Purple sea star</v>
      </c>
      <c r="S71" s="58">
        <f t="shared" si="45"/>
        <v>14</v>
      </c>
      <c r="T71" s="55">
        <v>14</v>
      </c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</row>
    <row r="72" spans="1:68" s="59" customFormat="1" ht="12.75" customHeight="1">
      <c r="A72" s="54">
        <f>MAX($A$1:$A71)+1</f>
        <v>70</v>
      </c>
      <c r="B72" s="55" t="str">
        <f t="shared" si="33"/>
        <v>Claire Attridge</v>
      </c>
      <c r="C72" s="55" t="str">
        <f t="shared" si="34"/>
        <v>Kieran Cox</v>
      </c>
      <c r="D72" s="55" t="str">
        <f t="shared" si="35"/>
        <v>KCCA7</v>
      </c>
      <c r="E72" s="54" t="str">
        <f>IF(ISERROR(VLOOKUP($D72,SITES!$A:$E,2,FALSE())),"",VLOOKUP($D72,SITES!$A:$E,2,FALSE()))</f>
        <v>Ed King East Inside</v>
      </c>
      <c r="F72" s="55">
        <f>IF(ISERROR(VLOOKUP($D72,SITES!$A:$E,3,FALSE())),"",VLOOKUP($D72,SITES!$A:$E,3,FALSE()))</f>
        <v>48.836080000000003</v>
      </c>
      <c r="G72" s="56">
        <f>IF(ISERROR(VLOOKUP($D72,SITES!$A:$E,4,FALSE())),"",VLOOKUP($D72,SITES!$A:$E,4,FALSE()))</f>
        <v>-125.2131</v>
      </c>
      <c r="H72" s="60" t="str">
        <f t="shared" si="37"/>
        <v>06/06/2023</v>
      </c>
      <c r="I72" s="55">
        <f t="shared" si="38"/>
        <v>2</v>
      </c>
      <c r="J72" s="55">
        <f t="shared" si="39"/>
        <v>120</v>
      </c>
      <c r="K72" s="57">
        <f t="shared" si="40"/>
        <v>0.43055555555555602</v>
      </c>
      <c r="L72" s="55" t="str">
        <f t="shared" si="41"/>
        <v>KDC</v>
      </c>
      <c r="M72" s="55">
        <f t="shared" si="42"/>
        <v>2</v>
      </c>
      <c r="N72" s="55">
        <f t="shared" si="44"/>
        <v>2</v>
      </c>
      <c r="O72" s="55">
        <f t="shared" si="43"/>
        <v>1</v>
      </c>
      <c r="P72" s="55" t="s">
        <v>177</v>
      </c>
      <c r="Q72" s="54" t="str">
        <f>IF($N72=1,IF(ISERROR(VLOOKUP($P72,'M1'!$A:$C,Q$2,FALSE())),"NOT PRESENT",VLOOKUP($P72,'M1'!$A:$C,Q$2,FALSE())),IF($N72=2,IF(ISERROR(VLOOKUP(DATA!$P72,'M2'!$A:$C,Q$2,FALSE())),"NOT PRESENT",VLOOKUP(DATA!$P72,'M2'!$A:$C,Q$2,FALSE())),IF($N72=0,IF(ISERROR(VLOOKUP($P72,'M1'!$A:$C,Q$2,FALSE())),IF(ISERROR(VLOOKUP(DATA!$P72,'M2'!$A:$C,Q$2,FALSE())),"NOT PRESENT",VLOOKUP(DATA!$P72,'M2'!$A:$C,Q$2,FALSE())),VLOOKUP($P72,'M1'!$A:$C,Q$2,FALSE())),"SPECIFY METHOD")))</f>
        <v>Jordania zonope</v>
      </c>
      <c r="R72" s="54" t="str">
        <f>IF($N72=1,IF(ISERROR(VLOOKUP($P72,'M1'!$A:$C,R$2,FALSE())),"NOT PRESENT",VLOOKUP($P72,'M1'!$A:$C,R$2,FALSE())),IF($N72=2,IF(ISERROR(VLOOKUP(DATA!$P72,'M2'!$A:$C,R$2,FALSE())),"NOT PRESENT",VLOOKUP(DATA!$P72,'M2'!$A:$C,R$2,FALSE())),IF($N72=0,IF(ISERROR(VLOOKUP($P72,'M1'!$A:$C,R$2,FALSE())),IF(ISERROR(VLOOKUP(DATA!$P72,'M2'!$A:$C,R$2,FALSE())),"NOT PRESENT",VLOOKUP(DATA!$P72,'M2'!$A:$C,R$2,FALSE())),VLOOKUP($P72,'M1'!$A:$C,R$2,FALSE())),"SPECIFY METHOD")))</f>
        <v>Longfin sculpin</v>
      </c>
      <c r="S72" s="58">
        <f t="shared" si="45"/>
        <v>6</v>
      </c>
      <c r="T72" s="55">
        <v>0</v>
      </c>
      <c r="U72" s="55"/>
      <c r="V72" s="55"/>
      <c r="W72" s="55">
        <v>2</v>
      </c>
      <c r="X72" s="55">
        <v>1</v>
      </c>
      <c r="Y72" s="55">
        <v>3</v>
      </c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</row>
    <row r="73" spans="1:68" s="59" customFormat="1" ht="12.75" customHeight="1">
      <c r="A73" s="54">
        <f>MAX($A$1:$A72)+1</f>
        <v>71</v>
      </c>
      <c r="B73" s="55" t="str">
        <f t="shared" si="33"/>
        <v>Claire Attridge</v>
      </c>
      <c r="C73" s="55" t="str">
        <f t="shared" si="34"/>
        <v>Kieran Cox</v>
      </c>
      <c r="D73" s="55" t="str">
        <f t="shared" si="35"/>
        <v>KCCA7</v>
      </c>
      <c r="E73" s="54" t="str">
        <f>IF(ISERROR(VLOOKUP($D73,SITES!$A:$E,2,FALSE())),"",VLOOKUP($D73,SITES!$A:$E,2,FALSE()))</f>
        <v>Ed King East Inside</v>
      </c>
      <c r="F73" s="55">
        <f>IF(ISERROR(VLOOKUP($D73,SITES!$A:$E,3,FALSE())),"",VLOOKUP($D73,SITES!$A:$E,3,FALSE()))</f>
        <v>48.836080000000003</v>
      </c>
      <c r="G73" s="56">
        <f>IF(ISERROR(VLOOKUP($D73,SITES!$A:$E,4,FALSE())),"",VLOOKUP($D73,SITES!$A:$E,4,FALSE()))</f>
        <v>-125.2131</v>
      </c>
      <c r="H73" s="60" t="str">
        <f t="shared" si="37"/>
        <v>06/06/2023</v>
      </c>
      <c r="I73" s="55">
        <f t="shared" si="38"/>
        <v>2</v>
      </c>
      <c r="J73" s="55">
        <f t="shared" si="39"/>
        <v>120</v>
      </c>
      <c r="K73" s="57">
        <f t="shared" si="40"/>
        <v>0.43055555555555602</v>
      </c>
      <c r="L73" s="55" t="str">
        <f t="shared" si="41"/>
        <v>KDC</v>
      </c>
      <c r="M73" s="55">
        <f t="shared" si="42"/>
        <v>2</v>
      </c>
      <c r="N73" s="55">
        <f t="shared" si="44"/>
        <v>2</v>
      </c>
      <c r="O73" s="55">
        <f t="shared" si="43"/>
        <v>1</v>
      </c>
      <c r="P73" s="55" t="s">
        <v>178</v>
      </c>
      <c r="Q73" s="54" t="str">
        <f>IF($N73=1,IF(ISERROR(VLOOKUP($P73,'M1'!$A:$C,Q$2,FALSE())),"NOT PRESENT",VLOOKUP($P73,'M1'!$A:$C,Q$2,FALSE())),IF($N73=2,IF(ISERROR(VLOOKUP(DATA!$P73,'M2'!$A:$C,Q$2,FALSE())),"NOT PRESENT",VLOOKUP(DATA!$P73,'M2'!$A:$C,Q$2,FALSE())),IF($N73=0,IF(ISERROR(VLOOKUP($P73,'M1'!$A:$C,Q$2,FALSE())),IF(ISERROR(VLOOKUP(DATA!$P73,'M2'!$A:$C,Q$2,FALSE())),"NOT PRESENT",VLOOKUP(DATA!$P73,'M2'!$A:$C,Q$2,FALSE())),VLOOKUP($P73,'M1'!$A:$C,Q$2,FALSE())),"SPECIFY METHOD")))</f>
        <v>Paguroidea spp.</v>
      </c>
      <c r="R73" s="54">
        <f>IF($N73=1,IF(ISERROR(VLOOKUP($P73,'M1'!$A:$C,R$2,FALSE())),"NOT PRESENT",VLOOKUP($P73,'M1'!$A:$C,R$2,FALSE())),IF($N73=2,IF(ISERROR(VLOOKUP(DATA!$P73,'M2'!$A:$C,R$2,FALSE())),"NOT PRESENT",VLOOKUP(DATA!$P73,'M2'!$A:$C,R$2,FALSE())),IF($N73=0,IF(ISERROR(VLOOKUP($P73,'M1'!$A:$C,R$2,FALSE())),IF(ISERROR(VLOOKUP(DATA!$P73,'M2'!$A:$C,R$2,FALSE())),"NOT PRESENT",VLOOKUP(DATA!$P73,'M2'!$A:$C,R$2,FALSE())),VLOOKUP($P73,'M1'!$A:$C,R$2,FALSE())),"SPECIFY METHOD")))</f>
        <v>0</v>
      </c>
      <c r="S73" s="58">
        <f t="shared" si="45"/>
        <v>6</v>
      </c>
      <c r="T73" s="55">
        <v>6</v>
      </c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</row>
    <row r="74" spans="1:68" s="59" customFormat="1" ht="12.75" customHeight="1">
      <c r="A74" s="54">
        <f>MAX($A$1:$A73)+1</f>
        <v>72</v>
      </c>
      <c r="B74" s="55" t="str">
        <f t="shared" si="33"/>
        <v>Claire Attridge</v>
      </c>
      <c r="C74" s="55" t="str">
        <f t="shared" si="34"/>
        <v>Kieran Cox</v>
      </c>
      <c r="D74" s="55" t="str">
        <f t="shared" si="35"/>
        <v>KCCA7</v>
      </c>
      <c r="E74" s="54" t="str">
        <f>IF(ISERROR(VLOOKUP($D74,SITES!$A:$E,2,FALSE())),"",VLOOKUP($D74,SITES!$A:$E,2,FALSE()))</f>
        <v>Ed King East Inside</v>
      </c>
      <c r="F74" s="55">
        <f>IF(ISERROR(VLOOKUP($D74,SITES!$A:$E,3,FALSE())),"",VLOOKUP($D74,SITES!$A:$E,3,FALSE()))</f>
        <v>48.836080000000003</v>
      </c>
      <c r="G74" s="56">
        <f>IF(ISERROR(VLOOKUP($D74,SITES!$A:$E,4,FALSE())),"",VLOOKUP($D74,SITES!$A:$E,4,FALSE()))</f>
        <v>-125.2131</v>
      </c>
      <c r="H74" s="60" t="str">
        <f t="shared" si="37"/>
        <v>06/06/2023</v>
      </c>
      <c r="I74" s="55">
        <f t="shared" si="38"/>
        <v>2</v>
      </c>
      <c r="J74" s="55">
        <f t="shared" si="39"/>
        <v>120</v>
      </c>
      <c r="K74" s="57">
        <f t="shared" si="40"/>
        <v>0.43055555555555602</v>
      </c>
      <c r="L74" s="55" t="str">
        <f t="shared" si="41"/>
        <v>KDC</v>
      </c>
      <c r="M74" s="55">
        <f t="shared" si="42"/>
        <v>2</v>
      </c>
      <c r="N74" s="55">
        <f t="shared" si="44"/>
        <v>2</v>
      </c>
      <c r="O74" s="55">
        <f t="shared" si="43"/>
        <v>1</v>
      </c>
      <c r="P74" s="55" t="s">
        <v>179</v>
      </c>
      <c r="Q74" s="54" t="str">
        <f>IF($N74=1,IF(ISERROR(VLOOKUP($P74,'M1'!$A:$C,Q$2,FALSE())),"NOT PRESENT",VLOOKUP($P74,'M1'!$A:$C,Q$2,FALSE())),IF($N74=2,IF(ISERROR(VLOOKUP(DATA!$P74,'M2'!$A:$C,Q$2,FALSE())),"NOT PRESENT",VLOOKUP(DATA!$P74,'M2'!$A:$C,Q$2,FALSE())),IF($N74=0,IF(ISERROR(VLOOKUP($P74,'M1'!$A:$C,Q$2,FALSE())),IF(ISERROR(VLOOKUP(DATA!$P74,'M2'!$A:$C,Q$2,FALSE())),"NOT PRESENT",VLOOKUP(DATA!$P74,'M2'!$A:$C,Q$2,FALSE())),VLOOKUP($P74,'M1'!$A:$C,Q$2,FALSE())),"SPECIFY METHOD")))</f>
        <v>Artedius harringtoni</v>
      </c>
      <c r="R74" s="54" t="str">
        <f>IF($N74=1,IF(ISERROR(VLOOKUP($P74,'M1'!$A:$C,R$2,FALSE())),"NOT PRESENT",VLOOKUP($P74,'M1'!$A:$C,R$2,FALSE())),IF($N74=2,IF(ISERROR(VLOOKUP(DATA!$P74,'M2'!$A:$C,R$2,FALSE())),"NOT PRESENT",VLOOKUP(DATA!$P74,'M2'!$A:$C,R$2,FALSE())),IF($N74=0,IF(ISERROR(VLOOKUP($P74,'M1'!$A:$C,R$2,FALSE())),IF(ISERROR(VLOOKUP(DATA!$P74,'M2'!$A:$C,R$2,FALSE())),"NOT PRESENT",VLOOKUP(DATA!$P74,'M2'!$A:$C,R$2,FALSE())),VLOOKUP($P74,'M1'!$A:$C,R$2,FALSE())),"SPECIFY METHOD")))</f>
        <v>Scalyhead sculpin</v>
      </c>
      <c r="S74" s="58">
        <f t="shared" si="45"/>
        <v>3</v>
      </c>
      <c r="T74" s="55">
        <v>0</v>
      </c>
      <c r="U74" s="55"/>
      <c r="V74" s="55">
        <v>1</v>
      </c>
      <c r="W74" s="55">
        <v>1</v>
      </c>
      <c r="X74" s="55">
        <v>1</v>
      </c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</row>
    <row r="75" spans="1:68" s="59" customFormat="1" ht="12.75" customHeight="1">
      <c r="A75" s="54">
        <f>MAX($A$1:$A74)+1</f>
        <v>73</v>
      </c>
      <c r="B75" s="55" t="str">
        <f t="shared" si="33"/>
        <v>Claire Attridge</v>
      </c>
      <c r="C75" s="55" t="str">
        <f t="shared" si="34"/>
        <v>Kieran Cox</v>
      </c>
      <c r="D75" s="55" t="str">
        <f t="shared" si="35"/>
        <v>KCCA7</v>
      </c>
      <c r="E75" s="54" t="str">
        <f>IF(ISERROR(VLOOKUP($D75,SITES!$A:$E,2,FALSE())),"",VLOOKUP($D75,SITES!$A:$E,2,FALSE()))</f>
        <v>Ed King East Inside</v>
      </c>
      <c r="F75" s="55">
        <f>IF(ISERROR(VLOOKUP($D75,SITES!$A:$E,3,FALSE())),"",VLOOKUP($D75,SITES!$A:$E,3,FALSE()))</f>
        <v>48.836080000000003</v>
      </c>
      <c r="G75" s="56">
        <f>IF(ISERROR(VLOOKUP($D75,SITES!$A:$E,4,FALSE())),"",VLOOKUP($D75,SITES!$A:$E,4,FALSE()))</f>
        <v>-125.2131</v>
      </c>
      <c r="H75" s="60" t="str">
        <f t="shared" si="37"/>
        <v>06/06/2023</v>
      </c>
      <c r="I75" s="55">
        <f t="shared" si="38"/>
        <v>2</v>
      </c>
      <c r="J75" s="55">
        <f t="shared" si="39"/>
        <v>120</v>
      </c>
      <c r="K75" s="57">
        <f t="shared" si="40"/>
        <v>0.43055555555555602</v>
      </c>
      <c r="L75" s="55" t="str">
        <f t="shared" si="41"/>
        <v>KDC</v>
      </c>
      <c r="M75" s="55">
        <f t="shared" si="42"/>
        <v>2</v>
      </c>
      <c r="N75" s="55">
        <f t="shared" si="44"/>
        <v>2</v>
      </c>
      <c r="O75" s="55">
        <f t="shared" si="43"/>
        <v>1</v>
      </c>
      <c r="P75" s="55" t="s">
        <v>142</v>
      </c>
      <c r="Q75" s="54" t="str">
        <f>IF($N75=1,IF(ISERROR(VLOOKUP($P75,'M1'!$A:$C,Q$2,FALSE())),"NOT PRESENT",VLOOKUP($P75,'M1'!$A:$C,Q$2,FALSE())),IF($N75=2,IF(ISERROR(VLOOKUP(DATA!$P75,'M2'!$A:$C,Q$2,FALSE())),"NOT PRESENT",VLOOKUP(DATA!$P75,'M2'!$A:$C,Q$2,FALSE())),IF($N75=0,IF(ISERROR(VLOOKUP($P75,'M1'!$A:$C,Q$2,FALSE())),IF(ISERROR(VLOOKUP(DATA!$P75,'M2'!$A:$C,Q$2,FALSE())),"NOT PRESENT",VLOOKUP(DATA!$P75,'M2'!$A:$C,Q$2,FALSE())),VLOOKUP($P75,'M1'!$A:$C,Q$2,FALSE())),"SPECIFY METHOD")))</f>
        <v>Dermasterias imbricata</v>
      </c>
      <c r="R75" s="54" t="str">
        <f>IF($N75=1,IF(ISERROR(VLOOKUP($P75,'M1'!$A:$C,R$2,FALSE())),"NOT PRESENT",VLOOKUP($P75,'M1'!$A:$C,R$2,FALSE())),IF($N75=2,IF(ISERROR(VLOOKUP(DATA!$P75,'M2'!$A:$C,R$2,FALSE())),"NOT PRESENT",VLOOKUP(DATA!$P75,'M2'!$A:$C,R$2,FALSE())),IF($N75=0,IF(ISERROR(VLOOKUP($P75,'M1'!$A:$C,R$2,FALSE())),IF(ISERROR(VLOOKUP(DATA!$P75,'M2'!$A:$C,R$2,FALSE())),"NOT PRESENT",VLOOKUP(DATA!$P75,'M2'!$A:$C,R$2,FALSE())),VLOOKUP($P75,'M1'!$A:$C,R$2,FALSE())),"SPECIFY METHOD")))</f>
        <v>Leather star</v>
      </c>
      <c r="S75" s="58">
        <f t="shared" si="45"/>
        <v>1</v>
      </c>
      <c r="T75" s="55">
        <v>1</v>
      </c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</row>
    <row r="76" spans="1:68" s="59" customFormat="1" ht="12.75" customHeight="1">
      <c r="A76" s="54">
        <f>MAX($A$1:$A75)+1</f>
        <v>74</v>
      </c>
      <c r="B76" s="55" t="str">
        <f t="shared" si="33"/>
        <v>Claire Attridge</v>
      </c>
      <c r="C76" s="55" t="str">
        <f t="shared" si="34"/>
        <v>Kieran Cox</v>
      </c>
      <c r="D76" s="55" t="str">
        <f t="shared" si="35"/>
        <v>KCCA7</v>
      </c>
      <c r="E76" s="54" t="str">
        <f>IF(ISERROR(VLOOKUP($D76,SITES!$A:$E,2,FALSE())),"",VLOOKUP($D76,SITES!$A:$E,2,FALSE()))</f>
        <v>Ed King East Inside</v>
      </c>
      <c r="F76" s="55">
        <f>IF(ISERROR(VLOOKUP($D76,SITES!$A:$E,3,FALSE())),"",VLOOKUP($D76,SITES!$A:$E,3,FALSE()))</f>
        <v>48.836080000000003</v>
      </c>
      <c r="G76" s="56">
        <f>IF(ISERROR(VLOOKUP($D76,SITES!$A:$E,4,FALSE())),"",VLOOKUP($D76,SITES!$A:$E,4,FALSE()))</f>
        <v>-125.2131</v>
      </c>
      <c r="H76" s="60" t="str">
        <f t="shared" si="37"/>
        <v>06/06/2023</v>
      </c>
      <c r="I76" s="55">
        <f t="shared" si="38"/>
        <v>2</v>
      </c>
      <c r="J76" s="55">
        <f t="shared" si="39"/>
        <v>120</v>
      </c>
      <c r="K76" s="57">
        <f t="shared" si="40"/>
        <v>0.43055555555555602</v>
      </c>
      <c r="L76" s="55" t="str">
        <f t="shared" si="41"/>
        <v>KDC</v>
      </c>
      <c r="M76" s="55">
        <f t="shared" si="42"/>
        <v>2</v>
      </c>
      <c r="N76" s="55">
        <f t="shared" si="44"/>
        <v>2</v>
      </c>
      <c r="O76" s="55">
        <f t="shared" si="43"/>
        <v>1</v>
      </c>
      <c r="P76" s="55" t="s">
        <v>180</v>
      </c>
      <c r="Q76" s="54" t="str">
        <f>IF($N76=1,IF(ISERROR(VLOOKUP($P76,'M1'!$A:$C,Q$2,FALSE())),"NOT PRESENT",VLOOKUP($P76,'M1'!$A:$C,Q$2,FALSE())),IF($N76=2,IF(ISERROR(VLOOKUP(DATA!$P76,'M2'!$A:$C,Q$2,FALSE())),"NOT PRESENT",VLOOKUP(DATA!$P76,'M2'!$A:$C,Q$2,FALSE())),IF($N76=0,IF(ISERROR(VLOOKUP($P76,'M1'!$A:$C,Q$2,FALSE())),IF(ISERROR(VLOOKUP(DATA!$P76,'M2'!$A:$C,Q$2,FALSE())),"NOT PRESENT",VLOOKUP(DATA!$P76,'M2'!$A:$C,Q$2,FALSE())),VLOOKUP($P76,'M1'!$A:$C,Q$2,FALSE())),"SPECIFY METHOD")))</f>
        <v>Artedius lateralis</v>
      </c>
      <c r="R76" s="54" t="str">
        <f>IF($N76=1,IF(ISERROR(VLOOKUP($P76,'M1'!$A:$C,R$2,FALSE())),"NOT PRESENT",VLOOKUP($P76,'M1'!$A:$C,R$2,FALSE())),IF($N76=2,IF(ISERROR(VLOOKUP(DATA!$P76,'M2'!$A:$C,R$2,FALSE())),"NOT PRESENT",VLOOKUP(DATA!$P76,'M2'!$A:$C,R$2,FALSE())),IF($N76=0,IF(ISERROR(VLOOKUP($P76,'M1'!$A:$C,R$2,FALSE())),IF(ISERROR(VLOOKUP(DATA!$P76,'M2'!$A:$C,R$2,FALSE())),"NOT PRESENT",VLOOKUP(DATA!$P76,'M2'!$A:$C,R$2,FALSE())),VLOOKUP($P76,'M1'!$A:$C,R$2,FALSE())),"SPECIFY METHOD")))</f>
        <v>Smoothhead sculpin</v>
      </c>
      <c r="S76" s="58">
        <f t="shared" si="45"/>
        <v>1</v>
      </c>
      <c r="T76" s="55">
        <v>0</v>
      </c>
      <c r="U76" s="55"/>
      <c r="V76" s="55"/>
      <c r="W76" s="55">
        <v>1</v>
      </c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</row>
    <row r="77" spans="1:68" s="59" customFormat="1" ht="12.75" customHeight="1">
      <c r="A77" s="54">
        <f>MAX($A$1:$A76)+1</f>
        <v>75</v>
      </c>
      <c r="B77" s="55" t="str">
        <f t="shared" si="33"/>
        <v>Claire Attridge</v>
      </c>
      <c r="C77" s="55" t="str">
        <f t="shared" si="34"/>
        <v>Kieran Cox</v>
      </c>
      <c r="D77" s="55" t="str">
        <f t="shared" si="35"/>
        <v>KCCA7</v>
      </c>
      <c r="E77" s="54" t="str">
        <f>IF(ISERROR(VLOOKUP($D77,SITES!$A:$E,2,FALSE())),"",VLOOKUP($D77,SITES!$A:$E,2,FALSE()))</f>
        <v>Ed King East Inside</v>
      </c>
      <c r="F77" s="55">
        <f>IF(ISERROR(VLOOKUP($D77,SITES!$A:$E,3,FALSE())),"",VLOOKUP($D77,SITES!$A:$E,3,FALSE()))</f>
        <v>48.836080000000003</v>
      </c>
      <c r="G77" s="56">
        <f>IF(ISERROR(VLOOKUP($D77,SITES!$A:$E,4,FALSE())),"",VLOOKUP($D77,SITES!$A:$E,4,FALSE()))</f>
        <v>-125.2131</v>
      </c>
      <c r="H77" s="60" t="str">
        <f t="shared" si="37"/>
        <v>06/06/2023</v>
      </c>
      <c r="I77" s="55">
        <f t="shared" si="38"/>
        <v>2</v>
      </c>
      <c r="J77" s="55">
        <f t="shared" si="39"/>
        <v>120</v>
      </c>
      <c r="K77" s="57">
        <f t="shared" si="40"/>
        <v>0.43055555555555602</v>
      </c>
      <c r="L77" s="55" t="str">
        <f t="shared" si="41"/>
        <v>KDC</v>
      </c>
      <c r="M77" s="55">
        <f t="shared" si="42"/>
        <v>2</v>
      </c>
      <c r="N77" s="55">
        <f t="shared" si="44"/>
        <v>2</v>
      </c>
      <c r="O77" s="55">
        <f t="shared" si="43"/>
        <v>1</v>
      </c>
      <c r="P77" s="55" t="s">
        <v>181</v>
      </c>
      <c r="Q77" s="54" t="str">
        <f>IF($N77=1,IF(ISERROR(VLOOKUP($P77,'M1'!$A:$C,Q$2,FALSE())),"NOT PRESENT",VLOOKUP($P77,'M1'!$A:$C,Q$2,FALSE())),IF($N77=2,IF(ISERROR(VLOOKUP(DATA!$P77,'M2'!$A:$C,Q$2,FALSE())),"NOT PRESENT",VLOOKUP(DATA!$P77,'M2'!$A:$C,Q$2,FALSE())),IF($N77=0,IF(ISERROR(VLOOKUP($P77,'M1'!$A:$C,Q$2,FALSE())),IF(ISERROR(VLOOKUP(DATA!$P77,'M2'!$A:$C,Q$2,FALSE())),"NOT PRESENT",VLOOKUP(DATA!$P77,'M2'!$A:$C,Q$2,FALSE())),VLOOKUP($P77,'M1'!$A:$C,Q$2,FALSE())),"SPECIFY METHOD")))</f>
        <v>Lophopanopeus bellus</v>
      </c>
      <c r="R77" s="54" t="str">
        <f>IF($N77=1,IF(ISERROR(VLOOKUP($P77,'M1'!$A:$C,R$2,FALSE())),"NOT PRESENT",VLOOKUP($P77,'M1'!$A:$C,R$2,FALSE())),IF($N77=2,IF(ISERROR(VLOOKUP(DATA!$P77,'M2'!$A:$C,R$2,FALSE())),"NOT PRESENT",VLOOKUP(DATA!$P77,'M2'!$A:$C,R$2,FALSE())),IF($N77=0,IF(ISERROR(VLOOKUP($P77,'M1'!$A:$C,R$2,FALSE())),IF(ISERROR(VLOOKUP(DATA!$P77,'M2'!$A:$C,R$2,FALSE())),"NOT PRESENT",VLOOKUP(DATA!$P77,'M2'!$A:$C,R$2,FALSE())),VLOOKUP($P77,'M1'!$A:$C,R$2,FALSE())),"SPECIFY METHOD")))</f>
        <v>Black-clawed crab</v>
      </c>
      <c r="S77" s="58">
        <f t="shared" si="45"/>
        <v>3</v>
      </c>
      <c r="T77" s="55">
        <v>3</v>
      </c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</row>
    <row r="78" spans="1:68" s="59" customFormat="1" ht="12.75" customHeight="1">
      <c r="A78" s="54">
        <f>MAX($A$1:$A77)+1</f>
        <v>76</v>
      </c>
      <c r="B78" s="55" t="str">
        <f t="shared" si="33"/>
        <v>Claire Attridge</v>
      </c>
      <c r="C78" s="55" t="str">
        <f t="shared" si="34"/>
        <v>Kieran Cox</v>
      </c>
      <c r="D78" s="55" t="str">
        <f t="shared" si="35"/>
        <v>KCCA7</v>
      </c>
      <c r="E78" s="54" t="str">
        <f>IF(ISERROR(VLOOKUP($D78,SITES!$A:$E,2,FALSE())),"",VLOOKUP($D78,SITES!$A:$E,2,FALSE()))</f>
        <v>Ed King East Inside</v>
      </c>
      <c r="F78" s="55">
        <f>IF(ISERROR(VLOOKUP($D78,SITES!$A:$E,3,FALSE())),"",VLOOKUP($D78,SITES!$A:$E,3,FALSE()))</f>
        <v>48.836080000000003</v>
      </c>
      <c r="G78" s="56">
        <f>IF(ISERROR(VLOOKUP($D78,SITES!$A:$E,4,FALSE())),"",VLOOKUP($D78,SITES!$A:$E,4,FALSE()))</f>
        <v>-125.2131</v>
      </c>
      <c r="H78" s="60" t="str">
        <f t="shared" si="37"/>
        <v>06/06/2023</v>
      </c>
      <c r="I78" s="55">
        <f t="shared" si="38"/>
        <v>2</v>
      </c>
      <c r="J78" s="55">
        <f t="shared" si="39"/>
        <v>120</v>
      </c>
      <c r="K78" s="57">
        <f t="shared" si="40"/>
        <v>0.43055555555555602</v>
      </c>
      <c r="L78" s="55" t="str">
        <f t="shared" si="41"/>
        <v>KDC</v>
      </c>
      <c r="M78" s="55">
        <f t="shared" si="42"/>
        <v>2</v>
      </c>
      <c r="N78" s="55">
        <f t="shared" si="44"/>
        <v>2</v>
      </c>
      <c r="O78" s="55">
        <f t="shared" si="43"/>
        <v>1</v>
      </c>
      <c r="P78" s="55" t="s">
        <v>141</v>
      </c>
      <c r="Q78" s="54" t="str">
        <f>IF($N78=1,IF(ISERROR(VLOOKUP($P78,'M1'!$A:$C,Q$2,FALSE())),"NOT PRESENT",VLOOKUP($P78,'M1'!$A:$C,Q$2,FALSE())),IF($N78=2,IF(ISERROR(VLOOKUP(DATA!$P78,'M2'!$A:$C,Q$2,FALSE())),"NOT PRESENT",VLOOKUP(DATA!$P78,'M2'!$A:$C,Q$2,FALSE())),IF($N78=0,IF(ISERROR(VLOOKUP($P78,'M1'!$A:$C,Q$2,FALSE())),IF(ISERROR(VLOOKUP(DATA!$P78,'M2'!$A:$C,Q$2,FALSE())),"NOT PRESENT",VLOOKUP(DATA!$P78,'M2'!$A:$C,Q$2,FALSE())),VLOOKUP($P78,'M1'!$A:$C,Q$2,FALSE())),"SPECIFY METHOD")))</f>
        <v>Rhinogobiops nicholsii</v>
      </c>
      <c r="R78" s="54" t="str">
        <f>IF($N78=1,IF(ISERROR(VLOOKUP($P78,'M1'!$A:$C,R$2,FALSE())),"NOT PRESENT",VLOOKUP($P78,'M1'!$A:$C,R$2,FALSE())),IF($N78=2,IF(ISERROR(VLOOKUP(DATA!$P78,'M2'!$A:$C,R$2,FALSE())),"NOT PRESENT",VLOOKUP(DATA!$P78,'M2'!$A:$C,R$2,FALSE())),IF($N78=0,IF(ISERROR(VLOOKUP($P78,'M1'!$A:$C,R$2,FALSE())),IF(ISERROR(VLOOKUP(DATA!$P78,'M2'!$A:$C,R$2,FALSE())),"NOT PRESENT",VLOOKUP(DATA!$P78,'M2'!$A:$C,R$2,FALSE())),VLOOKUP($P78,'M1'!$A:$C,R$2,FALSE())),"SPECIFY METHOD")))</f>
        <v>Blackeye goby</v>
      </c>
      <c r="S78" s="58">
        <f t="shared" si="45"/>
        <v>2</v>
      </c>
      <c r="T78" s="55">
        <v>0</v>
      </c>
      <c r="U78" s="55"/>
      <c r="V78" s="55"/>
      <c r="W78" s="55"/>
      <c r="X78" s="55">
        <v>2</v>
      </c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</row>
    <row r="79" spans="1:68" s="59" customFormat="1" ht="12.75" customHeight="1">
      <c r="A79" s="54">
        <f>MAX($A$1:$A78)+1</f>
        <v>77</v>
      </c>
      <c r="B79" s="55" t="str">
        <f t="shared" si="33"/>
        <v>Claire Attridge</v>
      </c>
      <c r="C79" s="55" t="str">
        <f t="shared" si="34"/>
        <v>Kieran Cox</v>
      </c>
      <c r="D79" s="55" t="str">
        <f t="shared" si="35"/>
        <v>KCCA7</v>
      </c>
      <c r="E79" s="54" t="str">
        <f>IF(ISERROR(VLOOKUP($D79,SITES!$A:$E,2,FALSE())),"",VLOOKUP($D79,SITES!$A:$E,2,FALSE()))</f>
        <v>Ed King East Inside</v>
      </c>
      <c r="F79" s="55">
        <f>IF(ISERROR(VLOOKUP($D79,SITES!$A:$E,3,FALSE())),"",VLOOKUP($D79,SITES!$A:$E,3,FALSE()))</f>
        <v>48.836080000000003</v>
      </c>
      <c r="G79" s="56">
        <f>IF(ISERROR(VLOOKUP($D79,SITES!$A:$E,4,FALSE())),"",VLOOKUP($D79,SITES!$A:$E,4,FALSE()))</f>
        <v>-125.2131</v>
      </c>
      <c r="H79" s="60" t="str">
        <f t="shared" si="37"/>
        <v>06/06/2023</v>
      </c>
      <c r="I79" s="55">
        <f t="shared" si="38"/>
        <v>2</v>
      </c>
      <c r="J79" s="55">
        <f t="shared" si="39"/>
        <v>120</v>
      </c>
      <c r="K79" s="57">
        <f t="shared" si="40"/>
        <v>0.43055555555555602</v>
      </c>
      <c r="L79" s="55" t="str">
        <f t="shared" si="41"/>
        <v>KDC</v>
      </c>
      <c r="M79" s="55">
        <f t="shared" si="42"/>
        <v>2</v>
      </c>
      <c r="N79" s="55">
        <f t="shared" si="44"/>
        <v>2</v>
      </c>
      <c r="O79" s="55">
        <f t="shared" si="43"/>
        <v>1</v>
      </c>
      <c r="P79" s="55" t="s">
        <v>182</v>
      </c>
      <c r="Q79" s="54" t="str">
        <f>IF($N79=1,IF(ISERROR(VLOOKUP($P79,'M1'!$A:$C,Q$2,FALSE())),"NOT PRESENT",VLOOKUP($P79,'M1'!$A:$C,Q$2,FALSE())),IF($N79=2,IF(ISERROR(VLOOKUP(DATA!$P79,'M2'!$A:$C,Q$2,FALSE())),"NOT PRESENT",VLOOKUP(DATA!$P79,'M2'!$A:$C,Q$2,FALSE())),IF($N79=0,IF(ISERROR(VLOOKUP($P79,'M1'!$A:$C,Q$2,FALSE())),IF(ISERROR(VLOOKUP(DATA!$P79,'M2'!$A:$C,Q$2,FALSE())),"NOT PRESENT",VLOOKUP(DATA!$P79,'M2'!$A:$C,Q$2,FALSE())),VLOOKUP($P79,'M1'!$A:$C,Q$2,FALSE())),"SPECIFY METHOD")))</f>
        <v>Strongylocentrotus purpuratus</v>
      </c>
      <c r="R79" s="54" t="str">
        <f>IF($N79=1,IF(ISERROR(VLOOKUP($P79,'M1'!$A:$C,R$2,FALSE())),"NOT PRESENT",VLOOKUP($P79,'M1'!$A:$C,R$2,FALSE())),IF($N79=2,IF(ISERROR(VLOOKUP(DATA!$P79,'M2'!$A:$C,R$2,FALSE())),"NOT PRESENT",VLOOKUP(DATA!$P79,'M2'!$A:$C,R$2,FALSE())),IF($N79=0,IF(ISERROR(VLOOKUP($P79,'M1'!$A:$C,R$2,FALSE())),IF(ISERROR(VLOOKUP(DATA!$P79,'M2'!$A:$C,R$2,FALSE())),"NOT PRESENT",VLOOKUP(DATA!$P79,'M2'!$A:$C,R$2,FALSE())),VLOOKUP($P79,'M1'!$A:$C,R$2,FALSE())),"SPECIFY METHOD")))</f>
        <v>Purple sea urchin</v>
      </c>
      <c r="S79" s="58">
        <f t="shared" si="45"/>
        <v>5</v>
      </c>
      <c r="T79" s="55">
        <v>5</v>
      </c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</row>
    <row r="80" spans="1:68" s="59" customFormat="1" ht="12.75" customHeight="1">
      <c r="A80" s="54">
        <f>MAX($A$1:$A79)+1</f>
        <v>78</v>
      </c>
      <c r="B80" s="55" t="str">
        <f t="shared" si="33"/>
        <v>Claire Attridge</v>
      </c>
      <c r="C80" s="55" t="str">
        <f t="shared" si="34"/>
        <v>Kieran Cox</v>
      </c>
      <c r="D80" s="55" t="str">
        <f t="shared" si="35"/>
        <v>KCCA7</v>
      </c>
      <c r="E80" s="54" t="str">
        <f>IF(ISERROR(VLOOKUP($D80,SITES!$A:$E,2,FALSE())),"",VLOOKUP($D80,SITES!$A:$E,2,FALSE()))</f>
        <v>Ed King East Inside</v>
      </c>
      <c r="F80" s="55">
        <f>IF(ISERROR(VLOOKUP($D80,SITES!$A:$E,3,FALSE())),"",VLOOKUP($D80,SITES!$A:$E,3,FALSE()))</f>
        <v>48.836080000000003</v>
      </c>
      <c r="G80" s="56">
        <f>IF(ISERROR(VLOOKUP($D80,SITES!$A:$E,4,FALSE())),"",VLOOKUP($D80,SITES!$A:$E,4,FALSE()))</f>
        <v>-125.2131</v>
      </c>
      <c r="H80" s="60" t="str">
        <f t="shared" si="37"/>
        <v>06/06/2023</v>
      </c>
      <c r="I80" s="55">
        <f t="shared" si="38"/>
        <v>2</v>
      </c>
      <c r="J80" s="55">
        <f t="shared" si="39"/>
        <v>120</v>
      </c>
      <c r="K80" s="57">
        <f t="shared" si="40"/>
        <v>0.43055555555555602</v>
      </c>
      <c r="L80" s="55" t="str">
        <f t="shared" si="41"/>
        <v>KDC</v>
      </c>
      <c r="M80" s="55">
        <f t="shared" si="42"/>
        <v>2</v>
      </c>
      <c r="N80" s="55">
        <f t="shared" si="44"/>
        <v>2</v>
      </c>
      <c r="O80" s="55">
        <f t="shared" si="43"/>
        <v>1</v>
      </c>
      <c r="P80" s="55" t="s">
        <v>152</v>
      </c>
      <c r="Q80" s="54" t="str">
        <f>IF($N80=1,IF(ISERROR(VLOOKUP($P80,'M1'!$A:$C,Q$2,FALSE())),"NOT PRESENT",VLOOKUP($P80,'M1'!$A:$C,Q$2,FALSE())),IF($N80=2,IF(ISERROR(VLOOKUP(DATA!$P80,'M2'!$A:$C,Q$2,FALSE())),"NOT PRESENT",VLOOKUP(DATA!$P80,'M2'!$A:$C,Q$2,FALSE())),IF($N80=0,IF(ISERROR(VLOOKUP($P80,'M1'!$A:$C,Q$2,FALSE())),IF(ISERROR(VLOOKUP(DATA!$P80,'M2'!$A:$C,Q$2,FALSE())),"NOT PRESENT",VLOOKUP(DATA!$P80,'M2'!$A:$C,Q$2,FALSE())),VLOOKUP($P80,'M1'!$A:$C,Q$2,FALSE())),"SPECIFY METHOD")))</f>
        <v>Stylasterias forreri</v>
      </c>
      <c r="R80" s="54" t="str">
        <f>IF($N80=1,IF(ISERROR(VLOOKUP($P80,'M1'!$A:$C,R$2,FALSE())),"NOT PRESENT",VLOOKUP($P80,'M1'!$A:$C,R$2,FALSE())),IF($N80=2,IF(ISERROR(VLOOKUP(DATA!$P80,'M2'!$A:$C,R$2,FALSE())),"NOT PRESENT",VLOOKUP(DATA!$P80,'M2'!$A:$C,R$2,FALSE())),IF($N80=0,IF(ISERROR(VLOOKUP($P80,'M1'!$A:$C,R$2,FALSE())),IF(ISERROR(VLOOKUP(DATA!$P80,'M2'!$A:$C,R$2,FALSE())),"NOT PRESENT",VLOOKUP(DATA!$P80,'M2'!$A:$C,R$2,FALSE())),VLOOKUP($P80,'M1'!$A:$C,R$2,FALSE())),"SPECIFY METHOD")))</f>
        <v>Velcro seastar</v>
      </c>
      <c r="S80" s="58">
        <f t="shared" si="45"/>
        <v>1</v>
      </c>
      <c r="T80" s="55">
        <v>1</v>
      </c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</row>
    <row r="81" spans="1:68" s="59" customFormat="1" ht="12.75" customHeight="1">
      <c r="A81" s="54">
        <f>MAX($A$1:$A80)+1</f>
        <v>79</v>
      </c>
      <c r="B81" s="55" t="str">
        <f t="shared" si="33"/>
        <v>Claire Attridge</v>
      </c>
      <c r="C81" s="55" t="str">
        <f t="shared" si="34"/>
        <v>Kieran Cox</v>
      </c>
      <c r="D81" s="55" t="str">
        <f t="shared" si="35"/>
        <v>KCCA7</v>
      </c>
      <c r="E81" s="54" t="str">
        <f>IF(ISERROR(VLOOKUP($D81,SITES!$A:$E,2,FALSE())),"",VLOOKUP($D81,SITES!$A:$E,2,FALSE()))</f>
        <v>Ed King East Inside</v>
      </c>
      <c r="F81" s="55">
        <f>IF(ISERROR(VLOOKUP($D81,SITES!$A:$E,3,FALSE())),"",VLOOKUP($D81,SITES!$A:$E,3,FALSE()))</f>
        <v>48.836080000000003</v>
      </c>
      <c r="G81" s="56">
        <f>IF(ISERROR(VLOOKUP($D81,SITES!$A:$E,4,FALSE())),"",VLOOKUP($D81,SITES!$A:$E,4,FALSE()))</f>
        <v>-125.2131</v>
      </c>
      <c r="H81" s="60" t="str">
        <f t="shared" si="37"/>
        <v>06/06/2023</v>
      </c>
      <c r="I81" s="55">
        <f t="shared" si="38"/>
        <v>2</v>
      </c>
      <c r="J81" s="55">
        <f t="shared" si="39"/>
        <v>120</v>
      </c>
      <c r="K81" s="57">
        <f t="shared" si="40"/>
        <v>0.43055555555555602</v>
      </c>
      <c r="L81" s="55" t="str">
        <f t="shared" si="41"/>
        <v>KDC</v>
      </c>
      <c r="M81" s="55">
        <f t="shared" si="42"/>
        <v>2</v>
      </c>
      <c r="N81" s="55">
        <f t="shared" si="44"/>
        <v>2</v>
      </c>
      <c r="O81" s="55">
        <v>1</v>
      </c>
      <c r="P81" s="55" t="s">
        <v>183</v>
      </c>
      <c r="Q81" s="54" t="str">
        <f>IF($N81=1,IF(ISERROR(VLOOKUP($P81,'M1'!$A:$C,Q$2,FALSE())),"NOT PRESENT",VLOOKUP($P81,'M1'!$A:$C,Q$2,FALSE())),IF($N81=2,IF(ISERROR(VLOOKUP(DATA!$P81,'M2'!$A:$C,Q$2,FALSE())),"NOT PRESENT",VLOOKUP(DATA!$P81,'M2'!$A:$C,Q$2,FALSE())),IF($N81=0,IF(ISERROR(VLOOKUP($P81,'M1'!$A:$C,Q$2,FALSE())),IF(ISERROR(VLOOKUP(DATA!$P81,'M2'!$A:$C,Q$2,FALSE())),"NOT PRESENT",VLOOKUP(DATA!$P81,'M2'!$A:$C,Q$2,FALSE())),VLOOKUP($P81,'M1'!$A:$C,Q$2,FALSE())),"SPECIFY METHOD")))</f>
        <v>Debris - Cloth</v>
      </c>
      <c r="R81" s="54" t="str">
        <f>IF($N81=1,IF(ISERROR(VLOOKUP($P81,'M1'!$A:$C,R$2,FALSE())),"NOT PRESENT",VLOOKUP($P81,'M1'!$A:$C,R$2,FALSE())),IF($N81=2,IF(ISERROR(VLOOKUP(DATA!$P81,'M2'!$A:$C,R$2,FALSE())),"NOT PRESENT",VLOOKUP(DATA!$P81,'M2'!$A:$C,R$2,FALSE())),IF($N81=0,IF(ISERROR(VLOOKUP($P81,'M1'!$A:$C,R$2,FALSE())),IF(ISERROR(VLOOKUP(DATA!$P81,'M2'!$A:$C,R$2,FALSE())),"NOT PRESENT",VLOOKUP(DATA!$P81,'M2'!$A:$C,R$2,FALSE())),VLOOKUP($P81,'M1'!$A:$C,R$2,FALSE())),"SPECIFY METHOD")))</f>
        <v>Any cloth debris</v>
      </c>
      <c r="S81" s="58">
        <f t="shared" si="45"/>
        <v>1</v>
      </c>
      <c r="T81" s="55">
        <v>1</v>
      </c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</row>
    <row r="82" spans="1:68" s="59" customFormat="1" ht="12.75" customHeight="1">
      <c r="A82" s="54">
        <f>MAX($A$1:$A81)+1</f>
        <v>80</v>
      </c>
      <c r="B82" s="55" t="str">
        <f t="shared" ref="B82:B104" si="46">IF(ISERROR(B81),IF(ISERROR(B80),IF(ISERROR(B79),"BLANK",B79),B80),B81)</f>
        <v>Claire Attridge</v>
      </c>
      <c r="C82" s="55" t="str">
        <f t="shared" ref="C82:C104" si="47">IF(ISERROR(C81),IF(ISERROR(C80),IF(ISERROR(C79),"BLANK",C79),C80),C81)</f>
        <v>Kieran Cox</v>
      </c>
      <c r="D82" s="55" t="s">
        <v>18</v>
      </c>
      <c r="E82" s="54" t="str">
        <f>IF(ISERROR(VLOOKUP($D82,SITES!$A:$E,2,FALSE())),"",VLOOKUP($D82,SITES!$A:$E,2,FALSE()))</f>
        <v>Second Beach South</v>
      </c>
      <c r="F82" s="55">
        <f>IF(ISERROR(VLOOKUP($D82,SITES!$A:$E,3,FALSE())),"",VLOOKUP($D82,SITES!$A:$E,3,FALSE()))</f>
        <v>48.815080000000002</v>
      </c>
      <c r="G82" s="56">
        <f>IF(ISERROR(VLOOKUP($D82,SITES!$A:$E,4,FALSE())),"",VLOOKUP($D82,SITES!$A:$E,4,FALSE()))</f>
        <v>-125.17585</v>
      </c>
      <c r="H82" s="60" t="s">
        <v>5</v>
      </c>
      <c r="I82" s="55">
        <v>1.5</v>
      </c>
      <c r="J82" s="55">
        <v>160</v>
      </c>
      <c r="K82" s="57">
        <v>0.405555555555556</v>
      </c>
      <c r="L82" s="55" t="s">
        <v>170</v>
      </c>
      <c r="M82" s="55">
        <v>4.9000000000000004</v>
      </c>
      <c r="N82" s="55">
        <v>1</v>
      </c>
      <c r="O82" s="55">
        <v>2</v>
      </c>
      <c r="P82" s="55" t="s">
        <v>155</v>
      </c>
      <c r="Q82" s="54" t="str">
        <f>IF($N82=1,IF(ISERROR(VLOOKUP($P82,'M1'!$A:$C,Q$2,FALSE())),"NOT PRESENT",VLOOKUP($P82,'M1'!$A:$C,Q$2,FALSE())),IF($N82=2,IF(ISERROR(VLOOKUP(DATA!$P82,'M2'!$A:$C,Q$2,FALSE())),"NOT PRESENT",VLOOKUP(DATA!$P82,'M2'!$A:$C,Q$2,FALSE())),IF($N82=0,IF(ISERROR(VLOOKUP($P82,'M1'!$A:$C,Q$2,FALSE())),IF(ISERROR(VLOOKUP(DATA!$P82,'M2'!$A:$C,Q$2,FALSE())),"NOT PRESENT",VLOOKUP(DATA!$P82,'M2'!$A:$C,Q$2,FALSE())),VLOOKUP($P82,'M1'!$A:$C,Q$2,FALSE())),"SPECIFY METHOD")))</f>
        <v>Hexagrammos decagrammus</v>
      </c>
      <c r="R82" s="54" t="str">
        <f>IF($N82=1,IF(ISERROR(VLOOKUP($P82,'M1'!$A:$C,R$2,FALSE())),"NOT PRESENT",VLOOKUP($P82,'M1'!$A:$C,R$2,FALSE())),IF($N82=2,IF(ISERROR(VLOOKUP(DATA!$P82,'M2'!$A:$C,R$2,FALSE())),"NOT PRESENT",VLOOKUP(DATA!$P82,'M2'!$A:$C,R$2,FALSE())),IF($N82=0,IF(ISERROR(VLOOKUP($P82,'M1'!$A:$C,R$2,FALSE())),IF(ISERROR(VLOOKUP(DATA!$P82,'M2'!$A:$C,R$2,FALSE())),"NOT PRESENT",VLOOKUP(DATA!$P82,'M2'!$A:$C,R$2,FALSE())),VLOOKUP($P82,'M1'!$A:$C,R$2,FALSE())),"SPECIFY METHOD")))</f>
        <v>Kelp greenling</v>
      </c>
      <c r="S82" s="58">
        <f t="shared" si="45"/>
        <v>6</v>
      </c>
      <c r="T82" s="55">
        <v>0</v>
      </c>
      <c r="U82" s="55"/>
      <c r="V82" s="55"/>
      <c r="W82" s="55"/>
      <c r="X82" s="55">
        <v>1</v>
      </c>
      <c r="Y82" s="55">
        <v>1</v>
      </c>
      <c r="Z82" s="55"/>
      <c r="AA82" s="55"/>
      <c r="AB82" s="55">
        <v>3</v>
      </c>
      <c r="AC82" s="55">
        <v>1</v>
      </c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</row>
    <row r="83" spans="1:68" s="59" customFormat="1" ht="12.75" customHeight="1">
      <c r="A83" s="54">
        <f>MAX($A$1:$A82)+1</f>
        <v>81</v>
      </c>
      <c r="B83" s="55" t="str">
        <f t="shared" si="46"/>
        <v>Claire Attridge</v>
      </c>
      <c r="C83" s="55" t="str">
        <f t="shared" si="47"/>
        <v>Kieran Cox</v>
      </c>
      <c r="D83" s="55" t="str">
        <f t="shared" ref="D83:D104" si="48">IF(ISERROR(D82),IF(ISERROR(D81),IF(ISERROR(D80),"BLANK",D80),D81),D82)</f>
        <v>KCCA13</v>
      </c>
      <c r="E83" s="54" t="str">
        <f>IF(ISERROR(VLOOKUP($D83,SITES!$A:$E,2,FALSE())),"",VLOOKUP($D83,SITES!$A:$E,2,FALSE()))</f>
        <v>Second Beach South</v>
      </c>
      <c r="F83" s="55">
        <f>IF(ISERROR(VLOOKUP($D83,SITES!$A:$E,3,FALSE())),"",VLOOKUP($D83,SITES!$A:$E,3,FALSE()))</f>
        <v>48.815080000000002</v>
      </c>
      <c r="G83" s="56">
        <f>IF(ISERROR(VLOOKUP($D83,SITES!$A:$E,4,FALSE())),"",VLOOKUP($D83,SITES!$A:$E,4,FALSE()))</f>
        <v>-125.17585</v>
      </c>
      <c r="H83" s="60" t="str">
        <f t="shared" ref="H83:O83" si="49">IF(ISERROR(H82),IF(ISERROR(H81),IF(ISERROR(H80),"BLANK",H80),H81),H82)</f>
        <v>07/06/2023</v>
      </c>
      <c r="I83" s="55">
        <f t="shared" si="49"/>
        <v>1.5</v>
      </c>
      <c r="J83" s="55">
        <f t="shared" si="49"/>
        <v>160</v>
      </c>
      <c r="K83" s="57">
        <f t="shared" si="49"/>
        <v>0.405555555555556</v>
      </c>
      <c r="L83" s="55" t="str">
        <f t="shared" si="49"/>
        <v>KDC</v>
      </c>
      <c r="M83" s="55">
        <f t="shared" si="49"/>
        <v>4.9000000000000004</v>
      </c>
      <c r="N83" s="55">
        <f t="shared" si="49"/>
        <v>1</v>
      </c>
      <c r="O83" s="55">
        <f t="shared" si="49"/>
        <v>2</v>
      </c>
      <c r="P83" s="55" t="s">
        <v>163</v>
      </c>
      <c r="Q83" s="54" t="str">
        <f>IF($N83=1,IF(ISERROR(VLOOKUP($P83,'M1'!$A:$C,Q$2,FALSE())),"NOT PRESENT",VLOOKUP($P83,'M1'!$A:$C,Q$2,FALSE())),IF($N83=2,IF(ISERROR(VLOOKUP(DATA!$P83,'M2'!$A:$C,Q$2,FALSE())),"NOT PRESENT",VLOOKUP(DATA!$P83,'M2'!$A:$C,Q$2,FALSE())),IF($N83=0,IF(ISERROR(VLOOKUP($P83,'M1'!$A:$C,Q$2,FALSE())),IF(ISERROR(VLOOKUP(DATA!$P83,'M2'!$A:$C,Q$2,FALSE())),"NOT PRESENT",VLOOKUP(DATA!$P83,'M2'!$A:$C,Q$2,FALSE())),VLOOKUP($P83,'M1'!$A:$C,Q$2,FALSE())),"SPECIFY METHOD")))</f>
        <v>Aulorhynchus flavidus</v>
      </c>
      <c r="R83" s="54" t="str">
        <f>IF($N83=1,IF(ISERROR(VLOOKUP($P83,'M1'!$A:$C,R$2,FALSE())),"NOT PRESENT",VLOOKUP($P83,'M1'!$A:$C,R$2,FALSE())),IF($N83=2,IF(ISERROR(VLOOKUP(DATA!$P83,'M2'!$A:$C,R$2,FALSE())),"NOT PRESENT",VLOOKUP(DATA!$P83,'M2'!$A:$C,R$2,FALSE())),IF($N83=0,IF(ISERROR(VLOOKUP($P83,'M1'!$A:$C,R$2,FALSE())),IF(ISERROR(VLOOKUP(DATA!$P83,'M2'!$A:$C,R$2,FALSE())),"NOT PRESENT",VLOOKUP(DATA!$P83,'M2'!$A:$C,R$2,FALSE())),VLOOKUP($P83,'M1'!$A:$C,R$2,FALSE())),"SPECIFY METHOD")))</f>
        <v>Tube-snout</v>
      </c>
      <c r="S83" s="58">
        <f t="shared" si="45"/>
        <v>11</v>
      </c>
      <c r="T83" s="55">
        <v>0</v>
      </c>
      <c r="U83" s="55"/>
      <c r="V83" s="55"/>
      <c r="W83" s="55">
        <v>11</v>
      </c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</row>
    <row r="84" spans="1:68" s="59" customFormat="1" ht="12.75" customHeight="1">
      <c r="A84" s="54">
        <f>MAX($A$1:$A83)+1</f>
        <v>82</v>
      </c>
      <c r="B84" s="55" t="str">
        <f t="shared" si="46"/>
        <v>Claire Attridge</v>
      </c>
      <c r="C84" s="55" t="str">
        <f t="shared" si="47"/>
        <v>Kieran Cox</v>
      </c>
      <c r="D84" s="55" t="str">
        <f t="shared" si="48"/>
        <v>KCCA13</v>
      </c>
      <c r="E84" s="54" t="str">
        <f>IF(ISERROR(VLOOKUP($D84,SITES!$A:$E,2,FALSE())),"",VLOOKUP($D84,SITES!$A:$E,2,FALSE()))</f>
        <v>Second Beach South</v>
      </c>
      <c r="F84" s="55">
        <f>IF(ISERROR(VLOOKUP($D84,SITES!$A:$E,3,FALSE())),"",VLOOKUP($D84,SITES!$A:$E,3,FALSE()))</f>
        <v>48.815080000000002</v>
      </c>
      <c r="G84" s="56">
        <f>IF(ISERROR(VLOOKUP($D84,SITES!$A:$E,4,FALSE())),"",VLOOKUP($D84,SITES!$A:$E,4,FALSE()))</f>
        <v>-125.17585</v>
      </c>
      <c r="H84" s="60" t="str">
        <f t="shared" ref="H84:H104" si="50">IF(ISERROR(H83),IF(ISERROR(H82),IF(ISERROR(H81),"BLANK",H81),H82),H83)</f>
        <v>07/06/2023</v>
      </c>
      <c r="I84" s="55">
        <f t="shared" ref="I84:I104" si="51">IF(ISERROR(I83),IF(ISERROR(I82),IF(ISERROR(I81),"BLANK",I81),I82),I83)</f>
        <v>1.5</v>
      </c>
      <c r="J84" s="55">
        <f t="shared" ref="J84:J104" si="52">IF(ISERROR(J83),IF(ISERROR(J82),IF(ISERROR(J81),"BLANK",J81),J82),J83)</f>
        <v>160</v>
      </c>
      <c r="K84" s="57">
        <f t="shared" ref="K84:K104" si="53">IF(ISERROR(K83),IF(ISERROR(K82),IF(ISERROR(K81),"BLANK",K81),K82),K83)</f>
        <v>0.405555555555556</v>
      </c>
      <c r="L84" s="55" t="str">
        <f t="shared" ref="L84:L104" si="54">IF(ISERROR(L83),IF(ISERROR(L82),IF(ISERROR(L81),"BLANK",L81),L82),L83)</f>
        <v>KDC</v>
      </c>
      <c r="M84" s="55">
        <f t="shared" ref="M84:M104" si="55">IF(ISERROR(M83),IF(ISERROR(M82),IF(ISERROR(M81),"BLANK",M81),M82),M83)</f>
        <v>4.9000000000000004</v>
      </c>
      <c r="N84" s="55">
        <v>2</v>
      </c>
      <c r="O84" s="55">
        <f t="shared" ref="O84:O103" si="56">IF(ISERROR(O83),IF(ISERROR(O82),IF(ISERROR(O81),"BLANK",O81),O82),O83)</f>
        <v>2</v>
      </c>
      <c r="P84" s="55" t="s">
        <v>146</v>
      </c>
      <c r="Q84" s="54" t="str">
        <f>IF($N84=1,IF(ISERROR(VLOOKUP($P84,'M1'!$A:$C,Q$2,FALSE())),"NOT PRESENT",VLOOKUP($P84,'M1'!$A:$C,Q$2,FALSE())),IF($N84=2,IF(ISERROR(VLOOKUP(DATA!$P84,'M2'!$A:$C,Q$2,FALSE())),"NOT PRESENT",VLOOKUP(DATA!$P84,'M2'!$A:$C,Q$2,FALSE())),IF($N84=0,IF(ISERROR(VLOOKUP($P84,'M1'!$A:$C,Q$2,FALSE())),IF(ISERROR(VLOOKUP(DATA!$P84,'M2'!$A:$C,Q$2,FALSE())),"NOT PRESENT",VLOOKUP(DATA!$P84,'M2'!$A:$C,Q$2,FALSE())),VLOOKUP($P84,'M1'!$A:$C,Q$2,FALSE())),"SPECIFY METHOD")))</f>
        <v>Mesocentrotus franciscanus</v>
      </c>
      <c r="R84" s="54" t="str">
        <f>IF($N84=1,IF(ISERROR(VLOOKUP($P84,'M1'!$A:$C,R$2,FALSE())),"NOT PRESENT",VLOOKUP($P84,'M1'!$A:$C,R$2,FALSE())),IF($N84=2,IF(ISERROR(VLOOKUP(DATA!$P84,'M2'!$A:$C,R$2,FALSE())),"NOT PRESENT",VLOOKUP(DATA!$P84,'M2'!$A:$C,R$2,FALSE())),IF($N84=0,IF(ISERROR(VLOOKUP($P84,'M1'!$A:$C,R$2,FALSE())),IF(ISERROR(VLOOKUP(DATA!$P84,'M2'!$A:$C,R$2,FALSE())),"NOT PRESENT",VLOOKUP(DATA!$P84,'M2'!$A:$C,R$2,FALSE())),VLOOKUP($P84,'M1'!$A:$C,R$2,FALSE())),"SPECIFY METHOD")))</f>
        <v>Red sea urchin</v>
      </c>
      <c r="S84" s="58">
        <f t="shared" si="45"/>
        <v>110</v>
      </c>
      <c r="T84" s="55">
        <v>110</v>
      </c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</row>
    <row r="85" spans="1:68" s="59" customFormat="1" ht="12.75" customHeight="1">
      <c r="A85" s="54">
        <f>MAX($A$1:$A84)+1</f>
        <v>83</v>
      </c>
      <c r="B85" s="55" t="str">
        <f t="shared" si="46"/>
        <v>Claire Attridge</v>
      </c>
      <c r="C85" s="55" t="str">
        <f t="shared" si="47"/>
        <v>Kieran Cox</v>
      </c>
      <c r="D85" s="55" t="str">
        <f t="shared" si="48"/>
        <v>KCCA13</v>
      </c>
      <c r="E85" s="54" t="str">
        <f>IF(ISERROR(VLOOKUP($D85,SITES!$A:$E,2,FALSE())),"",VLOOKUP($D85,SITES!$A:$E,2,FALSE()))</f>
        <v>Second Beach South</v>
      </c>
      <c r="F85" s="55">
        <f>IF(ISERROR(VLOOKUP($D85,SITES!$A:$E,3,FALSE())),"",VLOOKUP($D85,SITES!$A:$E,3,FALSE()))</f>
        <v>48.815080000000002</v>
      </c>
      <c r="G85" s="56">
        <f>IF(ISERROR(VLOOKUP($D85,SITES!$A:$E,4,FALSE())),"",VLOOKUP($D85,SITES!$A:$E,4,FALSE()))</f>
        <v>-125.17585</v>
      </c>
      <c r="H85" s="60" t="str">
        <f t="shared" si="50"/>
        <v>07/06/2023</v>
      </c>
      <c r="I85" s="55">
        <f t="shared" si="51"/>
        <v>1.5</v>
      </c>
      <c r="J85" s="55">
        <f t="shared" si="52"/>
        <v>160</v>
      </c>
      <c r="K85" s="57">
        <f t="shared" si="53"/>
        <v>0.405555555555556</v>
      </c>
      <c r="L85" s="55" t="str">
        <f t="shared" si="54"/>
        <v>KDC</v>
      </c>
      <c r="M85" s="55">
        <f t="shared" si="55"/>
        <v>4.9000000000000004</v>
      </c>
      <c r="N85" s="55">
        <f t="shared" ref="N85:N103" si="57">IF(ISERROR(N84),IF(ISERROR(N83),IF(ISERROR(N82),"BLANK",N82),N83),N84)</f>
        <v>2</v>
      </c>
      <c r="O85" s="55">
        <f t="shared" si="56"/>
        <v>2</v>
      </c>
      <c r="P85" s="55" t="s">
        <v>176</v>
      </c>
      <c r="Q85" s="54" t="str">
        <f>IF($N85=1,IF(ISERROR(VLOOKUP($P85,'M1'!$A:$C,Q$2,FALSE())),"NOT PRESENT",VLOOKUP($P85,'M1'!$A:$C,Q$2,FALSE())),IF($N85=2,IF(ISERROR(VLOOKUP(DATA!$P85,'M2'!$A:$C,Q$2,FALSE())),"NOT PRESENT",VLOOKUP(DATA!$P85,'M2'!$A:$C,Q$2,FALSE())),IF($N85=0,IF(ISERROR(VLOOKUP($P85,'M1'!$A:$C,Q$2,FALSE())),IF(ISERROR(VLOOKUP(DATA!$P85,'M2'!$A:$C,Q$2,FALSE())),"NOT PRESENT",VLOOKUP(DATA!$P85,'M2'!$A:$C,Q$2,FALSE())),VLOOKUP($P85,'M1'!$A:$C,Q$2,FALSE())),"SPECIFY METHOD")))</f>
        <v>Pisaster ochraceus</v>
      </c>
      <c r="R85" s="54" t="str">
        <f>IF($N85=1,IF(ISERROR(VLOOKUP($P85,'M1'!$A:$C,R$2,FALSE())),"NOT PRESENT",VLOOKUP($P85,'M1'!$A:$C,R$2,FALSE())),IF($N85=2,IF(ISERROR(VLOOKUP(DATA!$P85,'M2'!$A:$C,R$2,FALSE())),"NOT PRESENT",VLOOKUP(DATA!$P85,'M2'!$A:$C,R$2,FALSE())),IF($N85=0,IF(ISERROR(VLOOKUP($P85,'M1'!$A:$C,R$2,FALSE())),IF(ISERROR(VLOOKUP(DATA!$P85,'M2'!$A:$C,R$2,FALSE())),"NOT PRESENT",VLOOKUP(DATA!$P85,'M2'!$A:$C,R$2,FALSE())),VLOOKUP($P85,'M1'!$A:$C,R$2,FALSE())),"SPECIFY METHOD")))</f>
        <v>Purple sea star</v>
      </c>
      <c r="S85" s="58">
        <f t="shared" si="45"/>
        <v>7</v>
      </c>
      <c r="T85" s="55">
        <v>7</v>
      </c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</row>
    <row r="86" spans="1:68" s="59" customFormat="1" ht="12.75" customHeight="1">
      <c r="A86" s="54">
        <f>MAX($A$1:$A85)+1</f>
        <v>84</v>
      </c>
      <c r="B86" s="55" t="str">
        <f t="shared" si="46"/>
        <v>Claire Attridge</v>
      </c>
      <c r="C86" s="55" t="str">
        <f t="shared" si="47"/>
        <v>Kieran Cox</v>
      </c>
      <c r="D86" s="55" t="str">
        <f t="shared" si="48"/>
        <v>KCCA13</v>
      </c>
      <c r="E86" s="54" t="str">
        <f>IF(ISERROR(VLOOKUP($D86,SITES!$A:$E,2,FALSE())),"",VLOOKUP($D86,SITES!$A:$E,2,FALSE()))</f>
        <v>Second Beach South</v>
      </c>
      <c r="F86" s="55">
        <f>IF(ISERROR(VLOOKUP($D86,SITES!$A:$E,3,FALSE())),"",VLOOKUP($D86,SITES!$A:$E,3,FALSE()))</f>
        <v>48.815080000000002</v>
      </c>
      <c r="G86" s="56">
        <f>IF(ISERROR(VLOOKUP($D86,SITES!$A:$E,4,FALSE())),"",VLOOKUP($D86,SITES!$A:$E,4,FALSE()))</f>
        <v>-125.17585</v>
      </c>
      <c r="H86" s="60" t="str">
        <f t="shared" si="50"/>
        <v>07/06/2023</v>
      </c>
      <c r="I86" s="55">
        <f t="shared" si="51"/>
        <v>1.5</v>
      </c>
      <c r="J86" s="55">
        <f t="shared" si="52"/>
        <v>160</v>
      </c>
      <c r="K86" s="57">
        <f t="shared" si="53"/>
        <v>0.405555555555556</v>
      </c>
      <c r="L86" s="55" t="str">
        <f t="shared" si="54"/>
        <v>KDC</v>
      </c>
      <c r="M86" s="55">
        <f t="shared" si="55"/>
        <v>4.9000000000000004</v>
      </c>
      <c r="N86" s="55">
        <f t="shared" si="57"/>
        <v>2</v>
      </c>
      <c r="O86" s="55">
        <f t="shared" si="56"/>
        <v>2</v>
      </c>
      <c r="P86" s="55" t="s">
        <v>174</v>
      </c>
      <c r="Q86" s="54" t="str">
        <f>IF($N86=1,IF(ISERROR(VLOOKUP($P86,'M1'!$A:$C,Q$2,FALSE())),"NOT PRESENT",VLOOKUP($P86,'M1'!$A:$C,Q$2,FALSE())),IF($N86=2,IF(ISERROR(VLOOKUP(DATA!$P86,'M2'!$A:$C,Q$2,FALSE())),"NOT PRESENT",VLOOKUP(DATA!$P86,'M2'!$A:$C,Q$2,FALSE())),IF($N86=0,IF(ISERROR(VLOOKUP($P86,'M1'!$A:$C,Q$2,FALSE())),IF(ISERROR(VLOOKUP(DATA!$P86,'M2'!$A:$C,Q$2,FALSE())),"NOT PRESENT",VLOOKUP(DATA!$P86,'M2'!$A:$C,Q$2,FALSE())),VLOOKUP($P86,'M1'!$A:$C,Q$2,FALSE())),"SPECIFY METHOD")))</f>
        <v>Hermissenda crassicornis</v>
      </c>
      <c r="R86" s="54" t="str">
        <f>IF($N86=1,IF(ISERROR(VLOOKUP($P86,'M1'!$A:$C,R$2,FALSE())),"NOT PRESENT",VLOOKUP($P86,'M1'!$A:$C,R$2,FALSE())),IF($N86=2,IF(ISERROR(VLOOKUP(DATA!$P86,'M2'!$A:$C,R$2,FALSE())),"NOT PRESENT",VLOOKUP(DATA!$P86,'M2'!$A:$C,R$2,FALSE())),IF($N86=0,IF(ISERROR(VLOOKUP($P86,'M1'!$A:$C,R$2,FALSE())),IF(ISERROR(VLOOKUP(DATA!$P86,'M2'!$A:$C,R$2,FALSE())),"NOT PRESENT",VLOOKUP(DATA!$P86,'M2'!$A:$C,R$2,FALSE())),VLOOKUP($P86,'M1'!$A:$C,R$2,FALSE())),"SPECIFY METHOD")))</f>
        <v>Opalescent nudibranch</v>
      </c>
      <c r="S86" s="58">
        <f t="shared" si="45"/>
        <v>13</v>
      </c>
      <c r="T86" s="55">
        <v>13</v>
      </c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</row>
    <row r="87" spans="1:68" s="59" customFormat="1" ht="12.75" customHeight="1">
      <c r="A87" s="54">
        <f>MAX($A$1:$A86)+1</f>
        <v>85</v>
      </c>
      <c r="B87" s="55" t="str">
        <f t="shared" si="46"/>
        <v>Claire Attridge</v>
      </c>
      <c r="C87" s="55" t="str">
        <f t="shared" si="47"/>
        <v>Kieran Cox</v>
      </c>
      <c r="D87" s="55" t="str">
        <f t="shared" si="48"/>
        <v>KCCA13</v>
      </c>
      <c r="E87" s="54" t="str">
        <f>IF(ISERROR(VLOOKUP($D87,SITES!$A:$E,2,FALSE())),"",VLOOKUP($D87,SITES!$A:$E,2,FALSE()))</f>
        <v>Second Beach South</v>
      </c>
      <c r="F87" s="55">
        <f>IF(ISERROR(VLOOKUP($D87,SITES!$A:$E,3,FALSE())),"",VLOOKUP($D87,SITES!$A:$E,3,FALSE()))</f>
        <v>48.815080000000002</v>
      </c>
      <c r="G87" s="56">
        <f>IF(ISERROR(VLOOKUP($D87,SITES!$A:$E,4,FALSE())),"",VLOOKUP($D87,SITES!$A:$E,4,FALSE()))</f>
        <v>-125.17585</v>
      </c>
      <c r="H87" s="60" t="str">
        <f t="shared" si="50"/>
        <v>07/06/2023</v>
      </c>
      <c r="I87" s="55">
        <f t="shared" si="51"/>
        <v>1.5</v>
      </c>
      <c r="J87" s="55">
        <f t="shared" si="52"/>
        <v>160</v>
      </c>
      <c r="K87" s="57">
        <f t="shared" si="53"/>
        <v>0.405555555555556</v>
      </c>
      <c r="L87" s="55" t="str">
        <f t="shared" si="54"/>
        <v>KDC</v>
      </c>
      <c r="M87" s="55">
        <f t="shared" si="55"/>
        <v>4.9000000000000004</v>
      </c>
      <c r="N87" s="55">
        <f t="shared" si="57"/>
        <v>2</v>
      </c>
      <c r="O87" s="55">
        <f t="shared" si="56"/>
        <v>2</v>
      </c>
      <c r="P87" s="55" t="s">
        <v>184</v>
      </c>
      <c r="Q87" s="54" t="str">
        <f>IF($N87=1,IF(ISERROR(VLOOKUP($P87,'M1'!$A:$C,Q$2,FALSE())),"NOT PRESENT",VLOOKUP($P87,'M1'!$A:$C,Q$2,FALSE())),IF($N87=2,IF(ISERROR(VLOOKUP(DATA!$P87,'M2'!$A:$C,Q$2,FALSE())),"NOT PRESENT",VLOOKUP(DATA!$P87,'M2'!$A:$C,Q$2,FALSE())),IF($N87=0,IF(ISERROR(VLOOKUP($P87,'M1'!$A:$C,Q$2,FALSE())),IF(ISERROR(VLOOKUP(DATA!$P87,'M2'!$A:$C,Q$2,FALSE())),"NOT PRESENT",VLOOKUP(DATA!$P87,'M2'!$A:$C,Q$2,FALSE())),VLOOKUP($P87,'M1'!$A:$C,Q$2,FALSE())),"SPECIFY METHOD")))</f>
        <v>Henricia pumila</v>
      </c>
      <c r="R87" s="54" t="str">
        <f>IF($N87=1,IF(ISERROR(VLOOKUP($P87,'M1'!$A:$C,R$2,FALSE())),"NOT PRESENT",VLOOKUP($P87,'M1'!$A:$C,R$2,FALSE())),IF($N87=2,IF(ISERROR(VLOOKUP(DATA!$P87,'M2'!$A:$C,R$2,FALSE())),"NOT PRESENT",VLOOKUP(DATA!$P87,'M2'!$A:$C,R$2,FALSE())),IF($N87=0,IF(ISERROR(VLOOKUP($P87,'M1'!$A:$C,R$2,FALSE())),IF(ISERROR(VLOOKUP(DATA!$P87,'M2'!$A:$C,R$2,FALSE())),"NOT PRESENT",VLOOKUP(DATA!$P87,'M2'!$A:$C,R$2,FALSE())),VLOOKUP($P87,'M1'!$A:$C,R$2,FALSE())),"SPECIFY METHOD")))</f>
        <v>Dwarf mottled henricia</v>
      </c>
      <c r="S87" s="58">
        <f t="shared" si="45"/>
        <v>5</v>
      </c>
      <c r="T87" s="55">
        <v>5</v>
      </c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</row>
    <row r="88" spans="1:68" s="59" customFormat="1" ht="12.75" customHeight="1">
      <c r="A88" s="54">
        <f>MAX($A$1:$A87)+1</f>
        <v>86</v>
      </c>
      <c r="B88" s="55" t="str">
        <f t="shared" si="46"/>
        <v>Claire Attridge</v>
      </c>
      <c r="C88" s="55" t="str">
        <f t="shared" si="47"/>
        <v>Kieran Cox</v>
      </c>
      <c r="D88" s="55" t="str">
        <f t="shared" si="48"/>
        <v>KCCA13</v>
      </c>
      <c r="E88" s="54" t="str">
        <f>IF(ISERROR(VLOOKUP($D88,SITES!$A:$E,2,FALSE())),"",VLOOKUP($D88,SITES!$A:$E,2,FALSE()))</f>
        <v>Second Beach South</v>
      </c>
      <c r="F88" s="55">
        <f>IF(ISERROR(VLOOKUP($D88,SITES!$A:$E,3,FALSE())),"",VLOOKUP($D88,SITES!$A:$E,3,FALSE()))</f>
        <v>48.815080000000002</v>
      </c>
      <c r="G88" s="56">
        <f>IF(ISERROR(VLOOKUP($D88,SITES!$A:$E,4,FALSE())),"",VLOOKUP($D88,SITES!$A:$E,4,FALSE()))</f>
        <v>-125.17585</v>
      </c>
      <c r="H88" s="60" t="str">
        <f t="shared" si="50"/>
        <v>07/06/2023</v>
      </c>
      <c r="I88" s="55">
        <f t="shared" si="51"/>
        <v>1.5</v>
      </c>
      <c r="J88" s="55">
        <f t="shared" si="52"/>
        <v>160</v>
      </c>
      <c r="K88" s="57">
        <f t="shared" si="53"/>
        <v>0.405555555555556</v>
      </c>
      <c r="L88" s="55" t="str">
        <f t="shared" si="54"/>
        <v>KDC</v>
      </c>
      <c r="M88" s="55">
        <f t="shared" si="55"/>
        <v>4.9000000000000004</v>
      </c>
      <c r="N88" s="55">
        <f t="shared" si="57"/>
        <v>2</v>
      </c>
      <c r="O88" s="55">
        <f t="shared" si="56"/>
        <v>2</v>
      </c>
      <c r="P88" s="55" t="s">
        <v>142</v>
      </c>
      <c r="Q88" s="54" t="str">
        <f>IF($N88=1,IF(ISERROR(VLOOKUP($P88,'M1'!$A:$C,Q$2,FALSE())),"NOT PRESENT",VLOOKUP($P88,'M1'!$A:$C,Q$2,FALSE())),IF($N88=2,IF(ISERROR(VLOOKUP(DATA!$P88,'M2'!$A:$C,Q$2,FALSE())),"NOT PRESENT",VLOOKUP(DATA!$P88,'M2'!$A:$C,Q$2,FALSE())),IF($N88=0,IF(ISERROR(VLOOKUP($P88,'M1'!$A:$C,Q$2,FALSE())),IF(ISERROR(VLOOKUP(DATA!$P88,'M2'!$A:$C,Q$2,FALSE())),"NOT PRESENT",VLOOKUP(DATA!$P88,'M2'!$A:$C,Q$2,FALSE())),VLOOKUP($P88,'M1'!$A:$C,Q$2,FALSE())),"SPECIFY METHOD")))</f>
        <v>Dermasterias imbricata</v>
      </c>
      <c r="R88" s="54" t="str">
        <f>IF($N88=1,IF(ISERROR(VLOOKUP($P88,'M1'!$A:$C,R$2,FALSE())),"NOT PRESENT",VLOOKUP($P88,'M1'!$A:$C,R$2,FALSE())),IF($N88=2,IF(ISERROR(VLOOKUP(DATA!$P88,'M2'!$A:$C,R$2,FALSE())),"NOT PRESENT",VLOOKUP(DATA!$P88,'M2'!$A:$C,R$2,FALSE())),IF($N88=0,IF(ISERROR(VLOOKUP($P88,'M1'!$A:$C,R$2,FALSE())),IF(ISERROR(VLOOKUP(DATA!$P88,'M2'!$A:$C,R$2,FALSE())),"NOT PRESENT",VLOOKUP(DATA!$P88,'M2'!$A:$C,R$2,FALSE())),VLOOKUP($P88,'M1'!$A:$C,R$2,FALSE())),"SPECIFY METHOD")))</f>
        <v>Leather star</v>
      </c>
      <c r="S88" s="58">
        <f t="shared" si="45"/>
        <v>12</v>
      </c>
      <c r="T88" s="55">
        <v>12</v>
      </c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</row>
    <row r="89" spans="1:68" s="59" customFormat="1" ht="12.75" customHeight="1">
      <c r="A89" s="54">
        <f>MAX($A$1:$A88)+1</f>
        <v>87</v>
      </c>
      <c r="B89" s="55" t="str">
        <f t="shared" si="46"/>
        <v>Claire Attridge</v>
      </c>
      <c r="C89" s="55" t="str">
        <f t="shared" si="47"/>
        <v>Kieran Cox</v>
      </c>
      <c r="D89" s="55" t="str">
        <f t="shared" si="48"/>
        <v>KCCA13</v>
      </c>
      <c r="E89" s="54" t="str">
        <f>IF(ISERROR(VLOOKUP($D89,SITES!$A:$E,2,FALSE())),"",VLOOKUP($D89,SITES!$A:$E,2,FALSE()))</f>
        <v>Second Beach South</v>
      </c>
      <c r="F89" s="55">
        <f>IF(ISERROR(VLOOKUP($D89,SITES!$A:$E,3,FALSE())),"",VLOOKUP($D89,SITES!$A:$E,3,FALSE()))</f>
        <v>48.815080000000002</v>
      </c>
      <c r="G89" s="56">
        <f>IF(ISERROR(VLOOKUP($D89,SITES!$A:$E,4,FALSE())),"",VLOOKUP($D89,SITES!$A:$E,4,FALSE()))</f>
        <v>-125.17585</v>
      </c>
      <c r="H89" s="60" t="str">
        <f t="shared" si="50"/>
        <v>07/06/2023</v>
      </c>
      <c r="I89" s="55">
        <f t="shared" si="51"/>
        <v>1.5</v>
      </c>
      <c r="J89" s="55">
        <f t="shared" si="52"/>
        <v>160</v>
      </c>
      <c r="K89" s="57">
        <f t="shared" si="53"/>
        <v>0.405555555555556</v>
      </c>
      <c r="L89" s="55" t="str">
        <f t="shared" si="54"/>
        <v>KDC</v>
      </c>
      <c r="M89" s="55">
        <f t="shared" si="55"/>
        <v>4.9000000000000004</v>
      </c>
      <c r="N89" s="55">
        <f t="shared" si="57"/>
        <v>2</v>
      </c>
      <c r="O89" s="55">
        <f t="shared" si="56"/>
        <v>2</v>
      </c>
      <c r="P89" s="55" t="s">
        <v>179</v>
      </c>
      <c r="Q89" s="54" t="str">
        <f>IF($N89=1,IF(ISERROR(VLOOKUP($P89,'M1'!$A:$C,Q$2,FALSE())),"NOT PRESENT",VLOOKUP($P89,'M1'!$A:$C,Q$2,FALSE())),IF($N89=2,IF(ISERROR(VLOOKUP(DATA!$P89,'M2'!$A:$C,Q$2,FALSE())),"NOT PRESENT",VLOOKUP(DATA!$P89,'M2'!$A:$C,Q$2,FALSE())),IF($N89=0,IF(ISERROR(VLOOKUP($P89,'M1'!$A:$C,Q$2,FALSE())),IF(ISERROR(VLOOKUP(DATA!$P89,'M2'!$A:$C,Q$2,FALSE())),"NOT PRESENT",VLOOKUP(DATA!$P89,'M2'!$A:$C,Q$2,FALSE())),VLOOKUP($P89,'M1'!$A:$C,Q$2,FALSE())),"SPECIFY METHOD")))</f>
        <v>Artedius harringtoni</v>
      </c>
      <c r="R89" s="54" t="str">
        <f>IF($N89=1,IF(ISERROR(VLOOKUP($P89,'M1'!$A:$C,R$2,FALSE())),"NOT PRESENT",VLOOKUP($P89,'M1'!$A:$C,R$2,FALSE())),IF($N89=2,IF(ISERROR(VLOOKUP(DATA!$P89,'M2'!$A:$C,R$2,FALSE())),"NOT PRESENT",VLOOKUP(DATA!$P89,'M2'!$A:$C,R$2,FALSE())),IF($N89=0,IF(ISERROR(VLOOKUP($P89,'M1'!$A:$C,R$2,FALSE())),IF(ISERROR(VLOOKUP(DATA!$P89,'M2'!$A:$C,R$2,FALSE())),"NOT PRESENT",VLOOKUP(DATA!$P89,'M2'!$A:$C,R$2,FALSE())),VLOOKUP($P89,'M1'!$A:$C,R$2,FALSE())),"SPECIFY METHOD")))</f>
        <v>Scalyhead sculpin</v>
      </c>
      <c r="S89" s="58">
        <f t="shared" si="45"/>
        <v>4</v>
      </c>
      <c r="T89" s="55">
        <v>0</v>
      </c>
      <c r="U89" s="55"/>
      <c r="V89" s="55">
        <v>1</v>
      </c>
      <c r="W89" s="55">
        <v>1</v>
      </c>
      <c r="X89" s="55">
        <v>2</v>
      </c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</row>
    <row r="90" spans="1:68" s="59" customFormat="1" ht="12.75" customHeight="1">
      <c r="A90" s="54">
        <f>MAX($A$1:$A89)+1</f>
        <v>88</v>
      </c>
      <c r="B90" s="55" t="str">
        <f t="shared" si="46"/>
        <v>Claire Attridge</v>
      </c>
      <c r="C90" s="55" t="str">
        <f t="shared" si="47"/>
        <v>Kieran Cox</v>
      </c>
      <c r="D90" s="55" t="str">
        <f t="shared" si="48"/>
        <v>KCCA13</v>
      </c>
      <c r="E90" s="54" t="str">
        <f>IF(ISERROR(VLOOKUP($D90,SITES!$A:$E,2,FALSE())),"",VLOOKUP($D90,SITES!$A:$E,2,FALSE()))</f>
        <v>Second Beach South</v>
      </c>
      <c r="F90" s="55">
        <f>IF(ISERROR(VLOOKUP($D90,SITES!$A:$E,3,FALSE())),"",VLOOKUP($D90,SITES!$A:$E,3,FALSE()))</f>
        <v>48.815080000000002</v>
      </c>
      <c r="G90" s="56">
        <f>IF(ISERROR(VLOOKUP($D90,SITES!$A:$E,4,FALSE())),"",VLOOKUP($D90,SITES!$A:$E,4,FALSE()))</f>
        <v>-125.17585</v>
      </c>
      <c r="H90" s="60" t="str">
        <f t="shared" si="50"/>
        <v>07/06/2023</v>
      </c>
      <c r="I90" s="55">
        <f t="shared" si="51"/>
        <v>1.5</v>
      </c>
      <c r="J90" s="55">
        <f t="shared" si="52"/>
        <v>160</v>
      </c>
      <c r="K90" s="57">
        <f t="shared" si="53"/>
        <v>0.405555555555556</v>
      </c>
      <c r="L90" s="55" t="str">
        <f t="shared" si="54"/>
        <v>KDC</v>
      </c>
      <c r="M90" s="55">
        <f t="shared" si="55"/>
        <v>4.9000000000000004</v>
      </c>
      <c r="N90" s="55">
        <f t="shared" si="57"/>
        <v>2</v>
      </c>
      <c r="O90" s="55">
        <f t="shared" si="56"/>
        <v>2</v>
      </c>
      <c r="P90" s="55" t="s">
        <v>178</v>
      </c>
      <c r="Q90" s="54" t="str">
        <f>IF($N90=1,IF(ISERROR(VLOOKUP($P90,'M1'!$A:$C,Q$2,FALSE())),"NOT PRESENT",VLOOKUP($P90,'M1'!$A:$C,Q$2,FALSE())),IF($N90=2,IF(ISERROR(VLOOKUP(DATA!$P90,'M2'!$A:$C,Q$2,FALSE())),"NOT PRESENT",VLOOKUP(DATA!$P90,'M2'!$A:$C,Q$2,FALSE())),IF($N90=0,IF(ISERROR(VLOOKUP($P90,'M1'!$A:$C,Q$2,FALSE())),IF(ISERROR(VLOOKUP(DATA!$P90,'M2'!$A:$C,Q$2,FALSE())),"NOT PRESENT",VLOOKUP(DATA!$P90,'M2'!$A:$C,Q$2,FALSE())),VLOOKUP($P90,'M1'!$A:$C,Q$2,FALSE())),"SPECIFY METHOD")))</f>
        <v>Paguroidea spp.</v>
      </c>
      <c r="R90" s="54">
        <f>IF($N90=1,IF(ISERROR(VLOOKUP($P90,'M1'!$A:$C,R$2,FALSE())),"NOT PRESENT",VLOOKUP($P90,'M1'!$A:$C,R$2,FALSE())),IF($N90=2,IF(ISERROR(VLOOKUP(DATA!$P90,'M2'!$A:$C,R$2,FALSE())),"NOT PRESENT",VLOOKUP(DATA!$P90,'M2'!$A:$C,R$2,FALSE())),IF($N90=0,IF(ISERROR(VLOOKUP($P90,'M1'!$A:$C,R$2,FALSE())),IF(ISERROR(VLOOKUP(DATA!$P90,'M2'!$A:$C,R$2,FALSE())),"NOT PRESENT",VLOOKUP(DATA!$P90,'M2'!$A:$C,R$2,FALSE())),VLOOKUP($P90,'M1'!$A:$C,R$2,FALSE())),"SPECIFY METHOD")))</f>
        <v>0</v>
      </c>
      <c r="S90" s="58">
        <f t="shared" si="45"/>
        <v>1</v>
      </c>
      <c r="T90" s="55">
        <v>1</v>
      </c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</row>
    <row r="91" spans="1:68" s="59" customFormat="1" ht="12.75" customHeight="1">
      <c r="A91" s="54">
        <f>MAX($A$1:$A90)+1</f>
        <v>89</v>
      </c>
      <c r="B91" s="55" t="str">
        <f t="shared" si="46"/>
        <v>Claire Attridge</v>
      </c>
      <c r="C91" s="55" t="str">
        <f t="shared" si="47"/>
        <v>Kieran Cox</v>
      </c>
      <c r="D91" s="55" t="str">
        <f t="shared" si="48"/>
        <v>KCCA13</v>
      </c>
      <c r="E91" s="54" t="str">
        <f>IF(ISERROR(VLOOKUP($D91,SITES!$A:$E,2,FALSE())),"",VLOOKUP($D91,SITES!$A:$E,2,FALSE()))</f>
        <v>Second Beach South</v>
      </c>
      <c r="F91" s="55">
        <f>IF(ISERROR(VLOOKUP($D91,SITES!$A:$E,3,FALSE())),"",VLOOKUP($D91,SITES!$A:$E,3,FALSE()))</f>
        <v>48.815080000000002</v>
      </c>
      <c r="G91" s="56">
        <f>IF(ISERROR(VLOOKUP($D91,SITES!$A:$E,4,FALSE())),"",VLOOKUP($D91,SITES!$A:$E,4,FALSE()))</f>
        <v>-125.17585</v>
      </c>
      <c r="H91" s="60" t="str">
        <f t="shared" si="50"/>
        <v>07/06/2023</v>
      </c>
      <c r="I91" s="55">
        <f t="shared" si="51"/>
        <v>1.5</v>
      </c>
      <c r="J91" s="55">
        <f t="shared" si="52"/>
        <v>160</v>
      </c>
      <c r="K91" s="57">
        <f t="shared" si="53"/>
        <v>0.405555555555556</v>
      </c>
      <c r="L91" s="55" t="str">
        <f t="shared" si="54"/>
        <v>KDC</v>
      </c>
      <c r="M91" s="55">
        <f t="shared" si="55"/>
        <v>4.9000000000000004</v>
      </c>
      <c r="N91" s="55">
        <f t="shared" si="57"/>
        <v>2</v>
      </c>
      <c r="O91" s="55">
        <f t="shared" si="56"/>
        <v>2</v>
      </c>
      <c r="P91" s="55" t="s">
        <v>172</v>
      </c>
      <c r="Q91" s="54" t="str">
        <f>IF($N91=1,IF(ISERROR(VLOOKUP($P91,'M1'!$A:$C,Q$2,FALSE())),"NOT PRESENT",VLOOKUP($P91,'M1'!$A:$C,Q$2,FALSE())),IF($N91=2,IF(ISERROR(VLOOKUP(DATA!$P91,'M2'!$A:$C,Q$2,FALSE())),"NOT PRESENT",VLOOKUP(DATA!$P91,'M2'!$A:$C,Q$2,FALSE())),IF($N91=0,IF(ISERROR(VLOOKUP($P91,'M1'!$A:$C,Q$2,FALSE())),IF(ISERROR(VLOOKUP(DATA!$P91,'M2'!$A:$C,Q$2,FALSE())),"NOT PRESENT",VLOOKUP(DATA!$P91,'M2'!$A:$C,Q$2,FALSE())),VLOOKUP($P91,'M1'!$A:$C,Q$2,FALSE())),"SPECIFY METHOD")))</f>
        <v>Ceratostoma foliatum</v>
      </c>
      <c r="R91" s="54" t="str">
        <f>IF($N91=1,IF(ISERROR(VLOOKUP($P91,'M1'!$A:$C,R$2,FALSE())),"NOT PRESENT",VLOOKUP($P91,'M1'!$A:$C,R$2,FALSE())),IF($N91=2,IF(ISERROR(VLOOKUP(DATA!$P91,'M2'!$A:$C,R$2,FALSE())),"NOT PRESENT",VLOOKUP(DATA!$P91,'M2'!$A:$C,R$2,FALSE())),IF($N91=0,IF(ISERROR(VLOOKUP($P91,'M1'!$A:$C,R$2,FALSE())),IF(ISERROR(VLOOKUP(DATA!$P91,'M2'!$A:$C,R$2,FALSE())),"NOT PRESENT",VLOOKUP(DATA!$P91,'M2'!$A:$C,R$2,FALSE())),VLOOKUP($P91,'M1'!$A:$C,R$2,FALSE())),"SPECIFY METHOD")))</f>
        <v>Leafy hornmouth</v>
      </c>
      <c r="S91" s="58">
        <f t="shared" si="45"/>
        <v>6</v>
      </c>
      <c r="T91" s="55">
        <v>6</v>
      </c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</row>
    <row r="92" spans="1:68" s="59" customFormat="1" ht="12.75" customHeight="1">
      <c r="A92" s="54">
        <f>MAX($A$1:$A91)+1</f>
        <v>90</v>
      </c>
      <c r="B92" s="55" t="str">
        <f t="shared" si="46"/>
        <v>Claire Attridge</v>
      </c>
      <c r="C92" s="55" t="str">
        <f t="shared" si="47"/>
        <v>Kieran Cox</v>
      </c>
      <c r="D92" s="55" t="str">
        <f t="shared" si="48"/>
        <v>KCCA13</v>
      </c>
      <c r="E92" s="54" t="str">
        <f>IF(ISERROR(VLOOKUP($D92,SITES!$A:$E,2,FALSE())),"",VLOOKUP($D92,SITES!$A:$E,2,FALSE()))</f>
        <v>Second Beach South</v>
      </c>
      <c r="F92" s="55">
        <f>IF(ISERROR(VLOOKUP($D92,SITES!$A:$E,3,FALSE())),"",VLOOKUP($D92,SITES!$A:$E,3,FALSE()))</f>
        <v>48.815080000000002</v>
      </c>
      <c r="G92" s="56">
        <f>IF(ISERROR(VLOOKUP($D92,SITES!$A:$E,4,FALSE())),"",VLOOKUP($D92,SITES!$A:$E,4,FALSE()))</f>
        <v>-125.17585</v>
      </c>
      <c r="H92" s="60" t="str">
        <f t="shared" si="50"/>
        <v>07/06/2023</v>
      </c>
      <c r="I92" s="55">
        <f t="shared" si="51"/>
        <v>1.5</v>
      </c>
      <c r="J92" s="55">
        <f t="shared" si="52"/>
        <v>160</v>
      </c>
      <c r="K92" s="57">
        <f t="shared" si="53"/>
        <v>0.405555555555556</v>
      </c>
      <c r="L92" s="55" t="str">
        <f t="shared" si="54"/>
        <v>KDC</v>
      </c>
      <c r="M92" s="55">
        <f t="shared" si="55"/>
        <v>4.9000000000000004</v>
      </c>
      <c r="N92" s="55">
        <f t="shared" si="57"/>
        <v>2</v>
      </c>
      <c r="O92" s="55">
        <f t="shared" si="56"/>
        <v>2</v>
      </c>
      <c r="P92" s="55" t="s">
        <v>185</v>
      </c>
      <c r="Q92" s="54" t="str">
        <f>IF($N92=1,IF(ISERROR(VLOOKUP($P92,'M1'!$A:$C,Q$2,FALSE())),"NOT PRESENT",VLOOKUP($P92,'M1'!$A:$C,Q$2,FALSE())),IF($N92=2,IF(ISERROR(VLOOKUP(DATA!$P92,'M2'!$A:$C,Q$2,FALSE())),"NOT PRESENT",VLOOKUP(DATA!$P92,'M2'!$A:$C,Q$2,FALSE())),IF($N92=0,IF(ISERROR(VLOOKUP($P92,'M1'!$A:$C,Q$2,FALSE())),IF(ISERROR(VLOOKUP(DATA!$P92,'M2'!$A:$C,Q$2,FALSE())),"NOT PRESENT",VLOOKUP(DATA!$P92,'M2'!$A:$C,Q$2,FALSE())),VLOOKUP($P92,'M1'!$A:$C,Q$2,FALSE())),"SPECIFY METHOD")))</f>
        <v>Oregonia gracilis</v>
      </c>
      <c r="R92" s="54" t="str">
        <f>IF($N92=1,IF(ISERROR(VLOOKUP($P92,'M1'!$A:$C,R$2,FALSE())),"NOT PRESENT",VLOOKUP($P92,'M1'!$A:$C,R$2,FALSE())),IF($N92=2,IF(ISERROR(VLOOKUP(DATA!$P92,'M2'!$A:$C,R$2,FALSE())),"NOT PRESENT",VLOOKUP(DATA!$P92,'M2'!$A:$C,R$2,FALSE())),IF($N92=0,IF(ISERROR(VLOOKUP($P92,'M1'!$A:$C,R$2,FALSE())),IF(ISERROR(VLOOKUP(DATA!$P92,'M2'!$A:$C,R$2,FALSE())),"NOT PRESENT",VLOOKUP(DATA!$P92,'M2'!$A:$C,R$2,FALSE())),VLOOKUP($P92,'M1'!$A:$C,R$2,FALSE())),"SPECIFY METHOD")))</f>
        <v>Graceful decorator crab</v>
      </c>
      <c r="S92" s="58">
        <f t="shared" si="45"/>
        <v>2</v>
      </c>
      <c r="T92" s="55">
        <v>2</v>
      </c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</row>
    <row r="93" spans="1:68" s="59" customFormat="1" ht="12.75" customHeight="1">
      <c r="A93" s="54">
        <f>MAX($A$1:$A92)+1</f>
        <v>91</v>
      </c>
      <c r="B93" s="55" t="str">
        <f t="shared" si="46"/>
        <v>Claire Attridge</v>
      </c>
      <c r="C93" s="55" t="str">
        <f t="shared" si="47"/>
        <v>Kieran Cox</v>
      </c>
      <c r="D93" s="55" t="str">
        <f t="shared" si="48"/>
        <v>KCCA13</v>
      </c>
      <c r="E93" s="54" t="str">
        <f>IF(ISERROR(VLOOKUP($D93,SITES!$A:$E,2,FALSE())),"",VLOOKUP($D93,SITES!$A:$E,2,FALSE()))</f>
        <v>Second Beach South</v>
      </c>
      <c r="F93" s="55">
        <f>IF(ISERROR(VLOOKUP($D93,SITES!$A:$E,3,FALSE())),"",VLOOKUP($D93,SITES!$A:$E,3,FALSE()))</f>
        <v>48.815080000000002</v>
      </c>
      <c r="G93" s="56">
        <f>IF(ISERROR(VLOOKUP($D93,SITES!$A:$E,4,FALSE())),"",VLOOKUP($D93,SITES!$A:$E,4,FALSE()))</f>
        <v>-125.17585</v>
      </c>
      <c r="H93" s="60" t="str">
        <f t="shared" si="50"/>
        <v>07/06/2023</v>
      </c>
      <c r="I93" s="55">
        <f t="shared" si="51"/>
        <v>1.5</v>
      </c>
      <c r="J93" s="55">
        <f t="shared" si="52"/>
        <v>160</v>
      </c>
      <c r="K93" s="57">
        <f t="shared" si="53"/>
        <v>0.405555555555556</v>
      </c>
      <c r="L93" s="55" t="str">
        <f t="shared" si="54"/>
        <v>KDC</v>
      </c>
      <c r="M93" s="55">
        <f t="shared" si="55"/>
        <v>4.9000000000000004</v>
      </c>
      <c r="N93" s="55">
        <f t="shared" si="57"/>
        <v>2</v>
      </c>
      <c r="O93" s="55">
        <f t="shared" si="56"/>
        <v>2</v>
      </c>
      <c r="P93" s="55" t="s">
        <v>147</v>
      </c>
      <c r="Q93" s="54" t="str">
        <f>IF($N93=1,IF(ISERROR(VLOOKUP($P93,'M1'!$A:$C,Q$2,FALSE())),"NOT PRESENT",VLOOKUP($P93,'M1'!$A:$C,Q$2,FALSE())),IF($N93=2,IF(ISERROR(VLOOKUP(DATA!$P93,'M2'!$A:$C,Q$2,FALSE())),"NOT PRESENT",VLOOKUP(DATA!$P93,'M2'!$A:$C,Q$2,FALSE())),IF($N93=0,IF(ISERROR(VLOOKUP($P93,'M1'!$A:$C,Q$2,FALSE())),IF(ISERROR(VLOOKUP(DATA!$P93,'M2'!$A:$C,Q$2,FALSE())),"NOT PRESENT",VLOOKUP(DATA!$P93,'M2'!$A:$C,Q$2,FALSE())),VLOOKUP($P93,'M1'!$A:$C,Q$2,FALSE())),"SPECIFY METHOD")))</f>
        <v>Orthasterias koehleri</v>
      </c>
      <c r="R93" s="54" t="str">
        <f>IF($N93=1,IF(ISERROR(VLOOKUP($P93,'M1'!$A:$C,R$2,FALSE())),"NOT PRESENT",VLOOKUP($P93,'M1'!$A:$C,R$2,FALSE())),IF($N93=2,IF(ISERROR(VLOOKUP(DATA!$P93,'M2'!$A:$C,R$2,FALSE())),"NOT PRESENT",VLOOKUP(DATA!$P93,'M2'!$A:$C,R$2,FALSE())),IF($N93=0,IF(ISERROR(VLOOKUP($P93,'M1'!$A:$C,R$2,FALSE())),IF(ISERROR(VLOOKUP(DATA!$P93,'M2'!$A:$C,R$2,FALSE())),"NOT PRESENT",VLOOKUP(DATA!$P93,'M2'!$A:$C,R$2,FALSE())),VLOOKUP($P93,'M1'!$A:$C,R$2,FALSE())),"SPECIFY METHOD")))</f>
        <v>Rainbow star</v>
      </c>
      <c r="S93" s="58">
        <f t="shared" si="45"/>
        <v>3</v>
      </c>
      <c r="T93" s="55">
        <v>3</v>
      </c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</row>
    <row r="94" spans="1:68" s="59" customFormat="1" ht="12.75" customHeight="1">
      <c r="A94" s="54">
        <f>MAX($A$1:$A93)+1</f>
        <v>92</v>
      </c>
      <c r="B94" s="55" t="str">
        <f t="shared" si="46"/>
        <v>Claire Attridge</v>
      </c>
      <c r="C94" s="55" t="str">
        <f t="shared" si="47"/>
        <v>Kieran Cox</v>
      </c>
      <c r="D94" s="55" t="str">
        <f t="shared" si="48"/>
        <v>KCCA13</v>
      </c>
      <c r="E94" s="54" t="str">
        <f>IF(ISERROR(VLOOKUP($D94,SITES!$A:$E,2,FALSE())),"",VLOOKUP($D94,SITES!$A:$E,2,FALSE()))</f>
        <v>Second Beach South</v>
      </c>
      <c r="F94" s="55">
        <f>IF(ISERROR(VLOOKUP($D94,SITES!$A:$E,3,FALSE())),"",VLOOKUP($D94,SITES!$A:$E,3,FALSE()))</f>
        <v>48.815080000000002</v>
      </c>
      <c r="G94" s="56">
        <f>IF(ISERROR(VLOOKUP($D94,SITES!$A:$E,4,FALSE())),"",VLOOKUP($D94,SITES!$A:$E,4,FALSE()))</f>
        <v>-125.17585</v>
      </c>
      <c r="H94" s="60" t="str">
        <f t="shared" si="50"/>
        <v>07/06/2023</v>
      </c>
      <c r="I94" s="55">
        <f t="shared" si="51"/>
        <v>1.5</v>
      </c>
      <c r="J94" s="55">
        <f t="shared" si="52"/>
        <v>160</v>
      </c>
      <c r="K94" s="57">
        <f t="shared" si="53"/>
        <v>0.405555555555556</v>
      </c>
      <c r="L94" s="55" t="str">
        <f t="shared" si="54"/>
        <v>KDC</v>
      </c>
      <c r="M94" s="55">
        <f t="shared" si="55"/>
        <v>4.9000000000000004</v>
      </c>
      <c r="N94" s="55">
        <f t="shared" si="57"/>
        <v>2</v>
      </c>
      <c r="O94" s="55">
        <f t="shared" si="56"/>
        <v>2</v>
      </c>
      <c r="P94" s="55" t="s">
        <v>181</v>
      </c>
      <c r="Q94" s="54" t="str">
        <f>IF($N94=1,IF(ISERROR(VLOOKUP($P94,'M1'!$A:$C,Q$2,FALSE())),"NOT PRESENT",VLOOKUP($P94,'M1'!$A:$C,Q$2,FALSE())),IF($N94=2,IF(ISERROR(VLOOKUP(DATA!$P94,'M2'!$A:$C,Q$2,FALSE())),"NOT PRESENT",VLOOKUP(DATA!$P94,'M2'!$A:$C,Q$2,FALSE())),IF($N94=0,IF(ISERROR(VLOOKUP($P94,'M1'!$A:$C,Q$2,FALSE())),IF(ISERROR(VLOOKUP(DATA!$P94,'M2'!$A:$C,Q$2,FALSE())),"NOT PRESENT",VLOOKUP(DATA!$P94,'M2'!$A:$C,Q$2,FALSE())),VLOOKUP($P94,'M1'!$A:$C,Q$2,FALSE())),"SPECIFY METHOD")))</f>
        <v>Lophopanopeus bellus</v>
      </c>
      <c r="R94" s="54" t="str">
        <f>IF($N94=1,IF(ISERROR(VLOOKUP($P94,'M1'!$A:$C,R$2,FALSE())),"NOT PRESENT",VLOOKUP($P94,'M1'!$A:$C,R$2,FALSE())),IF($N94=2,IF(ISERROR(VLOOKUP(DATA!$P94,'M2'!$A:$C,R$2,FALSE())),"NOT PRESENT",VLOOKUP(DATA!$P94,'M2'!$A:$C,R$2,FALSE())),IF($N94=0,IF(ISERROR(VLOOKUP($P94,'M1'!$A:$C,R$2,FALSE())),IF(ISERROR(VLOOKUP(DATA!$P94,'M2'!$A:$C,R$2,FALSE())),"NOT PRESENT",VLOOKUP(DATA!$P94,'M2'!$A:$C,R$2,FALSE())),VLOOKUP($P94,'M1'!$A:$C,R$2,FALSE())),"SPECIFY METHOD")))</f>
        <v>Black-clawed crab</v>
      </c>
      <c r="S94" s="58">
        <f t="shared" si="45"/>
        <v>18</v>
      </c>
      <c r="T94" s="55">
        <v>18</v>
      </c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</row>
    <row r="95" spans="1:68" s="59" customFormat="1" ht="12.75" customHeight="1">
      <c r="A95" s="54">
        <f>MAX($A$1:$A94)+1</f>
        <v>93</v>
      </c>
      <c r="B95" s="55" t="str">
        <f t="shared" si="46"/>
        <v>Claire Attridge</v>
      </c>
      <c r="C95" s="55" t="str">
        <f t="shared" si="47"/>
        <v>Kieran Cox</v>
      </c>
      <c r="D95" s="55" t="str">
        <f t="shared" si="48"/>
        <v>KCCA13</v>
      </c>
      <c r="E95" s="54" t="str">
        <f>IF(ISERROR(VLOOKUP($D95,SITES!$A:$E,2,FALSE())),"",VLOOKUP($D95,SITES!$A:$E,2,FALSE()))</f>
        <v>Second Beach South</v>
      </c>
      <c r="F95" s="55">
        <f>IF(ISERROR(VLOOKUP($D95,SITES!$A:$E,3,FALSE())),"",VLOOKUP($D95,SITES!$A:$E,3,FALSE()))</f>
        <v>48.815080000000002</v>
      </c>
      <c r="G95" s="56">
        <f>IF(ISERROR(VLOOKUP($D95,SITES!$A:$E,4,FALSE())),"",VLOOKUP($D95,SITES!$A:$E,4,FALSE()))</f>
        <v>-125.17585</v>
      </c>
      <c r="H95" s="60" t="str">
        <f t="shared" si="50"/>
        <v>07/06/2023</v>
      </c>
      <c r="I95" s="55">
        <f t="shared" si="51"/>
        <v>1.5</v>
      </c>
      <c r="J95" s="55">
        <f t="shared" si="52"/>
        <v>160</v>
      </c>
      <c r="K95" s="57">
        <f t="shared" si="53"/>
        <v>0.405555555555556</v>
      </c>
      <c r="L95" s="55" t="str">
        <f t="shared" si="54"/>
        <v>KDC</v>
      </c>
      <c r="M95" s="55">
        <f t="shared" si="55"/>
        <v>4.9000000000000004</v>
      </c>
      <c r="N95" s="55">
        <f t="shared" si="57"/>
        <v>2</v>
      </c>
      <c r="O95" s="55">
        <f t="shared" si="56"/>
        <v>2</v>
      </c>
      <c r="P95" s="55" t="s">
        <v>186</v>
      </c>
      <c r="Q95" s="54" t="str">
        <f>IF($N95=1,IF(ISERROR(VLOOKUP($P95,'M1'!$A:$C,Q$2,FALSE())),"NOT PRESENT",VLOOKUP($P95,'M1'!$A:$C,Q$2,FALSE())),IF($N95=2,IF(ISERROR(VLOOKUP(DATA!$P95,'M2'!$A:$C,Q$2,FALSE())),"NOT PRESENT",VLOOKUP(DATA!$P95,'M2'!$A:$C,Q$2,FALSE())),IF($N95=0,IF(ISERROR(VLOOKUP($P95,'M1'!$A:$C,Q$2,FALSE())),IF(ISERROR(VLOOKUP(DATA!$P95,'M2'!$A:$C,Q$2,FALSE())),"NOT PRESENT",VLOOKUP(DATA!$P95,'M2'!$A:$C,Q$2,FALSE())),VLOOKUP($P95,'M1'!$A:$C,Q$2,FALSE())),"SPECIFY METHOD")))</f>
        <v>Heptacarpus stylus</v>
      </c>
      <c r="R95" s="54" t="str">
        <f>IF($N95=1,IF(ISERROR(VLOOKUP($P95,'M1'!$A:$C,R$2,FALSE())),"NOT PRESENT",VLOOKUP($P95,'M1'!$A:$C,R$2,FALSE())),IF($N95=2,IF(ISERROR(VLOOKUP(DATA!$P95,'M2'!$A:$C,R$2,FALSE())),"NOT PRESENT",VLOOKUP(DATA!$P95,'M2'!$A:$C,R$2,FALSE())),IF($N95=0,IF(ISERROR(VLOOKUP($P95,'M1'!$A:$C,R$2,FALSE())),IF(ISERROR(VLOOKUP(DATA!$P95,'M2'!$A:$C,R$2,FALSE())),"NOT PRESENT",VLOOKUP(DATA!$P95,'M2'!$A:$C,R$2,FALSE())),VLOOKUP($P95,'M1'!$A:$C,R$2,FALSE())),"SPECIFY METHOD")))</f>
        <v>Stiletto shrimp</v>
      </c>
      <c r="S95" s="58">
        <f t="shared" si="45"/>
        <v>8</v>
      </c>
      <c r="T95" s="55">
        <v>8</v>
      </c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</row>
    <row r="96" spans="1:68" s="59" customFormat="1" ht="12.75" customHeight="1">
      <c r="A96" s="54">
        <f>MAX($A$1:$A95)+1</f>
        <v>94</v>
      </c>
      <c r="B96" s="55" t="str">
        <f t="shared" si="46"/>
        <v>Claire Attridge</v>
      </c>
      <c r="C96" s="55" t="str">
        <f t="shared" si="47"/>
        <v>Kieran Cox</v>
      </c>
      <c r="D96" s="55" t="str">
        <f t="shared" si="48"/>
        <v>KCCA13</v>
      </c>
      <c r="E96" s="54" t="str">
        <f>IF(ISERROR(VLOOKUP($D96,SITES!$A:$E,2,FALSE())),"",VLOOKUP($D96,SITES!$A:$E,2,FALSE()))</f>
        <v>Second Beach South</v>
      </c>
      <c r="F96" s="55">
        <f>IF(ISERROR(VLOOKUP($D96,SITES!$A:$E,3,FALSE())),"",VLOOKUP($D96,SITES!$A:$E,3,FALSE()))</f>
        <v>48.815080000000002</v>
      </c>
      <c r="G96" s="56">
        <f>IF(ISERROR(VLOOKUP($D96,SITES!$A:$E,4,FALSE())),"",VLOOKUP($D96,SITES!$A:$E,4,FALSE()))</f>
        <v>-125.17585</v>
      </c>
      <c r="H96" s="60" t="str">
        <f t="shared" si="50"/>
        <v>07/06/2023</v>
      </c>
      <c r="I96" s="55">
        <f t="shared" si="51"/>
        <v>1.5</v>
      </c>
      <c r="J96" s="55">
        <f t="shared" si="52"/>
        <v>160</v>
      </c>
      <c r="K96" s="57">
        <f t="shared" si="53"/>
        <v>0.405555555555556</v>
      </c>
      <c r="L96" s="55" t="str">
        <f t="shared" si="54"/>
        <v>KDC</v>
      </c>
      <c r="M96" s="55">
        <f t="shared" si="55"/>
        <v>4.9000000000000004</v>
      </c>
      <c r="N96" s="55">
        <f t="shared" si="57"/>
        <v>2</v>
      </c>
      <c r="O96" s="55">
        <f t="shared" si="56"/>
        <v>2</v>
      </c>
      <c r="P96" s="55" t="s">
        <v>187</v>
      </c>
      <c r="Q96" s="54" t="str">
        <f>IF($N96=1,IF(ISERROR(VLOOKUP($P96,'M1'!$A:$C,Q$2,FALSE())),"NOT PRESENT",VLOOKUP($P96,'M1'!$A:$C,Q$2,FALSE())),IF($N96=2,IF(ISERROR(VLOOKUP(DATA!$P96,'M2'!$A:$C,Q$2,FALSE())),"NOT PRESENT",VLOOKUP(DATA!$P96,'M2'!$A:$C,Q$2,FALSE())),IF($N96=0,IF(ISERROR(VLOOKUP($P96,'M1'!$A:$C,Q$2,FALSE())),IF(ISERROR(VLOOKUP(DATA!$P96,'M2'!$A:$C,Q$2,FALSE())),"NOT PRESENT",VLOOKUP(DATA!$P96,'M2'!$A:$C,Q$2,FALSE())),VLOOKUP($P96,'M1'!$A:$C,Q$2,FALSE())),"SPECIFY METHOD")))</f>
        <v>Cadlina luteomarginata</v>
      </c>
      <c r="R96" s="54" t="str">
        <f>IF($N96=1,IF(ISERROR(VLOOKUP($P96,'M1'!$A:$C,R$2,FALSE())),"NOT PRESENT",VLOOKUP($P96,'M1'!$A:$C,R$2,FALSE())),IF($N96=2,IF(ISERROR(VLOOKUP(DATA!$P96,'M2'!$A:$C,R$2,FALSE())),"NOT PRESENT",VLOOKUP(DATA!$P96,'M2'!$A:$C,R$2,FALSE())),IF($N96=0,IF(ISERROR(VLOOKUP($P96,'M1'!$A:$C,R$2,FALSE())),IF(ISERROR(VLOOKUP(DATA!$P96,'M2'!$A:$C,R$2,FALSE())),"NOT PRESENT",VLOOKUP(DATA!$P96,'M2'!$A:$C,R$2,FALSE())),VLOOKUP($P96,'M1'!$A:$C,R$2,FALSE())),"SPECIFY METHOD")))</f>
        <v>Yellow-edge cadlina</v>
      </c>
      <c r="S96" s="58">
        <f t="shared" si="45"/>
        <v>4</v>
      </c>
      <c r="T96" s="55">
        <v>4</v>
      </c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</row>
    <row r="97" spans="1:68" s="59" customFormat="1" ht="12.75" customHeight="1">
      <c r="A97" s="54">
        <f>MAX($A$1:$A96)+1</f>
        <v>95</v>
      </c>
      <c r="B97" s="55" t="str">
        <f t="shared" si="46"/>
        <v>Claire Attridge</v>
      </c>
      <c r="C97" s="55" t="str">
        <f t="shared" si="47"/>
        <v>Kieran Cox</v>
      </c>
      <c r="D97" s="55" t="str">
        <f t="shared" si="48"/>
        <v>KCCA13</v>
      </c>
      <c r="E97" s="54" t="str">
        <f>IF(ISERROR(VLOOKUP($D97,SITES!$A:$E,2,FALSE())),"",VLOOKUP($D97,SITES!$A:$E,2,FALSE()))</f>
        <v>Second Beach South</v>
      </c>
      <c r="F97" s="55">
        <f>IF(ISERROR(VLOOKUP($D97,SITES!$A:$E,3,FALSE())),"",VLOOKUP($D97,SITES!$A:$E,3,FALSE()))</f>
        <v>48.815080000000002</v>
      </c>
      <c r="G97" s="56">
        <f>IF(ISERROR(VLOOKUP($D97,SITES!$A:$E,4,FALSE())),"",VLOOKUP($D97,SITES!$A:$E,4,FALSE()))</f>
        <v>-125.17585</v>
      </c>
      <c r="H97" s="60" t="str">
        <f t="shared" si="50"/>
        <v>07/06/2023</v>
      </c>
      <c r="I97" s="55">
        <f t="shared" si="51"/>
        <v>1.5</v>
      </c>
      <c r="J97" s="55">
        <f t="shared" si="52"/>
        <v>160</v>
      </c>
      <c r="K97" s="57">
        <f t="shared" si="53"/>
        <v>0.405555555555556</v>
      </c>
      <c r="L97" s="55" t="str">
        <f t="shared" si="54"/>
        <v>KDC</v>
      </c>
      <c r="M97" s="55">
        <f t="shared" si="55"/>
        <v>4.9000000000000004</v>
      </c>
      <c r="N97" s="55">
        <f t="shared" si="57"/>
        <v>2</v>
      </c>
      <c r="O97" s="55">
        <f t="shared" si="56"/>
        <v>2</v>
      </c>
      <c r="P97" s="55" t="s">
        <v>173</v>
      </c>
      <c r="Q97" s="54" t="str">
        <f>IF($N97=1,IF(ISERROR(VLOOKUP($P97,'M1'!$A:$C,Q$2,FALSE())),"NOT PRESENT",VLOOKUP($P97,'M1'!$A:$C,Q$2,FALSE())),IF($N97=2,IF(ISERROR(VLOOKUP(DATA!$P97,'M2'!$A:$C,Q$2,FALSE())),"NOT PRESENT",VLOOKUP(DATA!$P97,'M2'!$A:$C,Q$2,FALSE())),IF($N97=0,IF(ISERROR(VLOOKUP($P97,'M1'!$A:$C,Q$2,FALSE())),IF(ISERROR(VLOOKUP(DATA!$P97,'M2'!$A:$C,Q$2,FALSE())),"NOT PRESENT",VLOOKUP(DATA!$P97,'M2'!$A:$C,Q$2,FALSE())),VLOOKUP($P97,'M1'!$A:$C,Q$2,FALSE())),"SPECIFY METHOD")))</f>
        <v>Haliotis kamtschatkana</v>
      </c>
      <c r="R97" s="54" t="str">
        <f>IF($N97=1,IF(ISERROR(VLOOKUP($P97,'M1'!$A:$C,R$2,FALSE())),"NOT PRESENT",VLOOKUP($P97,'M1'!$A:$C,R$2,FALSE())),IF($N97=2,IF(ISERROR(VLOOKUP(DATA!$P97,'M2'!$A:$C,R$2,FALSE())),"NOT PRESENT",VLOOKUP(DATA!$P97,'M2'!$A:$C,R$2,FALSE())),IF($N97=0,IF(ISERROR(VLOOKUP($P97,'M1'!$A:$C,R$2,FALSE())),IF(ISERROR(VLOOKUP(DATA!$P97,'M2'!$A:$C,R$2,FALSE())),"NOT PRESENT",VLOOKUP(DATA!$P97,'M2'!$A:$C,R$2,FALSE())),VLOOKUP($P97,'M1'!$A:$C,R$2,FALSE())),"SPECIFY METHOD")))</f>
        <v>Pinto abalone</v>
      </c>
      <c r="S97" s="58">
        <f t="shared" si="45"/>
        <v>8</v>
      </c>
      <c r="T97" s="55">
        <v>0</v>
      </c>
      <c r="U97" s="55"/>
      <c r="V97" s="55">
        <v>2</v>
      </c>
      <c r="W97" s="55">
        <v>4</v>
      </c>
      <c r="X97" s="55">
        <v>2</v>
      </c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</row>
    <row r="98" spans="1:68" s="59" customFormat="1" ht="12.75" customHeight="1">
      <c r="A98" s="54">
        <f>MAX($A$1:$A97)+1</f>
        <v>96</v>
      </c>
      <c r="B98" s="55" t="str">
        <f t="shared" si="46"/>
        <v>Claire Attridge</v>
      </c>
      <c r="C98" s="55" t="str">
        <f t="shared" si="47"/>
        <v>Kieran Cox</v>
      </c>
      <c r="D98" s="55" t="str">
        <f t="shared" si="48"/>
        <v>KCCA13</v>
      </c>
      <c r="E98" s="54" t="str">
        <f>IF(ISERROR(VLOOKUP($D98,SITES!$A:$E,2,FALSE())),"",VLOOKUP($D98,SITES!$A:$E,2,FALSE()))</f>
        <v>Second Beach South</v>
      </c>
      <c r="F98" s="55">
        <f>IF(ISERROR(VLOOKUP($D98,SITES!$A:$E,3,FALSE())),"",VLOOKUP($D98,SITES!$A:$E,3,FALSE()))</f>
        <v>48.815080000000002</v>
      </c>
      <c r="G98" s="56">
        <f>IF(ISERROR(VLOOKUP($D98,SITES!$A:$E,4,FALSE())),"",VLOOKUP($D98,SITES!$A:$E,4,FALSE()))</f>
        <v>-125.17585</v>
      </c>
      <c r="H98" s="60" t="str">
        <f t="shared" si="50"/>
        <v>07/06/2023</v>
      </c>
      <c r="I98" s="55">
        <f t="shared" si="51"/>
        <v>1.5</v>
      </c>
      <c r="J98" s="55">
        <f t="shared" si="52"/>
        <v>160</v>
      </c>
      <c r="K98" s="57">
        <f t="shared" si="53"/>
        <v>0.405555555555556</v>
      </c>
      <c r="L98" s="55" t="str">
        <f t="shared" si="54"/>
        <v>KDC</v>
      </c>
      <c r="M98" s="55">
        <f t="shared" si="55"/>
        <v>4.9000000000000004</v>
      </c>
      <c r="N98" s="55">
        <f t="shared" si="57"/>
        <v>2</v>
      </c>
      <c r="O98" s="55">
        <f t="shared" si="56"/>
        <v>2</v>
      </c>
      <c r="P98" s="55" t="s">
        <v>182</v>
      </c>
      <c r="Q98" s="54" t="str">
        <f>IF($N98=1,IF(ISERROR(VLOOKUP($P98,'M1'!$A:$C,Q$2,FALSE())),"NOT PRESENT",VLOOKUP($P98,'M1'!$A:$C,Q$2,FALSE())),IF($N98=2,IF(ISERROR(VLOOKUP(DATA!$P98,'M2'!$A:$C,Q$2,FALSE())),"NOT PRESENT",VLOOKUP(DATA!$P98,'M2'!$A:$C,Q$2,FALSE())),IF($N98=0,IF(ISERROR(VLOOKUP($P98,'M1'!$A:$C,Q$2,FALSE())),IF(ISERROR(VLOOKUP(DATA!$P98,'M2'!$A:$C,Q$2,FALSE())),"NOT PRESENT",VLOOKUP(DATA!$P98,'M2'!$A:$C,Q$2,FALSE())),VLOOKUP($P98,'M1'!$A:$C,Q$2,FALSE())),"SPECIFY METHOD")))</f>
        <v>Strongylocentrotus purpuratus</v>
      </c>
      <c r="R98" s="54" t="str">
        <f>IF($N98=1,IF(ISERROR(VLOOKUP($P98,'M1'!$A:$C,R$2,FALSE())),"NOT PRESENT",VLOOKUP($P98,'M1'!$A:$C,R$2,FALSE())),IF($N98=2,IF(ISERROR(VLOOKUP(DATA!$P98,'M2'!$A:$C,R$2,FALSE())),"NOT PRESENT",VLOOKUP(DATA!$P98,'M2'!$A:$C,R$2,FALSE())),IF($N98=0,IF(ISERROR(VLOOKUP($P98,'M1'!$A:$C,R$2,FALSE())),IF(ISERROR(VLOOKUP(DATA!$P98,'M2'!$A:$C,R$2,FALSE())),"NOT PRESENT",VLOOKUP(DATA!$P98,'M2'!$A:$C,R$2,FALSE())),VLOOKUP($P98,'M1'!$A:$C,R$2,FALSE())),"SPECIFY METHOD")))</f>
        <v>Purple sea urchin</v>
      </c>
      <c r="S98" s="58">
        <f t="shared" si="45"/>
        <v>2</v>
      </c>
      <c r="T98" s="55">
        <v>2</v>
      </c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</row>
    <row r="99" spans="1:68" s="59" customFormat="1" ht="12.75" customHeight="1">
      <c r="A99" s="54">
        <f>MAX($A$1:$A98)+1</f>
        <v>97</v>
      </c>
      <c r="B99" s="55" t="str">
        <f t="shared" si="46"/>
        <v>Claire Attridge</v>
      </c>
      <c r="C99" s="55" t="str">
        <f t="shared" si="47"/>
        <v>Kieran Cox</v>
      </c>
      <c r="D99" s="55" t="str">
        <f t="shared" si="48"/>
        <v>KCCA13</v>
      </c>
      <c r="E99" s="54" t="str">
        <f>IF(ISERROR(VLOOKUP($D99,SITES!$A:$E,2,FALSE())),"",VLOOKUP($D99,SITES!$A:$E,2,FALSE()))</f>
        <v>Second Beach South</v>
      </c>
      <c r="F99" s="55">
        <f>IF(ISERROR(VLOOKUP($D99,SITES!$A:$E,3,FALSE())),"",VLOOKUP($D99,SITES!$A:$E,3,FALSE()))</f>
        <v>48.815080000000002</v>
      </c>
      <c r="G99" s="56">
        <f>IF(ISERROR(VLOOKUP($D99,SITES!$A:$E,4,FALSE())),"",VLOOKUP($D99,SITES!$A:$E,4,FALSE()))</f>
        <v>-125.17585</v>
      </c>
      <c r="H99" s="60" t="str">
        <f t="shared" si="50"/>
        <v>07/06/2023</v>
      </c>
      <c r="I99" s="55">
        <f t="shared" si="51"/>
        <v>1.5</v>
      </c>
      <c r="J99" s="55">
        <f t="shared" si="52"/>
        <v>160</v>
      </c>
      <c r="K99" s="57">
        <f t="shared" si="53"/>
        <v>0.405555555555556</v>
      </c>
      <c r="L99" s="55" t="str">
        <f t="shared" si="54"/>
        <v>KDC</v>
      </c>
      <c r="M99" s="55">
        <f t="shared" si="55"/>
        <v>4.9000000000000004</v>
      </c>
      <c r="N99" s="55">
        <f t="shared" si="57"/>
        <v>2</v>
      </c>
      <c r="O99" s="55">
        <f t="shared" si="56"/>
        <v>2</v>
      </c>
      <c r="P99" s="55" t="s">
        <v>188</v>
      </c>
      <c r="Q99" s="54" t="str">
        <f>IF($N99=1,IF(ISERROR(VLOOKUP($P99,'M1'!$A:$C,Q$2,FALSE())),"NOT PRESENT",VLOOKUP($P99,'M1'!$A:$C,Q$2,FALSE())),IF($N99=2,IF(ISERROR(VLOOKUP(DATA!$P99,'M2'!$A:$C,Q$2,FALSE())),"NOT PRESENT",VLOOKUP(DATA!$P99,'M2'!$A:$C,Q$2,FALSE())),IF($N99=0,IF(ISERROR(VLOOKUP($P99,'M1'!$A:$C,Q$2,FALSE())),IF(ISERROR(VLOOKUP(DATA!$P99,'M2'!$A:$C,Q$2,FALSE())),"NOT PRESENT",VLOOKUP(DATA!$P99,'M2'!$A:$C,Q$2,FALSE())),VLOOKUP($P99,'M1'!$A:$C,Q$2,FALSE())),"SPECIFY METHOD")))</f>
        <v>Antiopella fusca</v>
      </c>
      <c r="R99" s="54" t="str">
        <f>IF($N99=1,IF(ISERROR(VLOOKUP($P99,'M1'!$A:$C,R$2,FALSE())),"NOT PRESENT",VLOOKUP($P99,'M1'!$A:$C,R$2,FALSE())),IF($N99=2,IF(ISERROR(VLOOKUP(DATA!$P99,'M2'!$A:$C,R$2,FALSE())),"NOT PRESENT",VLOOKUP(DATA!$P99,'M2'!$A:$C,R$2,FALSE())),IF($N99=0,IF(ISERROR(VLOOKUP($P99,'M1'!$A:$C,R$2,FALSE())),IF(ISERROR(VLOOKUP(DATA!$P99,'M2'!$A:$C,R$2,FALSE())),"NOT PRESENT",VLOOKUP(DATA!$P99,'M2'!$A:$C,R$2,FALSE())),VLOOKUP($P99,'M1'!$A:$C,R$2,FALSE())),"SPECIFY METHOD")))</f>
        <v>White-and-orange-tipped nudibranch</v>
      </c>
      <c r="S99" s="58">
        <f t="shared" si="45"/>
        <v>3</v>
      </c>
      <c r="T99" s="55">
        <v>3</v>
      </c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</row>
    <row r="100" spans="1:68" s="59" customFormat="1" ht="12.75" customHeight="1">
      <c r="A100" s="54">
        <f>MAX($A$1:$A99)+1</f>
        <v>98</v>
      </c>
      <c r="B100" s="55" t="str">
        <f t="shared" si="46"/>
        <v>Claire Attridge</v>
      </c>
      <c r="C100" s="55" t="str">
        <f t="shared" si="47"/>
        <v>Kieran Cox</v>
      </c>
      <c r="D100" s="55" t="str">
        <f t="shared" si="48"/>
        <v>KCCA13</v>
      </c>
      <c r="E100" s="54" t="str">
        <f>IF(ISERROR(VLOOKUP($D100,SITES!$A:$E,2,FALSE())),"",VLOOKUP($D100,SITES!$A:$E,2,FALSE()))</f>
        <v>Second Beach South</v>
      </c>
      <c r="F100" s="55">
        <f>IF(ISERROR(VLOOKUP($D100,SITES!$A:$E,3,FALSE())),"",VLOOKUP($D100,SITES!$A:$E,3,FALSE()))</f>
        <v>48.815080000000002</v>
      </c>
      <c r="G100" s="56">
        <f>IF(ISERROR(VLOOKUP($D100,SITES!$A:$E,4,FALSE())),"",VLOOKUP($D100,SITES!$A:$E,4,FALSE()))</f>
        <v>-125.17585</v>
      </c>
      <c r="H100" s="60" t="str">
        <f t="shared" si="50"/>
        <v>07/06/2023</v>
      </c>
      <c r="I100" s="55">
        <f t="shared" si="51"/>
        <v>1.5</v>
      </c>
      <c r="J100" s="55">
        <f t="shared" si="52"/>
        <v>160</v>
      </c>
      <c r="K100" s="57">
        <f t="shared" si="53"/>
        <v>0.405555555555556</v>
      </c>
      <c r="L100" s="55" t="str">
        <f t="shared" si="54"/>
        <v>KDC</v>
      </c>
      <c r="M100" s="55">
        <f t="shared" si="55"/>
        <v>4.9000000000000004</v>
      </c>
      <c r="N100" s="55">
        <f t="shared" si="57"/>
        <v>2</v>
      </c>
      <c r="O100" s="55">
        <f t="shared" si="56"/>
        <v>2</v>
      </c>
      <c r="P100" s="55" t="s">
        <v>189</v>
      </c>
      <c r="Q100" s="54" t="str">
        <f>IF($N100=1,IF(ISERROR(VLOOKUP($P100,'M1'!$A:$C,Q$2,FALSE())),"NOT PRESENT",VLOOKUP($P100,'M1'!$A:$C,Q$2,FALSE())),IF($N100=2,IF(ISERROR(VLOOKUP(DATA!$P100,'M2'!$A:$C,Q$2,FALSE())),"NOT PRESENT",VLOOKUP(DATA!$P100,'M2'!$A:$C,Q$2,FALSE())),IF($N100=0,IF(ISERROR(VLOOKUP($P100,'M1'!$A:$C,Q$2,FALSE())),IF(ISERROR(VLOOKUP(DATA!$P100,'M2'!$A:$C,Q$2,FALSE())),"NOT PRESENT",VLOOKUP(DATA!$P100,'M2'!$A:$C,Q$2,FALSE())),VLOOKUP($P100,'M1'!$A:$C,Q$2,FALSE())),"SPECIFY METHOD")))</f>
        <v>Cryptochiton stelleri</v>
      </c>
      <c r="R100" s="54" t="str">
        <f>IF($N100=1,IF(ISERROR(VLOOKUP($P100,'M1'!$A:$C,R$2,FALSE())),"NOT PRESENT",VLOOKUP($P100,'M1'!$A:$C,R$2,FALSE())),IF($N100=2,IF(ISERROR(VLOOKUP(DATA!$P100,'M2'!$A:$C,R$2,FALSE())),"NOT PRESENT",VLOOKUP(DATA!$P100,'M2'!$A:$C,R$2,FALSE())),IF($N100=0,IF(ISERROR(VLOOKUP($P100,'M1'!$A:$C,R$2,FALSE())),IF(ISERROR(VLOOKUP(DATA!$P100,'M2'!$A:$C,R$2,FALSE())),"NOT PRESENT",VLOOKUP(DATA!$P100,'M2'!$A:$C,R$2,FALSE())),VLOOKUP($P100,'M1'!$A:$C,R$2,FALSE())),"SPECIFY METHOD")))</f>
        <v>Gumboot chiton</v>
      </c>
      <c r="S100" s="58">
        <f t="shared" si="45"/>
        <v>1</v>
      </c>
      <c r="T100" s="55">
        <v>1</v>
      </c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</row>
    <row r="101" spans="1:68" s="59" customFormat="1" ht="12.75" customHeight="1">
      <c r="A101" s="54">
        <f>MAX($A$1:$A100)+1</f>
        <v>99</v>
      </c>
      <c r="B101" s="55" t="str">
        <f t="shared" si="46"/>
        <v>Claire Attridge</v>
      </c>
      <c r="C101" s="55" t="str">
        <f t="shared" si="47"/>
        <v>Kieran Cox</v>
      </c>
      <c r="D101" s="55" t="str">
        <f t="shared" si="48"/>
        <v>KCCA13</v>
      </c>
      <c r="E101" s="54" t="str">
        <f>IF(ISERROR(VLOOKUP($D101,SITES!$A:$E,2,FALSE())),"",VLOOKUP($D101,SITES!$A:$E,2,FALSE()))</f>
        <v>Second Beach South</v>
      </c>
      <c r="F101" s="55">
        <f>IF(ISERROR(VLOOKUP($D101,SITES!$A:$E,3,FALSE())),"",VLOOKUP($D101,SITES!$A:$E,3,FALSE()))</f>
        <v>48.815080000000002</v>
      </c>
      <c r="G101" s="56">
        <f>IF(ISERROR(VLOOKUP($D101,SITES!$A:$E,4,FALSE())),"",VLOOKUP($D101,SITES!$A:$E,4,FALSE()))</f>
        <v>-125.17585</v>
      </c>
      <c r="H101" s="60" t="str">
        <f t="shared" si="50"/>
        <v>07/06/2023</v>
      </c>
      <c r="I101" s="55">
        <f t="shared" si="51"/>
        <v>1.5</v>
      </c>
      <c r="J101" s="55">
        <f t="shared" si="52"/>
        <v>160</v>
      </c>
      <c r="K101" s="57">
        <f t="shared" si="53"/>
        <v>0.405555555555556</v>
      </c>
      <c r="L101" s="55" t="str">
        <f t="shared" si="54"/>
        <v>KDC</v>
      </c>
      <c r="M101" s="55">
        <f t="shared" si="55"/>
        <v>4.9000000000000004</v>
      </c>
      <c r="N101" s="55">
        <f t="shared" si="57"/>
        <v>2</v>
      </c>
      <c r="O101" s="55">
        <f t="shared" si="56"/>
        <v>2</v>
      </c>
      <c r="P101" s="55" t="s">
        <v>190</v>
      </c>
      <c r="Q101" s="54" t="str">
        <f>IF($N101=1,IF(ISERROR(VLOOKUP($P101,'M1'!$A:$C,Q$2,FALSE())),"NOT PRESENT",VLOOKUP($P101,'M1'!$A:$C,Q$2,FALSE())),IF($N101=2,IF(ISERROR(VLOOKUP(DATA!$P101,'M2'!$A:$C,Q$2,FALSE())),"NOT PRESENT",VLOOKUP(DATA!$P101,'M2'!$A:$C,Q$2,FALSE())),IF($N101=0,IF(ISERROR(VLOOKUP($P101,'M1'!$A:$C,Q$2,FALSE())),IF(ISERROR(VLOOKUP(DATA!$P101,'M2'!$A:$C,Q$2,FALSE())),"NOT PRESENT",VLOOKUP(DATA!$P101,'M2'!$A:$C,Q$2,FALSE())),VLOOKUP($P101,'M1'!$A:$C,Q$2,FALSE())),"SPECIFY METHOD")))</f>
        <v>Dirona albolineata</v>
      </c>
      <c r="R101" s="54" t="str">
        <f>IF($N101=1,IF(ISERROR(VLOOKUP($P101,'M1'!$A:$C,R$2,FALSE())),"NOT PRESENT",VLOOKUP($P101,'M1'!$A:$C,R$2,FALSE())),IF($N101=2,IF(ISERROR(VLOOKUP(DATA!$P101,'M2'!$A:$C,R$2,FALSE())),"NOT PRESENT",VLOOKUP(DATA!$P101,'M2'!$A:$C,R$2,FALSE())),IF($N101=0,IF(ISERROR(VLOOKUP($P101,'M1'!$A:$C,R$2,FALSE())),IF(ISERROR(VLOOKUP(DATA!$P101,'M2'!$A:$C,R$2,FALSE())),"NOT PRESENT",VLOOKUP(DATA!$P101,'M2'!$A:$C,R$2,FALSE())),VLOOKUP($P101,'M1'!$A:$C,R$2,FALSE())),"SPECIFY METHOD")))</f>
        <v>White-line dirona</v>
      </c>
      <c r="S101" s="58">
        <f t="shared" si="45"/>
        <v>2</v>
      </c>
      <c r="T101" s="55">
        <v>2</v>
      </c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</row>
    <row r="102" spans="1:68" s="59" customFormat="1" ht="12.75" customHeight="1">
      <c r="A102" s="54">
        <f>MAX($A$1:$A101)+1</f>
        <v>100</v>
      </c>
      <c r="B102" s="55" t="str">
        <f t="shared" si="46"/>
        <v>Claire Attridge</v>
      </c>
      <c r="C102" s="55" t="str">
        <f t="shared" si="47"/>
        <v>Kieran Cox</v>
      </c>
      <c r="D102" s="55" t="str">
        <f t="shared" si="48"/>
        <v>KCCA13</v>
      </c>
      <c r="E102" s="54" t="str">
        <f>IF(ISERROR(VLOOKUP($D102,SITES!$A:$E,2,FALSE())),"",VLOOKUP($D102,SITES!$A:$E,2,FALSE()))</f>
        <v>Second Beach South</v>
      </c>
      <c r="F102" s="55">
        <f>IF(ISERROR(VLOOKUP($D102,SITES!$A:$E,3,FALSE())),"",VLOOKUP($D102,SITES!$A:$E,3,FALSE()))</f>
        <v>48.815080000000002</v>
      </c>
      <c r="G102" s="56">
        <f>IF(ISERROR(VLOOKUP($D102,SITES!$A:$E,4,FALSE())),"",VLOOKUP($D102,SITES!$A:$E,4,FALSE()))</f>
        <v>-125.17585</v>
      </c>
      <c r="H102" s="60" t="str">
        <f t="shared" si="50"/>
        <v>07/06/2023</v>
      </c>
      <c r="I102" s="55">
        <f t="shared" si="51"/>
        <v>1.5</v>
      </c>
      <c r="J102" s="55">
        <f t="shared" si="52"/>
        <v>160</v>
      </c>
      <c r="K102" s="57">
        <f t="shared" si="53"/>
        <v>0.405555555555556</v>
      </c>
      <c r="L102" s="55" t="str">
        <f t="shared" si="54"/>
        <v>KDC</v>
      </c>
      <c r="M102" s="55">
        <f t="shared" si="55"/>
        <v>4.9000000000000004</v>
      </c>
      <c r="N102" s="55">
        <f t="shared" si="57"/>
        <v>2</v>
      </c>
      <c r="O102" s="55">
        <f t="shared" si="56"/>
        <v>2</v>
      </c>
      <c r="P102" s="55" t="s">
        <v>163</v>
      </c>
      <c r="Q102" s="54" t="str">
        <f>IF($N102=1,IF(ISERROR(VLOOKUP($P102,'M1'!$A:$C,Q$2,FALSE())),"NOT PRESENT",VLOOKUP($P102,'M1'!$A:$C,Q$2,FALSE())),IF($N102=2,IF(ISERROR(VLOOKUP(DATA!$P102,'M2'!$A:$C,Q$2,FALSE())),"NOT PRESENT",VLOOKUP(DATA!$P102,'M2'!$A:$C,Q$2,FALSE())),IF($N102=0,IF(ISERROR(VLOOKUP($P102,'M1'!$A:$C,Q$2,FALSE())),IF(ISERROR(VLOOKUP(DATA!$P102,'M2'!$A:$C,Q$2,FALSE())),"NOT PRESENT",VLOOKUP(DATA!$P102,'M2'!$A:$C,Q$2,FALSE())),VLOOKUP($P102,'M1'!$A:$C,Q$2,FALSE())),"SPECIFY METHOD")))</f>
        <v>Apodichthys flavidus</v>
      </c>
      <c r="R102" s="54" t="str">
        <f>IF($N102=1,IF(ISERROR(VLOOKUP($P102,'M1'!$A:$C,R$2,FALSE())),"NOT PRESENT",VLOOKUP($P102,'M1'!$A:$C,R$2,FALSE())),IF($N102=2,IF(ISERROR(VLOOKUP(DATA!$P102,'M2'!$A:$C,R$2,FALSE())),"NOT PRESENT",VLOOKUP(DATA!$P102,'M2'!$A:$C,R$2,FALSE())),IF($N102=0,IF(ISERROR(VLOOKUP($P102,'M1'!$A:$C,R$2,FALSE())),IF(ISERROR(VLOOKUP(DATA!$P102,'M2'!$A:$C,R$2,FALSE())),"NOT PRESENT",VLOOKUP(DATA!$P102,'M2'!$A:$C,R$2,FALSE())),VLOOKUP($P102,'M1'!$A:$C,R$2,FALSE())),"SPECIFY METHOD")))</f>
        <v>Penpoint gunnel</v>
      </c>
      <c r="S102" s="58">
        <f t="shared" si="45"/>
        <v>1</v>
      </c>
      <c r="T102" s="55">
        <v>0</v>
      </c>
      <c r="U102" s="55"/>
      <c r="V102" s="55"/>
      <c r="W102" s="55">
        <v>1</v>
      </c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</row>
    <row r="103" spans="1:68" s="59" customFormat="1" ht="12.75" customHeight="1">
      <c r="A103" s="54">
        <f>MAX($A$1:$A102)+1</f>
        <v>101</v>
      </c>
      <c r="B103" s="55" t="str">
        <f t="shared" si="46"/>
        <v>Claire Attridge</v>
      </c>
      <c r="C103" s="55" t="str">
        <f t="shared" si="47"/>
        <v>Kieran Cox</v>
      </c>
      <c r="D103" s="55" t="str">
        <f t="shared" si="48"/>
        <v>KCCA13</v>
      </c>
      <c r="E103" s="54" t="str">
        <f>IF(ISERROR(VLOOKUP($D103,SITES!$A:$E,2,FALSE())),"",VLOOKUP($D103,SITES!$A:$E,2,FALSE()))</f>
        <v>Second Beach South</v>
      </c>
      <c r="F103" s="55">
        <f>IF(ISERROR(VLOOKUP($D103,SITES!$A:$E,3,FALSE())),"",VLOOKUP($D103,SITES!$A:$E,3,FALSE()))</f>
        <v>48.815080000000002</v>
      </c>
      <c r="G103" s="56">
        <f>IF(ISERROR(VLOOKUP($D103,SITES!$A:$E,4,FALSE())),"",VLOOKUP($D103,SITES!$A:$E,4,FALSE()))</f>
        <v>-125.17585</v>
      </c>
      <c r="H103" s="60" t="str">
        <f t="shared" si="50"/>
        <v>07/06/2023</v>
      </c>
      <c r="I103" s="55">
        <f t="shared" si="51"/>
        <v>1.5</v>
      </c>
      <c r="J103" s="55">
        <f t="shared" si="52"/>
        <v>160</v>
      </c>
      <c r="K103" s="57">
        <f t="shared" si="53"/>
        <v>0.405555555555556</v>
      </c>
      <c r="L103" s="55" t="str">
        <f t="shared" si="54"/>
        <v>KDC</v>
      </c>
      <c r="M103" s="55">
        <f t="shared" si="55"/>
        <v>4.9000000000000004</v>
      </c>
      <c r="N103" s="55">
        <f t="shared" si="57"/>
        <v>2</v>
      </c>
      <c r="O103" s="55">
        <f t="shared" si="56"/>
        <v>2</v>
      </c>
      <c r="P103" s="55" t="s">
        <v>175</v>
      </c>
      <c r="Q103" s="54" t="str">
        <f>IF($N103=1,IF(ISERROR(VLOOKUP($P103,'M1'!$A:$C,Q$2,FALSE())),"NOT PRESENT",VLOOKUP($P103,'M1'!$A:$C,Q$2,FALSE())),IF($N103=2,IF(ISERROR(VLOOKUP(DATA!$P103,'M2'!$A:$C,Q$2,FALSE())),"NOT PRESENT",VLOOKUP(DATA!$P103,'M2'!$A:$C,Q$2,FALSE())),IF($N103=0,IF(ISERROR(VLOOKUP($P103,'M1'!$A:$C,Q$2,FALSE())),IF(ISERROR(VLOOKUP(DATA!$P103,'M2'!$A:$C,Q$2,FALSE())),"NOT PRESENT",VLOOKUP(DATA!$P103,'M2'!$A:$C,Q$2,FALSE())),VLOOKUP($P103,'M1'!$A:$C,Q$2,FALSE())),"SPECIFY METHOD")))</f>
        <v>Acmaea mitra</v>
      </c>
      <c r="R103" s="54" t="str">
        <f>IF($N103=1,IF(ISERROR(VLOOKUP($P103,'M1'!$A:$C,R$2,FALSE())),"NOT PRESENT",VLOOKUP($P103,'M1'!$A:$C,R$2,FALSE())),IF($N103=2,IF(ISERROR(VLOOKUP(DATA!$P103,'M2'!$A:$C,R$2,FALSE())),"NOT PRESENT",VLOOKUP(DATA!$P103,'M2'!$A:$C,R$2,FALSE())),IF($N103=0,IF(ISERROR(VLOOKUP($P103,'M1'!$A:$C,R$2,FALSE())),IF(ISERROR(VLOOKUP(DATA!$P103,'M2'!$A:$C,R$2,FALSE())),"NOT PRESENT",VLOOKUP(DATA!$P103,'M2'!$A:$C,R$2,FALSE())),VLOOKUP($P103,'M1'!$A:$C,R$2,FALSE())),"SPECIFY METHOD")))</f>
        <v>Whitecap limpet</v>
      </c>
      <c r="S103" s="58">
        <f t="shared" si="45"/>
        <v>1</v>
      </c>
      <c r="T103" s="55">
        <v>1</v>
      </c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</row>
    <row r="104" spans="1:68" s="59" customFormat="1" ht="12.75" customHeight="1">
      <c r="A104" s="54">
        <f>MAX($A$1:$A103)+1</f>
        <v>102</v>
      </c>
      <c r="B104" s="55" t="str">
        <f t="shared" si="46"/>
        <v>Claire Attridge</v>
      </c>
      <c r="C104" s="55" t="str">
        <f t="shared" si="47"/>
        <v>Kieran Cox</v>
      </c>
      <c r="D104" s="55" t="str">
        <f t="shared" si="48"/>
        <v>KCCA13</v>
      </c>
      <c r="E104" s="54" t="str">
        <f>IF(ISERROR(VLOOKUP($D104,SITES!$A:$E,2,FALSE())),"",VLOOKUP($D104,SITES!$A:$E,2,FALSE()))</f>
        <v>Second Beach South</v>
      </c>
      <c r="F104" s="55">
        <f>IF(ISERROR(VLOOKUP($D104,SITES!$A:$E,3,FALSE())),"",VLOOKUP($D104,SITES!$A:$E,3,FALSE()))</f>
        <v>48.815080000000002</v>
      </c>
      <c r="G104" s="56">
        <f>IF(ISERROR(VLOOKUP($D104,SITES!$A:$E,4,FALSE())),"",VLOOKUP($D104,SITES!$A:$E,4,FALSE()))</f>
        <v>-125.17585</v>
      </c>
      <c r="H104" s="60" t="str">
        <f t="shared" si="50"/>
        <v>07/06/2023</v>
      </c>
      <c r="I104" s="55">
        <f t="shared" si="51"/>
        <v>1.5</v>
      </c>
      <c r="J104" s="55">
        <f t="shared" si="52"/>
        <v>160</v>
      </c>
      <c r="K104" s="57">
        <f t="shared" si="53"/>
        <v>0.405555555555556</v>
      </c>
      <c r="L104" s="55" t="str">
        <f t="shared" si="54"/>
        <v>KDC</v>
      </c>
      <c r="M104" s="55">
        <f t="shared" si="55"/>
        <v>4.9000000000000004</v>
      </c>
      <c r="N104" s="55">
        <v>0</v>
      </c>
      <c r="O104" s="55">
        <v>2</v>
      </c>
      <c r="P104" s="55" t="s">
        <v>168</v>
      </c>
      <c r="Q104" s="54" t="str">
        <f>IF($N104=1,IF(ISERROR(VLOOKUP($P104,'M1'!$A:$C,Q$2,FALSE())),"NOT PRESENT",VLOOKUP($P104,'M1'!$A:$C,Q$2,FALSE())),IF($N104=2,IF(ISERROR(VLOOKUP(DATA!$P104,'M2'!$A:$C,Q$2,FALSE())),"NOT PRESENT",VLOOKUP(DATA!$P104,'M2'!$A:$C,Q$2,FALSE())),IF($N104=0,IF(ISERROR(VLOOKUP($P104,'M1'!$A:$C,Q$2,FALSE())),IF(ISERROR(VLOOKUP(DATA!$P104,'M2'!$A:$C,Q$2,FALSE())),"NOT PRESENT",VLOOKUP(DATA!$P104,'M2'!$A:$C,Q$2,FALSE())),VLOOKUP($P104,'M1'!$A:$C,Q$2,FALSE())),"SPECIFY METHOD")))</f>
        <v>Debris - Zero</v>
      </c>
      <c r="R104" s="54" t="str">
        <f>IF($N104=1,IF(ISERROR(VLOOKUP($P104,'M1'!$A:$C,R$2,FALSE())),"NOT PRESENT",VLOOKUP($P104,'M1'!$A:$C,R$2,FALSE())),IF($N104=2,IF(ISERROR(VLOOKUP(DATA!$P104,'M2'!$A:$C,R$2,FALSE())),"NOT PRESENT",VLOOKUP(DATA!$P104,'M2'!$A:$C,R$2,FALSE())),IF($N104=0,IF(ISERROR(VLOOKUP($P104,'M1'!$A:$C,R$2,FALSE())),IF(ISERROR(VLOOKUP(DATA!$P104,'M2'!$A:$C,R$2,FALSE())),"NOT PRESENT",VLOOKUP(DATA!$P104,'M2'!$A:$C,R$2,FALSE())),VLOOKUP($P104,'M1'!$A:$C,R$2,FALSE())),"SPECIFY METHOD")))</f>
        <v>No Debris found</v>
      </c>
      <c r="S104" s="58">
        <f t="shared" si="45"/>
        <v>0</v>
      </c>
      <c r="T104" s="55">
        <v>0</v>
      </c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</row>
    <row r="105" spans="1:68" s="59" customFormat="1" ht="12.75" customHeight="1">
      <c r="A105" s="54">
        <f>MAX($A$1:$A104)+1</f>
        <v>103</v>
      </c>
      <c r="B105" s="55" t="s">
        <v>169</v>
      </c>
      <c r="C105" s="55" t="s">
        <v>137</v>
      </c>
      <c r="D105" s="55" t="s">
        <v>19</v>
      </c>
      <c r="E105" s="54" t="str">
        <f>IF(ISERROR(VLOOKUP($D105,SITES!$A:$E,2,FALSE())),"",VLOOKUP($D105,SITES!$A:$E,2,FALSE()))</f>
        <v>Wizard Islet North</v>
      </c>
      <c r="F105" s="55">
        <f>IF(ISERROR(VLOOKUP($D105,SITES!$A:$E,3,FALSE())),"",VLOOKUP($D105,SITES!$A:$E,3,FALSE()))</f>
        <v>48.859160000000003</v>
      </c>
      <c r="G105" s="56">
        <f>IF(ISERROR(VLOOKUP($D105,SITES!$A:$E,4,FALSE())),"",VLOOKUP($D105,SITES!$A:$E,4,FALSE()))</f>
        <v>-125.15908</v>
      </c>
      <c r="H105" s="60" t="s">
        <v>6</v>
      </c>
      <c r="I105" s="55">
        <v>1</v>
      </c>
      <c r="J105" s="55">
        <v>210</v>
      </c>
      <c r="K105" s="57">
        <v>0.4375</v>
      </c>
      <c r="L105" s="55" t="s">
        <v>170</v>
      </c>
      <c r="M105" s="55">
        <v>5.5</v>
      </c>
      <c r="N105" s="55">
        <v>1</v>
      </c>
      <c r="O105" s="55">
        <v>1</v>
      </c>
      <c r="P105" s="55" t="s">
        <v>155</v>
      </c>
      <c r="Q105" s="54" t="str">
        <f>IF($N105=1,IF(ISERROR(VLOOKUP($P105,'M1'!$A:$C,Q$2,FALSE())),"NOT PRESENT",VLOOKUP($P105,'M1'!$A:$C,Q$2,FALSE())),IF($N105=2,IF(ISERROR(VLOOKUP(DATA!$P105,'M2'!$A:$C,Q$2,FALSE())),"NOT PRESENT",VLOOKUP(DATA!$P105,'M2'!$A:$C,Q$2,FALSE())),IF($N105=0,IF(ISERROR(VLOOKUP($P105,'M1'!$A:$C,Q$2,FALSE())),IF(ISERROR(VLOOKUP(DATA!$P105,'M2'!$A:$C,Q$2,FALSE())),"NOT PRESENT",VLOOKUP(DATA!$P105,'M2'!$A:$C,Q$2,FALSE())),VLOOKUP($P105,'M1'!$A:$C,Q$2,FALSE())),"SPECIFY METHOD")))</f>
        <v>Hexagrammos decagrammus</v>
      </c>
      <c r="R105" s="54" t="str">
        <f>IF($N105=1,IF(ISERROR(VLOOKUP($P105,'M1'!$A:$C,R$2,FALSE())),"NOT PRESENT",VLOOKUP($P105,'M1'!$A:$C,R$2,FALSE())),IF($N105=2,IF(ISERROR(VLOOKUP(DATA!$P105,'M2'!$A:$C,R$2,FALSE())),"NOT PRESENT",VLOOKUP(DATA!$P105,'M2'!$A:$C,R$2,FALSE())),IF($N105=0,IF(ISERROR(VLOOKUP($P105,'M1'!$A:$C,R$2,FALSE())),IF(ISERROR(VLOOKUP(DATA!$P105,'M2'!$A:$C,R$2,FALSE())),"NOT PRESENT",VLOOKUP(DATA!$P105,'M2'!$A:$C,R$2,FALSE())),VLOOKUP($P105,'M1'!$A:$C,R$2,FALSE())),"SPECIFY METHOD")))</f>
        <v>Kelp greenling</v>
      </c>
      <c r="S105" s="58">
        <f t="shared" si="45"/>
        <v>2</v>
      </c>
      <c r="T105" s="55">
        <v>0</v>
      </c>
      <c r="U105" s="55"/>
      <c r="V105" s="55"/>
      <c r="W105" s="55"/>
      <c r="X105" s="55"/>
      <c r="Y105" s="55"/>
      <c r="Z105" s="55"/>
      <c r="AA105" s="55">
        <v>1</v>
      </c>
      <c r="AB105" s="55">
        <v>1</v>
      </c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</row>
    <row r="106" spans="1:68" s="59" customFormat="1" ht="12.75" customHeight="1">
      <c r="A106" s="54">
        <f>MAX($A$1:$A105)+1</f>
        <v>104</v>
      </c>
      <c r="B106" s="55" t="str">
        <f>IF(ISERROR(B105),IF(ISERROR(B103),IF(ISERROR(B102),"BLANK",B102),B103),B105)</f>
        <v>Claire Attridge</v>
      </c>
      <c r="C106" s="55" t="str">
        <f>IF(ISERROR(C105),IF(ISERROR(C103),IF(ISERROR(C102),"BLANK",C102),C103),C105)</f>
        <v>Kieran Cox</v>
      </c>
      <c r="D106" s="55" t="str">
        <f>IF(ISERROR(D105),IF(ISERROR(D103),IF(ISERROR(D102),"BLANK",D102),D103),D105)</f>
        <v>KCCA19</v>
      </c>
      <c r="E106" s="54" t="str">
        <f>IF(ISERROR(VLOOKUP($D106,SITES!$A:$E,2,FALSE())),"",VLOOKUP($D106,SITES!$A:$E,2,FALSE()))</f>
        <v>Wizard Islet North</v>
      </c>
      <c r="F106" s="55">
        <f>IF(ISERROR(VLOOKUP($D106,SITES!$A:$E,3,FALSE())),"",VLOOKUP($D106,SITES!$A:$E,3,FALSE()))</f>
        <v>48.859160000000003</v>
      </c>
      <c r="G106" s="56">
        <f>IF(ISERROR(VLOOKUP($D106,SITES!$A:$E,4,FALSE())),"",VLOOKUP($D106,SITES!$A:$E,4,FALSE()))</f>
        <v>-125.15908</v>
      </c>
      <c r="H106" s="60" t="str">
        <f t="shared" ref="H106:O106" si="58">IF(ISERROR(H105),IF(ISERROR(H103),IF(ISERROR(H102),"BLANK",H102),H103),H105)</f>
        <v>08/06/2023</v>
      </c>
      <c r="I106" s="55">
        <f t="shared" si="58"/>
        <v>1</v>
      </c>
      <c r="J106" s="55">
        <f t="shared" si="58"/>
        <v>210</v>
      </c>
      <c r="K106" s="57">
        <f t="shared" si="58"/>
        <v>0.4375</v>
      </c>
      <c r="L106" s="55" t="str">
        <f t="shared" si="58"/>
        <v>KDC</v>
      </c>
      <c r="M106" s="55">
        <f t="shared" si="58"/>
        <v>5.5</v>
      </c>
      <c r="N106" s="55">
        <f t="shared" si="58"/>
        <v>1</v>
      </c>
      <c r="O106" s="55">
        <f t="shared" si="58"/>
        <v>1</v>
      </c>
      <c r="P106" s="55" t="s">
        <v>140</v>
      </c>
      <c r="Q106" s="54" t="str">
        <f>IF($N106=1,IF(ISERROR(VLOOKUP($P106,'M1'!$A:$C,Q$2,FALSE())),"NOT PRESENT",VLOOKUP($P106,'M1'!$A:$C,Q$2,FALSE())),IF($N106=2,IF(ISERROR(VLOOKUP(DATA!$P106,'M2'!$A:$C,Q$2,FALSE())),"NOT PRESENT",VLOOKUP(DATA!$P106,'M2'!$A:$C,Q$2,FALSE())),IF($N106=0,IF(ISERROR(VLOOKUP($P106,'M1'!$A:$C,Q$2,FALSE())),IF(ISERROR(VLOOKUP(DATA!$P106,'M2'!$A:$C,Q$2,FALSE())),"NOT PRESENT",VLOOKUP(DATA!$P106,'M2'!$A:$C,Q$2,FALSE())),VLOOKUP($P106,'M1'!$A:$C,Q$2,FALSE())),"SPECIFY METHOD")))</f>
        <v>Sebastes caurinus</v>
      </c>
      <c r="R106" s="54" t="str">
        <f>IF($N106=1,IF(ISERROR(VLOOKUP($P106,'M1'!$A:$C,R$2,FALSE())),"NOT PRESENT",VLOOKUP($P106,'M1'!$A:$C,R$2,FALSE())),IF($N106=2,IF(ISERROR(VLOOKUP(DATA!$P106,'M2'!$A:$C,R$2,FALSE())),"NOT PRESENT",VLOOKUP(DATA!$P106,'M2'!$A:$C,R$2,FALSE())),IF($N106=0,IF(ISERROR(VLOOKUP($P106,'M1'!$A:$C,R$2,FALSE())),IF(ISERROR(VLOOKUP(DATA!$P106,'M2'!$A:$C,R$2,FALSE())),"NOT PRESENT",VLOOKUP(DATA!$P106,'M2'!$A:$C,R$2,FALSE())),VLOOKUP($P106,'M1'!$A:$C,R$2,FALSE())),"SPECIFY METHOD")))</f>
        <v>Copper rockfish</v>
      </c>
      <c r="S106" s="58">
        <f t="shared" si="45"/>
        <v>1</v>
      </c>
      <c r="T106" s="55">
        <v>0</v>
      </c>
      <c r="U106" s="55"/>
      <c r="V106" s="55"/>
      <c r="W106" s="55"/>
      <c r="X106" s="55"/>
      <c r="Y106" s="55"/>
      <c r="Z106" s="55"/>
      <c r="AA106" s="55">
        <v>1</v>
      </c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</row>
    <row r="107" spans="1:68" s="59" customFormat="1" ht="12.75" customHeight="1">
      <c r="A107" s="54">
        <f>MAX($A$1:$A106)+1</f>
        <v>105</v>
      </c>
      <c r="B107" s="55" t="str">
        <f>IF(ISERROR(B106),IF(ISERROR(B105),IF(ISERROR(B103),"BLANK",B103),B105),B106)</f>
        <v>Claire Attridge</v>
      </c>
      <c r="C107" s="55" t="str">
        <f>IF(ISERROR(C106),IF(ISERROR(C105),IF(ISERROR(C103),"BLANK",C103),C105),C106)</f>
        <v>Kieran Cox</v>
      </c>
      <c r="D107" s="55" t="str">
        <f>IF(ISERROR(D106),IF(ISERROR(D105),IF(ISERROR(D103),"BLANK",D103),D105),D106)</f>
        <v>KCCA19</v>
      </c>
      <c r="E107" s="54" t="str">
        <f>IF(ISERROR(VLOOKUP($D107,SITES!$A:$E,2,FALSE())),"",VLOOKUP($D107,SITES!$A:$E,2,FALSE()))</f>
        <v>Wizard Islet North</v>
      </c>
      <c r="F107" s="55">
        <f>IF(ISERROR(VLOOKUP($D107,SITES!$A:$E,3,FALSE())),"",VLOOKUP($D107,SITES!$A:$E,3,FALSE()))</f>
        <v>48.859160000000003</v>
      </c>
      <c r="G107" s="56">
        <f>IF(ISERROR(VLOOKUP($D107,SITES!$A:$E,4,FALSE())),"",VLOOKUP($D107,SITES!$A:$E,4,FALSE()))</f>
        <v>-125.15908</v>
      </c>
      <c r="H107" s="60" t="str">
        <f t="shared" ref="H107:M107" si="59">IF(ISERROR(H106),IF(ISERROR(H105),IF(ISERROR(H103),"BLANK",H103),H105),H106)</f>
        <v>08/06/2023</v>
      </c>
      <c r="I107" s="55">
        <f t="shared" si="59"/>
        <v>1</v>
      </c>
      <c r="J107" s="55">
        <f t="shared" si="59"/>
        <v>210</v>
      </c>
      <c r="K107" s="57">
        <f t="shared" si="59"/>
        <v>0.4375</v>
      </c>
      <c r="L107" s="55" t="str">
        <f t="shared" si="59"/>
        <v>KDC</v>
      </c>
      <c r="M107" s="55">
        <f t="shared" si="59"/>
        <v>5.5</v>
      </c>
      <c r="N107" s="55">
        <v>2</v>
      </c>
      <c r="O107" s="55">
        <f>IF(ISERROR(O106),IF(ISERROR(O105),IF(ISERROR(O103),"BLANK",O103),O105),O106)</f>
        <v>1</v>
      </c>
      <c r="P107" s="55" t="s">
        <v>146</v>
      </c>
      <c r="Q107" s="54" t="str">
        <f>IF($N107=1,IF(ISERROR(VLOOKUP($P107,'M1'!$A:$C,Q$2,FALSE())),"NOT PRESENT",VLOOKUP($P107,'M1'!$A:$C,Q$2,FALSE())),IF($N107=2,IF(ISERROR(VLOOKUP(DATA!$P107,'M2'!$A:$C,Q$2,FALSE())),"NOT PRESENT",VLOOKUP(DATA!$P107,'M2'!$A:$C,Q$2,FALSE())),IF($N107=0,IF(ISERROR(VLOOKUP($P107,'M1'!$A:$C,Q$2,FALSE())),IF(ISERROR(VLOOKUP(DATA!$P107,'M2'!$A:$C,Q$2,FALSE())),"NOT PRESENT",VLOOKUP(DATA!$P107,'M2'!$A:$C,Q$2,FALSE())),VLOOKUP($P107,'M1'!$A:$C,Q$2,FALSE())),"SPECIFY METHOD")))</f>
        <v>Mesocentrotus franciscanus</v>
      </c>
      <c r="R107" s="54" t="str">
        <f>IF($N107=1,IF(ISERROR(VLOOKUP($P107,'M1'!$A:$C,R$2,FALSE())),"NOT PRESENT",VLOOKUP($P107,'M1'!$A:$C,R$2,FALSE())),IF($N107=2,IF(ISERROR(VLOOKUP(DATA!$P107,'M2'!$A:$C,R$2,FALSE())),"NOT PRESENT",VLOOKUP(DATA!$P107,'M2'!$A:$C,R$2,FALSE())),IF($N107=0,IF(ISERROR(VLOOKUP($P107,'M1'!$A:$C,R$2,FALSE())),IF(ISERROR(VLOOKUP(DATA!$P107,'M2'!$A:$C,R$2,FALSE())),"NOT PRESENT",VLOOKUP(DATA!$P107,'M2'!$A:$C,R$2,FALSE())),VLOOKUP($P107,'M1'!$A:$C,R$2,FALSE())),"SPECIFY METHOD")))</f>
        <v>Red sea urchin</v>
      </c>
      <c r="S107" s="58">
        <f t="shared" si="45"/>
        <v>177</v>
      </c>
      <c r="T107" s="55">
        <v>177</v>
      </c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</row>
    <row r="108" spans="1:68" s="59" customFormat="1" ht="12.75" customHeight="1">
      <c r="A108" s="54">
        <f>MAX($A$1:$A107)+1</f>
        <v>106</v>
      </c>
      <c r="B108" s="55" t="str">
        <f t="shared" ref="B108:B126" si="60">IF(ISERROR(B107),IF(ISERROR(B106),IF(ISERROR(B105),"BLANK",B105),B106),B107)</f>
        <v>Claire Attridge</v>
      </c>
      <c r="C108" s="55" t="str">
        <f t="shared" ref="C108:C126" si="61">IF(ISERROR(C107),IF(ISERROR(C106),IF(ISERROR(C105),"BLANK",C105),C106),C107)</f>
        <v>Kieran Cox</v>
      </c>
      <c r="D108" s="55" t="str">
        <f t="shared" ref="D108:D126" si="62">IF(ISERROR(D107),IF(ISERROR(D106),IF(ISERROR(D105),"BLANK",D105),D106),D107)</f>
        <v>KCCA19</v>
      </c>
      <c r="E108" s="54" t="str">
        <f>IF(ISERROR(VLOOKUP($D108,SITES!$A:$E,2,FALSE())),"",VLOOKUP($D108,SITES!$A:$E,2,FALSE()))</f>
        <v>Wizard Islet North</v>
      </c>
      <c r="F108" s="55">
        <f>IF(ISERROR(VLOOKUP($D108,SITES!$A:$E,3,FALSE())),"",VLOOKUP($D108,SITES!$A:$E,3,FALSE()))</f>
        <v>48.859160000000003</v>
      </c>
      <c r="G108" s="56">
        <f>IF(ISERROR(VLOOKUP($D108,SITES!$A:$E,4,FALSE())),"",VLOOKUP($D108,SITES!$A:$E,4,FALSE()))</f>
        <v>-125.15908</v>
      </c>
      <c r="H108" s="60" t="str">
        <f t="shared" ref="H108:H124" si="63">IF(ISERROR(H107),IF(ISERROR(H106),IF(ISERROR(H105),"BLANK",H105),H106),H107)</f>
        <v>08/06/2023</v>
      </c>
      <c r="I108" s="55">
        <f t="shared" ref="I108:I124" si="64">IF(ISERROR(I107),IF(ISERROR(I106),IF(ISERROR(I105),"BLANK",I105),I106),I107)</f>
        <v>1</v>
      </c>
      <c r="J108" s="55">
        <f t="shared" ref="J108:J124" si="65">IF(ISERROR(J107),IF(ISERROR(J106),IF(ISERROR(J105),"BLANK",J105),J106),J107)</f>
        <v>210</v>
      </c>
      <c r="K108" s="57">
        <f t="shared" ref="K108:K124" si="66">IF(ISERROR(K107),IF(ISERROR(K106),IF(ISERROR(K105),"BLANK",K105),K106),K107)</f>
        <v>0.4375</v>
      </c>
      <c r="L108" s="55" t="str">
        <f t="shared" ref="L108:L124" si="67">IF(ISERROR(L107),IF(ISERROR(L106),IF(ISERROR(L105),"BLANK",L105),L106),L107)</f>
        <v>KDC</v>
      </c>
      <c r="M108" s="55">
        <f t="shared" ref="M108:M124" si="68">IF(ISERROR(M107),IF(ISERROR(M106),IF(ISERROR(M105),"BLANK",M105),M106),M107)</f>
        <v>5.5</v>
      </c>
      <c r="N108" s="55">
        <f t="shared" ref="N108:N124" si="69">IF(ISERROR(N107),IF(ISERROR(N106),IF(ISERROR(N105),"BLANK",N105),N106),N107)</f>
        <v>2</v>
      </c>
      <c r="O108" s="55">
        <f t="shared" ref="O108:O124" si="70">IF(ISERROR(O107),IF(ISERROR(O106),IF(ISERROR(O105),"BLANK",O105),O106),O107)</f>
        <v>1</v>
      </c>
      <c r="P108" s="55" t="s">
        <v>159</v>
      </c>
      <c r="Q108" s="54" t="str">
        <f>IF($N108=1,IF(ISERROR(VLOOKUP($P108,'M1'!$A:$C,Q$2,FALSE())),"NOT PRESENT",VLOOKUP($P108,'M1'!$A:$C,Q$2,FALSE())),IF($N108=2,IF(ISERROR(VLOOKUP(DATA!$P108,'M2'!$A:$C,Q$2,FALSE())),"NOT PRESENT",VLOOKUP(DATA!$P108,'M2'!$A:$C,Q$2,FALSE())),IF($N108=0,IF(ISERROR(VLOOKUP($P108,'M1'!$A:$C,Q$2,FALSE())),IF(ISERROR(VLOOKUP(DATA!$P108,'M2'!$A:$C,Q$2,FALSE())),"NOT PRESENT",VLOOKUP(DATA!$P108,'M2'!$A:$C,Q$2,FALSE())),VLOOKUP($P108,'M1'!$A:$C,Q$2,FALSE())),"SPECIFY METHOD")))</f>
        <v>Patiria miniata</v>
      </c>
      <c r="R108" s="54" t="str">
        <f>IF($N108=1,IF(ISERROR(VLOOKUP($P108,'M1'!$A:$C,R$2,FALSE())),"NOT PRESENT",VLOOKUP($P108,'M1'!$A:$C,R$2,FALSE())),IF($N108=2,IF(ISERROR(VLOOKUP(DATA!$P108,'M2'!$A:$C,R$2,FALSE())),"NOT PRESENT",VLOOKUP(DATA!$P108,'M2'!$A:$C,R$2,FALSE())),IF($N108=0,IF(ISERROR(VLOOKUP($P108,'M1'!$A:$C,R$2,FALSE())),IF(ISERROR(VLOOKUP(DATA!$P108,'M2'!$A:$C,R$2,FALSE())),"NOT PRESENT",VLOOKUP(DATA!$P108,'M2'!$A:$C,R$2,FALSE())),VLOOKUP($P108,'M1'!$A:$C,R$2,FALSE())),"SPECIFY METHOD")))</f>
        <v>Bat star</v>
      </c>
      <c r="S108" s="58">
        <f t="shared" si="45"/>
        <v>6</v>
      </c>
      <c r="T108" s="55">
        <v>6</v>
      </c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</row>
    <row r="109" spans="1:68" s="59" customFormat="1" ht="12.75" customHeight="1">
      <c r="A109" s="54">
        <f>MAX($A$1:$A108)+1</f>
        <v>107</v>
      </c>
      <c r="B109" s="55" t="str">
        <f t="shared" si="60"/>
        <v>Claire Attridge</v>
      </c>
      <c r="C109" s="55" t="str">
        <f t="shared" si="61"/>
        <v>Kieran Cox</v>
      </c>
      <c r="D109" s="55" t="str">
        <f t="shared" si="62"/>
        <v>KCCA19</v>
      </c>
      <c r="E109" s="54" t="str">
        <f>IF(ISERROR(VLOOKUP($D109,SITES!$A:$E,2,FALSE())),"",VLOOKUP($D109,SITES!$A:$E,2,FALSE()))</f>
        <v>Wizard Islet North</v>
      </c>
      <c r="F109" s="55">
        <f>IF(ISERROR(VLOOKUP($D109,SITES!$A:$E,3,FALSE())),"",VLOOKUP($D109,SITES!$A:$E,3,FALSE()))</f>
        <v>48.859160000000003</v>
      </c>
      <c r="G109" s="56">
        <f>IF(ISERROR(VLOOKUP($D109,SITES!$A:$E,4,FALSE())),"",VLOOKUP($D109,SITES!$A:$E,4,FALSE()))</f>
        <v>-125.15908</v>
      </c>
      <c r="H109" s="60" t="str">
        <f t="shared" si="63"/>
        <v>08/06/2023</v>
      </c>
      <c r="I109" s="55">
        <f t="shared" si="64"/>
        <v>1</v>
      </c>
      <c r="J109" s="55">
        <f t="shared" si="65"/>
        <v>210</v>
      </c>
      <c r="K109" s="57">
        <f t="shared" si="66"/>
        <v>0.4375</v>
      </c>
      <c r="L109" s="55" t="str">
        <f t="shared" si="67"/>
        <v>KDC</v>
      </c>
      <c r="M109" s="55">
        <f t="shared" si="68"/>
        <v>5.5</v>
      </c>
      <c r="N109" s="55">
        <f t="shared" si="69"/>
        <v>2</v>
      </c>
      <c r="O109" s="55">
        <f t="shared" si="70"/>
        <v>1</v>
      </c>
      <c r="P109" s="55" t="s">
        <v>179</v>
      </c>
      <c r="Q109" s="54" t="str">
        <f>IF($N109=1,IF(ISERROR(VLOOKUP($P109,'M1'!$A:$C,Q$2,FALSE())),"NOT PRESENT",VLOOKUP($P109,'M1'!$A:$C,Q$2,FALSE())),IF($N109=2,IF(ISERROR(VLOOKUP(DATA!$P109,'M2'!$A:$C,Q$2,FALSE())),"NOT PRESENT",VLOOKUP(DATA!$P109,'M2'!$A:$C,Q$2,FALSE())),IF($N109=0,IF(ISERROR(VLOOKUP($P109,'M1'!$A:$C,Q$2,FALSE())),IF(ISERROR(VLOOKUP(DATA!$P109,'M2'!$A:$C,Q$2,FALSE())),"NOT PRESENT",VLOOKUP(DATA!$P109,'M2'!$A:$C,Q$2,FALSE())),VLOOKUP($P109,'M1'!$A:$C,Q$2,FALSE())),"SPECIFY METHOD")))</f>
        <v>Artedius harringtoni</v>
      </c>
      <c r="R109" s="54" t="str">
        <f>IF($N109=1,IF(ISERROR(VLOOKUP($P109,'M1'!$A:$C,R$2,FALSE())),"NOT PRESENT",VLOOKUP($P109,'M1'!$A:$C,R$2,FALSE())),IF($N109=2,IF(ISERROR(VLOOKUP(DATA!$P109,'M2'!$A:$C,R$2,FALSE())),"NOT PRESENT",VLOOKUP(DATA!$P109,'M2'!$A:$C,R$2,FALSE())),IF($N109=0,IF(ISERROR(VLOOKUP($P109,'M1'!$A:$C,R$2,FALSE())),IF(ISERROR(VLOOKUP(DATA!$P109,'M2'!$A:$C,R$2,FALSE())),"NOT PRESENT",VLOOKUP(DATA!$P109,'M2'!$A:$C,R$2,FALSE())),VLOOKUP($P109,'M1'!$A:$C,R$2,FALSE())),"SPECIFY METHOD")))</f>
        <v>Scalyhead sculpin</v>
      </c>
      <c r="S109" s="58">
        <f t="shared" si="45"/>
        <v>12</v>
      </c>
      <c r="T109" s="55">
        <v>0</v>
      </c>
      <c r="U109" s="55"/>
      <c r="V109" s="55">
        <v>3</v>
      </c>
      <c r="W109" s="55">
        <v>3</v>
      </c>
      <c r="X109" s="55">
        <v>4</v>
      </c>
      <c r="Y109" s="55">
        <v>2</v>
      </c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</row>
    <row r="110" spans="1:68" s="59" customFormat="1" ht="12.75" customHeight="1">
      <c r="A110" s="54">
        <f>MAX($A$1:$A109)+1</f>
        <v>108</v>
      </c>
      <c r="B110" s="55" t="str">
        <f t="shared" si="60"/>
        <v>Claire Attridge</v>
      </c>
      <c r="C110" s="55" t="str">
        <f t="shared" si="61"/>
        <v>Kieran Cox</v>
      </c>
      <c r="D110" s="55" t="str">
        <f t="shared" si="62"/>
        <v>KCCA19</v>
      </c>
      <c r="E110" s="54" t="str">
        <f>IF(ISERROR(VLOOKUP($D110,SITES!$A:$E,2,FALSE())),"",VLOOKUP($D110,SITES!$A:$E,2,FALSE()))</f>
        <v>Wizard Islet North</v>
      </c>
      <c r="F110" s="55">
        <f>IF(ISERROR(VLOOKUP($D110,SITES!$A:$E,3,FALSE())),"",VLOOKUP($D110,SITES!$A:$E,3,FALSE()))</f>
        <v>48.859160000000003</v>
      </c>
      <c r="G110" s="56">
        <f>IF(ISERROR(VLOOKUP($D110,SITES!$A:$E,4,FALSE())),"",VLOOKUP($D110,SITES!$A:$E,4,FALSE()))</f>
        <v>-125.15908</v>
      </c>
      <c r="H110" s="60" t="str">
        <f t="shared" si="63"/>
        <v>08/06/2023</v>
      </c>
      <c r="I110" s="55">
        <f t="shared" si="64"/>
        <v>1</v>
      </c>
      <c r="J110" s="55">
        <f t="shared" si="65"/>
        <v>210</v>
      </c>
      <c r="K110" s="57">
        <f t="shared" si="66"/>
        <v>0.4375</v>
      </c>
      <c r="L110" s="55" t="str">
        <f t="shared" si="67"/>
        <v>KDC</v>
      </c>
      <c r="M110" s="55">
        <f t="shared" si="68"/>
        <v>5.5</v>
      </c>
      <c r="N110" s="55">
        <f t="shared" si="69"/>
        <v>2</v>
      </c>
      <c r="O110" s="55">
        <f t="shared" si="70"/>
        <v>1</v>
      </c>
      <c r="P110" s="55" t="s">
        <v>144</v>
      </c>
      <c r="Q110" s="54" t="str">
        <f>IF($N110=1,IF(ISERROR(VLOOKUP($P110,'M1'!$A:$C,Q$2,FALSE())),"NOT PRESENT",VLOOKUP($P110,'M1'!$A:$C,Q$2,FALSE())),IF($N110=2,IF(ISERROR(VLOOKUP(DATA!$P110,'M2'!$A:$C,Q$2,FALSE())),"NOT PRESENT",VLOOKUP(DATA!$P110,'M2'!$A:$C,Q$2,FALSE())),IF($N110=0,IF(ISERROR(VLOOKUP($P110,'M1'!$A:$C,Q$2,FALSE())),IF(ISERROR(VLOOKUP(DATA!$P110,'M2'!$A:$C,Q$2,FALSE())),"NOT PRESENT",VLOOKUP(DATA!$P110,'M2'!$A:$C,Q$2,FALSE())),VLOOKUP($P110,'M1'!$A:$C,Q$2,FALSE())),"SPECIFY METHOD")))</f>
        <v>Pomaulax gibberosus</v>
      </c>
      <c r="R110" s="54" t="str">
        <f>IF($N110=1,IF(ISERROR(VLOOKUP($P110,'M1'!$A:$C,R$2,FALSE())),"NOT PRESENT",VLOOKUP($P110,'M1'!$A:$C,R$2,FALSE())),IF($N110=2,IF(ISERROR(VLOOKUP(DATA!$P110,'M2'!$A:$C,R$2,FALSE())),"NOT PRESENT",VLOOKUP(DATA!$P110,'M2'!$A:$C,R$2,FALSE())),IF($N110=0,IF(ISERROR(VLOOKUP($P110,'M1'!$A:$C,R$2,FALSE())),IF(ISERROR(VLOOKUP(DATA!$P110,'M2'!$A:$C,R$2,FALSE())),"NOT PRESENT",VLOOKUP(DATA!$P110,'M2'!$A:$C,R$2,FALSE())),VLOOKUP($P110,'M1'!$A:$C,R$2,FALSE())),"SPECIFY METHOD")))</f>
        <v>Red turban shell</v>
      </c>
      <c r="S110" s="58">
        <f t="shared" si="45"/>
        <v>21</v>
      </c>
      <c r="T110" s="55">
        <v>21</v>
      </c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</row>
    <row r="111" spans="1:68" s="59" customFormat="1" ht="12.75" customHeight="1">
      <c r="A111" s="54">
        <f>MAX($A$1:$A110)+1</f>
        <v>109</v>
      </c>
      <c r="B111" s="55" t="str">
        <f t="shared" si="60"/>
        <v>Claire Attridge</v>
      </c>
      <c r="C111" s="55" t="str">
        <f t="shared" si="61"/>
        <v>Kieran Cox</v>
      </c>
      <c r="D111" s="55" t="str">
        <f t="shared" si="62"/>
        <v>KCCA19</v>
      </c>
      <c r="E111" s="54" t="str">
        <f>IF(ISERROR(VLOOKUP($D111,SITES!$A:$E,2,FALSE())),"",VLOOKUP($D111,SITES!$A:$E,2,FALSE()))</f>
        <v>Wizard Islet North</v>
      </c>
      <c r="F111" s="55">
        <f>IF(ISERROR(VLOOKUP($D111,SITES!$A:$E,3,FALSE())),"",VLOOKUP($D111,SITES!$A:$E,3,FALSE()))</f>
        <v>48.859160000000003</v>
      </c>
      <c r="G111" s="56">
        <f>IF(ISERROR(VLOOKUP($D111,SITES!$A:$E,4,FALSE())),"",VLOOKUP($D111,SITES!$A:$E,4,FALSE()))</f>
        <v>-125.15908</v>
      </c>
      <c r="H111" s="60" t="str">
        <f t="shared" si="63"/>
        <v>08/06/2023</v>
      </c>
      <c r="I111" s="55">
        <f t="shared" si="64"/>
        <v>1</v>
      </c>
      <c r="J111" s="55">
        <f t="shared" si="65"/>
        <v>210</v>
      </c>
      <c r="K111" s="57">
        <f t="shared" si="66"/>
        <v>0.4375</v>
      </c>
      <c r="L111" s="55" t="str">
        <f t="shared" si="67"/>
        <v>KDC</v>
      </c>
      <c r="M111" s="55">
        <f t="shared" si="68"/>
        <v>5.5</v>
      </c>
      <c r="N111" s="55">
        <f t="shared" si="69"/>
        <v>2</v>
      </c>
      <c r="O111" s="55">
        <f t="shared" si="70"/>
        <v>1</v>
      </c>
      <c r="P111" s="55" t="s">
        <v>148</v>
      </c>
      <c r="Q111" s="54" t="str">
        <f>IF($N111=1,IF(ISERROR(VLOOKUP($P111,'M1'!$A:$C,Q$2,FALSE())),"NOT PRESENT",VLOOKUP($P111,'M1'!$A:$C,Q$2,FALSE())),IF($N111=2,IF(ISERROR(VLOOKUP(DATA!$P111,'M2'!$A:$C,Q$2,FALSE())),"NOT PRESENT",VLOOKUP(DATA!$P111,'M2'!$A:$C,Q$2,FALSE())),IF($N111=0,IF(ISERROR(VLOOKUP($P111,'M1'!$A:$C,Q$2,FALSE())),IF(ISERROR(VLOOKUP(DATA!$P111,'M2'!$A:$C,Q$2,FALSE())),"NOT PRESENT",VLOOKUP(DATA!$P111,'M2'!$A:$C,Q$2,FALSE())),VLOOKUP($P111,'M1'!$A:$C,Q$2,FALSE())),"SPECIFY METHOD")))</f>
        <v>Apostichopus californicus</v>
      </c>
      <c r="R111" s="54" t="str">
        <f>IF($N111=1,IF(ISERROR(VLOOKUP($P111,'M1'!$A:$C,R$2,FALSE())),"NOT PRESENT",VLOOKUP($P111,'M1'!$A:$C,R$2,FALSE())),IF($N111=2,IF(ISERROR(VLOOKUP(DATA!$P111,'M2'!$A:$C,R$2,FALSE())),"NOT PRESENT",VLOOKUP(DATA!$P111,'M2'!$A:$C,R$2,FALSE())),IF($N111=0,IF(ISERROR(VLOOKUP($P111,'M1'!$A:$C,R$2,FALSE())),IF(ISERROR(VLOOKUP(DATA!$P111,'M2'!$A:$C,R$2,FALSE())),"NOT PRESENT",VLOOKUP(DATA!$P111,'M2'!$A:$C,R$2,FALSE())),VLOOKUP($P111,'M1'!$A:$C,R$2,FALSE())),"SPECIFY METHOD")))</f>
        <v>California sea cucumber</v>
      </c>
      <c r="S111" s="58">
        <f t="shared" si="45"/>
        <v>17</v>
      </c>
      <c r="T111" s="55">
        <v>17</v>
      </c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</row>
    <row r="112" spans="1:68" s="59" customFormat="1" ht="12.75" customHeight="1">
      <c r="A112" s="54">
        <f>MAX($A$1:$A111)+1</f>
        <v>110</v>
      </c>
      <c r="B112" s="55" t="str">
        <f t="shared" si="60"/>
        <v>Claire Attridge</v>
      </c>
      <c r="C112" s="55" t="str">
        <f t="shared" si="61"/>
        <v>Kieran Cox</v>
      </c>
      <c r="D112" s="55" t="str">
        <f t="shared" si="62"/>
        <v>KCCA19</v>
      </c>
      <c r="E112" s="54" t="str">
        <f>IF(ISERROR(VLOOKUP($D112,SITES!$A:$E,2,FALSE())),"",VLOOKUP($D112,SITES!$A:$E,2,FALSE()))</f>
        <v>Wizard Islet North</v>
      </c>
      <c r="F112" s="55">
        <f>IF(ISERROR(VLOOKUP($D112,SITES!$A:$E,3,FALSE())),"",VLOOKUP($D112,SITES!$A:$E,3,FALSE()))</f>
        <v>48.859160000000003</v>
      </c>
      <c r="G112" s="56">
        <f>IF(ISERROR(VLOOKUP($D112,SITES!$A:$E,4,FALSE())),"",VLOOKUP($D112,SITES!$A:$E,4,FALSE()))</f>
        <v>-125.15908</v>
      </c>
      <c r="H112" s="60" t="str">
        <f t="shared" si="63"/>
        <v>08/06/2023</v>
      </c>
      <c r="I112" s="55">
        <f t="shared" si="64"/>
        <v>1</v>
      </c>
      <c r="J112" s="55">
        <f t="shared" si="65"/>
        <v>210</v>
      </c>
      <c r="K112" s="57">
        <f t="shared" si="66"/>
        <v>0.4375</v>
      </c>
      <c r="L112" s="55" t="str">
        <f t="shared" si="67"/>
        <v>KDC</v>
      </c>
      <c r="M112" s="55">
        <f t="shared" si="68"/>
        <v>5.5</v>
      </c>
      <c r="N112" s="55">
        <f t="shared" si="69"/>
        <v>2</v>
      </c>
      <c r="O112" s="55">
        <f t="shared" si="70"/>
        <v>1</v>
      </c>
      <c r="P112" s="55" t="s">
        <v>191</v>
      </c>
      <c r="Q112" s="54" t="str">
        <f>IF($N112=1,IF(ISERROR(VLOOKUP($P112,'M1'!$A:$C,Q$2,FALSE())),"NOT PRESENT",VLOOKUP($P112,'M1'!$A:$C,Q$2,FALSE())),IF($N112=2,IF(ISERROR(VLOOKUP(DATA!$P112,'M2'!$A:$C,Q$2,FALSE())),"NOT PRESENT",VLOOKUP(DATA!$P112,'M2'!$A:$C,Q$2,FALSE())),IF($N112=0,IF(ISERROR(VLOOKUP($P112,'M1'!$A:$C,Q$2,FALSE())),IF(ISERROR(VLOOKUP(DATA!$P112,'M2'!$A:$C,Q$2,FALSE())),"NOT PRESENT",VLOOKUP(DATA!$P112,'M2'!$A:$C,Q$2,FALSE())),VLOOKUP($P112,'M1'!$A:$C,Q$2,FALSE())),"SPECIFY METHOD")))</f>
        <v>Strongylocentrotus droebachiensis</v>
      </c>
      <c r="R112" s="54" t="str">
        <f>IF($N112=1,IF(ISERROR(VLOOKUP($P112,'M1'!$A:$C,R$2,FALSE())),"NOT PRESENT",VLOOKUP($P112,'M1'!$A:$C,R$2,FALSE())),IF($N112=2,IF(ISERROR(VLOOKUP(DATA!$P112,'M2'!$A:$C,R$2,FALSE())),"NOT PRESENT",VLOOKUP(DATA!$P112,'M2'!$A:$C,R$2,FALSE())),IF($N112=0,IF(ISERROR(VLOOKUP($P112,'M1'!$A:$C,R$2,FALSE())),IF(ISERROR(VLOOKUP(DATA!$P112,'M2'!$A:$C,R$2,FALSE())),"NOT PRESENT",VLOOKUP(DATA!$P112,'M2'!$A:$C,R$2,FALSE())),VLOOKUP($P112,'M1'!$A:$C,R$2,FALSE())),"SPECIFY METHOD")))</f>
        <v>Northern sea urchin</v>
      </c>
      <c r="S112" s="58">
        <f t="shared" si="45"/>
        <v>2</v>
      </c>
      <c r="T112" s="55">
        <v>2</v>
      </c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</row>
    <row r="113" spans="1:68" s="59" customFormat="1" ht="12.75" customHeight="1">
      <c r="A113" s="54">
        <f>MAX($A$1:$A112)+1</f>
        <v>111</v>
      </c>
      <c r="B113" s="55" t="str">
        <f t="shared" si="60"/>
        <v>Claire Attridge</v>
      </c>
      <c r="C113" s="55" t="str">
        <f t="shared" si="61"/>
        <v>Kieran Cox</v>
      </c>
      <c r="D113" s="55" t="str">
        <f t="shared" si="62"/>
        <v>KCCA19</v>
      </c>
      <c r="E113" s="54" t="str">
        <f>IF(ISERROR(VLOOKUP($D113,SITES!$A:$E,2,FALSE())),"",VLOOKUP($D113,SITES!$A:$E,2,FALSE()))</f>
        <v>Wizard Islet North</v>
      </c>
      <c r="F113" s="55">
        <f>IF(ISERROR(VLOOKUP($D113,SITES!$A:$E,3,FALSE())),"",VLOOKUP($D113,SITES!$A:$E,3,FALSE()))</f>
        <v>48.859160000000003</v>
      </c>
      <c r="G113" s="56">
        <f>IF(ISERROR(VLOOKUP($D113,SITES!$A:$E,4,FALSE())),"",VLOOKUP($D113,SITES!$A:$E,4,FALSE()))</f>
        <v>-125.15908</v>
      </c>
      <c r="H113" s="60" t="str">
        <f t="shared" si="63"/>
        <v>08/06/2023</v>
      </c>
      <c r="I113" s="55">
        <f t="shared" si="64"/>
        <v>1</v>
      </c>
      <c r="J113" s="55">
        <f t="shared" si="65"/>
        <v>210</v>
      </c>
      <c r="K113" s="57">
        <f t="shared" si="66"/>
        <v>0.4375</v>
      </c>
      <c r="L113" s="55" t="str">
        <f t="shared" si="67"/>
        <v>KDC</v>
      </c>
      <c r="M113" s="55">
        <f t="shared" si="68"/>
        <v>5.5</v>
      </c>
      <c r="N113" s="55">
        <f t="shared" si="69"/>
        <v>2</v>
      </c>
      <c r="O113" s="55">
        <f t="shared" si="70"/>
        <v>1</v>
      </c>
      <c r="P113" s="55" t="s">
        <v>142</v>
      </c>
      <c r="Q113" s="54" t="str">
        <f>IF($N113=1,IF(ISERROR(VLOOKUP($P113,'M1'!$A:$C,Q$2,FALSE())),"NOT PRESENT",VLOOKUP($P113,'M1'!$A:$C,Q$2,FALSE())),IF($N113=2,IF(ISERROR(VLOOKUP(DATA!$P113,'M2'!$A:$C,Q$2,FALSE())),"NOT PRESENT",VLOOKUP(DATA!$P113,'M2'!$A:$C,Q$2,FALSE())),IF($N113=0,IF(ISERROR(VLOOKUP($P113,'M1'!$A:$C,Q$2,FALSE())),IF(ISERROR(VLOOKUP(DATA!$P113,'M2'!$A:$C,Q$2,FALSE())),"NOT PRESENT",VLOOKUP(DATA!$P113,'M2'!$A:$C,Q$2,FALSE())),VLOOKUP($P113,'M1'!$A:$C,Q$2,FALSE())),"SPECIFY METHOD")))</f>
        <v>Dermasterias imbricata</v>
      </c>
      <c r="R113" s="54" t="str">
        <f>IF($N113=1,IF(ISERROR(VLOOKUP($P113,'M1'!$A:$C,R$2,FALSE())),"NOT PRESENT",VLOOKUP($P113,'M1'!$A:$C,R$2,FALSE())),IF($N113=2,IF(ISERROR(VLOOKUP(DATA!$P113,'M2'!$A:$C,R$2,FALSE())),"NOT PRESENT",VLOOKUP(DATA!$P113,'M2'!$A:$C,R$2,FALSE())),IF($N113=0,IF(ISERROR(VLOOKUP($P113,'M1'!$A:$C,R$2,FALSE())),IF(ISERROR(VLOOKUP(DATA!$P113,'M2'!$A:$C,R$2,FALSE())),"NOT PRESENT",VLOOKUP(DATA!$P113,'M2'!$A:$C,R$2,FALSE())),VLOOKUP($P113,'M1'!$A:$C,R$2,FALSE())),"SPECIFY METHOD")))</f>
        <v>Leather star</v>
      </c>
      <c r="S113" s="58">
        <f t="shared" si="45"/>
        <v>7</v>
      </c>
      <c r="T113" s="55">
        <v>7</v>
      </c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</row>
    <row r="114" spans="1:68" s="59" customFormat="1" ht="12.75" customHeight="1">
      <c r="A114" s="54">
        <f>MAX($A$1:$A113)+1</f>
        <v>112</v>
      </c>
      <c r="B114" s="55" t="str">
        <f t="shared" si="60"/>
        <v>Claire Attridge</v>
      </c>
      <c r="C114" s="55" t="str">
        <f t="shared" si="61"/>
        <v>Kieran Cox</v>
      </c>
      <c r="D114" s="55" t="str">
        <f t="shared" si="62"/>
        <v>KCCA19</v>
      </c>
      <c r="E114" s="54" t="str">
        <f>IF(ISERROR(VLOOKUP($D114,SITES!$A:$E,2,FALSE())),"",VLOOKUP($D114,SITES!$A:$E,2,FALSE()))</f>
        <v>Wizard Islet North</v>
      </c>
      <c r="F114" s="55">
        <f>IF(ISERROR(VLOOKUP($D114,SITES!$A:$E,3,FALSE())),"",VLOOKUP($D114,SITES!$A:$E,3,FALSE()))</f>
        <v>48.859160000000003</v>
      </c>
      <c r="G114" s="56">
        <f>IF(ISERROR(VLOOKUP($D114,SITES!$A:$E,4,FALSE())),"",VLOOKUP($D114,SITES!$A:$E,4,FALSE()))</f>
        <v>-125.15908</v>
      </c>
      <c r="H114" s="60" t="str">
        <f t="shared" si="63"/>
        <v>08/06/2023</v>
      </c>
      <c r="I114" s="55">
        <f t="shared" si="64"/>
        <v>1</v>
      </c>
      <c r="J114" s="55">
        <f t="shared" si="65"/>
        <v>210</v>
      </c>
      <c r="K114" s="57">
        <f t="shared" si="66"/>
        <v>0.4375</v>
      </c>
      <c r="L114" s="55" t="str">
        <f t="shared" si="67"/>
        <v>KDC</v>
      </c>
      <c r="M114" s="55">
        <f t="shared" si="68"/>
        <v>5.5</v>
      </c>
      <c r="N114" s="55">
        <f t="shared" si="69"/>
        <v>2</v>
      </c>
      <c r="O114" s="55">
        <f t="shared" si="70"/>
        <v>1</v>
      </c>
      <c r="P114" s="55" t="s">
        <v>147</v>
      </c>
      <c r="Q114" s="54" t="str">
        <f>IF($N114=1,IF(ISERROR(VLOOKUP($P114,'M1'!$A:$C,Q$2,FALSE())),"NOT PRESENT",VLOOKUP($P114,'M1'!$A:$C,Q$2,FALSE())),IF($N114=2,IF(ISERROR(VLOOKUP(DATA!$P114,'M2'!$A:$C,Q$2,FALSE())),"NOT PRESENT",VLOOKUP(DATA!$P114,'M2'!$A:$C,Q$2,FALSE())),IF($N114=0,IF(ISERROR(VLOOKUP($P114,'M1'!$A:$C,Q$2,FALSE())),IF(ISERROR(VLOOKUP(DATA!$P114,'M2'!$A:$C,Q$2,FALSE())),"NOT PRESENT",VLOOKUP(DATA!$P114,'M2'!$A:$C,Q$2,FALSE())),VLOOKUP($P114,'M1'!$A:$C,Q$2,FALSE())),"SPECIFY METHOD")))</f>
        <v>Orthasterias koehleri</v>
      </c>
      <c r="R114" s="54" t="str">
        <f>IF($N114=1,IF(ISERROR(VLOOKUP($P114,'M1'!$A:$C,R$2,FALSE())),"NOT PRESENT",VLOOKUP($P114,'M1'!$A:$C,R$2,FALSE())),IF($N114=2,IF(ISERROR(VLOOKUP(DATA!$P114,'M2'!$A:$C,R$2,FALSE())),"NOT PRESENT",VLOOKUP(DATA!$P114,'M2'!$A:$C,R$2,FALSE())),IF($N114=0,IF(ISERROR(VLOOKUP($P114,'M1'!$A:$C,R$2,FALSE())),IF(ISERROR(VLOOKUP(DATA!$P114,'M2'!$A:$C,R$2,FALSE())),"NOT PRESENT",VLOOKUP(DATA!$P114,'M2'!$A:$C,R$2,FALSE())),VLOOKUP($P114,'M1'!$A:$C,R$2,FALSE())),"SPECIFY METHOD")))</f>
        <v>Rainbow star</v>
      </c>
      <c r="S114" s="58">
        <f t="shared" si="45"/>
        <v>12</v>
      </c>
      <c r="T114" s="55">
        <v>12</v>
      </c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</row>
    <row r="115" spans="1:68" s="59" customFormat="1" ht="12.75" customHeight="1">
      <c r="A115" s="54">
        <f>MAX($A$1:$A114)+1</f>
        <v>113</v>
      </c>
      <c r="B115" s="55" t="str">
        <f t="shared" si="60"/>
        <v>Claire Attridge</v>
      </c>
      <c r="C115" s="55" t="str">
        <f t="shared" si="61"/>
        <v>Kieran Cox</v>
      </c>
      <c r="D115" s="55" t="str">
        <f t="shared" si="62"/>
        <v>KCCA19</v>
      </c>
      <c r="E115" s="54" t="str">
        <f>IF(ISERROR(VLOOKUP($D115,SITES!$A:$E,2,FALSE())),"",VLOOKUP($D115,SITES!$A:$E,2,FALSE()))</f>
        <v>Wizard Islet North</v>
      </c>
      <c r="F115" s="55">
        <f>IF(ISERROR(VLOOKUP($D115,SITES!$A:$E,3,FALSE())),"",VLOOKUP($D115,SITES!$A:$E,3,FALSE()))</f>
        <v>48.859160000000003</v>
      </c>
      <c r="G115" s="56">
        <f>IF(ISERROR(VLOOKUP($D115,SITES!$A:$E,4,FALSE())),"",VLOOKUP($D115,SITES!$A:$E,4,FALSE()))</f>
        <v>-125.15908</v>
      </c>
      <c r="H115" s="60" t="str">
        <f t="shared" si="63"/>
        <v>08/06/2023</v>
      </c>
      <c r="I115" s="55">
        <f t="shared" si="64"/>
        <v>1</v>
      </c>
      <c r="J115" s="55">
        <f t="shared" si="65"/>
        <v>210</v>
      </c>
      <c r="K115" s="57">
        <f t="shared" si="66"/>
        <v>0.4375</v>
      </c>
      <c r="L115" s="55" t="str">
        <f t="shared" si="67"/>
        <v>KDC</v>
      </c>
      <c r="M115" s="55">
        <f t="shared" si="68"/>
        <v>5.5</v>
      </c>
      <c r="N115" s="55">
        <f t="shared" si="69"/>
        <v>2</v>
      </c>
      <c r="O115" s="55">
        <f t="shared" si="70"/>
        <v>1</v>
      </c>
      <c r="P115" s="55" t="s">
        <v>184</v>
      </c>
      <c r="Q115" s="54" t="str">
        <f>IF($N115=1,IF(ISERROR(VLOOKUP($P115,'M1'!$A:$C,Q$2,FALSE())),"NOT PRESENT",VLOOKUP($P115,'M1'!$A:$C,Q$2,FALSE())),IF($N115=2,IF(ISERROR(VLOOKUP(DATA!$P115,'M2'!$A:$C,Q$2,FALSE())),"NOT PRESENT",VLOOKUP(DATA!$P115,'M2'!$A:$C,Q$2,FALSE())),IF($N115=0,IF(ISERROR(VLOOKUP($P115,'M1'!$A:$C,Q$2,FALSE())),IF(ISERROR(VLOOKUP(DATA!$P115,'M2'!$A:$C,Q$2,FALSE())),"NOT PRESENT",VLOOKUP(DATA!$P115,'M2'!$A:$C,Q$2,FALSE())),VLOOKUP($P115,'M1'!$A:$C,Q$2,FALSE())),"SPECIFY METHOD")))</f>
        <v>Henricia pumila</v>
      </c>
      <c r="R115" s="54" t="str">
        <f>IF($N115=1,IF(ISERROR(VLOOKUP($P115,'M1'!$A:$C,R$2,FALSE())),"NOT PRESENT",VLOOKUP($P115,'M1'!$A:$C,R$2,FALSE())),IF($N115=2,IF(ISERROR(VLOOKUP(DATA!$P115,'M2'!$A:$C,R$2,FALSE())),"NOT PRESENT",VLOOKUP(DATA!$P115,'M2'!$A:$C,R$2,FALSE())),IF($N115=0,IF(ISERROR(VLOOKUP($P115,'M1'!$A:$C,R$2,FALSE())),IF(ISERROR(VLOOKUP(DATA!$P115,'M2'!$A:$C,R$2,FALSE())),"NOT PRESENT",VLOOKUP(DATA!$P115,'M2'!$A:$C,R$2,FALSE())),VLOOKUP($P115,'M1'!$A:$C,R$2,FALSE())),"SPECIFY METHOD")))</f>
        <v>Dwarf mottled henricia</v>
      </c>
      <c r="S115" s="58">
        <f t="shared" si="45"/>
        <v>5</v>
      </c>
      <c r="T115" s="55">
        <v>5</v>
      </c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</row>
    <row r="116" spans="1:68" s="59" customFormat="1" ht="12.75" customHeight="1">
      <c r="A116" s="54">
        <f>MAX($A$1:$A115)+1</f>
        <v>114</v>
      </c>
      <c r="B116" s="55" t="str">
        <f t="shared" si="60"/>
        <v>Claire Attridge</v>
      </c>
      <c r="C116" s="55" t="str">
        <f t="shared" si="61"/>
        <v>Kieran Cox</v>
      </c>
      <c r="D116" s="55" t="str">
        <f t="shared" si="62"/>
        <v>KCCA19</v>
      </c>
      <c r="E116" s="54" t="str">
        <f>IF(ISERROR(VLOOKUP($D116,SITES!$A:$E,2,FALSE())),"",VLOOKUP($D116,SITES!$A:$E,2,FALSE()))</f>
        <v>Wizard Islet North</v>
      </c>
      <c r="F116" s="55">
        <f>IF(ISERROR(VLOOKUP($D116,SITES!$A:$E,3,FALSE())),"",VLOOKUP($D116,SITES!$A:$E,3,FALSE()))</f>
        <v>48.859160000000003</v>
      </c>
      <c r="G116" s="56">
        <f>IF(ISERROR(VLOOKUP($D116,SITES!$A:$E,4,FALSE())),"",VLOOKUP($D116,SITES!$A:$E,4,FALSE()))</f>
        <v>-125.15908</v>
      </c>
      <c r="H116" s="60" t="str">
        <f t="shared" si="63"/>
        <v>08/06/2023</v>
      </c>
      <c r="I116" s="55">
        <f t="shared" si="64"/>
        <v>1</v>
      </c>
      <c r="J116" s="55">
        <f t="shared" si="65"/>
        <v>210</v>
      </c>
      <c r="K116" s="57">
        <f t="shared" si="66"/>
        <v>0.4375</v>
      </c>
      <c r="L116" s="55" t="str">
        <f t="shared" si="67"/>
        <v>KDC</v>
      </c>
      <c r="M116" s="55">
        <f t="shared" si="68"/>
        <v>5.5</v>
      </c>
      <c r="N116" s="55">
        <f t="shared" si="69"/>
        <v>2</v>
      </c>
      <c r="O116" s="55">
        <f t="shared" si="70"/>
        <v>1</v>
      </c>
      <c r="P116" s="55" t="s">
        <v>192</v>
      </c>
      <c r="Q116" s="54" t="str">
        <f>IF($N116=1,IF(ISERROR(VLOOKUP($P116,'M1'!$A:$C,Q$2,FALSE())),"NOT PRESENT",VLOOKUP($P116,'M1'!$A:$C,Q$2,FALSE())),IF($N116=2,IF(ISERROR(VLOOKUP(DATA!$P116,'M2'!$A:$C,Q$2,FALSE())),"NOT PRESENT",VLOOKUP(DATA!$P116,'M2'!$A:$C,Q$2,FALSE())),IF($N116=0,IF(ISERROR(VLOOKUP($P116,'M1'!$A:$C,Q$2,FALSE())),IF(ISERROR(VLOOKUP(DATA!$P116,'M2'!$A:$C,Q$2,FALSE())),"NOT PRESENT",VLOOKUP(DATA!$P116,'M2'!$A:$C,Q$2,FALSE())),VLOOKUP($P116,'M1'!$A:$C,Q$2,FALSE())),"SPECIFY METHOD")))</f>
        <v>Crassadoma gigantea</v>
      </c>
      <c r="R116" s="54" t="str">
        <f>IF($N116=1,IF(ISERROR(VLOOKUP($P116,'M1'!$A:$C,R$2,FALSE())),"NOT PRESENT",VLOOKUP($P116,'M1'!$A:$C,R$2,FALSE())),IF($N116=2,IF(ISERROR(VLOOKUP(DATA!$P116,'M2'!$A:$C,R$2,FALSE())),"NOT PRESENT",VLOOKUP(DATA!$P116,'M2'!$A:$C,R$2,FALSE())),IF($N116=0,IF(ISERROR(VLOOKUP($P116,'M1'!$A:$C,R$2,FALSE())),IF(ISERROR(VLOOKUP(DATA!$P116,'M2'!$A:$C,R$2,FALSE())),"NOT PRESENT",VLOOKUP(DATA!$P116,'M2'!$A:$C,R$2,FALSE())),VLOOKUP($P116,'M1'!$A:$C,R$2,FALSE())),"SPECIFY METHOD")))</f>
        <v>Purple-hinged rock scallop</v>
      </c>
      <c r="S116" s="58">
        <f t="shared" si="45"/>
        <v>3</v>
      </c>
      <c r="T116" s="55">
        <v>0</v>
      </c>
      <c r="U116" s="55"/>
      <c r="V116" s="55"/>
      <c r="W116" s="55"/>
      <c r="X116" s="55">
        <v>1</v>
      </c>
      <c r="Y116" s="55">
        <v>1</v>
      </c>
      <c r="Z116" s="55"/>
      <c r="AA116" s="55">
        <v>1</v>
      </c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</row>
    <row r="117" spans="1:68" s="59" customFormat="1" ht="12.75" customHeight="1">
      <c r="A117" s="54">
        <f>MAX($A$1:$A116)+1</f>
        <v>115</v>
      </c>
      <c r="B117" s="55" t="str">
        <f t="shared" si="60"/>
        <v>Claire Attridge</v>
      </c>
      <c r="C117" s="55" t="str">
        <f t="shared" si="61"/>
        <v>Kieran Cox</v>
      </c>
      <c r="D117" s="55" t="str">
        <f t="shared" si="62"/>
        <v>KCCA19</v>
      </c>
      <c r="E117" s="54" t="str">
        <f>IF(ISERROR(VLOOKUP($D117,SITES!$A:$E,2,FALSE())),"",VLOOKUP($D117,SITES!$A:$E,2,FALSE()))</f>
        <v>Wizard Islet North</v>
      </c>
      <c r="F117" s="55">
        <f>IF(ISERROR(VLOOKUP($D117,SITES!$A:$E,3,FALSE())),"",VLOOKUP($D117,SITES!$A:$E,3,FALSE()))</f>
        <v>48.859160000000003</v>
      </c>
      <c r="G117" s="56">
        <f>IF(ISERROR(VLOOKUP($D117,SITES!$A:$E,4,FALSE())),"",VLOOKUP($D117,SITES!$A:$E,4,FALSE()))</f>
        <v>-125.15908</v>
      </c>
      <c r="H117" s="60" t="str">
        <f t="shared" si="63"/>
        <v>08/06/2023</v>
      </c>
      <c r="I117" s="55">
        <f t="shared" si="64"/>
        <v>1</v>
      </c>
      <c r="J117" s="55">
        <f t="shared" si="65"/>
        <v>210</v>
      </c>
      <c r="K117" s="57">
        <f t="shared" si="66"/>
        <v>0.4375</v>
      </c>
      <c r="L117" s="55" t="str">
        <f t="shared" si="67"/>
        <v>KDC</v>
      </c>
      <c r="M117" s="55">
        <f t="shared" si="68"/>
        <v>5.5</v>
      </c>
      <c r="N117" s="55">
        <f t="shared" si="69"/>
        <v>2</v>
      </c>
      <c r="O117" s="55">
        <f t="shared" si="70"/>
        <v>1</v>
      </c>
      <c r="P117" s="55" t="s">
        <v>172</v>
      </c>
      <c r="Q117" s="54" t="str">
        <f>IF($N117=1,IF(ISERROR(VLOOKUP($P117,'M1'!$A:$C,Q$2,FALSE())),"NOT PRESENT",VLOOKUP($P117,'M1'!$A:$C,Q$2,FALSE())),IF($N117=2,IF(ISERROR(VLOOKUP(DATA!$P117,'M2'!$A:$C,Q$2,FALSE())),"NOT PRESENT",VLOOKUP(DATA!$P117,'M2'!$A:$C,Q$2,FALSE())),IF($N117=0,IF(ISERROR(VLOOKUP($P117,'M1'!$A:$C,Q$2,FALSE())),IF(ISERROR(VLOOKUP(DATA!$P117,'M2'!$A:$C,Q$2,FALSE())),"NOT PRESENT",VLOOKUP(DATA!$P117,'M2'!$A:$C,Q$2,FALSE())),VLOOKUP($P117,'M1'!$A:$C,Q$2,FALSE())),"SPECIFY METHOD")))</f>
        <v>Ceratostoma foliatum</v>
      </c>
      <c r="R117" s="54" t="str">
        <f>IF($N117=1,IF(ISERROR(VLOOKUP($P117,'M1'!$A:$C,R$2,FALSE())),"NOT PRESENT",VLOOKUP($P117,'M1'!$A:$C,R$2,FALSE())),IF($N117=2,IF(ISERROR(VLOOKUP(DATA!$P117,'M2'!$A:$C,R$2,FALSE())),"NOT PRESENT",VLOOKUP(DATA!$P117,'M2'!$A:$C,R$2,FALSE())),IF($N117=0,IF(ISERROR(VLOOKUP($P117,'M1'!$A:$C,R$2,FALSE())),IF(ISERROR(VLOOKUP(DATA!$P117,'M2'!$A:$C,R$2,FALSE())),"NOT PRESENT",VLOOKUP(DATA!$P117,'M2'!$A:$C,R$2,FALSE())),VLOOKUP($P117,'M1'!$A:$C,R$2,FALSE())),"SPECIFY METHOD")))</f>
        <v>Leafy hornmouth</v>
      </c>
      <c r="S117" s="58">
        <f t="shared" si="45"/>
        <v>1</v>
      </c>
      <c r="T117" s="55">
        <v>1</v>
      </c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</row>
    <row r="118" spans="1:68" s="59" customFormat="1" ht="12.75" customHeight="1">
      <c r="A118" s="54">
        <f>MAX($A$1:$A117)+1</f>
        <v>116</v>
      </c>
      <c r="B118" s="55" t="str">
        <f t="shared" si="60"/>
        <v>Claire Attridge</v>
      </c>
      <c r="C118" s="55" t="str">
        <f t="shared" si="61"/>
        <v>Kieran Cox</v>
      </c>
      <c r="D118" s="55" t="str">
        <f t="shared" si="62"/>
        <v>KCCA19</v>
      </c>
      <c r="E118" s="54" t="str">
        <f>IF(ISERROR(VLOOKUP($D118,SITES!$A:$E,2,FALSE())),"",VLOOKUP($D118,SITES!$A:$E,2,FALSE()))</f>
        <v>Wizard Islet North</v>
      </c>
      <c r="F118" s="55">
        <f>IF(ISERROR(VLOOKUP($D118,SITES!$A:$E,3,FALSE())),"",VLOOKUP($D118,SITES!$A:$E,3,FALSE()))</f>
        <v>48.859160000000003</v>
      </c>
      <c r="G118" s="56">
        <f>IF(ISERROR(VLOOKUP($D118,SITES!$A:$E,4,FALSE())),"",VLOOKUP($D118,SITES!$A:$E,4,FALSE()))</f>
        <v>-125.15908</v>
      </c>
      <c r="H118" s="60" t="str">
        <f t="shared" si="63"/>
        <v>08/06/2023</v>
      </c>
      <c r="I118" s="55">
        <f t="shared" si="64"/>
        <v>1</v>
      </c>
      <c r="J118" s="55">
        <f t="shared" si="65"/>
        <v>210</v>
      </c>
      <c r="K118" s="57">
        <f t="shared" si="66"/>
        <v>0.4375</v>
      </c>
      <c r="L118" s="55" t="str">
        <f t="shared" si="67"/>
        <v>KDC</v>
      </c>
      <c r="M118" s="55">
        <f t="shared" si="68"/>
        <v>5.5</v>
      </c>
      <c r="N118" s="55">
        <f t="shared" si="69"/>
        <v>2</v>
      </c>
      <c r="O118" s="55">
        <f t="shared" si="70"/>
        <v>1</v>
      </c>
      <c r="P118" s="55" t="s">
        <v>177</v>
      </c>
      <c r="Q118" s="54" t="str">
        <f>IF($N118=1,IF(ISERROR(VLOOKUP($P118,'M1'!$A:$C,Q$2,FALSE())),"NOT PRESENT",VLOOKUP($P118,'M1'!$A:$C,Q$2,FALSE())),IF($N118=2,IF(ISERROR(VLOOKUP(DATA!$P118,'M2'!$A:$C,Q$2,FALSE())),"NOT PRESENT",VLOOKUP(DATA!$P118,'M2'!$A:$C,Q$2,FALSE())),IF($N118=0,IF(ISERROR(VLOOKUP($P118,'M1'!$A:$C,Q$2,FALSE())),IF(ISERROR(VLOOKUP(DATA!$P118,'M2'!$A:$C,Q$2,FALSE())),"NOT PRESENT",VLOOKUP(DATA!$P118,'M2'!$A:$C,Q$2,FALSE())),VLOOKUP($P118,'M1'!$A:$C,Q$2,FALSE())),"SPECIFY METHOD")))</f>
        <v>Jordania zonope</v>
      </c>
      <c r="R118" s="54" t="str">
        <f>IF($N118=1,IF(ISERROR(VLOOKUP($P118,'M1'!$A:$C,R$2,FALSE())),"NOT PRESENT",VLOOKUP($P118,'M1'!$A:$C,R$2,FALSE())),IF($N118=2,IF(ISERROR(VLOOKUP(DATA!$P118,'M2'!$A:$C,R$2,FALSE())),"NOT PRESENT",VLOOKUP(DATA!$P118,'M2'!$A:$C,R$2,FALSE())),IF($N118=0,IF(ISERROR(VLOOKUP($P118,'M1'!$A:$C,R$2,FALSE())),IF(ISERROR(VLOOKUP(DATA!$P118,'M2'!$A:$C,R$2,FALSE())),"NOT PRESENT",VLOOKUP(DATA!$P118,'M2'!$A:$C,R$2,FALSE())),VLOOKUP($P118,'M1'!$A:$C,R$2,FALSE())),"SPECIFY METHOD")))</f>
        <v>Longfin sculpin</v>
      </c>
      <c r="S118" s="58">
        <f t="shared" si="45"/>
        <v>2</v>
      </c>
      <c r="T118" s="55">
        <v>0</v>
      </c>
      <c r="U118" s="55"/>
      <c r="V118" s="55">
        <v>2</v>
      </c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</row>
    <row r="119" spans="1:68" s="59" customFormat="1" ht="12.75" customHeight="1">
      <c r="A119" s="54">
        <f>MAX($A$1:$A118)+1</f>
        <v>117</v>
      </c>
      <c r="B119" s="55" t="str">
        <f t="shared" si="60"/>
        <v>Claire Attridge</v>
      </c>
      <c r="C119" s="55" t="str">
        <f t="shared" si="61"/>
        <v>Kieran Cox</v>
      </c>
      <c r="D119" s="55" t="str">
        <f t="shared" si="62"/>
        <v>KCCA19</v>
      </c>
      <c r="E119" s="54" t="str">
        <f>IF(ISERROR(VLOOKUP($D119,SITES!$A:$E,2,FALSE())),"",VLOOKUP($D119,SITES!$A:$E,2,FALSE()))</f>
        <v>Wizard Islet North</v>
      </c>
      <c r="F119" s="55">
        <f>IF(ISERROR(VLOOKUP($D119,SITES!$A:$E,3,FALSE())),"",VLOOKUP($D119,SITES!$A:$E,3,FALSE()))</f>
        <v>48.859160000000003</v>
      </c>
      <c r="G119" s="56">
        <f>IF(ISERROR(VLOOKUP($D119,SITES!$A:$E,4,FALSE())),"",VLOOKUP($D119,SITES!$A:$E,4,FALSE()))</f>
        <v>-125.15908</v>
      </c>
      <c r="H119" s="60" t="str">
        <f t="shared" si="63"/>
        <v>08/06/2023</v>
      </c>
      <c r="I119" s="55">
        <f t="shared" si="64"/>
        <v>1</v>
      </c>
      <c r="J119" s="55">
        <f t="shared" si="65"/>
        <v>210</v>
      </c>
      <c r="K119" s="57">
        <f t="shared" si="66"/>
        <v>0.4375</v>
      </c>
      <c r="L119" s="55" t="str">
        <f t="shared" si="67"/>
        <v>KDC</v>
      </c>
      <c r="M119" s="55">
        <f t="shared" si="68"/>
        <v>5.5</v>
      </c>
      <c r="N119" s="55">
        <f t="shared" si="69"/>
        <v>2</v>
      </c>
      <c r="O119" s="55">
        <f t="shared" si="70"/>
        <v>1</v>
      </c>
      <c r="P119" s="55" t="s">
        <v>174</v>
      </c>
      <c r="Q119" s="54" t="str">
        <f>IF($N119=1,IF(ISERROR(VLOOKUP($P119,'M1'!$A:$C,Q$2,FALSE())),"NOT PRESENT",VLOOKUP($P119,'M1'!$A:$C,Q$2,FALSE())),IF($N119=2,IF(ISERROR(VLOOKUP(DATA!$P119,'M2'!$A:$C,Q$2,FALSE())),"NOT PRESENT",VLOOKUP(DATA!$P119,'M2'!$A:$C,Q$2,FALSE())),IF($N119=0,IF(ISERROR(VLOOKUP($P119,'M1'!$A:$C,Q$2,FALSE())),IF(ISERROR(VLOOKUP(DATA!$P119,'M2'!$A:$C,Q$2,FALSE())),"NOT PRESENT",VLOOKUP(DATA!$P119,'M2'!$A:$C,Q$2,FALSE())),VLOOKUP($P119,'M1'!$A:$C,Q$2,FALSE())),"SPECIFY METHOD")))</f>
        <v>Hermissenda crassicornis</v>
      </c>
      <c r="R119" s="54" t="str">
        <f>IF($N119=1,IF(ISERROR(VLOOKUP($P119,'M1'!$A:$C,R$2,FALSE())),"NOT PRESENT",VLOOKUP($P119,'M1'!$A:$C,R$2,FALSE())),IF($N119=2,IF(ISERROR(VLOOKUP(DATA!$P119,'M2'!$A:$C,R$2,FALSE())),"NOT PRESENT",VLOOKUP(DATA!$P119,'M2'!$A:$C,R$2,FALSE())),IF($N119=0,IF(ISERROR(VLOOKUP($P119,'M1'!$A:$C,R$2,FALSE())),IF(ISERROR(VLOOKUP(DATA!$P119,'M2'!$A:$C,R$2,FALSE())),"NOT PRESENT",VLOOKUP(DATA!$P119,'M2'!$A:$C,R$2,FALSE())),VLOOKUP($P119,'M1'!$A:$C,R$2,FALSE())),"SPECIFY METHOD")))</f>
        <v>Opalescent nudibranch</v>
      </c>
      <c r="S119" s="58">
        <f t="shared" si="45"/>
        <v>3</v>
      </c>
      <c r="T119" s="55">
        <v>3</v>
      </c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</row>
    <row r="120" spans="1:68" s="59" customFormat="1" ht="12.75" customHeight="1">
      <c r="A120" s="54">
        <f>MAX($A$1:$A119)+1</f>
        <v>118</v>
      </c>
      <c r="B120" s="55" t="str">
        <f t="shared" si="60"/>
        <v>Claire Attridge</v>
      </c>
      <c r="C120" s="55" t="str">
        <f t="shared" si="61"/>
        <v>Kieran Cox</v>
      </c>
      <c r="D120" s="55" t="str">
        <f t="shared" si="62"/>
        <v>KCCA19</v>
      </c>
      <c r="E120" s="54" t="str">
        <f>IF(ISERROR(VLOOKUP($D120,SITES!$A:$E,2,FALSE())),"",VLOOKUP($D120,SITES!$A:$E,2,FALSE()))</f>
        <v>Wizard Islet North</v>
      </c>
      <c r="F120" s="55">
        <f>IF(ISERROR(VLOOKUP($D120,SITES!$A:$E,3,FALSE())),"",VLOOKUP($D120,SITES!$A:$E,3,FALSE()))</f>
        <v>48.859160000000003</v>
      </c>
      <c r="G120" s="56">
        <f>IF(ISERROR(VLOOKUP($D120,SITES!$A:$E,4,FALSE())),"",VLOOKUP($D120,SITES!$A:$E,4,FALSE()))</f>
        <v>-125.15908</v>
      </c>
      <c r="H120" s="60" t="str">
        <f t="shared" si="63"/>
        <v>08/06/2023</v>
      </c>
      <c r="I120" s="55">
        <f t="shared" si="64"/>
        <v>1</v>
      </c>
      <c r="J120" s="55">
        <f t="shared" si="65"/>
        <v>210</v>
      </c>
      <c r="K120" s="57">
        <f t="shared" si="66"/>
        <v>0.4375</v>
      </c>
      <c r="L120" s="55" t="str">
        <f t="shared" si="67"/>
        <v>KDC</v>
      </c>
      <c r="M120" s="55">
        <f t="shared" si="68"/>
        <v>5.5</v>
      </c>
      <c r="N120" s="55">
        <f t="shared" si="69"/>
        <v>2</v>
      </c>
      <c r="O120" s="55">
        <f t="shared" si="70"/>
        <v>1</v>
      </c>
      <c r="P120" s="55" t="s">
        <v>141</v>
      </c>
      <c r="Q120" s="54" t="str">
        <f>IF($N120=1,IF(ISERROR(VLOOKUP($P120,'M1'!$A:$C,Q$2,FALSE())),"NOT PRESENT",VLOOKUP($P120,'M1'!$A:$C,Q$2,FALSE())),IF($N120=2,IF(ISERROR(VLOOKUP(DATA!$P120,'M2'!$A:$C,Q$2,FALSE())),"NOT PRESENT",VLOOKUP(DATA!$P120,'M2'!$A:$C,Q$2,FALSE())),IF($N120=0,IF(ISERROR(VLOOKUP($P120,'M1'!$A:$C,Q$2,FALSE())),IF(ISERROR(VLOOKUP(DATA!$P120,'M2'!$A:$C,Q$2,FALSE())),"NOT PRESENT",VLOOKUP(DATA!$P120,'M2'!$A:$C,Q$2,FALSE())),VLOOKUP($P120,'M1'!$A:$C,Q$2,FALSE())),"SPECIFY METHOD")))</f>
        <v>Rhinogobiops nicholsii</v>
      </c>
      <c r="R120" s="54" t="str">
        <f>IF($N120=1,IF(ISERROR(VLOOKUP($P120,'M1'!$A:$C,R$2,FALSE())),"NOT PRESENT",VLOOKUP($P120,'M1'!$A:$C,R$2,FALSE())),IF($N120=2,IF(ISERROR(VLOOKUP(DATA!$P120,'M2'!$A:$C,R$2,FALSE())),"NOT PRESENT",VLOOKUP(DATA!$P120,'M2'!$A:$C,R$2,FALSE())),IF($N120=0,IF(ISERROR(VLOOKUP($P120,'M1'!$A:$C,R$2,FALSE())),IF(ISERROR(VLOOKUP(DATA!$P120,'M2'!$A:$C,R$2,FALSE())),"NOT PRESENT",VLOOKUP(DATA!$P120,'M2'!$A:$C,R$2,FALSE())),VLOOKUP($P120,'M1'!$A:$C,R$2,FALSE())),"SPECIFY METHOD")))</f>
        <v>Blackeye goby</v>
      </c>
      <c r="S120" s="58">
        <f t="shared" si="45"/>
        <v>21</v>
      </c>
      <c r="T120" s="55">
        <v>0</v>
      </c>
      <c r="U120" s="55"/>
      <c r="V120" s="55">
        <v>3</v>
      </c>
      <c r="W120" s="55">
        <v>6</v>
      </c>
      <c r="X120" s="55">
        <v>3</v>
      </c>
      <c r="Y120" s="55">
        <v>6</v>
      </c>
      <c r="Z120" s="55">
        <v>3</v>
      </c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</row>
    <row r="121" spans="1:68" s="59" customFormat="1" ht="12.75" customHeight="1">
      <c r="A121" s="54">
        <f>MAX($A$1:$A120)+1</f>
        <v>119</v>
      </c>
      <c r="B121" s="55" t="str">
        <f t="shared" si="60"/>
        <v>Claire Attridge</v>
      </c>
      <c r="C121" s="55" t="str">
        <f t="shared" si="61"/>
        <v>Kieran Cox</v>
      </c>
      <c r="D121" s="55" t="str">
        <f t="shared" si="62"/>
        <v>KCCA19</v>
      </c>
      <c r="E121" s="54" t="str">
        <f>IF(ISERROR(VLOOKUP($D121,SITES!$A:$E,2,FALSE())),"",VLOOKUP($D121,SITES!$A:$E,2,FALSE()))</f>
        <v>Wizard Islet North</v>
      </c>
      <c r="F121" s="55">
        <f>IF(ISERROR(VLOOKUP($D121,SITES!$A:$E,3,FALSE())),"",VLOOKUP($D121,SITES!$A:$E,3,FALSE()))</f>
        <v>48.859160000000003</v>
      </c>
      <c r="G121" s="56">
        <f>IF(ISERROR(VLOOKUP($D121,SITES!$A:$E,4,FALSE())),"",VLOOKUP($D121,SITES!$A:$E,4,FALSE()))</f>
        <v>-125.15908</v>
      </c>
      <c r="H121" s="60" t="str">
        <f t="shared" si="63"/>
        <v>08/06/2023</v>
      </c>
      <c r="I121" s="55">
        <f t="shared" si="64"/>
        <v>1</v>
      </c>
      <c r="J121" s="55">
        <f t="shared" si="65"/>
        <v>210</v>
      </c>
      <c r="K121" s="57">
        <f t="shared" si="66"/>
        <v>0.4375</v>
      </c>
      <c r="L121" s="55" t="str">
        <f t="shared" si="67"/>
        <v>KDC</v>
      </c>
      <c r="M121" s="55">
        <f t="shared" si="68"/>
        <v>5.5</v>
      </c>
      <c r="N121" s="55">
        <f t="shared" si="69"/>
        <v>2</v>
      </c>
      <c r="O121" s="55">
        <f t="shared" si="70"/>
        <v>1</v>
      </c>
      <c r="P121" s="55" t="s">
        <v>193</v>
      </c>
      <c r="Q121" s="54" t="str">
        <f>IF($N121=1,IF(ISERROR(VLOOKUP($P121,'M1'!$A:$C,Q$2,FALSE())),"NOT PRESENT",VLOOKUP($P121,'M1'!$A:$C,Q$2,FALSE())),IF($N121=2,IF(ISERROR(VLOOKUP(DATA!$P121,'M2'!$A:$C,Q$2,FALSE())),"NOT PRESENT",VLOOKUP(DATA!$P121,'M2'!$A:$C,Q$2,FALSE())),IF($N121=0,IF(ISERROR(VLOOKUP($P121,'M1'!$A:$C,Q$2,FALSE())),IF(ISERROR(VLOOKUP(DATA!$P121,'M2'!$A:$C,Q$2,FALSE())),"NOT PRESENT",VLOOKUP(DATA!$P121,'M2'!$A:$C,Q$2,FALSE())),VLOOKUP($P121,'M1'!$A:$C,Q$2,FALSE())),"SPECIFY METHOD")))</f>
        <v>Diodora aspera</v>
      </c>
      <c r="R121" s="54" t="str">
        <f>IF($N121=1,IF(ISERROR(VLOOKUP($P121,'M1'!$A:$C,R$2,FALSE())),"NOT PRESENT",VLOOKUP($P121,'M1'!$A:$C,R$2,FALSE())),IF($N121=2,IF(ISERROR(VLOOKUP(DATA!$P121,'M2'!$A:$C,R$2,FALSE())),"NOT PRESENT",VLOOKUP(DATA!$P121,'M2'!$A:$C,R$2,FALSE())),IF($N121=0,IF(ISERROR(VLOOKUP($P121,'M1'!$A:$C,R$2,FALSE())),IF(ISERROR(VLOOKUP(DATA!$P121,'M2'!$A:$C,R$2,FALSE())),"NOT PRESENT",VLOOKUP(DATA!$P121,'M2'!$A:$C,R$2,FALSE())),VLOOKUP($P121,'M1'!$A:$C,R$2,FALSE())),"SPECIFY METHOD")))</f>
        <v>Rough Keyhold Limpet</v>
      </c>
      <c r="S121" s="58">
        <f t="shared" si="45"/>
        <v>2</v>
      </c>
      <c r="T121" s="55">
        <v>2</v>
      </c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</row>
    <row r="122" spans="1:68" s="59" customFormat="1" ht="12.75" customHeight="1">
      <c r="A122" s="54">
        <f>MAX($A$1:$A121)+1</f>
        <v>120</v>
      </c>
      <c r="B122" s="55" t="str">
        <f t="shared" si="60"/>
        <v>Claire Attridge</v>
      </c>
      <c r="C122" s="55" t="str">
        <f t="shared" si="61"/>
        <v>Kieran Cox</v>
      </c>
      <c r="D122" s="55" t="str">
        <f t="shared" si="62"/>
        <v>KCCA19</v>
      </c>
      <c r="E122" s="54" t="str">
        <f>IF(ISERROR(VLOOKUP($D122,SITES!$A:$E,2,FALSE())),"",VLOOKUP($D122,SITES!$A:$E,2,FALSE()))</f>
        <v>Wizard Islet North</v>
      </c>
      <c r="F122" s="55">
        <f>IF(ISERROR(VLOOKUP($D122,SITES!$A:$E,3,FALSE())),"",VLOOKUP($D122,SITES!$A:$E,3,FALSE()))</f>
        <v>48.859160000000003</v>
      </c>
      <c r="G122" s="56">
        <f>IF(ISERROR(VLOOKUP($D122,SITES!$A:$E,4,FALSE())),"",VLOOKUP($D122,SITES!$A:$E,4,FALSE()))</f>
        <v>-125.15908</v>
      </c>
      <c r="H122" s="60" t="str">
        <f t="shared" si="63"/>
        <v>08/06/2023</v>
      </c>
      <c r="I122" s="55">
        <f t="shared" si="64"/>
        <v>1</v>
      </c>
      <c r="J122" s="55">
        <f t="shared" si="65"/>
        <v>210</v>
      </c>
      <c r="K122" s="57">
        <f t="shared" si="66"/>
        <v>0.4375</v>
      </c>
      <c r="L122" s="55" t="str">
        <f t="shared" si="67"/>
        <v>KDC</v>
      </c>
      <c r="M122" s="55">
        <f t="shared" si="68"/>
        <v>5.5</v>
      </c>
      <c r="N122" s="55">
        <f t="shared" si="69"/>
        <v>2</v>
      </c>
      <c r="O122" s="55">
        <f t="shared" si="70"/>
        <v>1</v>
      </c>
      <c r="P122" s="55" t="s">
        <v>173</v>
      </c>
      <c r="Q122" s="54" t="str">
        <f>IF($N122=1,IF(ISERROR(VLOOKUP($P122,'M1'!$A:$C,Q$2,FALSE())),"NOT PRESENT",VLOOKUP($P122,'M1'!$A:$C,Q$2,FALSE())),IF($N122=2,IF(ISERROR(VLOOKUP(DATA!$P122,'M2'!$A:$C,Q$2,FALSE())),"NOT PRESENT",VLOOKUP(DATA!$P122,'M2'!$A:$C,Q$2,FALSE())),IF($N122=0,IF(ISERROR(VLOOKUP($P122,'M1'!$A:$C,Q$2,FALSE())),IF(ISERROR(VLOOKUP(DATA!$P122,'M2'!$A:$C,Q$2,FALSE())),"NOT PRESENT",VLOOKUP(DATA!$P122,'M2'!$A:$C,Q$2,FALSE())),VLOOKUP($P122,'M1'!$A:$C,Q$2,FALSE())),"SPECIFY METHOD")))</f>
        <v>Haliotis kamtschatkana</v>
      </c>
      <c r="R122" s="54" t="str">
        <f>IF($N122=1,IF(ISERROR(VLOOKUP($P122,'M1'!$A:$C,R$2,FALSE())),"NOT PRESENT",VLOOKUP($P122,'M1'!$A:$C,R$2,FALSE())),IF($N122=2,IF(ISERROR(VLOOKUP(DATA!$P122,'M2'!$A:$C,R$2,FALSE())),"NOT PRESENT",VLOOKUP(DATA!$P122,'M2'!$A:$C,R$2,FALSE())),IF($N122=0,IF(ISERROR(VLOOKUP($P122,'M1'!$A:$C,R$2,FALSE())),IF(ISERROR(VLOOKUP(DATA!$P122,'M2'!$A:$C,R$2,FALSE())),"NOT PRESENT",VLOOKUP(DATA!$P122,'M2'!$A:$C,R$2,FALSE())),VLOOKUP($P122,'M1'!$A:$C,R$2,FALSE())),"SPECIFY METHOD")))</f>
        <v>Pinto abalone</v>
      </c>
      <c r="S122" s="58">
        <f t="shared" si="45"/>
        <v>3</v>
      </c>
      <c r="T122" s="55">
        <v>0</v>
      </c>
      <c r="U122" s="55"/>
      <c r="V122" s="55">
        <v>2</v>
      </c>
      <c r="W122" s="55">
        <v>1</v>
      </c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</row>
    <row r="123" spans="1:68" s="59" customFormat="1" ht="12.75" customHeight="1">
      <c r="A123" s="54">
        <f>MAX($A$1:$A122)+1</f>
        <v>121</v>
      </c>
      <c r="B123" s="55" t="str">
        <f t="shared" si="60"/>
        <v>Claire Attridge</v>
      </c>
      <c r="C123" s="55" t="str">
        <f t="shared" si="61"/>
        <v>Kieran Cox</v>
      </c>
      <c r="D123" s="55" t="str">
        <f t="shared" si="62"/>
        <v>KCCA19</v>
      </c>
      <c r="E123" s="54" t="str">
        <f>IF(ISERROR(VLOOKUP($D123,SITES!$A:$E,2,FALSE())),"",VLOOKUP($D123,SITES!$A:$E,2,FALSE()))</f>
        <v>Wizard Islet North</v>
      </c>
      <c r="F123" s="55">
        <f>IF(ISERROR(VLOOKUP($D123,SITES!$A:$E,3,FALSE())),"",VLOOKUP($D123,SITES!$A:$E,3,FALSE()))</f>
        <v>48.859160000000003</v>
      </c>
      <c r="G123" s="56">
        <f>IF(ISERROR(VLOOKUP($D123,SITES!$A:$E,4,FALSE())),"",VLOOKUP($D123,SITES!$A:$E,4,FALSE()))</f>
        <v>-125.15908</v>
      </c>
      <c r="H123" s="60" t="str">
        <f t="shared" si="63"/>
        <v>08/06/2023</v>
      </c>
      <c r="I123" s="55">
        <f t="shared" si="64"/>
        <v>1</v>
      </c>
      <c r="J123" s="55">
        <f t="shared" si="65"/>
        <v>210</v>
      </c>
      <c r="K123" s="57">
        <f t="shared" si="66"/>
        <v>0.4375</v>
      </c>
      <c r="L123" s="55" t="str">
        <f t="shared" si="67"/>
        <v>KDC</v>
      </c>
      <c r="M123" s="55">
        <f t="shared" si="68"/>
        <v>5.5</v>
      </c>
      <c r="N123" s="55">
        <f t="shared" si="69"/>
        <v>2</v>
      </c>
      <c r="O123" s="55">
        <f t="shared" si="70"/>
        <v>1</v>
      </c>
      <c r="P123" s="55" t="s">
        <v>185</v>
      </c>
      <c r="Q123" s="54" t="str">
        <f>IF($N123=1,IF(ISERROR(VLOOKUP($P123,'M1'!$A:$C,Q$2,FALSE())),"NOT PRESENT",VLOOKUP($P123,'M1'!$A:$C,Q$2,FALSE())),IF($N123=2,IF(ISERROR(VLOOKUP(DATA!$P123,'M2'!$A:$C,Q$2,FALSE())),"NOT PRESENT",VLOOKUP(DATA!$P123,'M2'!$A:$C,Q$2,FALSE())),IF($N123=0,IF(ISERROR(VLOOKUP($P123,'M1'!$A:$C,Q$2,FALSE())),IF(ISERROR(VLOOKUP(DATA!$P123,'M2'!$A:$C,Q$2,FALSE())),"NOT PRESENT",VLOOKUP(DATA!$P123,'M2'!$A:$C,Q$2,FALSE())),VLOOKUP($P123,'M1'!$A:$C,Q$2,FALSE())),"SPECIFY METHOD")))</f>
        <v>Oregonia gracilis</v>
      </c>
      <c r="R123" s="54" t="str">
        <f>IF($N123=1,IF(ISERROR(VLOOKUP($P123,'M1'!$A:$C,R$2,FALSE())),"NOT PRESENT",VLOOKUP($P123,'M1'!$A:$C,R$2,FALSE())),IF($N123=2,IF(ISERROR(VLOOKUP(DATA!$P123,'M2'!$A:$C,R$2,FALSE())),"NOT PRESENT",VLOOKUP(DATA!$P123,'M2'!$A:$C,R$2,FALSE())),IF($N123=0,IF(ISERROR(VLOOKUP($P123,'M1'!$A:$C,R$2,FALSE())),IF(ISERROR(VLOOKUP(DATA!$P123,'M2'!$A:$C,R$2,FALSE())),"NOT PRESENT",VLOOKUP(DATA!$P123,'M2'!$A:$C,R$2,FALSE())),VLOOKUP($P123,'M1'!$A:$C,R$2,FALSE())),"SPECIFY METHOD")))</f>
        <v>Graceful decorator crab</v>
      </c>
      <c r="S123" s="58">
        <f t="shared" si="45"/>
        <v>3</v>
      </c>
      <c r="T123" s="55">
        <v>3</v>
      </c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</row>
    <row r="124" spans="1:68" s="59" customFormat="1" ht="12.75" customHeight="1">
      <c r="A124" s="54">
        <f>MAX($A$1:$A123)+1</f>
        <v>122</v>
      </c>
      <c r="B124" s="55" t="str">
        <f t="shared" si="60"/>
        <v>Claire Attridge</v>
      </c>
      <c r="C124" s="55" t="str">
        <f t="shared" si="61"/>
        <v>Kieran Cox</v>
      </c>
      <c r="D124" s="55" t="str">
        <f t="shared" si="62"/>
        <v>KCCA19</v>
      </c>
      <c r="E124" s="54" t="str">
        <f>IF(ISERROR(VLOOKUP($D124,SITES!$A:$E,2,FALSE())),"",VLOOKUP($D124,SITES!$A:$E,2,FALSE()))</f>
        <v>Wizard Islet North</v>
      </c>
      <c r="F124" s="55">
        <f>IF(ISERROR(VLOOKUP($D124,SITES!$A:$E,3,FALSE())),"",VLOOKUP($D124,SITES!$A:$E,3,FALSE()))</f>
        <v>48.859160000000003</v>
      </c>
      <c r="G124" s="56">
        <f>IF(ISERROR(VLOOKUP($D124,SITES!$A:$E,4,FALSE())),"",VLOOKUP($D124,SITES!$A:$E,4,FALSE()))</f>
        <v>-125.15908</v>
      </c>
      <c r="H124" s="60" t="str">
        <f t="shared" si="63"/>
        <v>08/06/2023</v>
      </c>
      <c r="I124" s="55">
        <f t="shared" si="64"/>
        <v>1</v>
      </c>
      <c r="J124" s="55">
        <f t="shared" si="65"/>
        <v>210</v>
      </c>
      <c r="K124" s="57">
        <f t="shared" si="66"/>
        <v>0.4375</v>
      </c>
      <c r="L124" s="55" t="str">
        <f t="shared" si="67"/>
        <v>KDC</v>
      </c>
      <c r="M124" s="55">
        <f t="shared" si="68"/>
        <v>5.5</v>
      </c>
      <c r="N124" s="55">
        <f t="shared" si="69"/>
        <v>2</v>
      </c>
      <c r="O124" s="55">
        <f t="shared" si="70"/>
        <v>1</v>
      </c>
      <c r="P124" s="55" t="s">
        <v>145</v>
      </c>
      <c r="Q124" s="54" t="str">
        <f>IF($N124=1,IF(ISERROR(VLOOKUP($P124,'M1'!$A:$C,Q$2,FALSE())),"NOT PRESENT",VLOOKUP($P124,'M1'!$A:$C,Q$2,FALSE())),IF($N124=2,IF(ISERROR(VLOOKUP(DATA!$P124,'M2'!$A:$C,Q$2,FALSE())),"NOT PRESENT",VLOOKUP(DATA!$P124,'M2'!$A:$C,Q$2,FALSE())),IF($N124=0,IF(ISERROR(VLOOKUP($P124,'M1'!$A:$C,Q$2,FALSE())),IF(ISERROR(VLOOKUP(DATA!$P124,'M2'!$A:$C,Q$2,FALSE())),"NOT PRESENT",VLOOKUP(DATA!$P124,'M2'!$A:$C,Q$2,FALSE())),VLOOKUP($P124,'M1'!$A:$C,Q$2,FALSE())),"SPECIFY METHOD")))</f>
        <v>Pycnopodia helianthoides</v>
      </c>
      <c r="R124" s="54" t="str">
        <f>IF($N124=1,IF(ISERROR(VLOOKUP($P124,'M1'!$A:$C,R$2,FALSE())),"NOT PRESENT",VLOOKUP($P124,'M1'!$A:$C,R$2,FALSE())),IF($N124=2,IF(ISERROR(VLOOKUP(DATA!$P124,'M2'!$A:$C,R$2,FALSE())),"NOT PRESENT",VLOOKUP(DATA!$P124,'M2'!$A:$C,R$2,FALSE())),IF($N124=0,IF(ISERROR(VLOOKUP($P124,'M1'!$A:$C,R$2,FALSE())),IF(ISERROR(VLOOKUP(DATA!$P124,'M2'!$A:$C,R$2,FALSE())),"NOT PRESENT",VLOOKUP(DATA!$P124,'M2'!$A:$C,R$2,FALSE())),VLOOKUP($P124,'M1'!$A:$C,R$2,FALSE())),"SPECIFY METHOD")))</f>
        <v>Sunflower star</v>
      </c>
      <c r="S124" s="58">
        <f t="shared" si="45"/>
        <v>2</v>
      </c>
      <c r="T124" s="55">
        <v>0</v>
      </c>
      <c r="U124" s="55"/>
      <c r="V124" s="55">
        <v>1</v>
      </c>
      <c r="W124" s="55"/>
      <c r="X124" s="55"/>
      <c r="Y124" s="55"/>
      <c r="Z124" s="55"/>
      <c r="AA124" s="55">
        <v>1</v>
      </c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</row>
    <row r="125" spans="1:68" s="59" customFormat="1" ht="12.75" customHeight="1">
      <c r="A125" s="54">
        <f>MAX($A$1:$A124)+1</f>
        <v>123</v>
      </c>
      <c r="B125" s="55" t="str">
        <f t="shared" si="60"/>
        <v>Claire Attridge</v>
      </c>
      <c r="C125" s="55" t="str">
        <f t="shared" si="61"/>
        <v>Kieran Cox</v>
      </c>
      <c r="D125" s="55" t="str">
        <f t="shared" si="62"/>
        <v>KCCA19</v>
      </c>
      <c r="E125" s="54" t="str">
        <f>IF(ISERROR(VLOOKUP($D125,SITES!$A:$E,2,FALSE())),"",VLOOKUP($D125,SITES!$A:$E,2,FALSE()))</f>
        <v>Wizard Islet North</v>
      </c>
      <c r="F125" s="55">
        <f>IF(ISERROR(VLOOKUP($D125,SITES!$A:$E,3,FALSE())),"",VLOOKUP($D125,SITES!$A:$E,3,FALSE()))</f>
        <v>48.859160000000003</v>
      </c>
      <c r="G125" s="56">
        <f>IF(ISERROR(VLOOKUP($D125,SITES!$A:$E,4,FALSE())),"",VLOOKUP($D125,SITES!$A:$E,4,FALSE()))</f>
        <v>-125.15908</v>
      </c>
      <c r="H125" s="60" t="str">
        <f t="shared" ref="H125:M126" si="71">IF(ISERROR(H124),IF(ISERROR(H123),IF(ISERROR(H122),"BLANK",H122),H123),H124)</f>
        <v>08/06/2023</v>
      </c>
      <c r="I125" s="55">
        <f t="shared" si="71"/>
        <v>1</v>
      </c>
      <c r="J125" s="55">
        <f t="shared" si="71"/>
        <v>210</v>
      </c>
      <c r="K125" s="57">
        <f t="shared" si="71"/>
        <v>0.4375</v>
      </c>
      <c r="L125" s="55" t="str">
        <f t="shared" si="71"/>
        <v>KDC</v>
      </c>
      <c r="M125" s="55">
        <f t="shared" si="71"/>
        <v>5.5</v>
      </c>
      <c r="N125" s="55">
        <v>0</v>
      </c>
      <c r="O125" s="55">
        <f>IF(ISERROR(O124),IF(ISERROR(O123),IF(ISERROR(O122),"BLANK",O122),O123),O124)</f>
        <v>1</v>
      </c>
      <c r="P125" s="55" t="s">
        <v>194</v>
      </c>
      <c r="Q125" s="54" t="str">
        <f>IF($N125=1,IF(ISERROR(VLOOKUP($P125,'M1'!$A:$C,Q$2,FALSE())),"NOT PRESENT",VLOOKUP($P125,'M1'!$A:$C,Q$2,FALSE())),IF($N125=2,IF(ISERROR(VLOOKUP(DATA!$P125,'M2'!$A:$C,Q$2,FALSE())),"NOT PRESENT",VLOOKUP(DATA!$P125,'M2'!$A:$C,Q$2,FALSE())),IF($N125=0,IF(ISERROR(VLOOKUP($P125,'M1'!$A:$C,Q$2,FALSE())),IF(ISERROR(VLOOKUP(DATA!$P125,'M2'!$A:$C,Q$2,FALSE())),"NOT PRESENT",VLOOKUP(DATA!$P125,'M2'!$A:$C,Q$2,FALSE())),VLOOKUP($P125,'M1'!$A:$C,Q$2,FALSE())),"SPECIFY METHOD")))</f>
        <v>Pleuronichthys coenosus</v>
      </c>
      <c r="R125" s="54" t="str">
        <f>IF($N125=1,IF(ISERROR(VLOOKUP($P125,'M1'!$A:$C,R$2,FALSE())),"NOT PRESENT",VLOOKUP($P125,'M1'!$A:$C,R$2,FALSE())),IF($N125=2,IF(ISERROR(VLOOKUP(DATA!$P125,'M2'!$A:$C,R$2,FALSE())),"NOT PRESENT",VLOOKUP(DATA!$P125,'M2'!$A:$C,R$2,FALSE())),IF($N125=0,IF(ISERROR(VLOOKUP($P125,'M1'!$A:$C,R$2,FALSE())),IF(ISERROR(VLOOKUP(DATA!$P125,'M2'!$A:$C,R$2,FALSE())),"NOT PRESENT",VLOOKUP(DATA!$P125,'M2'!$A:$C,R$2,FALSE())),VLOOKUP($P125,'M1'!$A:$C,R$2,FALSE())),"SPECIFY METHOD")))</f>
        <v>C-o sole</v>
      </c>
      <c r="S125" s="58">
        <f t="shared" si="45"/>
        <v>1</v>
      </c>
      <c r="T125" s="55">
        <v>0</v>
      </c>
      <c r="U125" s="55"/>
      <c r="V125" s="55"/>
      <c r="W125" s="55"/>
      <c r="X125" s="55"/>
      <c r="Y125" s="55"/>
      <c r="Z125" s="55">
        <v>1</v>
      </c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</row>
    <row r="126" spans="1:68" s="59" customFormat="1" ht="12.75" customHeight="1">
      <c r="A126" s="54">
        <f>MAX($A$1:$A125)+1</f>
        <v>124</v>
      </c>
      <c r="B126" s="55" t="str">
        <f t="shared" si="60"/>
        <v>Claire Attridge</v>
      </c>
      <c r="C126" s="55" t="str">
        <f t="shared" si="61"/>
        <v>Kieran Cox</v>
      </c>
      <c r="D126" s="55" t="str">
        <f t="shared" si="62"/>
        <v>KCCA19</v>
      </c>
      <c r="E126" s="54" t="str">
        <f>IF(ISERROR(VLOOKUP($D126,SITES!$A:$E,2,FALSE())),"",VLOOKUP($D126,SITES!$A:$E,2,FALSE()))</f>
        <v>Wizard Islet North</v>
      </c>
      <c r="F126" s="55">
        <f>IF(ISERROR(VLOOKUP($D126,SITES!$A:$E,3,FALSE())),"",VLOOKUP($D126,SITES!$A:$E,3,FALSE()))</f>
        <v>48.859160000000003</v>
      </c>
      <c r="G126" s="56">
        <f>IF(ISERROR(VLOOKUP($D126,SITES!$A:$E,4,FALSE())),"",VLOOKUP($D126,SITES!$A:$E,4,FALSE()))</f>
        <v>-125.15908</v>
      </c>
      <c r="H126" s="60" t="str">
        <f t="shared" si="71"/>
        <v>08/06/2023</v>
      </c>
      <c r="I126" s="55">
        <f t="shared" si="71"/>
        <v>1</v>
      </c>
      <c r="J126" s="55">
        <f t="shared" si="71"/>
        <v>210</v>
      </c>
      <c r="K126" s="57">
        <f t="shared" si="71"/>
        <v>0.4375</v>
      </c>
      <c r="L126" s="55" t="str">
        <f t="shared" si="71"/>
        <v>KDC</v>
      </c>
      <c r="M126" s="55">
        <f t="shared" si="71"/>
        <v>5.5</v>
      </c>
      <c r="N126" s="55">
        <f>IF(ISERROR(N125),IF(ISERROR(N124),IF(ISERROR(N123),"BLANK",N123),N124),N125)</f>
        <v>0</v>
      </c>
      <c r="O126" s="55">
        <f>IF(ISERROR(O125),IF(ISERROR(O124),IF(ISERROR(O123),"BLANK",O123),O124),O125)</f>
        <v>1</v>
      </c>
      <c r="P126" s="55" t="s">
        <v>168</v>
      </c>
      <c r="Q126" s="54" t="str">
        <f>IF($N126=1,IF(ISERROR(VLOOKUP($P126,'M1'!$A:$C,Q$2,FALSE())),"NOT PRESENT",VLOOKUP($P126,'M1'!$A:$C,Q$2,FALSE())),IF($N126=2,IF(ISERROR(VLOOKUP(DATA!$P126,'M2'!$A:$C,Q$2,FALSE())),"NOT PRESENT",VLOOKUP(DATA!$P126,'M2'!$A:$C,Q$2,FALSE())),IF($N126=0,IF(ISERROR(VLOOKUP($P126,'M1'!$A:$C,Q$2,FALSE())),IF(ISERROR(VLOOKUP(DATA!$P126,'M2'!$A:$C,Q$2,FALSE())),"NOT PRESENT",VLOOKUP(DATA!$P126,'M2'!$A:$C,Q$2,FALSE())),VLOOKUP($P126,'M1'!$A:$C,Q$2,FALSE())),"SPECIFY METHOD")))</f>
        <v>Debris - Zero</v>
      </c>
      <c r="R126" s="54" t="str">
        <f>IF($N126=1,IF(ISERROR(VLOOKUP($P126,'M1'!$A:$C,R$2,FALSE())),"NOT PRESENT",VLOOKUP($P126,'M1'!$A:$C,R$2,FALSE())),IF($N126=2,IF(ISERROR(VLOOKUP(DATA!$P126,'M2'!$A:$C,R$2,FALSE())),"NOT PRESENT",VLOOKUP(DATA!$P126,'M2'!$A:$C,R$2,FALSE())),IF($N126=0,IF(ISERROR(VLOOKUP($P126,'M1'!$A:$C,R$2,FALSE())),IF(ISERROR(VLOOKUP(DATA!$P126,'M2'!$A:$C,R$2,FALSE())),"NOT PRESENT",VLOOKUP(DATA!$P126,'M2'!$A:$C,R$2,FALSE())),VLOOKUP($P126,'M1'!$A:$C,R$2,FALSE())),"SPECIFY METHOD")))</f>
        <v>No Debris found</v>
      </c>
      <c r="S126" s="58">
        <f t="shared" si="45"/>
        <v>0</v>
      </c>
      <c r="T126" s="55">
        <v>0</v>
      </c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</row>
    <row r="127" spans="1:68" s="59" customFormat="1" ht="12.75" customHeight="1">
      <c r="A127" s="54">
        <f>MAX($A$1:$A126)+1</f>
        <v>125</v>
      </c>
      <c r="B127" s="55" t="s">
        <v>169</v>
      </c>
      <c r="C127" s="55" t="s">
        <v>137</v>
      </c>
      <c r="D127" s="55" t="s">
        <v>20</v>
      </c>
      <c r="E127" s="54" t="str">
        <f>IF(ISERROR(VLOOKUP($D127,SITES!$A:$E,2,FALSE())),"",VLOOKUP($D127,SITES!$A:$E,2,FALSE()))</f>
        <v>Dodger Channel 1</v>
      </c>
      <c r="F127" s="55">
        <f>IF(ISERROR(VLOOKUP($D127,SITES!$A:$E,3,FALSE())),"",VLOOKUP($D127,SITES!$A:$E,3,FALSE()))</f>
        <v>48.830719999999999</v>
      </c>
      <c r="G127" s="56">
        <f>IF(ISERROR(VLOOKUP($D127,SITES!$A:$E,4,FALSE())),"",VLOOKUP($D127,SITES!$A:$E,4,FALSE()))</f>
        <v>-125.19439</v>
      </c>
      <c r="H127" s="60" t="s">
        <v>7</v>
      </c>
      <c r="I127" s="55">
        <v>1.5</v>
      </c>
      <c r="J127" s="55">
        <v>20</v>
      </c>
      <c r="K127" s="57">
        <v>0.4375</v>
      </c>
      <c r="L127" s="55" t="s">
        <v>170</v>
      </c>
      <c r="M127" s="55">
        <v>2</v>
      </c>
      <c r="N127" s="55">
        <v>1</v>
      </c>
      <c r="O127" s="55">
        <v>1</v>
      </c>
      <c r="P127" s="55" t="s">
        <v>155</v>
      </c>
      <c r="Q127" s="54" t="str">
        <f>IF($N127=1,IF(ISERROR(VLOOKUP($P127,'M1'!$A:$C,Q$2,FALSE())),"NOT PRESENT",VLOOKUP($P127,'M1'!$A:$C,Q$2,FALSE())),IF($N127=2,IF(ISERROR(VLOOKUP(DATA!$P127,'M2'!$A:$C,Q$2,FALSE())),"NOT PRESENT",VLOOKUP(DATA!$P127,'M2'!$A:$C,Q$2,FALSE())),IF($N127=0,IF(ISERROR(VLOOKUP($P127,'M1'!$A:$C,Q$2,FALSE())),IF(ISERROR(VLOOKUP(DATA!$P127,'M2'!$A:$C,Q$2,FALSE())),"NOT PRESENT",VLOOKUP(DATA!$P127,'M2'!$A:$C,Q$2,FALSE())),VLOOKUP($P127,'M1'!$A:$C,Q$2,FALSE())),"SPECIFY METHOD")))</f>
        <v>Hexagrammos decagrammus</v>
      </c>
      <c r="R127" s="54" t="str">
        <f>IF($N127=1,IF(ISERROR(VLOOKUP($P127,'M1'!$A:$C,R$2,FALSE())),"NOT PRESENT",VLOOKUP($P127,'M1'!$A:$C,R$2,FALSE())),IF($N127=2,IF(ISERROR(VLOOKUP(DATA!$P127,'M2'!$A:$C,R$2,FALSE())),"NOT PRESENT",VLOOKUP(DATA!$P127,'M2'!$A:$C,R$2,FALSE())),IF($N127=0,IF(ISERROR(VLOOKUP($P127,'M1'!$A:$C,R$2,FALSE())),IF(ISERROR(VLOOKUP(DATA!$P127,'M2'!$A:$C,R$2,FALSE())),"NOT PRESENT",VLOOKUP(DATA!$P127,'M2'!$A:$C,R$2,FALSE())),VLOOKUP($P127,'M1'!$A:$C,R$2,FALSE())),"SPECIFY METHOD")))</f>
        <v>Kelp greenling</v>
      </c>
      <c r="S127" s="58">
        <f t="shared" si="45"/>
        <v>5</v>
      </c>
      <c r="T127" s="55">
        <v>0</v>
      </c>
      <c r="U127" s="55"/>
      <c r="V127" s="55"/>
      <c r="W127" s="55"/>
      <c r="X127" s="55">
        <v>3</v>
      </c>
      <c r="Y127" s="55">
        <v>1</v>
      </c>
      <c r="Z127" s="55">
        <v>1</v>
      </c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</row>
    <row r="128" spans="1:68" s="59" customFormat="1" ht="12.75" customHeight="1">
      <c r="A128" s="54">
        <f>MAX($A$1:$A127)+1</f>
        <v>126</v>
      </c>
      <c r="B128" s="55" t="str">
        <f t="shared" ref="B128:B143" si="72">IF(ISERROR(B127),IF(ISERROR(B126),IF(ISERROR(B125),"BLANK",B125),B126),B127)</f>
        <v>Claire Attridge</v>
      </c>
      <c r="C128" s="55" t="str">
        <f t="shared" ref="C128:C143" si="73">IF(ISERROR(C127),IF(ISERROR(C126),IF(ISERROR(C125),"BLANK",C125),C126),C127)</f>
        <v>Kieran Cox</v>
      </c>
      <c r="D128" s="55" t="str">
        <f t="shared" ref="D128:D143" si="74">IF(ISERROR(D127),IF(ISERROR(D126),IF(ISERROR(D125),"BLANK",D125),D126),D127)</f>
        <v>KCCA3</v>
      </c>
      <c r="E128" s="54" t="str">
        <f>IF(ISERROR(VLOOKUP($D128,SITES!$A:$E,2,FALSE())),"",VLOOKUP($D128,SITES!$A:$E,2,FALSE()))</f>
        <v>Dodger Channel 1</v>
      </c>
      <c r="F128" s="55">
        <f>IF(ISERROR(VLOOKUP($D128,SITES!$A:$E,3,FALSE())),"",VLOOKUP($D128,SITES!$A:$E,3,FALSE()))</f>
        <v>48.830719999999999</v>
      </c>
      <c r="G128" s="56">
        <f>IF(ISERROR(VLOOKUP($D128,SITES!$A:$E,4,FALSE())),"",VLOOKUP($D128,SITES!$A:$E,4,FALSE()))</f>
        <v>-125.19439</v>
      </c>
      <c r="H128" s="60" t="str">
        <f t="shared" ref="H128:H143" si="75">IF(ISERROR(H127),IF(ISERROR(H126),IF(ISERROR(H125),"BLANK",H125),H126),H127)</f>
        <v>09/06/2023</v>
      </c>
      <c r="I128" s="55">
        <f t="shared" ref="I128:I143" si="76">IF(ISERROR(I127),IF(ISERROR(I126),IF(ISERROR(I125),"BLANK",I125),I126),I127)</f>
        <v>1.5</v>
      </c>
      <c r="J128" s="55">
        <f t="shared" ref="J128:J143" si="77">IF(ISERROR(J127),IF(ISERROR(J126),IF(ISERROR(J125),"BLANK",J125),J126),J127)</f>
        <v>20</v>
      </c>
      <c r="K128" s="57">
        <f t="shared" ref="K128:K143" si="78">IF(ISERROR(K127),IF(ISERROR(K126),IF(ISERROR(K125),"BLANK",K125),K126),K127)</f>
        <v>0.4375</v>
      </c>
      <c r="L128" s="55" t="str">
        <f t="shared" ref="L128:L143" si="79">IF(ISERROR(L127),IF(ISERROR(L126),IF(ISERROR(L125),"BLANK",L125),L126),L127)</f>
        <v>KDC</v>
      </c>
      <c r="M128" s="55">
        <f t="shared" ref="M128:M143" si="80">IF(ISERROR(M127),IF(ISERROR(M126),IF(ISERROR(M125),"BLANK",M125),M126),M127)</f>
        <v>2</v>
      </c>
      <c r="N128" s="55">
        <v>2</v>
      </c>
      <c r="O128" s="55">
        <f t="shared" ref="O128:O143" si="81">IF(ISERROR(O127),IF(ISERROR(O126),IF(ISERROR(O125),"BLANK",O125),O126),O127)</f>
        <v>1</v>
      </c>
      <c r="P128" s="55" t="s">
        <v>144</v>
      </c>
      <c r="Q128" s="54" t="str">
        <f>IF($N128=1,IF(ISERROR(VLOOKUP($P128,'M1'!$A:$C,Q$2,FALSE())),"NOT PRESENT",VLOOKUP($P128,'M1'!$A:$C,Q$2,FALSE())),IF($N128=2,IF(ISERROR(VLOOKUP(DATA!$P128,'M2'!$A:$C,Q$2,FALSE())),"NOT PRESENT",VLOOKUP(DATA!$P128,'M2'!$A:$C,Q$2,FALSE())),IF($N128=0,IF(ISERROR(VLOOKUP($P128,'M1'!$A:$C,Q$2,FALSE())),IF(ISERROR(VLOOKUP(DATA!$P128,'M2'!$A:$C,Q$2,FALSE())),"NOT PRESENT",VLOOKUP(DATA!$P128,'M2'!$A:$C,Q$2,FALSE())),VLOOKUP($P128,'M1'!$A:$C,Q$2,FALSE())),"SPECIFY METHOD")))</f>
        <v>Pomaulax gibberosus</v>
      </c>
      <c r="R128" s="54" t="str">
        <f>IF($N128=1,IF(ISERROR(VLOOKUP($P128,'M1'!$A:$C,R$2,FALSE())),"NOT PRESENT",VLOOKUP($P128,'M1'!$A:$C,R$2,FALSE())),IF($N128=2,IF(ISERROR(VLOOKUP(DATA!$P128,'M2'!$A:$C,R$2,FALSE())),"NOT PRESENT",VLOOKUP(DATA!$P128,'M2'!$A:$C,R$2,FALSE())),IF($N128=0,IF(ISERROR(VLOOKUP($P128,'M1'!$A:$C,R$2,FALSE())),IF(ISERROR(VLOOKUP(DATA!$P128,'M2'!$A:$C,R$2,FALSE())),"NOT PRESENT",VLOOKUP(DATA!$P128,'M2'!$A:$C,R$2,FALSE())),VLOOKUP($P128,'M1'!$A:$C,R$2,FALSE())),"SPECIFY METHOD")))</f>
        <v>Red turban shell</v>
      </c>
      <c r="S128" s="58">
        <f t="shared" si="45"/>
        <v>52</v>
      </c>
      <c r="T128" s="55">
        <v>52</v>
      </c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</row>
    <row r="129" spans="1:68" s="59" customFormat="1" ht="12.75" customHeight="1">
      <c r="A129" s="54">
        <f>MAX($A$1:$A128)+1</f>
        <v>127</v>
      </c>
      <c r="B129" s="55" t="str">
        <f t="shared" si="72"/>
        <v>Claire Attridge</v>
      </c>
      <c r="C129" s="55" t="str">
        <f t="shared" si="73"/>
        <v>Kieran Cox</v>
      </c>
      <c r="D129" s="55" t="str">
        <f t="shared" si="74"/>
        <v>KCCA3</v>
      </c>
      <c r="E129" s="54" t="str">
        <f>IF(ISERROR(VLOOKUP($D129,SITES!$A:$E,2,FALSE())),"",VLOOKUP($D129,SITES!$A:$E,2,FALSE()))</f>
        <v>Dodger Channel 1</v>
      </c>
      <c r="F129" s="55">
        <f>IF(ISERROR(VLOOKUP($D129,SITES!$A:$E,3,FALSE())),"",VLOOKUP($D129,SITES!$A:$E,3,FALSE()))</f>
        <v>48.830719999999999</v>
      </c>
      <c r="G129" s="56">
        <f>IF(ISERROR(VLOOKUP($D129,SITES!$A:$E,4,FALSE())),"",VLOOKUP($D129,SITES!$A:$E,4,FALSE()))</f>
        <v>-125.19439</v>
      </c>
      <c r="H129" s="60" t="str">
        <f t="shared" si="75"/>
        <v>09/06/2023</v>
      </c>
      <c r="I129" s="55">
        <f t="shared" si="76"/>
        <v>1.5</v>
      </c>
      <c r="J129" s="55">
        <f t="shared" si="77"/>
        <v>20</v>
      </c>
      <c r="K129" s="57">
        <f t="shared" si="78"/>
        <v>0.4375</v>
      </c>
      <c r="L129" s="55" t="str">
        <f t="shared" si="79"/>
        <v>KDC</v>
      </c>
      <c r="M129" s="55">
        <f t="shared" si="80"/>
        <v>2</v>
      </c>
      <c r="N129" s="55">
        <f t="shared" ref="N129:N136" si="82">IF(ISERROR(N128),IF(ISERROR(N127),IF(ISERROR(N126),"BLANK",N126),N127),N128)</f>
        <v>2</v>
      </c>
      <c r="O129" s="55">
        <f t="shared" si="81"/>
        <v>1</v>
      </c>
      <c r="P129" s="55" t="s">
        <v>179</v>
      </c>
      <c r="Q129" s="54" t="str">
        <f>IF($N129=1,IF(ISERROR(VLOOKUP($P129,'M1'!$A:$C,Q$2,FALSE())),"NOT PRESENT",VLOOKUP($P129,'M1'!$A:$C,Q$2,FALSE())),IF($N129=2,IF(ISERROR(VLOOKUP(DATA!$P129,'M2'!$A:$C,Q$2,FALSE())),"NOT PRESENT",VLOOKUP(DATA!$P129,'M2'!$A:$C,Q$2,FALSE())),IF($N129=0,IF(ISERROR(VLOOKUP($P129,'M1'!$A:$C,Q$2,FALSE())),IF(ISERROR(VLOOKUP(DATA!$P129,'M2'!$A:$C,Q$2,FALSE())),"NOT PRESENT",VLOOKUP(DATA!$P129,'M2'!$A:$C,Q$2,FALSE())),VLOOKUP($P129,'M1'!$A:$C,Q$2,FALSE())),"SPECIFY METHOD")))</f>
        <v>Artedius harringtoni</v>
      </c>
      <c r="R129" s="54" t="str">
        <f>IF($N129=1,IF(ISERROR(VLOOKUP($P129,'M1'!$A:$C,R$2,FALSE())),"NOT PRESENT",VLOOKUP($P129,'M1'!$A:$C,R$2,FALSE())),IF($N129=2,IF(ISERROR(VLOOKUP(DATA!$P129,'M2'!$A:$C,R$2,FALSE())),"NOT PRESENT",VLOOKUP(DATA!$P129,'M2'!$A:$C,R$2,FALSE())),IF($N129=0,IF(ISERROR(VLOOKUP($P129,'M1'!$A:$C,R$2,FALSE())),IF(ISERROR(VLOOKUP(DATA!$P129,'M2'!$A:$C,R$2,FALSE())),"NOT PRESENT",VLOOKUP(DATA!$P129,'M2'!$A:$C,R$2,FALSE())),VLOOKUP($P129,'M1'!$A:$C,R$2,FALSE())),"SPECIFY METHOD")))</f>
        <v>Scalyhead sculpin</v>
      </c>
      <c r="S129" s="58">
        <f t="shared" si="45"/>
        <v>4</v>
      </c>
      <c r="T129" s="55">
        <v>0</v>
      </c>
      <c r="U129" s="55"/>
      <c r="V129" s="55">
        <v>1</v>
      </c>
      <c r="W129" s="55">
        <v>3</v>
      </c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</row>
    <row r="130" spans="1:68" s="59" customFormat="1" ht="12.75" customHeight="1">
      <c r="A130" s="54">
        <f>MAX($A$1:$A129)+1</f>
        <v>128</v>
      </c>
      <c r="B130" s="55" t="str">
        <f t="shared" si="72"/>
        <v>Claire Attridge</v>
      </c>
      <c r="C130" s="55" t="str">
        <f t="shared" si="73"/>
        <v>Kieran Cox</v>
      </c>
      <c r="D130" s="55" t="str">
        <f t="shared" si="74"/>
        <v>KCCA3</v>
      </c>
      <c r="E130" s="54" t="str">
        <f>IF(ISERROR(VLOOKUP($D130,SITES!$A:$E,2,FALSE())),"",VLOOKUP($D130,SITES!$A:$E,2,FALSE()))</f>
        <v>Dodger Channel 1</v>
      </c>
      <c r="F130" s="55">
        <f>IF(ISERROR(VLOOKUP($D130,SITES!$A:$E,3,FALSE())),"",VLOOKUP($D130,SITES!$A:$E,3,FALSE()))</f>
        <v>48.830719999999999</v>
      </c>
      <c r="G130" s="56">
        <f>IF(ISERROR(VLOOKUP($D130,SITES!$A:$E,4,FALSE())),"",VLOOKUP($D130,SITES!$A:$E,4,FALSE()))</f>
        <v>-125.19439</v>
      </c>
      <c r="H130" s="60" t="str">
        <f t="shared" si="75"/>
        <v>09/06/2023</v>
      </c>
      <c r="I130" s="55">
        <f t="shared" si="76"/>
        <v>1.5</v>
      </c>
      <c r="J130" s="55">
        <f t="shared" si="77"/>
        <v>20</v>
      </c>
      <c r="K130" s="57">
        <f t="shared" si="78"/>
        <v>0.4375</v>
      </c>
      <c r="L130" s="55" t="str">
        <f t="shared" si="79"/>
        <v>KDC</v>
      </c>
      <c r="M130" s="55">
        <f t="shared" si="80"/>
        <v>2</v>
      </c>
      <c r="N130" s="55">
        <f t="shared" si="82"/>
        <v>2</v>
      </c>
      <c r="O130" s="55">
        <f t="shared" si="81"/>
        <v>1</v>
      </c>
      <c r="P130" s="55" t="s">
        <v>176</v>
      </c>
      <c r="Q130" s="54" t="str">
        <f>IF($N130=1,IF(ISERROR(VLOOKUP($P130,'M1'!$A:$C,Q$2,FALSE())),"NOT PRESENT",VLOOKUP($P130,'M1'!$A:$C,Q$2,FALSE())),IF($N130=2,IF(ISERROR(VLOOKUP(DATA!$P130,'M2'!$A:$C,Q$2,FALSE())),"NOT PRESENT",VLOOKUP(DATA!$P130,'M2'!$A:$C,Q$2,FALSE())),IF($N130=0,IF(ISERROR(VLOOKUP($P130,'M1'!$A:$C,Q$2,FALSE())),IF(ISERROR(VLOOKUP(DATA!$P130,'M2'!$A:$C,Q$2,FALSE())),"NOT PRESENT",VLOOKUP(DATA!$P130,'M2'!$A:$C,Q$2,FALSE())),VLOOKUP($P130,'M1'!$A:$C,Q$2,FALSE())),"SPECIFY METHOD")))</f>
        <v>Pisaster ochraceus</v>
      </c>
      <c r="R130" s="54" t="str">
        <f>IF($N130=1,IF(ISERROR(VLOOKUP($P130,'M1'!$A:$C,R$2,FALSE())),"NOT PRESENT",VLOOKUP($P130,'M1'!$A:$C,R$2,FALSE())),IF($N130=2,IF(ISERROR(VLOOKUP(DATA!$P130,'M2'!$A:$C,R$2,FALSE())),"NOT PRESENT",VLOOKUP(DATA!$P130,'M2'!$A:$C,R$2,FALSE())),IF($N130=0,IF(ISERROR(VLOOKUP($P130,'M1'!$A:$C,R$2,FALSE())),IF(ISERROR(VLOOKUP(DATA!$P130,'M2'!$A:$C,R$2,FALSE())),"NOT PRESENT",VLOOKUP(DATA!$P130,'M2'!$A:$C,R$2,FALSE())),VLOOKUP($P130,'M1'!$A:$C,R$2,FALSE())),"SPECIFY METHOD")))</f>
        <v>Purple sea star</v>
      </c>
      <c r="S130" s="58">
        <f t="shared" si="45"/>
        <v>6</v>
      </c>
      <c r="T130" s="55">
        <v>6</v>
      </c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</row>
    <row r="131" spans="1:68" s="59" customFormat="1" ht="12.75" customHeight="1">
      <c r="A131" s="54">
        <f>MAX($A$1:$A130)+1</f>
        <v>129</v>
      </c>
      <c r="B131" s="55" t="str">
        <f t="shared" si="72"/>
        <v>Claire Attridge</v>
      </c>
      <c r="C131" s="55" t="str">
        <f t="shared" si="73"/>
        <v>Kieran Cox</v>
      </c>
      <c r="D131" s="55" t="str">
        <f t="shared" si="74"/>
        <v>KCCA3</v>
      </c>
      <c r="E131" s="54" t="str">
        <f>IF(ISERROR(VLOOKUP($D131,SITES!$A:$E,2,FALSE())),"",VLOOKUP($D131,SITES!$A:$E,2,FALSE()))</f>
        <v>Dodger Channel 1</v>
      </c>
      <c r="F131" s="55">
        <f>IF(ISERROR(VLOOKUP($D131,SITES!$A:$E,3,FALSE())),"",VLOOKUP($D131,SITES!$A:$E,3,FALSE()))</f>
        <v>48.830719999999999</v>
      </c>
      <c r="G131" s="56">
        <f>IF(ISERROR(VLOOKUP($D131,SITES!$A:$E,4,FALSE())),"",VLOOKUP($D131,SITES!$A:$E,4,FALSE()))</f>
        <v>-125.19439</v>
      </c>
      <c r="H131" s="60" t="str">
        <f t="shared" si="75"/>
        <v>09/06/2023</v>
      </c>
      <c r="I131" s="55">
        <f t="shared" si="76"/>
        <v>1.5</v>
      </c>
      <c r="J131" s="55">
        <f t="shared" si="77"/>
        <v>20</v>
      </c>
      <c r="K131" s="57">
        <f t="shared" si="78"/>
        <v>0.4375</v>
      </c>
      <c r="L131" s="55" t="str">
        <f t="shared" si="79"/>
        <v>KDC</v>
      </c>
      <c r="M131" s="55">
        <f t="shared" si="80"/>
        <v>2</v>
      </c>
      <c r="N131" s="55">
        <f t="shared" si="82"/>
        <v>2</v>
      </c>
      <c r="O131" s="55">
        <f t="shared" si="81"/>
        <v>1</v>
      </c>
      <c r="P131" s="55" t="s">
        <v>162</v>
      </c>
      <c r="Q131" s="54" t="str">
        <f>IF($N131=1,IF(ISERROR(VLOOKUP($P131,'M1'!$A:$C,Q$2,FALSE())),"NOT PRESENT",VLOOKUP($P131,'M1'!$A:$C,Q$2,FALSE())),IF($N131=2,IF(ISERROR(VLOOKUP(DATA!$P131,'M2'!$A:$C,Q$2,FALSE())),"NOT PRESENT",VLOOKUP(DATA!$P131,'M2'!$A:$C,Q$2,FALSE())),IF($N131=0,IF(ISERROR(VLOOKUP($P131,'M1'!$A:$C,Q$2,FALSE())),IF(ISERROR(VLOOKUP(DATA!$P131,'M2'!$A:$C,Q$2,FALSE())),"NOT PRESENT",VLOOKUP(DATA!$P131,'M2'!$A:$C,Q$2,FALSE())),VLOOKUP($P131,'M1'!$A:$C,Q$2,FALSE())),"SPECIFY METHOD")))</f>
        <v>Cancer productus</v>
      </c>
      <c r="R131" s="54" t="str">
        <f>IF($N131=1,IF(ISERROR(VLOOKUP($P131,'M1'!$A:$C,R$2,FALSE())),"NOT PRESENT",VLOOKUP($P131,'M1'!$A:$C,R$2,FALSE())),IF($N131=2,IF(ISERROR(VLOOKUP(DATA!$P131,'M2'!$A:$C,R$2,FALSE())),"NOT PRESENT",VLOOKUP(DATA!$P131,'M2'!$A:$C,R$2,FALSE())),IF($N131=0,IF(ISERROR(VLOOKUP($P131,'M1'!$A:$C,R$2,FALSE())),IF(ISERROR(VLOOKUP(DATA!$P131,'M2'!$A:$C,R$2,FALSE())),"NOT PRESENT",VLOOKUP(DATA!$P131,'M2'!$A:$C,R$2,FALSE())),VLOOKUP($P131,'M1'!$A:$C,R$2,FALSE())),"SPECIFY METHOD")))</f>
        <v>Red rock crab</v>
      </c>
      <c r="S131" s="58">
        <f t="shared" ref="S131:S194" si="83">SUM(T131:AV131)</f>
        <v>2</v>
      </c>
      <c r="T131" s="55">
        <v>2</v>
      </c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</row>
    <row r="132" spans="1:68" s="59" customFormat="1" ht="12.75" customHeight="1">
      <c r="A132" s="54">
        <f>MAX($A$1:$A131)+1</f>
        <v>130</v>
      </c>
      <c r="B132" s="55" t="str">
        <f t="shared" si="72"/>
        <v>Claire Attridge</v>
      </c>
      <c r="C132" s="55" t="str">
        <f t="shared" si="73"/>
        <v>Kieran Cox</v>
      </c>
      <c r="D132" s="55" t="str">
        <f t="shared" si="74"/>
        <v>KCCA3</v>
      </c>
      <c r="E132" s="54" t="str">
        <f>IF(ISERROR(VLOOKUP($D132,SITES!$A:$E,2,FALSE())),"",VLOOKUP($D132,SITES!$A:$E,2,FALSE()))</f>
        <v>Dodger Channel 1</v>
      </c>
      <c r="F132" s="55">
        <f>IF(ISERROR(VLOOKUP($D132,SITES!$A:$E,3,FALSE())),"",VLOOKUP($D132,SITES!$A:$E,3,FALSE()))</f>
        <v>48.830719999999999</v>
      </c>
      <c r="G132" s="56">
        <f>IF(ISERROR(VLOOKUP($D132,SITES!$A:$E,4,FALSE())),"",VLOOKUP($D132,SITES!$A:$E,4,FALSE()))</f>
        <v>-125.19439</v>
      </c>
      <c r="H132" s="60" t="str">
        <f t="shared" si="75"/>
        <v>09/06/2023</v>
      </c>
      <c r="I132" s="55">
        <f t="shared" si="76"/>
        <v>1.5</v>
      </c>
      <c r="J132" s="55">
        <f t="shared" si="77"/>
        <v>20</v>
      </c>
      <c r="K132" s="57">
        <f t="shared" si="78"/>
        <v>0.4375</v>
      </c>
      <c r="L132" s="55" t="str">
        <f t="shared" si="79"/>
        <v>KDC</v>
      </c>
      <c r="M132" s="55">
        <f t="shared" si="80"/>
        <v>2</v>
      </c>
      <c r="N132" s="55">
        <f t="shared" si="82"/>
        <v>2</v>
      </c>
      <c r="O132" s="55">
        <f t="shared" si="81"/>
        <v>1</v>
      </c>
      <c r="P132" s="55" t="s">
        <v>156</v>
      </c>
      <c r="Q132" s="54" t="str">
        <f>IF($N132=1,IF(ISERROR(VLOOKUP($P132,'M1'!$A:$C,Q$2,FALSE())),"NOT PRESENT",VLOOKUP($P132,'M1'!$A:$C,Q$2,FALSE())),IF($N132=2,IF(ISERROR(VLOOKUP(DATA!$P132,'M2'!$A:$C,Q$2,FALSE())),"NOT PRESENT",VLOOKUP(DATA!$P132,'M2'!$A:$C,Q$2,FALSE())),IF($N132=0,IF(ISERROR(VLOOKUP($P132,'M1'!$A:$C,Q$2,FALSE())),IF(ISERROR(VLOOKUP(DATA!$P132,'M2'!$A:$C,Q$2,FALSE())),"NOT PRESENT",VLOOKUP(DATA!$P132,'M2'!$A:$C,Q$2,FALSE())),VLOOKUP($P132,'M1'!$A:$C,Q$2,FALSE())),"SPECIFY METHOD")))</f>
        <v>Pugettia producta</v>
      </c>
      <c r="R132" s="54" t="str">
        <f>IF($N132=1,IF(ISERROR(VLOOKUP($P132,'M1'!$A:$C,R$2,FALSE())),"NOT PRESENT",VLOOKUP($P132,'M1'!$A:$C,R$2,FALSE())),IF($N132=2,IF(ISERROR(VLOOKUP(DATA!$P132,'M2'!$A:$C,R$2,FALSE())),"NOT PRESENT",VLOOKUP(DATA!$P132,'M2'!$A:$C,R$2,FALSE())),IF($N132=0,IF(ISERROR(VLOOKUP($P132,'M1'!$A:$C,R$2,FALSE())),IF(ISERROR(VLOOKUP(DATA!$P132,'M2'!$A:$C,R$2,FALSE())),"NOT PRESENT",VLOOKUP(DATA!$P132,'M2'!$A:$C,R$2,FALSE())),VLOOKUP($P132,'M1'!$A:$C,R$2,FALSE())),"SPECIFY METHOD")))</f>
        <v>Northern kelp crab</v>
      </c>
      <c r="S132" s="58">
        <f t="shared" si="83"/>
        <v>4</v>
      </c>
      <c r="T132" s="55">
        <v>4</v>
      </c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</row>
    <row r="133" spans="1:68" s="59" customFormat="1" ht="12.75" customHeight="1">
      <c r="A133" s="54">
        <f>MAX($A$1:$A132)+1</f>
        <v>131</v>
      </c>
      <c r="B133" s="55" t="str">
        <f t="shared" si="72"/>
        <v>Claire Attridge</v>
      </c>
      <c r="C133" s="55" t="str">
        <f t="shared" si="73"/>
        <v>Kieran Cox</v>
      </c>
      <c r="D133" s="55" t="str">
        <f t="shared" si="74"/>
        <v>KCCA3</v>
      </c>
      <c r="E133" s="54" t="str">
        <f>IF(ISERROR(VLOOKUP($D133,SITES!$A:$E,2,FALSE())),"",VLOOKUP($D133,SITES!$A:$E,2,FALSE()))</f>
        <v>Dodger Channel 1</v>
      </c>
      <c r="F133" s="55">
        <f>IF(ISERROR(VLOOKUP($D133,SITES!$A:$E,3,FALSE())),"",VLOOKUP($D133,SITES!$A:$E,3,FALSE()))</f>
        <v>48.830719999999999</v>
      </c>
      <c r="G133" s="56">
        <f>IF(ISERROR(VLOOKUP($D133,SITES!$A:$E,4,FALSE())),"",VLOOKUP($D133,SITES!$A:$E,4,FALSE()))</f>
        <v>-125.19439</v>
      </c>
      <c r="H133" s="60" t="str">
        <f t="shared" si="75"/>
        <v>09/06/2023</v>
      </c>
      <c r="I133" s="55">
        <f t="shared" si="76"/>
        <v>1.5</v>
      </c>
      <c r="J133" s="55">
        <f t="shared" si="77"/>
        <v>20</v>
      </c>
      <c r="K133" s="57">
        <f t="shared" si="78"/>
        <v>0.4375</v>
      </c>
      <c r="L133" s="55" t="str">
        <f t="shared" si="79"/>
        <v>KDC</v>
      </c>
      <c r="M133" s="55">
        <f t="shared" si="80"/>
        <v>2</v>
      </c>
      <c r="N133" s="55">
        <f t="shared" si="82"/>
        <v>2</v>
      </c>
      <c r="O133" s="55">
        <f t="shared" si="81"/>
        <v>1</v>
      </c>
      <c r="P133" s="55" t="s">
        <v>151</v>
      </c>
      <c r="Q133" s="54" t="str">
        <f>IF($N133=1,IF(ISERROR(VLOOKUP($P133,'M1'!$A:$C,Q$2,FALSE())),"NOT PRESENT",VLOOKUP($P133,'M1'!$A:$C,Q$2,FALSE())),IF($N133=2,IF(ISERROR(VLOOKUP(DATA!$P133,'M2'!$A:$C,Q$2,FALSE())),"NOT PRESENT",VLOOKUP(DATA!$P133,'M2'!$A:$C,Q$2,FALSE())),IF($N133=0,IF(ISERROR(VLOOKUP($P133,'M1'!$A:$C,Q$2,FALSE())),IF(ISERROR(VLOOKUP(DATA!$P133,'M2'!$A:$C,Q$2,FALSE())),"NOT PRESENT",VLOOKUP(DATA!$P133,'M2'!$A:$C,Q$2,FALSE())),VLOOKUP($P133,'M1'!$A:$C,Q$2,FALSE())),"SPECIFY METHOD")))</f>
        <v>Evasterias troschelii</v>
      </c>
      <c r="R133" s="54" t="str">
        <f>IF($N133=1,IF(ISERROR(VLOOKUP($P133,'M1'!$A:$C,R$2,FALSE())),"NOT PRESENT",VLOOKUP($P133,'M1'!$A:$C,R$2,FALSE())),IF($N133=2,IF(ISERROR(VLOOKUP(DATA!$P133,'M2'!$A:$C,R$2,FALSE())),"NOT PRESENT",VLOOKUP(DATA!$P133,'M2'!$A:$C,R$2,FALSE())),IF($N133=0,IF(ISERROR(VLOOKUP($P133,'M1'!$A:$C,R$2,FALSE())),IF(ISERROR(VLOOKUP(DATA!$P133,'M2'!$A:$C,R$2,FALSE())),"NOT PRESENT",VLOOKUP(DATA!$P133,'M2'!$A:$C,R$2,FALSE())),VLOOKUP($P133,'M1'!$A:$C,R$2,FALSE())),"SPECIFY METHOD")))</f>
        <v>Mottled starfish</v>
      </c>
      <c r="S133" s="58">
        <f t="shared" si="83"/>
        <v>3</v>
      </c>
      <c r="T133" s="55">
        <v>3</v>
      </c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</row>
    <row r="134" spans="1:68" s="59" customFormat="1" ht="12.75" customHeight="1">
      <c r="A134" s="54">
        <f>MAX($A$1:$A133)+1</f>
        <v>132</v>
      </c>
      <c r="B134" s="55" t="str">
        <f t="shared" si="72"/>
        <v>Claire Attridge</v>
      </c>
      <c r="C134" s="55" t="str">
        <f t="shared" si="73"/>
        <v>Kieran Cox</v>
      </c>
      <c r="D134" s="55" t="str">
        <f t="shared" si="74"/>
        <v>KCCA3</v>
      </c>
      <c r="E134" s="54" t="str">
        <f>IF(ISERROR(VLOOKUP($D134,SITES!$A:$E,2,FALSE())),"",VLOOKUP($D134,SITES!$A:$E,2,FALSE()))</f>
        <v>Dodger Channel 1</v>
      </c>
      <c r="F134" s="55">
        <f>IF(ISERROR(VLOOKUP($D134,SITES!$A:$E,3,FALSE())),"",VLOOKUP($D134,SITES!$A:$E,3,FALSE()))</f>
        <v>48.830719999999999</v>
      </c>
      <c r="G134" s="56">
        <f>IF(ISERROR(VLOOKUP($D134,SITES!$A:$E,4,FALSE())),"",VLOOKUP($D134,SITES!$A:$E,4,FALSE()))</f>
        <v>-125.19439</v>
      </c>
      <c r="H134" s="60" t="str">
        <f t="shared" si="75"/>
        <v>09/06/2023</v>
      </c>
      <c r="I134" s="55">
        <f t="shared" si="76"/>
        <v>1.5</v>
      </c>
      <c r="J134" s="55">
        <f t="shared" si="77"/>
        <v>20</v>
      </c>
      <c r="K134" s="57">
        <f t="shared" si="78"/>
        <v>0.4375</v>
      </c>
      <c r="L134" s="55" t="str">
        <f t="shared" si="79"/>
        <v>KDC</v>
      </c>
      <c r="M134" s="55">
        <f t="shared" si="80"/>
        <v>2</v>
      </c>
      <c r="N134" s="55">
        <f t="shared" si="82"/>
        <v>2</v>
      </c>
      <c r="O134" s="55">
        <f t="shared" si="81"/>
        <v>1</v>
      </c>
      <c r="P134" s="55" t="s">
        <v>159</v>
      </c>
      <c r="Q134" s="54" t="str">
        <f>IF($N134=1,IF(ISERROR(VLOOKUP($P134,'M1'!$A:$C,Q$2,FALSE())),"NOT PRESENT",VLOOKUP($P134,'M1'!$A:$C,Q$2,FALSE())),IF($N134=2,IF(ISERROR(VLOOKUP(DATA!$P134,'M2'!$A:$C,Q$2,FALSE())),"NOT PRESENT",VLOOKUP(DATA!$P134,'M2'!$A:$C,Q$2,FALSE())),IF($N134=0,IF(ISERROR(VLOOKUP($P134,'M1'!$A:$C,Q$2,FALSE())),IF(ISERROR(VLOOKUP(DATA!$P134,'M2'!$A:$C,Q$2,FALSE())),"NOT PRESENT",VLOOKUP(DATA!$P134,'M2'!$A:$C,Q$2,FALSE())),VLOOKUP($P134,'M1'!$A:$C,Q$2,FALSE())),"SPECIFY METHOD")))</f>
        <v>Patiria miniata</v>
      </c>
      <c r="R134" s="54" t="str">
        <f>IF($N134=1,IF(ISERROR(VLOOKUP($P134,'M1'!$A:$C,R$2,FALSE())),"NOT PRESENT",VLOOKUP($P134,'M1'!$A:$C,R$2,FALSE())),IF($N134=2,IF(ISERROR(VLOOKUP(DATA!$P134,'M2'!$A:$C,R$2,FALSE())),"NOT PRESENT",VLOOKUP(DATA!$P134,'M2'!$A:$C,R$2,FALSE())),IF($N134=0,IF(ISERROR(VLOOKUP($P134,'M1'!$A:$C,R$2,FALSE())),IF(ISERROR(VLOOKUP(DATA!$P134,'M2'!$A:$C,R$2,FALSE())),"NOT PRESENT",VLOOKUP(DATA!$P134,'M2'!$A:$C,R$2,FALSE())),VLOOKUP($P134,'M1'!$A:$C,R$2,FALSE())),"SPECIFY METHOD")))</f>
        <v>Bat star</v>
      </c>
      <c r="S134" s="58">
        <f t="shared" si="83"/>
        <v>9</v>
      </c>
      <c r="T134" s="55">
        <v>9</v>
      </c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</row>
    <row r="135" spans="1:68" s="59" customFormat="1" ht="12.75" customHeight="1">
      <c r="A135" s="54">
        <f>MAX($A$1:$A134)+1</f>
        <v>133</v>
      </c>
      <c r="B135" s="55" t="str">
        <f t="shared" si="72"/>
        <v>Claire Attridge</v>
      </c>
      <c r="C135" s="55" t="str">
        <f t="shared" si="73"/>
        <v>Kieran Cox</v>
      </c>
      <c r="D135" s="55" t="str">
        <f t="shared" si="74"/>
        <v>KCCA3</v>
      </c>
      <c r="E135" s="54" t="str">
        <f>IF(ISERROR(VLOOKUP($D135,SITES!$A:$E,2,FALSE())),"",VLOOKUP($D135,SITES!$A:$E,2,FALSE()))</f>
        <v>Dodger Channel 1</v>
      </c>
      <c r="F135" s="55">
        <f>IF(ISERROR(VLOOKUP($D135,SITES!$A:$E,3,FALSE())),"",VLOOKUP($D135,SITES!$A:$E,3,FALSE()))</f>
        <v>48.830719999999999</v>
      </c>
      <c r="G135" s="56">
        <f>IF(ISERROR(VLOOKUP($D135,SITES!$A:$E,4,FALSE())),"",VLOOKUP($D135,SITES!$A:$E,4,FALSE()))</f>
        <v>-125.19439</v>
      </c>
      <c r="H135" s="60" t="str">
        <f t="shared" si="75"/>
        <v>09/06/2023</v>
      </c>
      <c r="I135" s="55">
        <f t="shared" si="76"/>
        <v>1.5</v>
      </c>
      <c r="J135" s="55">
        <f t="shared" si="77"/>
        <v>20</v>
      </c>
      <c r="K135" s="57">
        <f t="shared" si="78"/>
        <v>0.4375</v>
      </c>
      <c r="L135" s="55" t="str">
        <f t="shared" si="79"/>
        <v>KDC</v>
      </c>
      <c r="M135" s="55">
        <f t="shared" si="80"/>
        <v>2</v>
      </c>
      <c r="N135" s="55">
        <f t="shared" si="82"/>
        <v>2</v>
      </c>
      <c r="O135" s="55">
        <f t="shared" si="81"/>
        <v>1</v>
      </c>
      <c r="P135" s="55" t="s">
        <v>148</v>
      </c>
      <c r="Q135" s="54" t="str">
        <f>IF($N135=1,IF(ISERROR(VLOOKUP($P135,'M1'!$A:$C,Q$2,FALSE())),"NOT PRESENT",VLOOKUP($P135,'M1'!$A:$C,Q$2,FALSE())),IF($N135=2,IF(ISERROR(VLOOKUP(DATA!$P135,'M2'!$A:$C,Q$2,FALSE())),"NOT PRESENT",VLOOKUP(DATA!$P135,'M2'!$A:$C,Q$2,FALSE())),IF($N135=0,IF(ISERROR(VLOOKUP($P135,'M1'!$A:$C,Q$2,FALSE())),IF(ISERROR(VLOOKUP(DATA!$P135,'M2'!$A:$C,Q$2,FALSE())),"NOT PRESENT",VLOOKUP(DATA!$P135,'M2'!$A:$C,Q$2,FALSE())),VLOOKUP($P135,'M1'!$A:$C,Q$2,FALSE())),"SPECIFY METHOD")))</f>
        <v>Apostichopus californicus</v>
      </c>
      <c r="R135" s="54" t="str">
        <f>IF($N135=1,IF(ISERROR(VLOOKUP($P135,'M1'!$A:$C,R$2,FALSE())),"NOT PRESENT",VLOOKUP($P135,'M1'!$A:$C,R$2,FALSE())),IF($N135=2,IF(ISERROR(VLOOKUP(DATA!$P135,'M2'!$A:$C,R$2,FALSE())),"NOT PRESENT",VLOOKUP(DATA!$P135,'M2'!$A:$C,R$2,FALSE())),IF($N135=0,IF(ISERROR(VLOOKUP($P135,'M1'!$A:$C,R$2,FALSE())),IF(ISERROR(VLOOKUP(DATA!$P135,'M2'!$A:$C,R$2,FALSE())),"NOT PRESENT",VLOOKUP(DATA!$P135,'M2'!$A:$C,R$2,FALSE())),VLOOKUP($P135,'M1'!$A:$C,R$2,FALSE())),"SPECIFY METHOD")))</f>
        <v>California sea cucumber</v>
      </c>
      <c r="S135" s="58">
        <f t="shared" si="83"/>
        <v>15</v>
      </c>
      <c r="T135" s="55">
        <v>15</v>
      </c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</row>
    <row r="136" spans="1:68" s="59" customFormat="1" ht="12.75" customHeight="1">
      <c r="A136" s="54">
        <f>MAX($A$1:$A135)+1</f>
        <v>134</v>
      </c>
      <c r="B136" s="55" t="str">
        <f t="shared" si="72"/>
        <v>Claire Attridge</v>
      </c>
      <c r="C136" s="55" t="str">
        <f t="shared" si="73"/>
        <v>Kieran Cox</v>
      </c>
      <c r="D136" s="55" t="str">
        <f t="shared" si="74"/>
        <v>KCCA3</v>
      </c>
      <c r="E136" s="54" t="str">
        <f>IF(ISERROR(VLOOKUP($D136,SITES!$A:$E,2,FALSE())),"",VLOOKUP($D136,SITES!$A:$E,2,FALSE()))</f>
        <v>Dodger Channel 1</v>
      </c>
      <c r="F136" s="55">
        <f>IF(ISERROR(VLOOKUP($D136,SITES!$A:$E,3,FALSE())),"",VLOOKUP($D136,SITES!$A:$E,3,FALSE()))</f>
        <v>48.830719999999999</v>
      </c>
      <c r="G136" s="56">
        <f>IF(ISERROR(VLOOKUP($D136,SITES!$A:$E,4,FALSE())),"",VLOOKUP($D136,SITES!$A:$E,4,FALSE()))</f>
        <v>-125.19439</v>
      </c>
      <c r="H136" s="60" t="str">
        <f t="shared" si="75"/>
        <v>09/06/2023</v>
      </c>
      <c r="I136" s="55">
        <f t="shared" si="76"/>
        <v>1.5</v>
      </c>
      <c r="J136" s="55">
        <f t="shared" si="77"/>
        <v>20</v>
      </c>
      <c r="K136" s="57">
        <f t="shared" si="78"/>
        <v>0.4375</v>
      </c>
      <c r="L136" s="55" t="str">
        <f t="shared" si="79"/>
        <v>KDC</v>
      </c>
      <c r="M136" s="55">
        <f t="shared" si="80"/>
        <v>2</v>
      </c>
      <c r="N136" s="55">
        <f t="shared" si="82"/>
        <v>2</v>
      </c>
      <c r="O136" s="55">
        <f t="shared" si="81"/>
        <v>1</v>
      </c>
      <c r="P136" s="55" t="s">
        <v>146</v>
      </c>
      <c r="Q136" s="54" t="str">
        <f>IF($N136=1,IF(ISERROR(VLOOKUP($P136,'M1'!$A:$C,Q$2,FALSE())),"NOT PRESENT",VLOOKUP($P136,'M1'!$A:$C,Q$2,FALSE())),IF($N136=2,IF(ISERROR(VLOOKUP(DATA!$P136,'M2'!$A:$C,Q$2,FALSE())),"NOT PRESENT",VLOOKUP(DATA!$P136,'M2'!$A:$C,Q$2,FALSE())),IF($N136=0,IF(ISERROR(VLOOKUP($P136,'M1'!$A:$C,Q$2,FALSE())),IF(ISERROR(VLOOKUP(DATA!$P136,'M2'!$A:$C,Q$2,FALSE())),"NOT PRESENT",VLOOKUP(DATA!$P136,'M2'!$A:$C,Q$2,FALSE())),VLOOKUP($P136,'M1'!$A:$C,Q$2,FALSE())),"SPECIFY METHOD")))</f>
        <v>Mesocentrotus franciscanus</v>
      </c>
      <c r="R136" s="54" t="str">
        <f>IF($N136=1,IF(ISERROR(VLOOKUP($P136,'M1'!$A:$C,R$2,FALSE())),"NOT PRESENT",VLOOKUP($P136,'M1'!$A:$C,R$2,FALSE())),IF($N136=2,IF(ISERROR(VLOOKUP(DATA!$P136,'M2'!$A:$C,R$2,FALSE())),"NOT PRESENT",VLOOKUP(DATA!$P136,'M2'!$A:$C,R$2,FALSE())),IF($N136=0,IF(ISERROR(VLOOKUP($P136,'M1'!$A:$C,R$2,FALSE())),IF(ISERROR(VLOOKUP(DATA!$P136,'M2'!$A:$C,R$2,FALSE())),"NOT PRESENT",VLOOKUP(DATA!$P136,'M2'!$A:$C,R$2,FALSE())),VLOOKUP($P136,'M1'!$A:$C,R$2,FALSE())),"SPECIFY METHOD")))</f>
        <v>Red sea urchin</v>
      </c>
      <c r="S136" s="58">
        <f t="shared" si="83"/>
        <v>63</v>
      </c>
      <c r="T136" s="55">
        <v>63</v>
      </c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</row>
    <row r="137" spans="1:68" s="59" customFormat="1" ht="12.75" customHeight="1">
      <c r="A137" s="54">
        <f>MAX($A$1:$A136)+1</f>
        <v>135</v>
      </c>
      <c r="B137" s="55" t="str">
        <f t="shared" si="72"/>
        <v>Claire Attridge</v>
      </c>
      <c r="C137" s="55" t="str">
        <f t="shared" si="73"/>
        <v>Kieran Cox</v>
      </c>
      <c r="D137" s="55" t="str">
        <f t="shared" si="74"/>
        <v>KCCA3</v>
      </c>
      <c r="E137" s="54" t="str">
        <f>IF(ISERROR(VLOOKUP($D137,SITES!$A:$E,2,FALSE())),"",VLOOKUP($D137,SITES!$A:$E,2,FALSE()))</f>
        <v>Dodger Channel 1</v>
      </c>
      <c r="F137" s="55">
        <f>IF(ISERROR(VLOOKUP($D137,SITES!$A:$E,3,FALSE())),"",VLOOKUP($D137,SITES!$A:$E,3,FALSE()))</f>
        <v>48.830719999999999</v>
      </c>
      <c r="G137" s="56">
        <f>IF(ISERROR(VLOOKUP($D137,SITES!$A:$E,4,FALSE())),"",VLOOKUP($D137,SITES!$A:$E,4,FALSE()))</f>
        <v>-125.19439</v>
      </c>
      <c r="H137" s="60" t="str">
        <f t="shared" si="75"/>
        <v>09/06/2023</v>
      </c>
      <c r="I137" s="55">
        <f t="shared" si="76"/>
        <v>1.5</v>
      </c>
      <c r="J137" s="55">
        <f t="shared" si="77"/>
        <v>20</v>
      </c>
      <c r="K137" s="57">
        <f t="shared" si="78"/>
        <v>0.4375</v>
      </c>
      <c r="L137" s="55" t="str">
        <f t="shared" si="79"/>
        <v>KDC</v>
      </c>
      <c r="M137" s="55">
        <f t="shared" si="80"/>
        <v>2</v>
      </c>
      <c r="N137" s="55">
        <v>0</v>
      </c>
      <c r="O137" s="55">
        <f t="shared" si="81"/>
        <v>1</v>
      </c>
      <c r="P137" s="55" t="s">
        <v>155</v>
      </c>
      <c r="Q137" s="54" t="str">
        <f>IF($N137=1,IF(ISERROR(VLOOKUP($P137,'M1'!$A:$C,Q$2,FALSE())),"NOT PRESENT",VLOOKUP($P137,'M1'!$A:$C,Q$2,FALSE())),IF($N137=2,IF(ISERROR(VLOOKUP(DATA!$P137,'M2'!$A:$C,Q$2,FALSE())),"NOT PRESENT",VLOOKUP(DATA!$P137,'M2'!$A:$C,Q$2,FALSE())),IF($N137=0,IF(ISERROR(VLOOKUP($P137,'M1'!$A:$C,Q$2,FALSE())),IF(ISERROR(VLOOKUP(DATA!$P137,'M2'!$A:$C,Q$2,FALSE())),"NOT PRESENT",VLOOKUP(DATA!$P137,'M2'!$A:$C,Q$2,FALSE())),VLOOKUP($P137,'M1'!$A:$C,Q$2,FALSE())),"SPECIFY METHOD")))</f>
        <v>Hexagrammos decagrammus</v>
      </c>
      <c r="R137" s="54" t="str">
        <f>IF($N137=1,IF(ISERROR(VLOOKUP($P137,'M1'!$A:$C,R$2,FALSE())),"NOT PRESENT",VLOOKUP($P137,'M1'!$A:$C,R$2,FALSE())),IF($N137=2,IF(ISERROR(VLOOKUP(DATA!$P137,'M2'!$A:$C,R$2,FALSE())),"NOT PRESENT",VLOOKUP(DATA!$P137,'M2'!$A:$C,R$2,FALSE())),IF($N137=0,IF(ISERROR(VLOOKUP($P137,'M1'!$A:$C,R$2,FALSE())),IF(ISERROR(VLOOKUP(DATA!$P137,'M2'!$A:$C,R$2,FALSE())),"NOT PRESENT",VLOOKUP(DATA!$P137,'M2'!$A:$C,R$2,FALSE())),VLOOKUP($P137,'M1'!$A:$C,R$2,FALSE())),"SPECIFY METHOD")))</f>
        <v>Kelp greenling</v>
      </c>
      <c r="S137" s="58">
        <f t="shared" si="83"/>
        <v>5</v>
      </c>
      <c r="T137" s="55">
        <v>0</v>
      </c>
      <c r="U137" s="55"/>
      <c r="V137" s="55"/>
      <c r="W137" s="55">
        <v>2</v>
      </c>
      <c r="X137" s="55">
        <v>3</v>
      </c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</row>
    <row r="138" spans="1:68" s="59" customFormat="1" ht="12.75" customHeight="1">
      <c r="A138" s="54">
        <f>MAX($A$1:$A137)+1</f>
        <v>136</v>
      </c>
      <c r="B138" s="55" t="str">
        <f t="shared" si="72"/>
        <v>Claire Attridge</v>
      </c>
      <c r="C138" s="55" t="str">
        <f t="shared" si="73"/>
        <v>Kieran Cox</v>
      </c>
      <c r="D138" s="55" t="str">
        <f t="shared" si="74"/>
        <v>KCCA3</v>
      </c>
      <c r="E138" s="54" t="str">
        <f>IF(ISERROR(VLOOKUP($D138,SITES!$A:$E,2,FALSE())),"",VLOOKUP($D138,SITES!$A:$E,2,FALSE()))</f>
        <v>Dodger Channel 1</v>
      </c>
      <c r="F138" s="55">
        <f>IF(ISERROR(VLOOKUP($D138,SITES!$A:$E,3,FALSE())),"",VLOOKUP($D138,SITES!$A:$E,3,FALSE()))</f>
        <v>48.830719999999999</v>
      </c>
      <c r="G138" s="56">
        <f>IF(ISERROR(VLOOKUP($D138,SITES!$A:$E,4,FALSE())),"",VLOOKUP($D138,SITES!$A:$E,4,FALSE()))</f>
        <v>-125.19439</v>
      </c>
      <c r="H138" s="60" t="str">
        <f t="shared" si="75"/>
        <v>09/06/2023</v>
      </c>
      <c r="I138" s="55">
        <f t="shared" si="76"/>
        <v>1.5</v>
      </c>
      <c r="J138" s="55">
        <f t="shared" si="77"/>
        <v>20</v>
      </c>
      <c r="K138" s="57">
        <f t="shared" si="78"/>
        <v>0.4375</v>
      </c>
      <c r="L138" s="55" t="str">
        <f t="shared" si="79"/>
        <v>KDC</v>
      </c>
      <c r="M138" s="55">
        <f t="shared" si="80"/>
        <v>2</v>
      </c>
      <c r="N138" s="55">
        <v>2</v>
      </c>
      <c r="O138" s="55">
        <f t="shared" si="81"/>
        <v>1</v>
      </c>
      <c r="P138" s="55" t="s">
        <v>174</v>
      </c>
      <c r="Q138" s="54" t="str">
        <f>IF($N138=1,IF(ISERROR(VLOOKUP($P138,'M1'!$A:$C,Q$2,FALSE())),"NOT PRESENT",VLOOKUP($P138,'M1'!$A:$C,Q$2,FALSE())),IF($N138=2,IF(ISERROR(VLOOKUP(DATA!$P138,'M2'!$A:$C,Q$2,FALSE())),"NOT PRESENT",VLOOKUP(DATA!$P138,'M2'!$A:$C,Q$2,FALSE())),IF($N138=0,IF(ISERROR(VLOOKUP($P138,'M1'!$A:$C,Q$2,FALSE())),IF(ISERROR(VLOOKUP(DATA!$P138,'M2'!$A:$C,Q$2,FALSE())),"NOT PRESENT",VLOOKUP(DATA!$P138,'M2'!$A:$C,Q$2,FALSE())),VLOOKUP($P138,'M1'!$A:$C,Q$2,FALSE())),"SPECIFY METHOD")))</f>
        <v>Hermissenda crassicornis</v>
      </c>
      <c r="R138" s="54" t="str">
        <f>IF($N138=1,IF(ISERROR(VLOOKUP($P138,'M1'!$A:$C,R$2,FALSE())),"NOT PRESENT",VLOOKUP($P138,'M1'!$A:$C,R$2,FALSE())),IF($N138=2,IF(ISERROR(VLOOKUP(DATA!$P138,'M2'!$A:$C,R$2,FALSE())),"NOT PRESENT",VLOOKUP(DATA!$P138,'M2'!$A:$C,R$2,FALSE())),IF($N138=0,IF(ISERROR(VLOOKUP($P138,'M1'!$A:$C,R$2,FALSE())),IF(ISERROR(VLOOKUP(DATA!$P138,'M2'!$A:$C,R$2,FALSE())),"NOT PRESENT",VLOOKUP(DATA!$P138,'M2'!$A:$C,R$2,FALSE())),VLOOKUP($P138,'M1'!$A:$C,R$2,FALSE())),"SPECIFY METHOD")))</f>
        <v>Opalescent nudibranch</v>
      </c>
      <c r="S138" s="58">
        <f t="shared" si="83"/>
        <v>1</v>
      </c>
      <c r="T138" s="55">
        <v>1</v>
      </c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</row>
    <row r="139" spans="1:68" s="59" customFormat="1" ht="12.75" customHeight="1">
      <c r="A139" s="54">
        <f>MAX($A$1:$A138)+1</f>
        <v>137</v>
      </c>
      <c r="B139" s="55" t="str">
        <f t="shared" si="72"/>
        <v>Claire Attridge</v>
      </c>
      <c r="C139" s="55" t="str">
        <f t="shared" si="73"/>
        <v>Kieran Cox</v>
      </c>
      <c r="D139" s="55" t="str">
        <f t="shared" si="74"/>
        <v>KCCA3</v>
      </c>
      <c r="E139" s="54" t="str">
        <f>IF(ISERROR(VLOOKUP($D139,SITES!$A:$E,2,FALSE())),"",VLOOKUP($D139,SITES!$A:$E,2,FALSE()))</f>
        <v>Dodger Channel 1</v>
      </c>
      <c r="F139" s="55">
        <f>IF(ISERROR(VLOOKUP($D139,SITES!$A:$E,3,FALSE())),"",VLOOKUP($D139,SITES!$A:$E,3,FALSE()))</f>
        <v>48.830719999999999</v>
      </c>
      <c r="G139" s="56">
        <f>IF(ISERROR(VLOOKUP($D139,SITES!$A:$E,4,FALSE())),"",VLOOKUP($D139,SITES!$A:$E,4,FALSE()))</f>
        <v>-125.19439</v>
      </c>
      <c r="H139" s="60" t="str">
        <f t="shared" si="75"/>
        <v>09/06/2023</v>
      </c>
      <c r="I139" s="55">
        <f t="shared" si="76"/>
        <v>1.5</v>
      </c>
      <c r="J139" s="55">
        <f t="shared" si="77"/>
        <v>20</v>
      </c>
      <c r="K139" s="57">
        <f t="shared" si="78"/>
        <v>0.4375</v>
      </c>
      <c r="L139" s="55" t="str">
        <f t="shared" si="79"/>
        <v>KDC</v>
      </c>
      <c r="M139" s="55">
        <f t="shared" si="80"/>
        <v>2</v>
      </c>
      <c r="N139" s="55">
        <f>IF(ISERROR(N138),IF(ISERROR(N137),IF(ISERROR(N136),"BLANK",N136),N137),N138)</f>
        <v>2</v>
      </c>
      <c r="O139" s="55">
        <f t="shared" si="81"/>
        <v>1</v>
      </c>
      <c r="P139" s="55" t="s">
        <v>173</v>
      </c>
      <c r="Q139" s="54" t="str">
        <f>IF($N139=1,IF(ISERROR(VLOOKUP($P139,'M1'!$A:$C,Q$2,FALSE())),"NOT PRESENT",VLOOKUP($P139,'M1'!$A:$C,Q$2,FALSE())),IF($N139=2,IF(ISERROR(VLOOKUP(DATA!$P139,'M2'!$A:$C,Q$2,FALSE())),"NOT PRESENT",VLOOKUP(DATA!$P139,'M2'!$A:$C,Q$2,FALSE())),IF($N139=0,IF(ISERROR(VLOOKUP($P139,'M1'!$A:$C,Q$2,FALSE())),IF(ISERROR(VLOOKUP(DATA!$P139,'M2'!$A:$C,Q$2,FALSE())),"NOT PRESENT",VLOOKUP(DATA!$P139,'M2'!$A:$C,Q$2,FALSE())),VLOOKUP($P139,'M1'!$A:$C,Q$2,FALSE())),"SPECIFY METHOD")))</f>
        <v>Haliotis kamtschatkana</v>
      </c>
      <c r="R139" s="54" t="str">
        <f>IF($N139=1,IF(ISERROR(VLOOKUP($P139,'M1'!$A:$C,R$2,FALSE())),"NOT PRESENT",VLOOKUP($P139,'M1'!$A:$C,R$2,FALSE())),IF($N139=2,IF(ISERROR(VLOOKUP(DATA!$P139,'M2'!$A:$C,R$2,FALSE())),"NOT PRESENT",VLOOKUP(DATA!$P139,'M2'!$A:$C,R$2,FALSE())),IF($N139=0,IF(ISERROR(VLOOKUP($P139,'M1'!$A:$C,R$2,FALSE())),IF(ISERROR(VLOOKUP(DATA!$P139,'M2'!$A:$C,R$2,FALSE())),"NOT PRESENT",VLOOKUP(DATA!$P139,'M2'!$A:$C,R$2,FALSE())),VLOOKUP($P139,'M1'!$A:$C,R$2,FALSE())),"SPECIFY METHOD")))</f>
        <v>Pinto abalone</v>
      </c>
      <c r="S139" s="58">
        <f t="shared" si="83"/>
        <v>1</v>
      </c>
      <c r="T139" s="55">
        <v>0</v>
      </c>
      <c r="U139" s="55"/>
      <c r="V139" s="55"/>
      <c r="W139" s="55">
        <v>1</v>
      </c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</row>
    <row r="140" spans="1:68" s="59" customFormat="1" ht="12.75" customHeight="1">
      <c r="A140" s="54">
        <f>MAX($A$1:$A139)+1</f>
        <v>138</v>
      </c>
      <c r="B140" s="55" t="str">
        <f t="shared" si="72"/>
        <v>Claire Attridge</v>
      </c>
      <c r="C140" s="55" t="str">
        <f t="shared" si="73"/>
        <v>Kieran Cox</v>
      </c>
      <c r="D140" s="55" t="str">
        <f t="shared" si="74"/>
        <v>KCCA3</v>
      </c>
      <c r="E140" s="54" t="str">
        <f>IF(ISERROR(VLOOKUP($D140,SITES!$A:$E,2,FALSE())),"",VLOOKUP($D140,SITES!$A:$E,2,FALSE()))</f>
        <v>Dodger Channel 1</v>
      </c>
      <c r="F140" s="55">
        <f>IF(ISERROR(VLOOKUP($D140,SITES!$A:$E,3,FALSE())),"",VLOOKUP($D140,SITES!$A:$E,3,FALSE()))</f>
        <v>48.830719999999999</v>
      </c>
      <c r="G140" s="56">
        <f>IF(ISERROR(VLOOKUP($D140,SITES!$A:$E,4,FALSE())),"",VLOOKUP($D140,SITES!$A:$E,4,FALSE()))</f>
        <v>-125.19439</v>
      </c>
      <c r="H140" s="60" t="str">
        <f t="shared" si="75"/>
        <v>09/06/2023</v>
      </c>
      <c r="I140" s="55">
        <f t="shared" si="76"/>
        <v>1.5</v>
      </c>
      <c r="J140" s="55">
        <f t="shared" si="77"/>
        <v>20</v>
      </c>
      <c r="K140" s="57">
        <f t="shared" si="78"/>
        <v>0.4375</v>
      </c>
      <c r="L140" s="55" t="str">
        <f t="shared" si="79"/>
        <v>KDC</v>
      </c>
      <c r="M140" s="55">
        <f t="shared" si="80"/>
        <v>2</v>
      </c>
      <c r="N140" s="55">
        <f>IF(ISERROR(N139),IF(ISERROR(N138),IF(ISERROR(N137),"BLANK",N137),N138),N139)</f>
        <v>2</v>
      </c>
      <c r="O140" s="55">
        <f t="shared" si="81"/>
        <v>1</v>
      </c>
      <c r="P140" s="55" t="s">
        <v>192</v>
      </c>
      <c r="Q140" s="54" t="str">
        <f>IF($N140=1,IF(ISERROR(VLOOKUP($P140,'M1'!$A:$C,Q$2,FALSE())),"NOT PRESENT",VLOOKUP($P140,'M1'!$A:$C,Q$2,FALSE())),IF($N140=2,IF(ISERROR(VLOOKUP(DATA!$P140,'M2'!$A:$C,Q$2,FALSE())),"NOT PRESENT",VLOOKUP(DATA!$P140,'M2'!$A:$C,Q$2,FALSE())),IF($N140=0,IF(ISERROR(VLOOKUP($P140,'M1'!$A:$C,Q$2,FALSE())),IF(ISERROR(VLOOKUP(DATA!$P140,'M2'!$A:$C,Q$2,FALSE())),"NOT PRESENT",VLOOKUP(DATA!$P140,'M2'!$A:$C,Q$2,FALSE())),VLOOKUP($P140,'M1'!$A:$C,Q$2,FALSE())),"SPECIFY METHOD")))</f>
        <v>Crassadoma gigantea</v>
      </c>
      <c r="R140" s="54" t="str">
        <f>IF($N140=1,IF(ISERROR(VLOOKUP($P140,'M1'!$A:$C,R$2,FALSE())),"NOT PRESENT",VLOOKUP($P140,'M1'!$A:$C,R$2,FALSE())),IF($N140=2,IF(ISERROR(VLOOKUP(DATA!$P140,'M2'!$A:$C,R$2,FALSE())),"NOT PRESENT",VLOOKUP(DATA!$P140,'M2'!$A:$C,R$2,FALSE())),IF($N140=0,IF(ISERROR(VLOOKUP($P140,'M1'!$A:$C,R$2,FALSE())),IF(ISERROR(VLOOKUP(DATA!$P140,'M2'!$A:$C,R$2,FALSE())),"NOT PRESENT",VLOOKUP(DATA!$P140,'M2'!$A:$C,R$2,FALSE())),VLOOKUP($P140,'M1'!$A:$C,R$2,FALSE())),"SPECIFY METHOD")))</f>
        <v>Purple-hinged rock scallop</v>
      </c>
      <c r="S140" s="58">
        <f t="shared" si="83"/>
        <v>3</v>
      </c>
      <c r="T140" s="55">
        <v>0</v>
      </c>
      <c r="U140" s="55"/>
      <c r="V140" s="55"/>
      <c r="W140" s="55">
        <v>1</v>
      </c>
      <c r="X140" s="55">
        <v>1</v>
      </c>
      <c r="Y140" s="55">
        <v>1</v>
      </c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</row>
    <row r="141" spans="1:68" s="59" customFormat="1" ht="12.75" customHeight="1">
      <c r="A141" s="54">
        <f>MAX($A$1:$A140)+1</f>
        <v>139</v>
      </c>
      <c r="B141" s="55" t="str">
        <f t="shared" si="72"/>
        <v>Claire Attridge</v>
      </c>
      <c r="C141" s="55" t="str">
        <f t="shared" si="73"/>
        <v>Kieran Cox</v>
      </c>
      <c r="D141" s="55" t="str">
        <f t="shared" si="74"/>
        <v>KCCA3</v>
      </c>
      <c r="E141" s="54" t="str">
        <f>IF(ISERROR(VLOOKUP($D141,SITES!$A:$E,2,FALSE())),"",VLOOKUP($D141,SITES!$A:$E,2,FALSE()))</f>
        <v>Dodger Channel 1</v>
      </c>
      <c r="F141" s="55">
        <f>IF(ISERROR(VLOOKUP($D141,SITES!$A:$E,3,FALSE())),"",VLOOKUP($D141,SITES!$A:$E,3,FALSE()))</f>
        <v>48.830719999999999</v>
      </c>
      <c r="G141" s="56">
        <f>IF(ISERROR(VLOOKUP($D141,SITES!$A:$E,4,FALSE())),"",VLOOKUP($D141,SITES!$A:$E,4,FALSE()))</f>
        <v>-125.19439</v>
      </c>
      <c r="H141" s="60" t="str">
        <f t="shared" si="75"/>
        <v>09/06/2023</v>
      </c>
      <c r="I141" s="55">
        <f t="shared" si="76"/>
        <v>1.5</v>
      </c>
      <c r="J141" s="55">
        <f t="shared" si="77"/>
        <v>20</v>
      </c>
      <c r="K141" s="57">
        <f t="shared" si="78"/>
        <v>0.4375</v>
      </c>
      <c r="L141" s="55" t="str">
        <f t="shared" si="79"/>
        <v>KDC</v>
      </c>
      <c r="M141" s="55">
        <f t="shared" si="80"/>
        <v>2</v>
      </c>
      <c r="N141" s="55">
        <f>IF(ISERROR(N140),IF(ISERROR(N139),IF(ISERROR(N138),"BLANK",N138),N139),N140)</f>
        <v>2</v>
      </c>
      <c r="O141" s="55">
        <f t="shared" si="81"/>
        <v>1</v>
      </c>
      <c r="P141" s="55" t="s">
        <v>142</v>
      </c>
      <c r="Q141" s="54" t="str">
        <f>IF($N141=1,IF(ISERROR(VLOOKUP($P141,'M1'!$A:$C,Q$2,FALSE())),"NOT PRESENT",VLOOKUP($P141,'M1'!$A:$C,Q$2,FALSE())),IF($N141=2,IF(ISERROR(VLOOKUP(DATA!$P141,'M2'!$A:$C,Q$2,FALSE())),"NOT PRESENT",VLOOKUP(DATA!$P141,'M2'!$A:$C,Q$2,FALSE())),IF($N141=0,IF(ISERROR(VLOOKUP($P141,'M1'!$A:$C,Q$2,FALSE())),IF(ISERROR(VLOOKUP(DATA!$P141,'M2'!$A:$C,Q$2,FALSE())),"NOT PRESENT",VLOOKUP(DATA!$P141,'M2'!$A:$C,Q$2,FALSE())),VLOOKUP($P141,'M1'!$A:$C,Q$2,FALSE())),"SPECIFY METHOD")))</f>
        <v>Dermasterias imbricata</v>
      </c>
      <c r="R141" s="54" t="str">
        <f>IF($N141=1,IF(ISERROR(VLOOKUP($P141,'M1'!$A:$C,R$2,FALSE())),"NOT PRESENT",VLOOKUP($P141,'M1'!$A:$C,R$2,FALSE())),IF($N141=2,IF(ISERROR(VLOOKUP(DATA!$P141,'M2'!$A:$C,R$2,FALSE())),"NOT PRESENT",VLOOKUP(DATA!$P141,'M2'!$A:$C,R$2,FALSE())),IF($N141=0,IF(ISERROR(VLOOKUP($P141,'M1'!$A:$C,R$2,FALSE())),IF(ISERROR(VLOOKUP(DATA!$P141,'M2'!$A:$C,R$2,FALSE())),"NOT PRESENT",VLOOKUP(DATA!$P141,'M2'!$A:$C,R$2,FALSE())),VLOOKUP($P141,'M1'!$A:$C,R$2,FALSE())),"SPECIFY METHOD")))</f>
        <v>Leather star</v>
      </c>
      <c r="S141" s="58">
        <f t="shared" si="83"/>
        <v>2</v>
      </c>
      <c r="T141" s="55">
        <v>2</v>
      </c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</row>
    <row r="142" spans="1:68" s="59" customFormat="1" ht="12.75" customHeight="1">
      <c r="A142" s="54">
        <f>MAX($A$1:$A141)+1</f>
        <v>140</v>
      </c>
      <c r="B142" s="55" t="str">
        <f t="shared" si="72"/>
        <v>Claire Attridge</v>
      </c>
      <c r="C142" s="55" t="str">
        <f t="shared" si="73"/>
        <v>Kieran Cox</v>
      </c>
      <c r="D142" s="55" t="str">
        <f t="shared" si="74"/>
        <v>KCCA3</v>
      </c>
      <c r="E142" s="54" t="str">
        <f>IF(ISERROR(VLOOKUP($D142,SITES!$A:$E,2,FALSE())),"",VLOOKUP($D142,SITES!$A:$E,2,FALSE()))</f>
        <v>Dodger Channel 1</v>
      </c>
      <c r="F142" s="55">
        <f>IF(ISERROR(VLOOKUP($D142,SITES!$A:$E,3,FALSE())),"",VLOOKUP($D142,SITES!$A:$E,3,FALSE()))</f>
        <v>48.830719999999999</v>
      </c>
      <c r="G142" s="56">
        <f>IF(ISERROR(VLOOKUP($D142,SITES!$A:$E,4,FALSE())),"",VLOOKUP($D142,SITES!$A:$E,4,FALSE()))</f>
        <v>-125.19439</v>
      </c>
      <c r="H142" s="60" t="str">
        <f t="shared" si="75"/>
        <v>09/06/2023</v>
      </c>
      <c r="I142" s="55">
        <f t="shared" si="76"/>
        <v>1.5</v>
      </c>
      <c r="J142" s="55">
        <f t="shared" si="77"/>
        <v>20</v>
      </c>
      <c r="K142" s="57">
        <f t="shared" si="78"/>
        <v>0.4375</v>
      </c>
      <c r="L142" s="55" t="str">
        <f t="shared" si="79"/>
        <v>KDC</v>
      </c>
      <c r="M142" s="55">
        <f t="shared" si="80"/>
        <v>2</v>
      </c>
      <c r="N142" s="55">
        <f>IF(ISERROR(N141),IF(ISERROR(N140),IF(ISERROR(N139),"BLANK",N139),N140),N141)</f>
        <v>2</v>
      </c>
      <c r="O142" s="55">
        <f t="shared" si="81"/>
        <v>1</v>
      </c>
      <c r="P142" s="55" t="s">
        <v>144</v>
      </c>
      <c r="Q142" s="54" t="str">
        <f>IF($N142=1,IF(ISERROR(VLOOKUP($P142,'M1'!$A:$C,Q$2,FALSE())),"NOT PRESENT",VLOOKUP($P142,'M1'!$A:$C,Q$2,FALSE())),IF($N142=2,IF(ISERROR(VLOOKUP(DATA!$P142,'M2'!$A:$C,Q$2,FALSE())),"NOT PRESENT",VLOOKUP(DATA!$P142,'M2'!$A:$C,Q$2,FALSE())),IF($N142=0,IF(ISERROR(VLOOKUP($P142,'M1'!$A:$C,Q$2,FALSE())),IF(ISERROR(VLOOKUP(DATA!$P142,'M2'!$A:$C,Q$2,FALSE())),"NOT PRESENT",VLOOKUP(DATA!$P142,'M2'!$A:$C,Q$2,FALSE())),VLOOKUP($P142,'M1'!$A:$C,Q$2,FALSE())),"SPECIFY METHOD")))</f>
        <v>Pomaulax gibberosus</v>
      </c>
      <c r="R142" s="54" t="str">
        <f>IF($N142=1,IF(ISERROR(VLOOKUP($P142,'M1'!$A:$C,R$2,FALSE())),"NOT PRESENT",VLOOKUP($P142,'M1'!$A:$C,R$2,FALSE())),IF($N142=2,IF(ISERROR(VLOOKUP(DATA!$P142,'M2'!$A:$C,R$2,FALSE())),"NOT PRESENT",VLOOKUP(DATA!$P142,'M2'!$A:$C,R$2,FALSE())),IF($N142=0,IF(ISERROR(VLOOKUP($P142,'M1'!$A:$C,R$2,FALSE())),IF(ISERROR(VLOOKUP(DATA!$P142,'M2'!$A:$C,R$2,FALSE())),"NOT PRESENT",VLOOKUP(DATA!$P142,'M2'!$A:$C,R$2,FALSE())),VLOOKUP($P142,'M1'!$A:$C,R$2,FALSE())),"SPECIFY METHOD")))</f>
        <v>Red turban shell</v>
      </c>
      <c r="S142" s="58">
        <f t="shared" si="83"/>
        <v>1</v>
      </c>
      <c r="T142" s="55">
        <v>1</v>
      </c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</row>
    <row r="143" spans="1:68" s="59" customFormat="1" ht="12.75" customHeight="1">
      <c r="A143" s="54">
        <f>MAX($A$1:$A142)+1</f>
        <v>141</v>
      </c>
      <c r="B143" s="55" t="str">
        <f t="shared" si="72"/>
        <v>Claire Attridge</v>
      </c>
      <c r="C143" s="55" t="str">
        <f t="shared" si="73"/>
        <v>Kieran Cox</v>
      </c>
      <c r="D143" s="55" t="str">
        <f t="shared" si="74"/>
        <v>KCCA3</v>
      </c>
      <c r="E143" s="54" t="str">
        <f>IF(ISERROR(VLOOKUP($D143,SITES!$A:$E,2,FALSE())),"",VLOOKUP($D143,SITES!$A:$E,2,FALSE()))</f>
        <v>Dodger Channel 1</v>
      </c>
      <c r="F143" s="55">
        <f>IF(ISERROR(VLOOKUP($D143,SITES!$A:$E,3,FALSE())),"",VLOOKUP($D143,SITES!$A:$E,3,FALSE()))</f>
        <v>48.830719999999999</v>
      </c>
      <c r="G143" s="56">
        <f>IF(ISERROR(VLOOKUP($D143,SITES!$A:$E,4,FALSE())),"",VLOOKUP($D143,SITES!$A:$E,4,FALSE()))</f>
        <v>-125.19439</v>
      </c>
      <c r="H143" s="60" t="str">
        <f t="shared" si="75"/>
        <v>09/06/2023</v>
      </c>
      <c r="I143" s="55">
        <f t="shared" si="76"/>
        <v>1.5</v>
      </c>
      <c r="J143" s="55">
        <f t="shared" si="77"/>
        <v>20</v>
      </c>
      <c r="K143" s="57">
        <f t="shared" si="78"/>
        <v>0.4375</v>
      </c>
      <c r="L143" s="55" t="str">
        <f t="shared" si="79"/>
        <v>KDC</v>
      </c>
      <c r="M143" s="55">
        <f t="shared" si="80"/>
        <v>2</v>
      </c>
      <c r="N143" s="55">
        <f>IF(ISERROR(N142),IF(ISERROR(N141),IF(ISERROR(N140),"BLANK",N140),N141),N142)</f>
        <v>2</v>
      </c>
      <c r="O143" s="55">
        <f t="shared" si="81"/>
        <v>1</v>
      </c>
      <c r="P143" s="55" t="s">
        <v>195</v>
      </c>
      <c r="Q143" s="54" t="str">
        <f>IF($N143=1,IF(ISERROR(VLOOKUP($P143,'M1'!$A:$C,Q$2,FALSE())),"NOT PRESENT",VLOOKUP($P143,'M1'!$A:$C,Q$2,FALSE())),IF($N143=2,IF(ISERROR(VLOOKUP(DATA!$P143,'M2'!$A:$C,Q$2,FALSE())),"NOT PRESENT",VLOOKUP(DATA!$P143,'M2'!$A:$C,Q$2,FALSE())),IF($N143=0,IF(ISERROR(VLOOKUP($P143,'M1'!$A:$C,Q$2,FALSE())),IF(ISERROR(VLOOKUP(DATA!$P143,'M2'!$A:$C,Q$2,FALSE())),"NOT PRESENT",VLOOKUP(DATA!$P143,'M2'!$A:$C,Q$2,FALSE())),VLOOKUP($P143,'M1'!$A:$C,Q$2,FALSE())),"SPECIFY METHOD")))</f>
        <v>Debris - Metal</v>
      </c>
      <c r="R143" s="54" t="str">
        <f>IF($N143=1,IF(ISERROR(VLOOKUP($P143,'M1'!$A:$C,R$2,FALSE())),"NOT PRESENT",VLOOKUP($P143,'M1'!$A:$C,R$2,FALSE())),IF($N143=2,IF(ISERROR(VLOOKUP(DATA!$P143,'M2'!$A:$C,R$2,FALSE())),"NOT PRESENT",VLOOKUP(DATA!$P143,'M2'!$A:$C,R$2,FALSE())),IF($N143=0,IF(ISERROR(VLOOKUP($P143,'M1'!$A:$C,R$2,FALSE())),IF(ISERROR(VLOOKUP(DATA!$P143,'M2'!$A:$C,R$2,FALSE())),"NOT PRESENT",VLOOKUP(DATA!$P143,'M2'!$A:$C,R$2,FALSE())),VLOOKUP($P143,'M1'!$A:$C,R$2,FALSE())),"SPECIFY METHOD")))</f>
        <v>Any metal debris</v>
      </c>
      <c r="S143" s="58">
        <f t="shared" si="83"/>
        <v>1</v>
      </c>
      <c r="T143" s="55">
        <v>1</v>
      </c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</row>
    <row r="144" spans="1:68" s="59" customFormat="1" ht="12.75" customHeight="1">
      <c r="A144" s="54">
        <f>MAX($A$1:$A143)+1</f>
        <v>142</v>
      </c>
      <c r="B144" s="55" t="s">
        <v>169</v>
      </c>
      <c r="C144" s="55" t="s">
        <v>137</v>
      </c>
      <c r="D144" s="55" t="s">
        <v>21</v>
      </c>
      <c r="E144" s="54" t="str">
        <f>IF(ISERROR(VLOOKUP($D144,SITES!$A:$E,2,FALSE())),"",VLOOKUP($D144,SITES!$A:$E,2,FALSE()))</f>
        <v>Tzartus 116 R</v>
      </c>
      <c r="F144" s="55">
        <f>IF(ISERROR(VLOOKUP($D144,SITES!$A:$E,3,FALSE())),"",VLOOKUP($D144,SITES!$A:$E,3,FALSE()))</f>
        <v>48.900840000000002</v>
      </c>
      <c r="G144" s="56">
        <f>IF(ISERROR(VLOOKUP($D144,SITES!$A:$E,4,FALSE())),"",VLOOKUP($D144,SITES!$A:$E,4,FALSE()))</f>
        <v>-125.08110000000001</v>
      </c>
      <c r="H144" s="60" t="s">
        <v>8</v>
      </c>
      <c r="I144" s="55">
        <v>2.5</v>
      </c>
      <c r="J144" s="55">
        <v>20</v>
      </c>
      <c r="K144" s="57">
        <v>0.42013888888888901</v>
      </c>
      <c r="L144" s="55" t="s">
        <v>170</v>
      </c>
      <c r="M144" s="55">
        <v>3</v>
      </c>
      <c r="N144" s="55">
        <v>1</v>
      </c>
      <c r="O144" s="55">
        <v>2</v>
      </c>
      <c r="P144" s="55" t="s">
        <v>140</v>
      </c>
      <c r="Q144" s="54" t="str">
        <f>IF($N144=1,IF(ISERROR(VLOOKUP($P144,'M1'!$A:$C,Q$2,FALSE())),"NOT PRESENT",VLOOKUP($P144,'M1'!$A:$C,Q$2,FALSE())),IF($N144=2,IF(ISERROR(VLOOKUP(DATA!$P144,'M2'!$A:$C,Q$2,FALSE())),"NOT PRESENT",VLOOKUP(DATA!$P144,'M2'!$A:$C,Q$2,FALSE())),IF($N144=0,IF(ISERROR(VLOOKUP($P144,'M1'!$A:$C,Q$2,FALSE())),IF(ISERROR(VLOOKUP(DATA!$P144,'M2'!$A:$C,Q$2,FALSE())),"NOT PRESENT",VLOOKUP(DATA!$P144,'M2'!$A:$C,Q$2,FALSE())),VLOOKUP($P144,'M1'!$A:$C,Q$2,FALSE())),"SPECIFY METHOD")))</f>
        <v>Sebastes caurinus</v>
      </c>
      <c r="R144" s="54" t="str">
        <f>IF($N144=1,IF(ISERROR(VLOOKUP($P144,'M1'!$A:$C,R$2,FALSE())),"NOT PRESENT",VLOOKUP($P144,'M1'!$A:$C,R$2,FALSE())),IF($N144=2,IF(ISERROR(VLOOKUP(DATA!$P144,'M2'!$A:$C,R$2,FALSE())),"NOT PRESENT",VLOOKUP(DATA!$P144,'M2'!$A:$C,R$2,FALSE())),IF($N144=0,IF(ISERROR(VLOOKUP($P144,'M1'!$A:$C,R$2,FALSE())),IF(ISERROR(VLOOKUP(DATA!$P144,'M2'!$A:$C,R$2,FALSE())),"NOT PRESENT",VLOOKUP(DATA!$P144,'M2'!$A:$C,R$2,FALSE())),VLOOKUP($P144,'M1'!$A:$C,R$2,FALSE())),"SPECIFY METHOD")))</f>
        <v>Copper rockfish</v>
      </c>
      <c r="S144" s="58">
        <f t="shared" si="83"/>
        <v>6</v>
      </c>
      <c r="T144" s="55">
        <v>0</v>
      </c>
      <c r="U144" s="55"/>
      <c r="V144" s="55"/>
      <c r="W144" s="55">
        <v>1</v>
      </c>
      <c r="X144" s="55">
        <v>1</v>
      </c>
      <c r="Y144" s="55">
        <v>2</v>
      </c>
      <c r="Z144" s="55">
        <v>1</v>
      </c>
      <c r="AA144" s="55">
        <v>1</v>
      </c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</row>
    <row r="145" spans="1:68" s="59" customFormat="1" ht="12.75" customHeight="1">
      <c r="A145" s="54">
        <f>MAX($A$1:$A144)+1</f>
        <v>143</v>
      </c>
      <c r="B145" s="55" t="str">
        <f t="shared" ref="B145:B156" si="84">IF(ISERROR(B144),IF(ISERROR(B143),IF(ISERROR(B142),"BLANK",B142),B143),B144)</f>
        <v>Claire Attridge</v>
      </c>
      <c r="C145" s="55" t="str">
        <f t="shared" ref="C145:C156" si="85">IF(ISERROR(C144),IF(ISERROR(C143),IF(ISERROR(C142),"BLANK",C142),C143),C144)</f>
        <v>Kieran Cox</v>
      </c>
      <c r="D145" s="55" t="str">
        <f t="shared" ref="D145:D156" si="86">IF(ISERROR(D144),IF(ISERROR(D143),IF(ISERROR(D142),"BLANK",D142),D143),D144)</f>
        <v>BMKC2</v>
      </c>
      <c r="E145" s="54" t="str">
        <f>IF(ISERROR(VLOOKUP($D145,SITES!$A:$E,2,FALSE())),"",VLOOKUP($D145,SITES!$A:$E,2,FALSE()))</f>
        <v>Tzartus 116 R</v>
      </c>
      <c r="F145" s="55">
        <f>IF(ISERROR(VLOOKUP($D145,SITES!$A:$E,3,FALSE())),"",VLOOKUP($D145,SITES!$A:$E,3,FALSE()))</f>
        <v>48.900840000000002</v>
      </c>
      <c r="G145" s="56">
        <f>IF(ISERROR(VLOOKUP($D145,SITES!$A:$E,4,FALSE())),"",VLOOKUP($D145,SITES!$A:$E,4,FALSE()))</f>
        <v>-125.08110000000001</v>
      </c>
      <c r="H145" s="60" t="str">
        <f t="shared" ref="H145:H156" si="87">IF(ISERROR(H144),IF(ISERROR(H143),IF(ISERROR(H142),"BLANK",H142),H143),H144)</f>
        <v>10/06/2023</v>
      </c>
      <c r="I145" s="55">
        <f t="shared" ref="I145:I156" si="88">IF(ISERROR(I144),IF(ISERROR(I143),IF(ISERROR(I142),"BLANK",I142),I143),I144)</f>
        <v>2.5</v>
      </c>
      <c r="J145" s="55">
        <f t="shared" ref="J145:J156" si="89">IF(ISERROR(J144),IF(ISERROR(J143),IF(ISERROR(J142),"BLANK",J142),J143),J144)</f>
        <v>20</v>
      </c>
      <c r="K145" s="57">
        <v>0.42013888888888901</v>
      </c>
      <c r="L145" s="55" t="str">
        <f t="shared" ref="L145:O148" si="90">IF(ISERROR(L144),IF(ISERROR(L143),IF(ISERROR(L142),"BLANK",L142),L143),L144)</f>
        <v>KDC</v>
      </c>
      <c r="M145" s="55">
        <f t="shared" si="90"/>
        <v>3</v>
      </c>
      <c r="N145" s="55">
        <f t="shared" si="90"/>
        <v>1</v>
      </c>
      <c r="O145" s="55">
        <f t="shared" si="90"/>
        <v>2</v>
      </c>
      <c r="P145" s="55" t="s">
        <v>155</v>
      </c>
      <c r="Q145" s="54" t="str">
        <f>IF($N145=1,IF(ISERROR(VLOOKUP($P145,'M1'!$A:$C,Q$2,FALSE())),"NOT PRESENT",VLOOKUP($P145,'M1'!$A:$C,Q$2,FALSE())),IF($N145=2,IF(ISERROR(VLOOKUP(DATA!$P145,'M2'!$A:$C,Q$2,FALSE())),"NOT PRESENT",VLOOKUP(DATA!$P145,'M2'!$A:$C,Q$2,FALSE())),IF($N145=0,IF(ISERROR(VLOOKUP($P145,'M1'!$A:$C,Q$2,FALSE())),IF(ISERROR(VLOOKUP(DATA!$P145,'M2'!$A:$C,Q$2,FALSE())),"NOT PRESENT",VLOOKUP(DATA!$P145,'M2'!$A:$C,Q$2,FALSE())),VLOOKUP($P145,'M1'!$A:$C,Q$2,FALSE())),"SPECIFY METHOD")))</f>
        <v>Hexagrammos decagrammus</v>
      </c>
      <c r="R145" s="54" t="str">
        <f>IF($N145=1,IF(ISERROR(VLOOKUP($P145,'M1'!$A:$C,R$2,FALSE())),"NOT PRESENT",VLOOKUP($P145,'M1'!$A:$C,R$2,FALSE())),IF($N145=2,IF(ISERROR(VLOOKUP(DATA!$P145,'M2'!$A:$C,R$2,FALSE())),"NOT PRESENT",VLOOKUP(DATA!$P145,'M2'!$A:$C,R$2,FALSE())),IF($N145=0,IF(ISERROR(VLOOKUP($P145,'M1'!$A:$C,R$2,FALSE())),IF(ISERROR(VLOOKUP(DATA!$P145,'M2'!$A:$C,R$2,FALSE())),"NOT PRESENT",VLOOKUP(DATA!$P145,'M2'!$A:$C,R$2,FALSE())),VLOOKUP($P145,'M1'!$A:$C,R$2,FALSE())),"SPECIFY METHOD")))</f>
        <v>Kelp greenling</v>
      </c>
      <c r="S145" s="58">
        <f t="shared" si="83"/>
        <v>16</v>
      </c>
      <c r="T145" s="55">
        <v>0</v>
      </c>
      <c r="U145" s="55"/>
      <c r="V145" s="55"/>
      <c r="W145" s="55">
        <v>4</v>
      </c>
      <c r="X145" s="55">
        <v>10</v>
      </c>
      <c r="Y145" s="55">
        <v>2</v>
      </c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</row>
    <row r="146" spans="1:68" s="59" customFormat="1" ht="12.75" customHeight="1">
      <c r="A146" s="54">
        <f>MAX($A$1:$A145)+1</f>
        <v>144</v>
      </c>
      <c r="B146" s="55" t="str">
        <f t="shared" si="84"/>
        <v>Claire Attridge</v>
      </c>
      <c r="C146" s="55" t="str">
        <f t="shared" si="85"/>
        <v>Kieran Cox</v>
      </c>
      <c r="D146" s="55" t="str">
        <f t="shared" si="86"/>
        <v>BMKC2</v>
      </c>
      <c r="E146" s="54" t="str">
        <f>IF(ISERROR(VLOOKUP($D146,SITES!$A:$E,2,FALSE())),"",VLOOKUP($D146,SITES!$A:$E,2,FALSE()))</f>
        <v>Tzartus 116 R</v>
      </c>
      <c r="F146" s="55">
        <f>IF(ISERROR(VLOOKUP($D146,SITES!$A:$E,3,FALSE())),"",VLOOKUP($D146,SITES!$A:$E,3,FALSE()))</f>
        <v>48.900840000000002</v>
      </c>
      <c r="G146" s="56">
        <f>IF(ISERROR(VLOOKUP($D146,SITES!$A:$E,4,FALSE())),"",VLOOKUP($D146,SITES!$A:$E,4,FALSE()))</f>
        <v>-125.08110000000001</v>
      </c>
      <c r="H146" s="60" t="str">
        <f t="shared" si="87"/>
        <v>10/06/2023</v>
      </c>
      <c r="I146" s="55">
        <f t="shared" si="88"/>
        <v>2.5</v>
      </c>
      <c r="J146" s="55">
        <f t="shared" si="89"/>
        <v>20</v>
      </c>
      <c r="K146" s="57">
        <v>0.42013888888888901</v>
      </c>
      <c r="L146" s="55" t="str">
        <f t="shared" si="90"/>
        <v>KDC</v>
      </c>
      <c r="M146" s="55">
        <f t="shared" si="90"/>
        <v>3</v>
      </c>
      <c r="N146" s="55">
        <f t="shared" si="90"/>
        <v>1</v>
      </c>
      <c r="O146" s="55">
        <f t="shared" si="90"/>
        <v>2</v>
      </c>
      <c r="P146" s="55" t="s">
        <v>171</v>
      </c>
      <c r="Q146" s="54" t="str">
        <f>IF($N146=1,IF(ISERROR(VLOOKUP($P146,'M1'!$A:$C,Q$2,FALSE())),"NOT PRESENT",VLOOKUP($P146,'M1'!$A:$C,Q$2,FALSE())),IF($N146=2,IF(ISERROR(VLOOKUP(DATA!$P146,'M2'!$A:$C,Q$2,FALSE())),"NOT PRESENT",VLOOKUP(DATA!$P146,'M2'!$A:$C,Q$2,FALSE())),IF($N146=0,IF(ISERROR(VLOOKUP($P146,'M1'!$A:$C,Q$2,FALSE())),IF(ISERROR(VLOOKUP(DATA!$P146,'M2'!$A:$C,Q$2,FALSE())),"NOT PRESENT",VLOOKUP(DATA!$P146,'M2'!$A:$C,Q$2,FALSE())),VLOOKUP($P146,'M1'!$A:$C,Q$2,FALSE())),"SPECIFY METHOD")))</f>
        <v>Rhacochilus vacca</v>
      </c>
      <c r="R146" s="54" t="str">
        <f>IF($N146=1,IF(ISERROR(VLOOKUP($P146,'M1'!$A:$C,R$2,FALSE())),"NOT PRESENT",VLOOKUP($P146,'M1'!$A:$C,R$2,FALSE())),IF($N146=2,IF(ISERROR(VLOOKUP(DATA!$P146,'M2'!$A:$C,R$2,FALSE())),"NOT PRESENT",VLOOKUP(DATA!$P146,'M2'!$A:$C,R$2,FALSE())),IF($N146=0,IF(ISERROR(VLOOKUP($P146,'M1'!$A:$C,R$2,FALSE())),IF(ISERROR(VLOOKUP(DATA!$P146,'M2'!$A:$C,R$2,FALSE())),"NOT PRESENT",VLOOKUP(DATA!$P146,'M2'!$A:$C,R$2,FALSE())),VLOOKUP($P146,'M1'!$A:$C,R$2,FALSE())),"SPECIFY METHOD")))</f>
        <v>Pile perch</v>
      </c>
      <c r="S146" s="58">
        <f t="shared" si="83"/>
        <v>3</v>
      </c>
      <c r="T146" s="55">
        <v>0</v>
      </c>
      <c r="U146" s="55"/>
      <c r="V146" s="55"/>
      <c r="W146" s="55"/>
      <c r="X146" s="55"/>
      <c r="Y146" s="55">
        <v>2</v>
      </c>
      <c r="Z146" s="55">
        <v>1</v>
      </c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</row>
    <row r="147" spans="1:68" s="59" customFormat="1" ht="12.75" customHeight="1">
      <c r="A147" s="54">
        <f>MAX($A$1:$A146)+1</f>
        <v>145</v>
      </c>
      <c r="B147" s="55" t="str">
        <f t="shared" si="84"/>
        <v>Claire Attridge</v>
      </c>
      <c r="C147" s="55" t="str">
        <f t="shared" si="85"/>
        <v>Kieran Cox</v>
      </c>
      <c r="D147" s="55" t="str">
        <f t="shared" si="86"/>
        <v>BMKC2</v>
      </c>
      <c r="E147" s="54" t="str">
        <f>IF(ISERROR(VLOOKUP($D147,SITES!$A:$E,2,FALSE())),"",VLOOKUP($D147,SITES!$A:$E,2,FALSE()))</f>
        <v>Tzartus 116 R</v>
      </c>
      <c r="F147" s="55">
        <f>IF(ISERROR(VLOOKUP($D147,SITES!$A:$E,3,FALSE())),"",VLOOKUP($D147,SITES!$A:$E,3,FALSE()))</f>
        <v>48.900840000000002</v>
      </c>
      <c r="G147" s="56">
        <f>IF(ISERROR(VLOOKUP($D147,SITES!$A:$E,4,FALSE())),"",VLOOKUP($D147,SITES!$A:$E,4,FALSE()))</f>
        <v>-125.08110000000001</v>
      </c>
      <c r="H147" s="60" t="str">
        <f t="shared" si="87"/>
        <v>10/06/2023</v>
      </c>
      <c r="I147" s="55">
        <f t="shared" si="88"/>
        <v>2.5</v>
      </c>
      <c r="J147" s="55">
        <f t="shared" si="89"/>
        <v>20</v>
      </c>
      <c r="K147" s="57">
        <v>0.42013888888888901</v>
      </c>
      <c r="L147" s="55" t="str">
        <f t="shared" si="90"/>
        <v>KDC</v>
      </c>
      <c r="M147" s="55">
        <f t="shared" si="90"/>
        <v>3</v>
      </c>
      <c r="N147" s="55">
        <f t="shared" si="90"/>
        <v>1</v>
      </c>
      <c r="O147" s="55">
        <f t="shared" si="90"/>
        <v>2</v>
      </c>
      <c r="P147" s="55" t="s">
        <v>155</v>
      </c>
      <c r="Q147" s="54" t="str">
        <f>IF($N147=1,IF(ISERROR(VLOOKUP($P147,'M1'!$A:$C,Q$2,FALSE())),"NOT PRESENT",VLOOKUP($P147,'M1'!$A:$C,Q$2,FALSE())),IF($N147=2,IF(ISERROR(VLOOKUP(DATA!$P147,'M2'!$A:$C,Q$2,FALSE())),"NOT PRESENT",VLOOKUP(DATA!$P147,'M2'!$A:$C,Q$2,FALSE())),IF($N147=0,IF(ISERROR(VLOOKUP($P147,'M1'!$A:$C,Q$2,FALSE())),IF(ISERROR(VLOOKUP(DATA!$P147,'M2'!$A:$C,Q$2,FALSE())),"NOT PRESENT",VLOOKUP(DATA!$P147,'M2'!$A:$C,Q$2,FALSE())),VLOOKUP($P147,'M1'!$A:$C,Q$2,FALSE())),"SPECIFY METHOD")))</f>
        <v>Hexagrammos decagrammus</v>
      </c>
      <c r="R147" s="54" t="str">
        <f>IF($N147=1,IF(ISERROR(VLOOKUP($P147,'M1'!$A:$C,R$2,FALSE())),"NOT PRESENT",VLOOKUP($P147,'M1'!$A:$C,R$2,FALSE())),IF($N147=2,IF(ISERROR(VLOOKUP(DATA!$P147,'M2'!$A:$C,R$2,FALSE())),"NOT PRESENT",VLOOKUP(DATA!$P147,'M2'!$A:$C,R$2,FALSE())),IF($N147=0,IF(ISERROR(VLOOKUP($P147,'M1'!$A:$C,R$2,FALSE())),IF(ISERROR(VLOOKUP(DATA!$P147,'M2'!$A:$C,R$2,FALSE())),"NOT PRESENT",VLOOKUP(DATA!$P147,'M2'!$A:$C,R$2,FALSE())),VLOOKUP($P147,'M1'!$A:$C,R$2,FALSE())),"SPECIFY METHOD")))</f>
        <v>Kelp greenling</v>
      </c>
      <c r="S147" s="58">
        <f t="shared" si="83"/>
        <v>2</v>
      </c>
      <c r="T147" s="55">
        <v>0</v>
      </c>
      <c r="U147" s="55"/>
      <c r="V147" s="55"/>
      <c r="W147" s="55">
        <v>1</v>
      </c>
      <c r="X147" s="55"/>
      <c r="Y147" s="55"/>
      <c r="Z147" s="55"/>
      <c r="AA147" s="55">
        <v>1</v>
      </c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</row>
    <row r="148" spans="1:68" s="59" customFormat="1" ht="12.75" customHeight="1">
      <c r="A148" s="54">
        <f>MAX($A$1:$A147)+1</f>
        <v>146</v>
      </c>
      <c r="B148" s="55" t="str">
        <f t="shared" si="84"/>
        <v>Claire Attridge</v>
      </c>
      <c r="C148" s="55" t="str">
        <f t="shared" si="85"/>
        <v>Kieran Cox</v>
      </c>
      <c r="D148" s="55" t="str">
        <f t="shared" si="86"/>
        <v>BMKC2</v>
      </c>
      <c r="E148" s="54" t="str">
        <f>IF(ISERROR(VLOOKUP($D148,SITES!$A:$E,2,FALSE())),"",VLOOKUP($D148,SITES!$A:$E,2,FALSE()))</f>
        <v>Tzartus 116 R</v>
      </c>
      <c r="F148" s="55">
        <f>IF(ISERROR(VLOOKUP($D148,SITES!$A:$E,3,FALSE())),"",VLOOKUP($D148,SITES!$A:$E,3,FALSE()))</f>
        <v>48.900840000000002</v>
      </c>
      <c r="G148" s="56">
        <f>IF(ISERROR(VLOOKUP($D148,SITES!$A:$E,4,FALSE())),"",VLOOKUP($D148,SITES!$A:$E,4,FALSE()))</f>
        <v>-125.08110000000001</v>
      </c>
      <c r="H148" s="60" t="str">
        <f t="shared" si="87"/>
        <v>10/06/2023</v>
      </c>
      <c r="I148" s="55">
        <f t="shared" si="88"/>
        <v>2.5</v>
      </c>
      <c r="J148" s="55">
        <f t="shared" si="89"/>
        <v>20</v>
      </c>
      <c r="K148" s="57">
        <v>0.42013888888888901</v>
      </c>
      <c r="L148" s="55" t="str">
        <f t="shared" si="90"/>
        <v>KDC</v>
      </c>
      <c r="M148" s="55">
        <f t="shared" si="90"/>
        <v>3</v>
      </c>
      <c r="N148" s="55">
        <f t="shared" si="90"/>
        <v>1</v>
      </c>
      <c r="O148" s="55">
        <f t="shared" si="90"/>
        <v>2</v>
      </c>
      <c r="P148" s="55" t="s">
        <v>141</v>
      </c>
      <c r="Q148" s="54" t="str">
        <f>IF($N148=1,IF(ISERROR(VLOOKUP($P148,'M1'!$A:$C,Q$2,FALSE())),"NOT PRESENT",VLOOKUP($P148,'M1'!$A:$C,Q$2,FALSE())),IF($N148=2,IF(ISERROR(VLOOKUP(DATA!$P148,'M2'!$A:$C,Q$2,FALSE())),"NOT PRESENT",VLOOKUP(DATA!$P148,'M2'!$A:$C,Q$2,FALSE())),IF($N148=0,IF(ISERROR(VLOOKUP($P148,'M1'!$A:$C,Q$2,FALSE())),IF(ISERROR(VLOOKUP(DATA!$P148,'M2'!$A:$C,Q$2,FALSE())),"NOT PRESENT",VLOOKUP(DATA!$P148,'M2'!$A:$C,Q$2,FALSE())),VLOOKUP($P148,'M1'!$A:$C,Q$2,FALSE())),"SPECIFY METHOD")))</f>
        <v>Rhinogobiops nicholsii</v>
      </c>
      <c r="R148" s="54" t="str">
        <f>IF($N148=1,IF(ISERROR(VLOOKUP($P148,'M1'!$A:$C,R$2,FALSE())),"NOT PRESENT",VLOOKUP($P148,'M1'!$A:$C,R$2,FALSE())),IF($N148=2,IF(ISERROR(VLOOKUP(DATA!$P148,'M2'!$A:$C,R$2,FALSE())),"NOT PRESENT",VLOOKUP(DATA!$P148,'M2'!$A:$C,R$2,FALSE())),IF($N148=0,IF(ISERROR(VLOOKUP($P148,'M1'!$A:$C,R$2,FALSE())),IF(ISERROR(VLOOKUP(DATA!$P148,'M2'!$A:$C,R$2,FALSE())),"NOT PRESENT",VLOOKUP(DATA!$P148,'M2'!$A:$C,R$2,FALSE())),VLOOKUP($P148,'M1'!$A:$C,R$2,FALSE())),"SPECIFY METHOD")))</f>
        <v>Blackeye goby</v>
      </c>
      <c r="S148" s="58">
        <f t="shared" si="83"/>
        <v>6</v>
      </c>
      <c r="T148" s="55">
        <v>0</v>
      </c>
      <c r="U148" s="55"/>
      <c r="V148" s="55"/>
      <c r="W148" s="55">
        <v>2</v>
      </c>
      <c r="X148" s="55">
        <v>1</v>
      </c>
      <c r="Y148" s="55">
        <v>3</v>
      </c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</row>
    <row r="149" spans="1:68" s="59" customFormat="1" ht="12.75" customHeight="1">
      <c r="A149" s="54">
        <f>MAX($A$1:$A148)+1</f>
        <v>147</v>
      </c>
      <c r="B149" s="55" t="str">
        <f t="shared" si="84"/>
        <v>Claire Attridge</v>
      </c>
      <c r="C149" s="55" t="str">
        <f t="shared" si="85"/>
        <v>Kieran Cox</v>
      </c>
      <c r="D149" s="55" t="str">
        <f t="shared" si="86"/>
        <v>BMKC2</v>
      </c>
      <c r="E149" s="54" t="str">
        <f>IF(ISERROR(VLOOKUP($D149,SITES!$A:$E,2,FALSE())),"",VLOOKUP($D149,SITES!$A:$E,2,FALSE()))</f>
        <v>Tzartus 116 R</v>
      </c>
      <c r="F149" s="55">
        <f>IF(ISERROR(VLOOKUP($D149,SITES!$A:$E,3,FALSE())),"",VLOOKUP($D149,SITES!$A:$E,3,FALSE()))</f>
        <v>48.900840000000002</v>
      </c>
      <c r="G149" s="56">
        <f>IF(ISERROR(VLOOKUP($D149,SITES!$A:$E,4,FALSE())),"",VLOOKUP($D149,SITES!$A:$E,4,FALSE()))</f>
        <v>-125.08110000000001</v>
      </c>
      <c r="H149" s="60" t="str">
        <f t="shared" si="87"/>
        <v>10/06/2023</v>
      </c>
      <c r="I149" s="55">
        <f t="shared" si="88"/>
        <v>2.5</v>
      </c>
      <c r="J149" s="55">
        <f t="shared" si="89"/>
        <v>20</v>
      </c>
      <c r="K149" s="57">
        <v>0.42013888888888901</v>
      </c>
      <c r="L149" s="55" t="str">
        <f t="shared" ref="L149:M156" si="91">IF(ISERROR(L148),IF(ISERROR(L147),IF(ISERROR(L146),"BLANK",L146),L147),L148)</f>
        <v>KDC</v>
      </c>
      <c r="M149" s="55">
        <f t="shared" si="91"/>
        <v>3</v>
      </c>
      <c r="N149" s="55">
        <v>2</v>
      </c>
      <c r="O149" s="55">
        <f>IF(ISERROR(O148),IF(ISERROR(O147),IF(ISERROR(O146),"BLANK",O146),O147),O148)</f>
        <v>2</v>
      </c>
      <c r="P149" s="55" t="s">
        <v>144</v>
      </c>
      <c r="Q149" s="54" t="str">
        <f>IF($N149=1,IF(ISERROR(VLOOKUP($P149,'M1'!$A:$C,Q$2,FALSE())),"NOT PRESENT",VLOOKUP($P149,'M1'!$A:$C,Q$2,FALSE())),IF($N149=2,IF(ISERROR(VLOOKUP(DATA!$P149,'M2'!$A:$C,Q$2,FALSE())),"NOT PRESENT",VLOOKUP(DATA!$P149,'M2'!$A:$C,Q$2,FALSE())),IF($N149=0,IF(ISERROR(VLOOKUP($P149,'M1'!$A:$C,Q$2,FALSE())),IF(ISERROR(VLOOKUP(DATA!$P149,'M2'!$A:$C,Q$2,FALSE())),"NOT PRESENT",VLOOKUP(DATA!$P149,'M2'!$A:$C,Q$2,FALSE())),VLOOKUP($P149,'M1'!$A:$C,Q$2,FALSE())),"SPECIFY METHOD")))</f>
        <v>Pomaulax gibberosus</v>
      </c>
      <c r="R149" s="54" t="str">
        <f>IF($N149=1,IF(ISERROR(VLOOKUP($P149,'M1'!$A:$C,R$2,FALSE())),"NOT PRESENT",VLOOKUP($P149,'M1'!$A:$C,R$2,FALSE())),IF($N149=2,IF(ISERROR(VLOOKUP(DATA!$P149,'M2'!$A:$C,R$2,FALSE())),"NOT PRESENT",VLOOKUP(DATA!$P149,'M2'!$A:$C,R$2,FALSE())),IF($N149=0,IF(ISERROR(VLOOKUP($P149,'M1'!$A:$C,R$2,FALSE())),IF(ISERROR(VLOOKUP(DATA!$P149,'M2'!$A:$C,R$2,FALSE())),"NOT PRESENT",VLOOKUP(DATA!$P149,'M2'!$A:$C,R$2,FALSE())),VLOOKUP($P149,'M1'!$A:$C,R$2,FALSE())),"SPECIFY METHOD")))</f>
        <v>Red turban shell</v>
      </c>
      <c r="S149" s="58">
        <f t="shared" si="83"/>
        <v>90</v>
      </c>
      <c r="T149" s="55">
        <v>90</v>
      </c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</row>
    <row r="150" spans="1:68" s="59" customFormat="1" ht="12.75" customHeight="1">
      <c r="A150" s="54">
        <f>MAX($A$1:$A149)+1</f>
        <v>148</v>
      </c>
      <c r="B150" s="55" t="str">
        <f t="shared" si="84"/>
        <v>Claire Attridge</v>
      </c>
      <c r="C150" s="55" t="str">
        <f t="shared" si="85"/>
        <v>Kieran Cox</v>
      </c>
      <c r="D150" s="55" t="str">
        <f t="shared" si="86"/>
        <v>BMKC2</v>
      </c>
      <c r="E150" s="54" t="str">
        <f>IF(ISERROR(VLOOKUP($D150,SITES!$A:$E,2,FALSE())),"",VLOOKUP($D150,SITES!$A:$E,2,FALSE()))</f>
        <v>Tzartus 116 R</v>
      </c>
      <c r="F150" s="55">
        <f>IF(ISERROR(VLOOKUP($D150,SITES!$A:$E,3,FALSE())),"",VLOOKUP($D150,SITES!$A:$E,3,FALSE()))</f>
        <v>48.900840000000002</v>
      </c>
      <c r="G150" s="56">
        <f>IF(ISERROR(VLOOKUP($D150,SITES!$A:$E,4,FALSE())),"",VLOOKUP($D150,SITES!$A:$E,4,FALSE()))</f>
        <v>-125.08110000000001</v>
      </c>
      <c r="H150" s="60" t="str">
        <f t="shared" si="87"/>
        <v>10/06/2023</v>
      </c>
      <c r="I150" s="55">
        <f t="shared" si="88"/>
        <v>2.5</v>
      </c>
      <c r="J150" s="55">
        <f t="shared" si="89"/>
        <v>20</v>
      </c>
      <c r="K150" s="57">
        <v>0.42013888888888901</v>
      </c>
      <c r="L150" s="55" t="str">
        <f t="shared" si="91"/>
        <v>KDC</v>
      </c>
      <c r="M150" s="55">
        <f t="shared" si="91"/>
        <v>3</v>
      </c>
      <c r="N150" s="55">
        <f t="shared" ref="N150:N156" si="92">IF(ISERROR(N149),IF(ISERROR(N148),IF(ISERROR(N147),"BLANK",N147),N148),N149)</f>
        <v>2</v>
      </c>
      <c r="O150" s="55">
        <f>IF(ISERROR(O149),IF(ISERROR(O148),IF(ISERROR(O147),"BLANK",O147),O148),O149)</f>
        <v>2</v>
      </c>
      <c r="P150" s="55" t="s">
        <v>145</v>
      </c>
      <c r="Q150" s="54" t="str">
        <f>IF($N150=1,IF(ISERROR(VLOOKUP($P150,'M1'!$A:$C,Q$2,FALSE())),"NOT PRESENT",VLOOKUP($P150,'M1'!$A:$C,Q$2,FALSE())),IF($N150=2,IF(ISERROR(VLOOKUP(DATA!$P150,'M2'!$A:$C,Q$2,FALSE())),"NOT PRESENT",VLOOKUP(DATA!$P150,'M2'!$A:$C,Q$2,FALSE())),IF($N150=0,IF(ISERROR(VLOOKUP($P150,'M1'!$A:$C,Q$2,FALSE())),IF(ISERROR(VLOOKUP(DATA!$P150,'M2'!$A:$C,Q$2,FALSE())),"NOT PRESENT",VLOOKUP(DATA!$P150,'M2'!$A:$C,Q$2,FALSE())),VLOOKUP($P150,'M1'!$A:$C,Q$2,FALSE())),"SPECIFY METHOD")))</f>
        <v>Pycnopodia helianthoides</v>
      </c>
      <c r="R150" s="54" t="str">
        <f>IF($N150=1,IF(ISERROR(VLOOKUP($P150,'M1'!$A:$C,R$2,FALSE())),"NOT PRESENT",VLOOKUP($P150,'M1'!$A:$C,R$2,FALSE())),IF($N150=2,IF(ISERROR(VLOOKUP(DATA!$P150,'M2'!$A:$C,R$2,FALSE())),"NOT PRESENT",VLOOKUP(DATA!$P150,'M2'!$A:$C,R$2,FALSE())),IF($N150=0,IF(ISERROR(VLOOKUP($P150,'M1'!$A:$C,R$2,FALSE())),IF(ISERROR(VLOOKUP(DATA!$P150,'M2'!$A:$C,R$2,FALSE())),"NOT PRESENT",VLOOKUP(DATA!$P150,'M2'!$A:$C,R$2,FALSE())),VLOOKUP($P150,'M1'!$A:$C,R$2,FALSE())),"SPECIFY METHOD")))</f>
        <v>Sunflower star</v>
      </c>
      <c r="S150" s="58">
        <f t="shared" si="83"/>
        <v>2</v>
      </c>
      <c r="T150" s="55">
        <v>0</v>
      </c>
      <c r="U150" s="55"/>
      <c r="V150" s="55"/>
      <c r="W150" s="55">
        <v>2</v>
      </c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</row>
    <row r="151" spans="1:68" s="59" customFormat="1" ht="12.75" customHeight="1">
      <c r="A151" s="54">
        <f>MAX($A$1:$A150)+1</f>
        <v>149</v>
      </c>
      <c r="B151" s="55" t="str">
        <f t="shared" si="84"/>
        <v>Claire Attridge</v>
      </c>
      <c r="C151" s="55" t="str">
        <f t="shared" si="85"/>
        <v>Kieran Cox</v>
      </c>
      <c r="D151" s="55" t="str">
        <f t="shared" si="86"/>
        <v>BMKC2</v>
      </c>
      <c r="E151" s="54" t="str">
        <f>IF(ISERROR(VLOOKUP($D151,SITES!$A:$E,2,FALSE())),"",VLOOKUP($D151,SITES!$A:$E,2,FALSE()))</f>
        <v>Tzartus 116 R</v>
      </c>
      <c r="F151" s="55">
        <f>IF(ISERROR(VLOOKUP($D151,SITES!$A:$E,3,FALSE())),"",VLOOKUP($D151,SITES!$A:$E,3,FALSE()))</f>
        <v>48.900840000000002</v>
      </c>
      <c r="G151" s="56">
        <f>IF(ISERROR(VLOOKUP($D151,SITES!$A:$E,4,FALSE())),"",VLOOKUP($D151,SITES!$A:$E,4,FALSE()))</f>
        <v>-125.08110000000001</v>
      </c>
      <c r="H151" s="60" t="str">
        <f t="shared" si="87"/>
        <v>10/06/2023</v>
      </c>
      <c r="I151" s="55">
        <f t="shared" si="88"/>
        <v>2.5</v>
      </c>
      <c r="J151" s="55">
        <f t="shared" si="89"/>
        <v>20</v>
      </c>
      <c r="K151" s="57">
        <v>0.42013888888888901</v>
      </c>
      <c r="L151" s="55" t="str">
        <f t="shared" si="91"/>
        <v>KDC</v>
      </c>
      <c r="M151" s="55">
        <f t="shared" si="91"/>
        <v>3</v>
      </c>
      <c r="N151" s="55">
        <f t="shared" si="92"/>
        <v>2</v>
      </c>
      <c r="O151" s="55">
        <f>IF(ISERROR(O150),IF(ISERROR(O149),IF(ISERROR(O148),"BLANK",O148),O149),O150)</f>
        <v>2</v>
      </c>
      <c r="P151" s="55" t="s">
        <v>142</v>
      </c>
      <c r="Q151" s="54" t="str">
        <f>IF($N151=1,IF(ISERROR(VLOOKUP($P151,'M1'!$A:$C,Q$2,FALSE())),"NOT PRESENT",VLOOKUP($P151,'M1'!$A:$C,Q$2,FALSE())),IF($N151=2,IF(ISERROR(VLOOKUP(DATA!$P151,'M2'!$A:$C,Q$2,FALSE())),"NOT PRESENT",VLOOKUP(DATA!$P151,'M2'!$A:$C,Q$2,FALSE())),IF($N151=0,IF(ISERROR(VLOOKUP($P151,'M1'!$A:$C,Q$2,FALSE())),IF(ISERROR(VLOOKUP(DATA!$P151,'M2'!$A:$C,Q$2,FALSE())),"NOT PRESENT",VLOOKUP(DATA!$P151,'M2'!$A:$C,Q$2,FALSE())),VLOOKUP($P151,'M1'!$A:$C,Q$2,FALSE())),"SPECIFY METHOD")))</f>
        <v>Dermasterias imbricata</v>
      </c>
      <c r="R151" s="54" t="str">
        <f>IF($N151=1,IF(ISERROR(VLOOKUP($P151,'M1'!$A:$C,R$2,FALSE())),"NOT PRESENT",VLOOKUP($P151,'M1'!$A:$C,R$2,FALSE())),IF($N151=2,IF(ISERROR(VLOOKUP(DATA!$P151,'M2'!$A:$C,R$2,FALSE())),"NOT PRESENT",VLOOKUP(DATA!$P151,'M2'!$A:$C,R$2,FALSE())),IF($N151=0,IF(ISERROR(VLOOKUP($P151,'M1'!$A:$C,R$2,FALSE())),IF(ISERROR(VLOOKUP(DATA!$P151,'M2'!$A:$C,R$2,FALSE())),"NOT PRESENT",VLOOKUP(DATA!$P151,'M2'!$A:$C,R$2,FALSE())),VLOOKUP($P151,'M1'!$A:$C,R$2,FALSE())),"SPECIFY METHOD")))</f>
        <v>Leather star</v>
      </c>
      <c r="S151" s="58">
        <f t="shared" si="83"/>
        <v>9</v>
      </c>
      <c r="T151" s="55">
        <v>9</v>
      </c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</row>
    <row r="152" spans="1:68" s="59" customFormat="1" ht="12.75" customHeight="1">
      <c r="A152" s="54">
        <f>MAX($A$1:$A151)+1</f>
        <v>150</v>
      </c>
      <c r="B152" s="55" t="str">
        <f t="shared" si="84"/>
        <v>Claire Attridge</v>
      </c>
      <c r="C152" s="55" t="str">
        <f t="shared" si="85"/>
        <v>Kieran Cox</v>
      </c>
      <c r="D152" s="55" t="str">
        <f t="shared" si="86"/>
        <v>BMKC2</v>
      </c>
      <c r="E152" s="54" t="str">
        <f>IF(ISERROR(VLOOKUP($D152,SITES!$A:$E,2,FALSE())),"",VLOOKUP($D152,SITES!$A:$E,2,FALSE()))</f>
        <v>Tzartus 116 R</v>
      </c>
      <c r="F152" s="55">
        <f>IF(ISERROR(VLOOKUP($D152,SITES!$A:$E,3,FALSE())),"",VLOOKUP($D152,SITES!$A:$E,3,FALSE()))</f>
        <v>48.900840000000002</v>
      </c>
      <c r="G152" s="56">
        <f>IF(ISERROR(VLOOKUP($D152,SITES!$A:$E,4,FALSE())),"",VLOOKUP($D152,SITES!$A:$E,4,FALSE()))</f>
        <v>-125.08110000000001</v>
      </c>
      <c r="H152" s="60" t="str">
        <f t="shared" si="87"/>
        <v>10/06/2023</v>
      </c>
      <c r="I152" s="55">
        <f t="shared" si="88"/>
        <v>2.5</v>
      </c>
      <c r="J152" s="55">
        <f t="shared" si="89"/>
        <v>20</v>
      </c>
      <c r="K152" s="57">
        <v>0.42013888888888901</v>
      </c>
      <c r="L152" s="55" t="str">
        <f t="shared" si="91"/>
        <v>KDC</v>
      </c>
      <c r="M152" s="55">
        <f t="shared" si="91"/>
        <v>3</v>
      </c>
      <c r="N152" s="55">
        <f t="shared" si="92"/>
        <v>2</v>
      </c>
      <c r="O152" s="55">
        <f>IF(ISERROR(O151),IF(ISERROR(O150),IF(ISERROR(O149),"BLANK",O149),O150),O151)</f>
        <v>2</v>
      </c>
      <c r="P152" s="55" t="s">
        <v>141</v>
      </c>
      <c r="Q152" s="54" t="str">
        <f>IF($N152=1,IF(ISERROR(VLOOKUP($P152,'M1'!$A:$C,Q$2,FALSE())),"NOT PRESENT",VLOOKUP($P152,'M1'!$A:$C,Q$2,FALSE())),IF($N152=2,IF(ISERROR(VLOOKUP(DATA!$P152,'M2'!$A:$C,Q$2,FALSE())),"NOT PRESENT",VLOOKUP(DATA!$P152,'M2'!$A:$C,Q$2,FALSE())),IF($N152=0,IF(ISERROR(VLOOKUP($P152,'M1'!$A:$C,Q$2,FALSE())),IF(ISERROR(VLOOKUP(DATA!$P152,'M2'!$A:$C,Q$2,FALSE())),"NOT PRESENT",VLOOKUP(DATA!$P152,'M2'!$A:$C,Q$2,FALSE())),VLOOKUP($P152,'M1'!$A:$C,Q$2,FALSE())),"SPECIFY METHOD")))</f>
        <v>Rhinogobiops nicholsii</v>
      </c>
      <c r="R152" s="54" t="str">
        <f>IF($N152=1,IF(ISERROR(VLOOKUP($P152,'M1'!$A:$C,R$2,FALSE())),"NOT PRESENT",VLOOKUP($P152,'M1'!$A:$C,R$2,FALSE())),IF($N152=2,IF(ISERROR(VLOOKUP(DATA!$P152,'M2'!$A:$C,R$2,FALSE())),"NOT PRESENT",VLOOKUP(DATA!$P152,'M2'!$A:$C,R$2,FALSE())),IF($N152=0,IF(ISERROR(VLOOKUP($P152,'M1'!$A:$C,R$2,FALSE())),IF(ISERROR(VLOOKUP(DATA!$P152,'M2'!$A:$C,R$2,FALSE())),"NOT PRESENT",VLOOKUP(DATA!$P152,'M2'!$A:$C,R$2,FALSE())),VLOOKUP($P152,'M1'!$A:$C,R$2,FALSE())),"SPECIFY METHOD")))</f>
        <v>Blackeye goby</v>
      </c>
      <c r="S152" s="58">
        <f t="shared" si="83"/>
        <v>13</v>
      </c>
      <c r="T152" s="55">
        <v>0</v>
      </c>
      <c r="U152" s="55"/>
      <c r="V152" s="55">
        <v>5</v>
      </c>
      <c r="W152" s="55">
        <v>4</v>
      </c>
      <c r="X152" s="55">
        <v>1</v>
      </c>
      <c r="Y152" s="55">
        <v>3</v>
      </c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</row>
    <row r="153" spans="1:68" s="59" customFormat="1" ht="12.75" customHeight="1">
      <c r="A153" s="54">
        <f>MAX($A$1:$A152)+1</f>
        <v>151</v>
      </c>
      <c r="B153" s="55" t="str">
        <f t="shared" si="84"/>
        <v>Claire Attridge</v>
      </c>
      <c r="C153" s="55" t="str">
        <f t="shared" si="85"/>
        <v>Kieran Cox</v>
      </c>
      <c r="D153" s="55" t="str">
        <f t="shared" si="86"/>
        <v>BMKC2</v>
      </c>
      <c r="E153" s="54" t="str">
        <f>IF(ISERROR(VLOOKUP($D153,SITES!$A:$E,2,FALSE())),"",VLOOKUP($D153,SITES!$A:$E,2,FALSE()))</f>
        <v>Tzartus 116 R</v>
      </c>
      <c r="F153" s="55">
        <f>IF(ISERROR(VLOOKUP($D153,SITES!$A:$E,3,FALSE())),"",VLOOKUP($D153,SITES!$A:$E,3,FALSE()))</f>
        <v>48.900840000000002</v>
      </c>
      <c r="G153" s="56">
        <f>IF(ISERROR(VLOOKUP($D153,SITES!$A:$E,4,FALSE())),"",VLOOKUP($D153,SITES!$A:$E,4,FALSE()))</f>
        <v>-125.08110000000001</v>
      </c>
      <c r="H153" s="60" t="str">
        <f t="shared" si="87"/>
        <v>10/06/2023</v>
      </c>
      <c r="I153" s="55">
        <f t="shared" si="88"/>
        <v>2.5</v>
      </c>
      <c r="J153" s="55">
        <f t="shared" si="89"/>
        <v>20</v>
      </c>
      <c r="K153" s="57">
        <v>0.42013888888888901</v>
      </c>
      <c r="L153" s="55" t="str">
        <f t="shared" si="91"/>
        <v>KDC</v>
      </c>
      <c r="M153" s="55">
        <f t="shared" si="91"/>
        <v>3</v>
      </c>
      <c r="N153" s="55">
        <f t="shared" si="92"/>
        <v>2</v>
      </c>
      <c r="O153" s="55">
        <v>2</v>
      </c>
      <c r="P153" s="55" t="s">
        <v>172</v>
      </c>
      <c r="Q153" s="54" t="str">
        <f>IF($N153=1,IF(ISERROR(VLOOKUP($P153,'M1'!$A:$C,Q$2,FALSE())),"NOT PRESENT",VLOOKUP($P153,'M1'!$A:$C,Q$2,FALSE())),IF($N153=2,IF(ISERROR(VLOOKUP(DATA!$P153,'M2'!$A:$C,Q$2,FALSE())),"NOT PRESENT",VLOOKUP(DATA!$P153,'M2'!$A:$C,Q$2,FALSE())),IF($N153=0,IF(ISERROR(VLOOKUP($P153,'M1'!$A:$C,Q$2,FALSE())),IF(ISERROR(VLOOKUP(DATA!$P153,'M2'!$A:$C,Q$2,FALSE())),"NOT PRESENT",VLOOKUP(DATA!$P153,'M2'!$A:$C,Q$2,FALSE())),VLOOKUP($P153,'M1'!$A:$C,Q$2,FALSE())),"SPECIFY METHOD")))</f>
        <v>Ceratostoma foliatum</v>
      </c>
      <c r="R153" s="54" t="str">
        <f>IF($N153=1,IF(ISERROR(VLOOKUP($P153,'M1'!$A:$C,R$2,FALSE())),"NOT PRESENT",VLOOKUP($P153,'M1'!$A:$C,R$2,FALSE())),IF($N153=2,IF(ISERROR(VLOOKUP(DATA!$P153,'M2'!$A:$C,R$2,FALSE())),"NOT PRESENT",VLOOKUP(DATA!$P153,'M2'!$A:$C,R$2,FALSE())),IF($N153=0,IF(ISERROR(VLOOKUP($P153,'M1'!$A:$C,R$2,FALSE())),IF(ISERROR(VLOOKUP(DATA!$P153,'M2'!$A:$C,R$2,FALSE())),"NOT PRESENT",VLOOKUP(DATA!$P153,'M2'!$A:$C,R$2,FALSE())),VLOOKUP($P153,'M1'!$A:$C,R$2,FALSE())),"SPECIFY METHOD")))</f>
        <v>Leafy hornmouth</v>
      </c>
      <c r="S153" s="58">
        <f t="shared" si="83"/>
        <v>1</v>
      </c>
      <c r="T153" s="55">
        <v>1</v>
      </c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</row>
    <row r="154" spans="1:68" s="59" customFormat="1" ht="12.75" customHeight="1">
      <c r="A154" s="54">
        <f>MAX($A$1:$A153)+1</f>
        <v>152</v>
      </c>
      <c r="B154" s="55" t="str">
        <f t="shared" si="84"/>
        <v>Claire Attridge</v>
      </c>
      <c r="C154" s="55" t="str">
        <f t="shared" si="85"/>
        <v>Kieran Cox</v>
      </c>
      <c r="D154" s="55" t="str">
        <f t="shared" si="86"/>
        <v>BMKC2</v>
      </c>
      <c r="E154" s="54" t="str">
        <f>IF(ISERROR(VLOOKUP($D154,SITES!$A:$E,2,FALSE())),"",VLOOKUP($D154,SITES!$A:$E,2,FALSE()))</f>
        <v>Tzartus 116 R</v>
      </c>
      <c r="F154" s="55">
        <f>IF(ISERROR(VLOOKUP($D154,SITES!$A:$E,3,FALSE())),"",VLOOKUP($D154,SITES!$A:$E,3,FALSE()))</f>
        <v>48.900840000000002</v>
      </c>
      <c r="G154" s="56">
        <f>IF(ISERROR(VLOOKUP($D154,SITES!$A:$E,4,FALSE())),"",VLOOKUP($D154,SITES!$A:$E,4,FALSE()))</f>
        <v>-125.08110000000001</v>
      </c>
      <c r="H154" s="60" t="str">
        <f t="shared" si="87"/>
        <v>10/06/2023</v>
      </c>
      <c r="I154" s="55">
        <f t="shared" si="88"/>
        <v>2.5</v>
      </c>
      <c r="J154" s="55">
        <f t="shared" si="89"/>
        <v>20</v>
      </c>
      <c r="K154" s="57">
        <v>0.42013888888888901</v>
      </c>
      <c r="L154" s="55" t="str">
        <f t="shared" si="91"/>
        <v>KDC</v>
      </c>
      <c r="M154" s="55">
        <f t="shared" si="91"/>
        <v>3</v>
      </c>
      <c r="N154" s="55">
        <f t="shared" si="92"/>
        <v>2</v>
      </c>
      <c r="O154" s="55">
        <f>IF(ISERROR(O153),IF(ISERROR(O152),IF(ISERROR(O151),"BLANK",O151),O152),O153)</f>
        <v>2</v>
      </c>
      <c r="P154" s="55" t="s">
        <v>143</v>
      </c>
      <c r="Q154" s="54" t="str">
        <f>IF($N154=1,IF(ISERROR(VLOOKUP($P154,'M1'!$A:$C,Q$2,FALSE())),"NOT PRESENT",VLOOKUP($P154,'M1'!$A:$C,Q$2,FALSE())),IF($N154=2,IF(ISERROR(VLOOKUP(DATA!$P154,'M2'!$A:$C,Q$2,FALSE())),"NOT PRESENT",VLOOKUP(DATA!$P154,'M2'!$A:$C,Q$2,FALSE())),IF($N154=0,IF(ISERROR(VLOOKUP($P154,'M1'!$A:$C,Q$2,FALSE())),IF(ISERROR(VLOOKUP(DATA!$P154,'M2'!$A:$C,Q$2,FALSE())),"NOT PRESENT",VLOOKUP(DATA!$P154,'M2'!$A:$C,Q$2,FALSE())),VLOOKUP($P154,'M1'!$A:$C,Q$2,FALSE())),"SPECIFY METHOD")))</f>
        <v>Henricia spp.</v>
      </c>
      <c r="R154" s="54" t="str">
        <f>IF($N154=1,IF(ISERROR(VLOOKUP($P154,'M1'!$A:$C,R$2,FALSE())),"NOT PRESENT",VLOOKUP($P154,'M1'!$A:$C,R$2,FALSE())),IF($N154=2,IF(ISERROR(VLOOKUP(DATA!$P154,'M2'!$A:$C,R$2,FALSE())),"NOT PRESENT",VLOOKUP(DATA!$P154,'M2'!$A:$C,R$2,FALSE())),IF($N154=0,IF(ISERROR(VLOOKUP($P154,'M1'!$A:$C,R$2,FALSE())),IF(ISERROR(VLOOKUP(DATA!$P154,'M2'!$A:$C,R$2,FALSE())),"NOT PRESENT",VLOOKUP(DATA!$P154,'M2'!$A:$C,R$2,FALSE())),VLOOKUP($P154,'M1'!$A:$C,R$2,FALSE())),"SPECIFY METHOD")))</f>
        <v>Unidentified blood star</v>
      </c>
      <c r="S154" s="58">
        <f t="shared" si="83"/>
        <v>2</v>
      </c>
      <c r="T154" s="55">
        <v>2</v>
      </c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</row>
    <row r="155" spans="1:68" s="59" customFormat="1" ht="12.75" customHeight="1">
      <c r="A155" s="54">
        <f>MAX($A$1:$A154)+1</f>
        <v>153</v>
      </c>
      <c r="B155" s="55" t="str">
        <f t="shared" si="84"/>
        <v>Claire Attridge</v>
      </c>
      <c r="C155" s="55" t="str">
        <f t="shared" si="85"/>
        <v>Kieran Cox</v>
      </c>
      <c r="D155" s="55" t="str">
        <f t="shared" si="86"/>
        <v>BMKC2</v>
      </c>
      <c r="E155" s="54" t="str">
        <f>IF(ISERROR(VLOOKUP($D155,SITES!$A:$E,2,FALSE())),"",VLOOKUP($D155,SITES!$A:$E,2,FALSE()))</f>
        <v>Tzartus 116 R</v>
      </c>
      <c r="F155" s="55">
        <f>IF(ISERROR(VLOOKUP($D155,SITES!$A:$E,3,FALSE())),"",VLOOKUP($D155,SITES!$A:$E,3,FALSE()))</f>
        <v>48.900840000000002</v>
      </c>
      <c r="G155" s="56">
        <f>IF(ISERROR(VLOOKUP($D155,SITES!$A:$E,4,FALSE())),"",VLOOKUP($D155,SITES!$A:$E,4,FALSE()))</f>
        <v>-125.08110000000001</v>
      </c>
      <c r="H155" s="60" t="str">
        <f t="shared" si="87"/>
        <v>10/06/2023</v>
      </c>
      <c r="I155" s="55">
        <f t="shared" si="88"/>
        <v>2.5</v>
      </c>
      <c r="J155" s="55">
        <f t="shared" si="89"/>
        <v>20</v>
      </c>
      <c r="K155" s="57">
        <v>0.42013888888888901</v>
      </c>
      <c r="L155" s="55" t="str">
        <f t="shared" si="91"/>
        <v>KDC</v>
      </c>
      <c r="M155" s="55">
        <f t="shared" si="91"/>
        <v>3</v>
      </c>
      <c r="N155" s="55">
        <f t="shared" si="92"/>
        <v>2</v>
      </c>
      <c r="O155" s="55">
        <f>IF(ISERROR(O154),IF(ISERROR(O153),IF(ISERROR(O152),"BLANK",O152),O153),O154)</f>
        <v>2</v>
      </c>
      <c r="P155" s="55" t="s">
        <v>179</v>
      </c>
      <c r="Q155" s="54" t="str">
        <f>IF($N155=1,IF(ISERROR(VLOOKUP($P155,'M1'!$A:$C,Q$2,FALSE())),"NOT PRESENT",VLOOKUP($P155,'M1'!$A:$C,Q$2,FALSE())),IF($N155=2,IF(ISERROR(VLOOKUP(DATA!$P155,'M2'!$A:$C,Q$2,FALSE())),"NOT PRESENT",VLOOKUP(DATA!$P155,'M2'!$A:$C,Q$2,FALSE())),IF($N155=0,IF(ISERROR(VLOOKUP($P155,'M1'!$A:$C,Q$2,FALSE())),IF(ISERROR(VLOOKUP(DATA!$P155,'M2'!$A:$C,Q$2,FALSE())),"NOT PRESENT",VLOOKUP(DATA!$P155,'M2'!$A:$C,Q$2,FALSE())),VLOOKUP($P155,'M1'!$A:$C,Q$2,FALSE())),"SPECIFY METHOD")))</f>
        <v>Artedius harringtoni</v>
      </c>
      <c r="R155" s="54" t="str">
        <f>IF($N155=1,IF(ISERROR(VLOOKUP($P155,'M1'!$A:$C,R$2,FALSE())),"NOT PRESENT",VLOOKUP($P155,'M1'!$A:$C,R$2,FALSE())),IF($N155=2,IF(ISERROR(VLOOKUP(DATA!$P155,'M2'!$A:$C,R$2,FALSE())),"NOT PRESENT",VLOOKUP(DATA!$P155,'M2'!$A:$C,R$2,FALSE())),IF($N155=0,IF(ISERROR(VLOOKUP($P155,'M1'!$A:$C,R$2,FALSE())),IF(ISERROR(VLOOKUP(DATA!$P155,'M2'!$A:$C,R$2,FALSE())),"NOT PRESENT",VLOOKUP(DATA!$P155,'M2'!$A:$C,R$2,FALSE())),VLOOKUP($P155,'M1'!$A:$C,R$2,FALSE())),"SPECIFY METHOD")))</f>
        <v>Scalyhead sculpin</v>
      </c>
      <c r="S155" s="58">
        <f t="shared" si="83"/>
        <v>1</v>
      </c>
      <c r="T155" s="55">
        <v>0</v>
      </c>
      <c r="U155" s="55"/>
      <c r="V155" s="55"/>
      <c r="W155" s="55">
        <v>1</v>
      </c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</row>
    <row r="156" spans="1:68" s="59" customFormat="1" ht="12.75" customHeight="1">
      <c r="A156" s="54">
        <f>MAX($A$1:$A155)+1</f>
        <v>154</v>
      </c>
      <c r="B156" s="55" t="str">
        <f t="shared" si="84"/>
        <v>Claire Attridge</v>
      </c>
      <c r="C156" s="55" t="str">
        <f t="shared" si="85"/>
        <v>Kieran Cox</v>
      </c>
      <c r="D156" s="55" t="str">
        <f t="shared" si="86"/>
        <v>BMKC2</v>
      </c>
      <c r="E156" s="54" t="str">
        <f>IF(ISERROR(VLOOKUP($D156,SITES!$A:$E,2,FALSE())),"",VLOOKUP($D156,SITES!$A:$E,2,FALSE()))</f>
        <v>Tzartus 116 R</v>
      </c>
      <c r="F156" s="55">
        <f>IF(ISERROR(VLOOKUP($D156,SITES!$A:$E,3,FALSE())),"",VLOOKUP($D156,SITES!$A:$E,3,FALSE()))</f>
        <v>48.900840000000002</v>
      </c>
      <c r="G156" s="56">
        <f>IF(ISERROR(VLOOKUP($D156,SITES!$A:$E,4,FALSE())),"",VLOOKUP($D156,SITES!$A:$E,4,FALSE()))</f>
        <v>-125.08110000000001</v>
      </c>
      <c r="H156" s="60" t="str">
        <f t="shared" si="87"/>
        <v>10/06/2023</v>
      </c>
      <c r="I156" s="55">
        <f t="shared" si="88"/>
        <v>2.5</v>
      </c>
      <c r="J156" s="55">
        <f t="shared" si="89"/>
        <v>20</v>
      </c>
      <c r="K156" s="57">
        <v>0.42013888888888901</v>
      </c>
      <c r="L156" s="55" t="str">
        <f t="shared" si="91"/>
        <v>KDC</v>
      </c>
      <c r="M156" s="55">
        <f t="shared" si="91"/>
        <v>3</v>
      </c>
      <c r="N156" s="55">
        <f t="shared" si="92"/>
        <v>2</v>
      </c>
      <c r="O156" s="55">
        <f>IF(ISERROR(O155),IF(ISERROR(O154),IF(ISERROR(O153),"BLANK",O153),O154),O155)</f>
        <v>2</v>
      </c>
      <c r="P156" s="55" t="s">
        <v>183</v>
      </c>
      <c r="Q156" s="54" t="str">
        <f>IF($N156=1,IF(ISERROR(VLOOKUP($P156,'M1'!$A:$C,Q$2,FALSE())),"NOT PRESENT",VLOOKUP($P156,'M1'!$A:$C,Q$2,FALSE())),IF($N156=2,IF(ISERROR(VLOOKUP(DATA!$P156,'M2'!$A:$C,Q$2,FALSE())),"NOT PRESENT",VLOOKUP(DATA!$P156,'M2'!$A:$C,Q$2,FALSE())),IF($N156=0,IF(ISERROR(VLOOKUP($P156,'M1'!$A:$C,Q$2,FALSE())),IF(ISERROR(VLOOKUP(DATA!$P156,'M2'!$A:$C,Q$2,FALSE())),"NOT PRESENT",VLOOKUP(DATA!$P156,'M2'!$A:$C,Q$2,FALSE())),VLOOKUP($P156,'M1'!$A:$C,Q$2,FALSE())),"SPECIFY METHOD")))</f>
        <v>Debris - Cloth</v>
      </c>
      <c r="R156" s="54" t="str">
        <f>IF($N156=1,IF(ISERROR(VLOOKUP($P156,'M1'!$A:$C,R$2,FALSE())),"NOT PRESENT",VLOOKUP($P156,'M1'!$A:$C,R$2,FALSE())),IF($N156=2,IF(ISERROR(VLOOKUP(DATA!$P156,'M2'!$A:$C,R$2,FALSE())),"NOT PRESENT",VLOOKUP(DATA!$P156,'M2'!$A:$C,R$2,FALSE())),IF($N156=0,IF(ISERROR(VLOOKUP($P156,'M1'!$A:$C,R$2,FALSE())),IF(ISERROR(VLOOKUP(DATA!$P156,'M2'!$A:$C,R$2,FALSE())),"NOT PRESENT",VLOOKUP(DATA!$P156,'M2'!$A:$C,R$2,FALSE())),VLOOKUP($P156,'M1'!$A:$C,R$2,FALSE())),"SPECIFY METHOD")))</f>
        <v>Any cloth debris</v>
      </c>
      <c r="S156" s="58">
        <f t="shared" si="83"/>
        <v>1</v>
      </c>
      <c r="T156" s="55">
        <v>1</v>
      </c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</row>
    <row r="157" spans="1:68" s="59" customFormat="1" ht="12.75" customHeight="1">
      <c r="A157" s="54">
        <f>MAX($A$1:$A156)+1</f>
        <v>155</v>
      </c>
      <c r="B157" s="55" t="s">
        <v>137</v>
      </c>
      <c r="C157" s="55" t="s">
        <v>136</v>
      </c>
      <c r="D157" s="55" t="s">
        <v>26</v>
      </c>
      <c r="E157" s="54" t="str">
        <f>IF(ISERROR(VLOOKUP($D157,SITES!$A:$E,2,FALSE())),"",VLOOKUP($D157,SITES!$A:$E,2,FALSE()))</f>
        <v>Dixon Bay 2</v>
      </c>
      <c r="F157" s="55">
        <f>IF(ISERROR(VLOOKUP($D157,SITES!$A:$E,3,FALSE())),"",VLOOKUP($D157,SITES!$A:$E,3,FALSE()))</f>
        <v>48.853949999999998</v>
      </c>
      <c r="G157" s="56">
        <f>IF(ISERROR(VLOOKUP($D157,SITES!$A:$E,4,FALSE())),"",VLOOKUP($D157,SITES!$A:$E,4,FALSE()))</f>
        <v>-125.1161</v>
      </c>
      <c r="H157" s="55" t="s">
        <v>13</v>
      </c>
      <c r="I157" s="55">
        <v>1.5</v>
      </c>
      <c r="J157" s="55">
        <v>240</v>
      </c>
      <c r="K157" s="57">
        <v>0.31944444444444398</v>
      </c>
      <c r="L157" s="55" t="s">
        <v>138</v>
      </c>
      <c r="M157" s="55">
        <v>6</v>
      </c>
      <c r="N157" s="55">
        <v>1</v>
      </c>
      <c r="O157" s="55">
        <v>2</v>
      </c>
      <c r="P157" s="55" t="s">
        <v>155</v>
      </c>
      <c r="Q157" s="54" t="str">
        <f>IF($N157=1,IF(ISERROR(VLOOKUP($P157,'M1'!$A:$C,Q$2,FALSE())),"NOT PRESENT",VLOOKUP($P157,'M1'!$A:$C,Q$2,FALSE())),IF($N157=2,IF(ISERROR(VLOOKUP(DATA!$P157,'M2'!$A:$C,Q$2,FALSE())),"NOT PRESENT",VLOOKUP(DATA!$P157,'M2'!$A:$C,Q$2,FALSE())),IF($N157=0,IF(ISERROR(VLOOKUP($P157,'M1'!$A:$C,Q$2,FALSE())),IF(ISERROR(VLOOKUP(DATA!$P157,'M2'!$A:$C,Q$2,FALSE())),"NOT PRESENT",VLOOKUP(DATA!$P157,'M2'!$A:$C,Q$2,FALSE())),VLOOKUP($P157,'M1'!$A:$C,Q$2,FALSE())),"SPECIFY METHOD")))</f>
        <v>Hexagrammos decagrammus</v>
      </c>
      <c r="R157" s="54" t="str">
        <f>IF($N157=1,IF(ISERROR(VLOOKUP($P157,'M1'!$A:$C,R$2,FALSE())),"NOT PRESENT",VLOOKUP($P157,'M1'!$A:$C,R$2,FALSE())),IF($N157=2,IF(ISERROR(VLOOKUP(DATA!$P157,'M2'!$A:$C,R$2,FALSE())),"NOT PRESENT",VLOOKUP(DATA!$P157,'M2'!$A:$C,R$2,FALSE())),IF($N157=0,IF(ISERROR(VLOOKUP($P157,'M1'!$A:$C,R$2,FALSE())),IF(ISERROR(VLOOKUP(DATA!$P157,'M2'!$A:$C,R$2,FALSE())),"NOT PRESENT",VLOOKUP(DATA!$P157,'M2'!$A:$C,R$2,FALSE())),VLOOKUP($P157,'M1'!$A:$C,R$2,FALSE())),"SPECIFY METHOD")))</f>
        <v>Kelp greenling</v>
      </c>
      <c r="S157" s="58">
        <f t="shared" si="83"/>
        <v>3</v>
      </c>
      <c r="T157" s="55">
        <v>0</v>
      </c>
      <c r="U157" s="55"/>
      <c r="V157" s="55">
        <v>1</v>
      </c>
      <c r="W157" s="55">
        <v>1</v>
      </c>
      <c r="X157" s="55"/>
      <c r="Y157" s="55">
        <v>1</v>
      </c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</row>
    <row r="158" spans="1:68" s="59" customFormat="1" ht="12.75" customHeight="1">
      <c r="A158" s="54">
        <f>MAX($A$1:$A157)+1</f>
        <v>156</v>
      </c>
      <c r="B158" s="55" t="str">
        <f t="shared" ref="B158:B177" si="93">IF(ISERROR(B157),IF(ISERROR(B156),IF(ISERROR(B155),"BLANK",B155),B156),B157)</f>
        <v>Kieran Cox</v>
      </c>
      <c r="C158" s="55" t="str">
        <f t="shared" ref="C158:C177" si="94">IF(ISERROR(C157),IF(ISERROR(C156),IF(ISERROR(C155),"BLANK",C155),C156),C157)</f>
        <v>Em Lim</v>
      </c>
      <c r="D158" s="55" t="str">
        <f t="shared" ref="D158:D177" si="95">IF(ISERROR(D157),IF(ISERROR(D156),IF(ISERROR(D155),"BLANK",D155),D156),D157)</f>
        <v>BMKC1</v>
      </c>
      <c r="E158" s="54" t="str">
        <f>IF(ISERROR(VLOOKUP($D158,SITES!$A:$E,2,FALSE())),"",VLOOKUP($D158,SITES!$A:$E,2,FALSE()))</f>
        <v>Dixon Bay 2</v>
      </c>
      <c r="F158" s="55">
        <f>IF(ISERROR(VLOOKUP($D158,SITES!$A:$E,3,FALSE())),"",VLOOKUP($D158,SITES!$A:$E,3,FALSE()))</f>
        <v>48.853949999999998</v>
      </c>
      <c r="G158" s="56">
        <f>IF(ISERROR(VLOOKUP($D158,SITES!$A:$E,4,FALSE())),"",VLOOKUP($D158,SITES!$A:$E,4,FALSE()))</f>
        <v>-125.1161</v>
      </c>
      <c r="H158" s="60" t="str">
        <f t="shared" ref="H158:O160" si="96">IF(ISERROR(H157),IF(ISERROR(H156),IF(ISERROR(H155),"BLANK",H155),H156),H157)</f>
        <v>29/05/2023</v>
      </c>
      <c r="I158" s="55">
        <f t="shared" si="96"/>
        <v>1.5</v>
      </c>
      <c r="J158" s="55">
        <f t="shared" si="96"/>
        <v>240</v>
      </c>
      <c r="K158" s="57">
        <f t="shared" si="96"/>
        <v>0.31944444444444398</v>
      </c>
      <c r="L158" s="55" t="str">
        <f t="shared" si="96"/>
        <v>EGL</v>
      </c>
      <c r="M158" s="55">
        <f t="shared" si="96"/>
        <v>6</v>
      </c>
      <c r="N158" s="55">
        <f t="shared" si="96"/>
        <v>1</v>
      </c>
      <c r="O158" s="55">
        <f t="shared" si="96"/>
        <v>2</v>
      </c>
      <c r="P158" s="55" t="s">
        <v>164</v>
      </c>
      <c r="Q158" s="54" t="str">
        <f>IF($N158=1,IF(ISERROR(VLOOKUP($P158,'M1'!$A:$C,Q$2,FALSE())),"NOT PRESENT",VLOOKUP($P158,'M1'!$A:$C,Q$2,FALSE())),IF($N158=2,IF(ISERROR(VLOOKUP(DATA!$P158,'M2'!$A:$C,Q$2,FALSE())),"NOT PRESENT",VLOOKUP(DATA!$P158,'M2'!$A:$C,Q$2,FALSE())),IF($N158=0,IF(ISERROR(VLOOKUP($P158,'M1'!$A:$C,Q$2,FALSE())),IF(ISERROR(VLOOKUP(DATA!$P158,'M2'!$A:$C,Q$2,FALSE())),"NOT PRESENT",VLOOKUP(DATA!$P158,'M2'!$A:$C,Q$2,FALSE())),VLOOKUP($P158,'M1'!$A:$C,Q$2,FALSE())),"SPECIFY METHOD")))</f>
        <v>Brachyistius frenatus</v>
      </c>
      <c r="R158" s="54" t="str">
        <f>IF($N158=1,IF(ISERROR(VLOOKUP($P158,'M1'!$A:$C,R$2,FALSE())),"NOT PRESENT",VLOOKUP($P158,'M1'!$A:$C,R$2,FALSE())),IF($N158=2,IF(ISERROR(VLOOKUP(DATA!$P158,'M2'!$A:$C,R$2,FALSE())),"NOT PRESENT",VLOOKUP(DATA!$P158,'M2'!$A:$C,R$2,FALSE())),IF($N158=0,IF(ISERROR(VLOOKUP($P158,'M1'!$A:$C,R$2,FALSE())),IF(ISERROR(VLOOKUP(DATA!$P158,'M2'!$A:$C,R$2,FALSE())),"NOT PRESENT",VLOOKUP(DATA!$P158,'M2'!$A:$C,R$2,FALSE())),VLOOKUP($P158,'M1'!$A:$C,R$2,FALSE())),"SPECIFY METHOD")))</f>
        <v>Kelp perch</v>
      </c>
      <c r="S158" s="58">
        <f t="shared" si="83"/>
        <v>5</v>
      </c>
      <c r="T158" s="55">
        <v>0</v>
      </c>
      <c r="U158" s="55">
        <v>2</v>
      </c>
      <c r="V158" s="55">
        <v>1</v>
      </c>
      <c r="W158" s="55">
        <v>2</v>
      </c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</row>
    <row r="159" spans="1:68" s="59" customFormat="1" ht="12.75" customHeight="1">
      <c r="A159" s="54">
        <f>MAX($A$1:$A158)+1</f>
        <v>157</v>
      </c>
      <c r="B159" s="55" t="str">
        <f t="shared" si="93"/>
        <v>Kieran Cox</v>
      </c>
      <c r="C159" s="55" t="str">
        <f t="shared" si="94"/>
        <v>Em Lim</v>
      </c>
      <c r="D159" s="55" t="str">
        <f t="shared" si="95"/>
        <v>BMKC1</v>
      </c>
      <c r="E159" s="54" t="str">
        <f>IF(ISERROR(VLOOKUP($D159,SITES!$A:$E,2,FALSE())),"",VLOOKUP($D159,SITES!$A:$E,2,FALSE()))</f>
        <v>Dixon Bay 2</v>
      </c>
      <c r="F159" s="55">
        <f>IF(ISERROR(VLOOKUP($D159,SITES!$A:$E,3,FALSE())),"",VLOOKUP($D159,SITES!$A:$E,3,FALSE()))</f>
        <v>48.853949999999998</v>
      </c>
      <c r="G159" s="56">
        <f>IF(ISERROR(VLOOKUP($D159,SITES!$A:$E,4,FALSE())),"",VLOOKUP($D159,SITES!$A:$E,4,FALSE()))</f>
        <v>-125.1161</v>
      </c>
      <c r="H159" s="60" t="str">
        <f t="shared" si="96"/>
        <v>29/05/2023</v>
      </c>
      <c r="I159" s="55">
        <f t="shared" si="96"/>
        <v>1.5</v>
      </c>
      <c r="J159" s="55">
        <f t="shared" si="96"/>
        <v>240</v>
      </c>
      <c r="K159" s="57">
        <f t="shared" si="96"/>
        <v>0.31944444444444398</v>
      </c>
      <c r="L159" s="55" t="str">
        <f t="shared" si="96"/>
        <v>EGL</v>
      </c>
      <c r="M159" s="55">
        <f t="shared" si="96"/>
        <v>6</v>
      </c>
      <c r="N159" s="55">
        <f t="shared" si="96"/>
        <v>1</v>
      </c>
      <c r="O159" s="55">
        <f t="shared" si="96"/>
        <v>2</v>
      </c>
      <c r="P159" s="55" t="s">
        <v>165</v>
      </c>
      <c r="Q159" s="54" t="str">
        <f>IF($N159=1,IF(ISERROR(VLOOKUP($P159,'M1'!$A:$C,Q$2,FALSE())),"NOT PRESENT",VLOOKUP($P159,'M1'!$A:$C,Q$2,FALSE())),IF($N159=2,IF(ISERROR(VLOOKUP(DATA!$P159,'M2'!$A:$C,Q$2,FALSE())),"NOT PRESENT",VLOOKUP(DATA!$P159,'M2'!$A:$C,Q$2,FALSE())),IF($N159=0,IF(ISERROR(VLOOKUP($P159,'M1'!$A:$C,Q$2,FALSE())),IF(ISERROR(VLOOKUP(DATA!$P159,'M2'!$A:$C,Q$2,FALSE())),"NOT PRESENT",VLOOKUP(DATA!$P159,'M2'!$A:$C,Q$2,FALSE())),VLOOKUP($P159,'M1'!$A:$C,Q$2,FALSE())),"SPECIFY METHOD")))</f>
        <v>Cymatogaster aggregata</v>
      </c>
      <c r="R159" s="54" t="str">
        <f>IF($N159=1,IF(ISERROR(VLOOKUP($P159,'M1'!$A:$C,R$2,FALSE())),"NOT PRESENT",VLOOKUP($P159,'M1'!$A:$C,R$2,FALSE())),IF($N159=2,IF(ISERROR(VLOOKUP(DATA!$P159,'M2'!$A:$C,R$2,FALSE())),"NOT PRESENT",VLOOKUP(DATA!$P159,'M2'!$A:$C,R$2,FALSE())),IF($N159=0,IF(ISERROR(VLOOKUP($P159,'M1'!$A:$C,R$2,FALSE())),IF(ISERROR(VLOOKUP(DATA!$P159,'M2'!$A:$C,R$2,FALSE())),"NOT PRESENT",VLOOKUP(DATA!$P159,'M2'!$A:$C,R$2,FALSE())),VLOOKUP($P159,'M1'!$A:$C,R$2,FALSE())),"SPECIFY METHOD")))</f>
        <v>Shiner perch</v>
      </c>
      <c r="S159" s="58">
        <f t="shared" si="83"/>
        <v>6</v>
      </c>
      <c r="T159" s="55">
        <v>0</v>
      </c>
      <c r="U159" s="55">
        <v>3</v>
      </c>
      <c r="V159" s="55">
        <v>2</v>
      </c>
      <c r="W159" s="55">
        <v>1</v>
      </c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</row>
    <row r="160" spans="1:68" s="59" customFormat="1" ht="12.75" customHeight="1">
      <c r="A160" s="54">
        <f>MAX($A$1:$A159)+1</f>
        <v>158</v>
      </c>
      <c r="B160" s="55" t="str">
        <f t="shared" si="93"/>
        <v>Kieran Cox</v>
      </c>
      <c r="C160" s="55" t="str">
        <f t="shared" si="94"/>
        <v>Em Lim</v>
      </c>
      <c r="D160" s="55" t="str">
        <f t="shared" si="95"/>
        <v>BMKC1</v>
      </c>
      <c r="E160" s="54" t="str">
        <f>IF(ISERROR(VLOOKUP($D160,SITES!$A:$E,2,FALSE())),"",VLOOKUP($D160,SITES!$A:$E,2,FALSE()))</f>
        <v>Dixon Bay 2</v>
      </c>
      <c r="F160" s="55">
        <f>IF(ISERROR(VLOOKUP($D160,SITES!$A:$E,3,FALSE())),"",VLOOKUP($D160,SITES!$A:$E,3,FALSE()))</f>
        <v>48.853949999999998</v>
      </c>
      <c r="G160" s="56">
        <f>IF(ISERROR(VLOOKUP($D160,SITES!$A:$E,4,FALSE())),"",VLOOKUP($D160,SITES!$A:$E,4,FALSE()))</f>
        <v>-125.1161</v>
      </c>
      <c r="H160" s="60" t="str">
        <f t="shared" si="96"/>
        <v>29/05/2023</v>
      </c>
      <c r="I160" s="55">
        <f t="shared" si="96"/>
        <v>1.5</v>
      </c>
      <c r="J160" s="55">
        <f t="shared" si="96"/>
        <v>240</v>
      </c>
      <c r="K160" s="57">
        <f t="shared" si="96"/>
        <v>0.31944444444444398</v>
      </c>
      <c r="L160" s="55" t="str">
        <f t="shared" si="96"/>
        <v>EGL</v>
      </c>
      <c r="M160" s="55">
        <f t="shared" si="96"/>
        <v>6</v>
      </c>
      <c r="N160" s="55">
        <f t="shared" si="96"/>
        <v>1</v>
      </c>
      <c r="O160" s="55">
        <f t="shared" si="96"/>
        <v>2</v>
      </c>
      <c r="P160" s="55" t="s">
        <v>140</v>
      </c>
      <c r="Q160" s="54" t="str">
        <f>IF($N160=1,IF(ISERROR(VLOOKUP($P160,'M1'!$A:$C,Q$2,FALSE())),"NOT PRESENT",VLOOKUP($P160,'M1'!$A:$C,Q$2,FALSE())),IF($N160=2,IF(ISERROR(VLOOKUP(DATA!$P160,'M2'!$A:$C,Q$2,FALSE())),"NOT PRESENT",VLOOKUP(DATA!$P160,'M2'!$A:$C,Q$2,FALSE())),IF($N160=0,IF(ISERROR(VLOOKUP($P160,'M1'!$A:$C,Q$2,FALSE())),IF(ISERROR(VLOOKUP(DATA!$P160,'M2'!$A:$C,Q$2,FALSE())),"NOT PRESENT",VLOOKUP(DATA!$P160,'M2'!$A:$C,Q$2,FALSE())),VLOOKUP($P160,'M1'!$A:$C,Q$2,FALSE())),"SPECIFY METHOD")))</f>
        <v>Sebastes caurinus</v>
      </c>
      <c r="R160" s="54" t="str">
        <f>IF($N160=1,IF(ISERROR(VLOOKUP($P160,'M1'!$A:$C,R$2,FALSE())),"NOT PRESENT",VLOOKUP($P160,'M1'!$A:$C,R$2,FALSE())),IF($N160=2,IF(ISERROR(VLOOKUP(DATA!$P160,'M2'!$A:$C,R$2,FALSE())),"NOT PRESENT",VLOOKUP(DATA!$P160,'M2'!$A:$C,R$2,FALSE())),IF($N160=0,IF(ISERROR(VLOOKUP($P160,'M1'!$A:$C,R$2,FALSE())),IF(ISERROR(VLOOKUP(DATA!$P160,'M2'!$A:$C,R$2,FALSE())),"NOT PRESENT",VLOOKUP(DATA!$P160,'M2'!$A:$C,R$2,FALSE())),VLOOKUP($P160,'M1'!$A:$C,R$2,FALSE())),"SPECIFY METHOD")))</f>
        <v>Copper rockfish</v>
      </c>
      <c r="S160" s="58">
        <f t="shared" si="83"/>
        <v>2</v>
      </c>
      <c r="T160" s="55">
        <v>0</v>
      </c>
      <c r="U160" s="55">
        <v>1</v>
      </c>
      <c r="V160" s="55">
        <v>1</v>
      </c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</row>
    <row r="161" spans="1:68" s="59" customFormat="1" ht="12.75" customHeight="1">
      <c r="A161" s="54">
        <f>MAX($A$1:$A160)+1</f>
        <v>159</v>
      </c>
      <c r="B161" s="55" t="str">
        <f t="shared" si="93"/>
        <v>Kieran Cox</v>
      </c>
      <c r="C161" s="55" t="str">
        <f t="shared" si="94"/>
        <v>Em Lim</v>
      </c>
      <c r="D161" s="55" t="str">
        <f t="shared" si="95"/>
        <v>BMKC1</v>
      </c>
      <c r="E161" s="54" t="str">
        <f>IF(ISERROR(VLOOKUP($D161,SITES!$A:$E,2,FALSE())),"",VLOOKUP($D161,SITES!$A:$E,2,FALSE()))</f>
        <v>Dixon Bay 2</v>
      </c>
      <c r="F161" s="55">
        <f>IF(ISERROR(VLOOKUP($D161,SITES!$A:$E,3,FALSE())),"",VLOOKUP($D161,SITES!$A:$E,3,FALSE()))</f>
        <v>48.853949999999998</v>
      </c>
      <c r="G161" s="56">
        <f>IF(ISERROR(VLOOKUP($D161,SITES!$A:$E,4,FALSE())),"",VLOOKUP($D161,SITES!$A:$E,4,FALSE()))</f>
        <v>-125.1161</v>
      </c>
      <c r="H161" s="60" t="str">
        <f t="shared" ref="H161:H177" si="97">IF(ISERROR(H160),IF(ISERROR(H159),IF(ISERROR(H158),"BLANK",H158),H159),H160)</f>
        <v>29/05/2023</v>
      </c>
      <c r="I161" s="55">
        <f t="shared" ref="I161:I177" si="98">IF(ISERROR(I160),IF(ISERROR(I159),IF(ISERROR(I158),"BLANK",I158),I159),I160)</f>
        <v>1.5</v>
      </c>
      <c r="J161" s="55">
        <f t="shared" ref="J161:J177" si="99">IF(ISERROR(J160),IF(ISERROR(J159),IF(ISERROR(J158),"BLANK",J158),J159),J160)</f>
        <v>240</v>
      </c>
      <c r="K161" s="57">
        <f t="shared" ref="K161:K177" si="100">IF(ISERROR(K160),IF(ISERROR(K159),IF(ISERROR(K158),"BLANK",K158),K159),K160)</f>
        <v>0.31944444444444398</v>
      </c>
      <c r="L161" s="55" t="str">
        <f t="shared" ref="L161:L177" si="101">IF(ISERROR(L160),IF(ISERROR(L159),IF(ISERROR(L158),"BLANK",L158),L159),L160)</f>
        <v>EGL</v>
      </c>
      <c r="M161" s="55">
        <f t="shared" ref="M161:M177" si="102">IF(ISERROR(M160),IF(ISERROR(M159),IF(ISERROR(M158),"BLANK",M158),M159),M160)</f>
        <v>6</v>
      </c>
      <c r="N161" s="55">
        <v>1</v>
      </c>
      <c r="O161" s="55">
        <f t="shared" ref="O161:O176" si="103">IF(ISERROR(O160),IF(ISERROR(O159),IF(ISERROR(O158),"BLANK",O158),O159),O160)</f>
        <v>2</v>
      </c>
      <c r="P161" s="55" t="s">
        <v>196</v>
      </c>
      <c r="Q161" s="54" t="str">
        <f>IF($N161=1,IF(ISERROR(VLOOKUP($P161,'M1'!$A:$C,Q$2,FALSE())),"NOT PRESENT",VLOOKUP($P161,'M1'!$A:$C,Q$2,FALSE())),IF($N161=2,IF(ISERROR(VLOOKUP(DATA!$P161,'M2'!$A:$C,Q$2,FALSE())),"NOT PRESENT",VLOOKUP(DATA!$P161,'M2'!$A:$C,Q$2,FALSE())),IF($N161=0,IF(ISERROR(VLOOKUP($P161,'M1'!$A:$C,Q$2,FALSE())),IF(ISERROR(VLOOKUP(DATA!$P161,'M2'!$A:$C,Q$2,FALSE())),"NOT PRESENT",VLOOKUP(DATA!$P161,'M2'!$A:$C,Q$2,FALSE())),VLOOKUP($P161,'M1'!$A:$C,Q$2,FALSE())),"SPECIFY METHOD")))</f>
        <v>Hexagrammos stelleri</v>
      </c>
      <c r="R161" s="54" t="str">
        <f>IF($N161=1,IF(ISERROR(VLOOKUP($P161,'M1'!$A:$C,R$2,FALSE())),"NOT PRESENT",VLOOKUP($P161,'M1'!$A:$C,R$2,FALSE())),IF($N161=2,IF(ISERROR(VLOOKUP(DATA!$P161,'M2'!$A:$C,R$2,FALSE())),"NOT PRESENT",VLOOKUP(DATA!$P161,'M2'!$A:$C,R$2,FALSE())),IF($N161=0,IF(ISERROR(VLOOKUP($P161,'M1'!$A:$C,R$2,FALSE())),IF(ISERROR(VLOOKUP(DATA!$P161,'M2'!$A:$C,R$2,FALSE())),"NOT PRESENT",VLOOKUP(DATA!$P161,'M2'!$A:$C,R$2,FALSE())),VLOOKUP($P161,'M1'!$A:$C,R$2,FALSE())),"SPECIFY METHOD")))</f>
        <v>Whitespotted greenling</v>
      </c>
      <c r="S161" s="58">
        <f t="shared" si="83"/>
        <v>1</v>
      </c>
      <c r="T161" s="55">
        <v>0</v>
      </c>
      <c r="U161" s="55"/>
      <c r="V161" s="55"/>
      <c r="W161" s="55"/>
      <c r="X161" s="55">
        <v>1</v>
      </c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</row>
    <row r="162" spans="1:68" s="59" customFormat="1" ht="12.75" customHeight="1">
      <c r="A162" s="54">
        <f>MAX($A$1:$A161)+1</f>
        <v>160</v>
      </c>
      <c r="B162" s="55" t="str">
        <f t="shared" si="93"/>
        <v>Kieran Cox</v>
      </c>
      <c r="C162" s="55" t="str">
        <f t="shared" si="94"/>
        <v>Em Lim</v>
      </c>
      <c r="D162" s="55" t="str">
        <f t="shared" si="95"/>
        <v>BMKC1</v>
      </c>
      <c r="E162" s="54" t="str">
        <f>IF(ISERROR(VLOOKUP($D162,SITES!$A:$E,2,FALSE())),"",VLOOKUP($D162,SITES!$A:$E,2,FALSE()))</f>
        <v>Dixon Bay 2</v>
      </c>
      <c r="F162" s="55">
        <f>IF(ISERROR(VLOOKUP($D162,SITES!$A:$E,3,FALSE())),"",VLOOKUP($D162,SITES!$A:$E,3,FALSE()))</f>
        <v>48.853949999999998</v>
      </c>
      <c r="G162" s="56">
        <f>IF(ISERROR(VLOOKUP($D162,SITES!$A:$E,4,FALSE())),"",VLOOKUP($D162,SITES!$A:$E,4,FALSE()))</f>
        <v>-125.1161</v>
      </c>
      <c r="H162" s="60" t="str">
        <f t="shared" si="97"/>
        <v>29/05/2023</v>
      </c>
      <c r="I162" s="55">
        <f t="shared" si="98"/>
        <v>1.5</v>
      </c>
      <c r="J162" s="55">
        <f t="shared" si="99"/>
        <v>240</v>
      </c>
      <c r="K162" s="57">
        <f t="shared" si="100"/>
        <v>0.31944444444444398</v>
      </c>
      <c r="L162" s="55" t="str">
        <f t="shared" si="101"/>
        <v>EGL</v>
      </c>
      <c r="M162" s="55">
        <f t="shared" si="102"/>
        <v>6</v>
      </c>
      <c r="N162" s="55">
        <v>2</v>
      </c>
      <c r="O162" s="55">
        <f t="shared" si="103"/>
        <v>2</v>
      </c>
      <c r="P162" s="55" t="s">
        <v>145</v>
      </c>
      <c r="Q162" s="54" t="str">
        <f>IF($N162=1,IF(ISERROR(VLOOKUP($P162,'M1'!$A:$C,Q$2,FALSE())),"NOT PRESENT",VLOOKUP($P162,'M1'!$A:$C,Q$2,FALSE())),IF($N162=2,IF(ISERROR(VLOOKUP(DATA!$P162,'M2'!$A:$C,Q$2,FALSE())),"NOT PRESENT",VLOOKUP(DATA!$P162,'M2'!$A:$C,Q$2,FALSE())),IF($N162=0,IF(ISERROR(VLOOKUP($P162,'M1'!$A:$C,Q$2,FALSE())),IF(ISERROR(VLOOKUP(DATA!$P162,'M2'!$A:$C,Q$2,FALSE())),"NOT PRESENT",VLOOKUP(DATA!$P162,'M2'!$A:$C,Q$2,FALSE())),VLOOKUP($P162,'M1'!$A:$C,Q$2,FALSE())),"SPECIFY METHOD")))</f>
        <v>Pycnopodia helianthoides</v>
      </c>
      <c r="R162" s="54" t="str">
        <f>IF($N162=1,IF(ISERROR(VLOOKUP($P162,'M1'!$A:$C,R$2,FALSE())),"NOT PRESENT",VLOOKUP($P162,'M1'!$A:$C,R$2,FALSE())),IF($N162=2,IF(ISERROR(VLOOKUP(DATA!$P162,'M2'!$A:$C,R$2,FALSE())),"NOT PRESENT",VLOOKUP(DATA!$P162,'M2'!$A:$C,R$2,FALSE())),IF($N162=0,IF(ISERROR(VLOOKUP($P162,'M1'!$A:$C,R$2,FALSE())),IF(ISERROR(VLOOKUP(DATA!$P162,'M2'!$A:$C,R$2,FALSE())),"NOT PRESENT",VLOOKUP(DATA!$P162,'M2'!$A:$C,R$2,FALSE())),VLOOKUP($P162,'M1'!$A:$C,R$2,FALSE())),"SPECIFY METHOD")))</f>
        <v>Sunflower star</v>
      </c>
      <c r="S162" s="58">
        <f t="shared" si="83"/>
        <v>7</v>
      </c>
      <c r="T162" s="55">
        <v>0</v>
      </c>
      <c r="U162" s="55">
        <v>5</v>
      </c>
      <c r="V162" s="55">
        <v>2</v>
      </c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</row>
    <row r="163" spans="1:68" s="59" customFormat="1" ht="12.75" customHeight="1">
      <c r="A163" s="54">
        <f>MAX($A$1:$A162)+1</f>
        <v>161</v>
      </c>
      <c r="B163" s="55" t="str">
        <f t="shared" si="93"/>
        <v>Kieran Cox</v>
      </c>
      <c r="C163" s="55" t="str">
        <f t="shared" si="94"/>
        <v>Em Lim</v>
      </c>
      <c r="D163" s="55" t="str">
        <f t="shared" si="95"/>
        <v>BMKC1</v>
      </c>
      <c r="E163" s="54" t="str">
        <f>IF(ISERROR(VLOOKUP($D163,SITES!$A:$E,2,FALSE())),"",VLOOKUP($D163,SITES!$A:$E,2,FALSE()))</f>
        <v>Dixon Bay 2</v>
      </c>
      <c r="F163" s="55">
        <f>IF(ISERROR(VLOOKUP($D163,SITES!$A:$E,3,FALSE())),"",VLOOKUP($D163,SITES!$A:$E,3,FALSE()))</f>
        <v>48.853949999999998</v>
      </c>
      <c r="G163" s="56">
        <f>IF(ISERROR(VLOOKUP($D163,SITES!$A:$E,4,FALSE())),"",VLOOKUP($D163,SITES!$A:$E,4,FALSE()))</f>
        <v>-125.1161</v>
      </c>
      <c r="H163" s="60" t="str">
        <f t="shared" si="97"/>
        <v>29/05/2023</v>
      </c>
      <c r="I163" s="55">
        <f t="shared" si="98"/>
        <v>1.5</v>
      </c>
      <c r="J163" s="55">
        <f t="shared" si="99"/>
        <v>240</v>
      </c>
      <c r="K163" s="57">
        <f t="shared" si="100"/>
        <v>0.31944444444444398</v>
      </c>
      <c r="L163" s="55" t="str">
        <f t="shared" si="101"/>
        <v>EGL</v>
      </c>
      <c r="M163" s="55">
        <f t="shared" si="102"/>
        <v>6</v>
      </c>
      <c r="N163" s="55">
        <f>IF(ISERROR(N162),IF(ISERROR(N161),IF(ISERROR(N160),"BLANK",N160),N161),N162)</f>
        <v>2</v>
      </c>
      <c r="O163" s="55">
        <f t="shared" si="103"/>
        <v>2</v>
      </c>
      <c r="P163" s="55" t="s">
        <v>147</v>
      </c>
      <c r="Q163" s="54" t="str">
        <f>IF($N163=1,IF(ISERROR(VLOOKUP($P163,'M1'!$A:$C,Q$2,FALSE())),"NOT PRESENT",VLOOKUP($P163,'M1'!$A:$C,Q$2,FALSE())),IF($N163=2,IF(ISERROR(VLOOKUP(DATA!$P163,'M2'!$A:$C,Q$2,FALSE())),"NOT PRESENT",VLOOKUP(DATA!$P163,'M2'!$A:$C,Q$2,FALSE())),IF($N163=0,IF(ISERROR(VLOOKUP($P163,'M1'!$A:$C,Q$2,FALSE())),IF(ISERROR(VLOOKUP(DATA!$P163,'M2'!$A:$C,Q$2,FALSE())),"NOT PRESENT",VLOOKUP(DATA!$P163,'M2'!$A:$C,Q$2,FALSE())),VLOOKUP($P163,'M1'!$A:$C,Q$2,FALSE())),"SPECIFY METHOD")))</f>
        <v>Orthasterias koehleri</v>
      </c>
      <c r="R163" s="54" t="str">
        <f>IF($N163=1,IF(ISERROR(VLOOKUP($P163,'M1'!$A:$C,R$2,FALSE())),"NOT PRESENT",VLOOKUP($P163,'M1'!$A:$C,R$2,FALSE())),IF($N163=2,IF(ISERROR(VLOOKUP(DATA!$P163,'M2'!$A:$C,R$2,FALSE())),"NOT PRESENT",VLOOKUP(DATA!$P163,'M2'!$A:$C,R$2,FALSE())),IF($N163=0,IF(ISERROR(VLOOKUP($P163,'M1'!$A:$C,R$2,FALSE())),IF(ISERROR(VLOOKUP(DATA!$P163,'M2'!$A:$C,R$2,FALSE())),"NOT PRESENT",VLOOKUP(DATA!$P163,'M2'!$A:$C,R$2,FALSE())),VLOOKUP($P163,'M1'!$A:$C,R$2,FALSE())),"SPECIFY METHOD")))</f>
        <v>Rainbow star</v>
      </c>
      <c r="S163" s="58">
        <f t="shared" si="83"/>
        <v>12</v>
      </c>
      <c r="T163" s="55">
        <v>12</v>
      </c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</row>
    <row r="164" spans="1:68" s="59" customFormat="1" ht="12.75" customHeight="1">
      <c r="A164" s="54">
        <f>MAX($A$1:$A163)+1</f>
        <v>162</v>
      </c>
      <c r="B164" s="55" t="str">
        <f t="shared" si="93"/>
        <v>Kieran Cox</v>
      </c>
      <c r="C164" s="55" t="str">
        <f t="shared" si="94"/>
        <v>Em Lim</v>
      </c>
      <c r="D164" s="55" t="str">
        <f t="shared" si="95"/>
        <v>BMKC1</v>
      </c>
      <c r="E164" s="54" t="str">
        <f>IF(ISERROR(VLOOKUP($D164,SITES!$A:$E,2,FALSE())),"",VLOOKUP($D164,SITES!$A:$E,2,FALSE()))</f>
        <v>Dixon Bay 2</v>
      </c>
      <c r="F164" s="55">
        <f>IF(ISERROR(VLOOKUP($D164,SITES!$A:$E,3,FALSE())),"",VLOOKUP($D164,SITES!$A:$E,3,FALSE()))</f>
        <v>48.853949999999998</v>
      </c>
      <c r="G164" s="56">
        <f>IF(ISERROR(VLOOKUP($D164,SITES!$A:$E,4,FALSE())),"",VLOOKUP($D164,SITES!$A:$E,4,FALSE()))</f>
        <v>-125.1161</v>
      </c>
      <c r="H164" s="60" t="str">
        <f t="shared" si="97"/>
        <v>29/05/2023</v>
      </c>
      <c r="I164" s="55">
        <f t="shared" si="98"/>
        <v>1.5</v>
      </c>
      <c r="J164" s="55">
        <f t="shared" si="99"/>
        <v>240</v>
      </c>
      <c r="K164" s="57">
        <f t="shared" si="100"/>
        <v>0.31944444444444398</v>
      </c>
      <c r="L164" s="55" t="str">
        <f t="shared" si="101"/>
        <v>EGL</v>
      </c>
      <c r="M164" s="55">
        <f t="shared" si="102"/>
        <v>6</v>
      </c>
      <c r="N164" s="55">
        <f>IF(ISERROR(N163),IF(ISERROR(N162),IF(ISERROR(N161),"BLANK",N161),N162),N163)</f>
        <v>2</v>
      </c>
      <c r="O164" s="55">
        <f t="shared" si="103"/>
        <v>2</v>
      </c>
      <c r="P164" s="55" t="s">
        <v>151</v>
      </c>
      <c r="Q164" s="54" t="str">
        <f>IF($N164=1,IF(ISERROR(VLOOKUP($P164,'M1'!$A:$C,Q$2,FALSE())),"NOT PRESENT",VLOOKUP($P164,'M1'!$A:$C,Q$2,FALSE())),IF($N164=2,IF(ISERROR(VLOOKUP(DATA!$P164,'M2'!$A:$C,Q$2,FALSE())),"NOT PRESENT",VLOOKUP(DATA!$P164,'M2'!$A:$C,Q$2,FALSE())),IF($N164=0,IF(ISERROR(VLOOKUP($P164,'M1'!$A:$C,Q$2,FALSE())),IF(ISERROR(VLOOKUP(DATA!$P164,'M2'!$A:$C,Q$2,FALSE())),"NOT PRESENT",VLOOKUP(DATA!$P164,'M2'!$A:$C,Q$2,FALSE())),VLOOKUP($P164,'M1'!$A:$C,Q$2,FALSE())),"SPECIFY METHOD")))</f>
        <v>Evasterias troschelii</v>
      </c>
      <c r="R164" s="54" t="str">
        <f>IF($N164=1,IF(ISERROR(VLOOKUP($P164,'M1'!$A:$C,R$2,FALSE())),"NOT PRESENT",VLOOKUP($P164,'M1'!$A:$C,R$2,FALSE())),IF($N164=2,IF(ISERROR(VLOOKUP(DATA!$P164,'M2'!$A:$C,R$2,FALSE())),"NOT PRESENT",VLOOKUP(DATA!$P164,'M2'!$A:$C,R$2,FALSE())),IF($N164=0,IF(ISERROR(VLOOKUP($P164,'M1'!$A:$C,R$2,FALSE())),IF(ISERROR(VLOOKUP(DATA!$P164,'M2'!$A:$C,R$2,FALSE())),"NOT PRESENT",VLOOKUP(DATA!$P164,'M2'!$A:$C,R$2,FALSE())),VLOOKUP($P164,'M1'!$A:$C,R$2,FALSE())),"SPECIFY METHOD")))</f>
        <v>Mottled starfish</v>
      </c>
      <c r="S164" s="58">
        <f t="shared" si="83"/>
        <v>8</v>
      </c>
      <c r="T164" s="55">
        <v>8</v>
      </c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</row>
    <row r="165" spans="1:68" s="59" customFormat="1" ht="12.75" customHeight="1">
      <c r="A165" s="54">
        <f>MAX($A$1:$A164)+1</f>
        <v>163</v>
      </c>
      <c r="B165" s="55" t="str">
        <f t="shared" si="93"/>
        <v>Kieran Cox</v>
      </c>
      <c r="C165" s="55" t="str">
        <f t="shared" si="94"/>
        <v>Em Lim</v>
      </c>
      <c r="D165" s="55" t="str">
        <f t="shared" si="95"/>
        <v>BMKC1</v>
      </c>
      <c r="E165" s="54" t="str">
        <f>IF(ISERROR(VLOOKUP($D165,SITES!$A:$E,2,FALSE())),"",VLOOKUP($D165,SITES!$A:$E,2,FALSE()))</f>
        <v>Dixon Bay 2</v>
      </c>
      <c r="F165" s="55">
        <f>IF(ISERROR(VLOOKUP($D165,SITES!$A:$E,3,FALSE())),"",VLOOKUP($D165,SITES!$A:$E,3,FALSE()))</f>
        <v>48.853949999999998</v>
      </c>
      <c r="G165" s="56">
        <f>IF(ISERROR(VLOOKUP($D165,SITES!$A:$E,4,FALSE())),"",VLOOKUP($D165,SITES!$A:$E,4,FALSE()))</f>
        <v>-125.1161</v>
      </c>
      <c r="H165" s="60" t="str">
        <f t="shared" si="97"/>
        <v>29/05/2023</v>
      </c>
      <c r="I165" s="55">
        <f t="shared" si="98"/>
        <v>1.5</v>
      </c>
      <c r="J165" s="55">
        <f t="shared" si="99"/>
        <v>240</v>
      </c>
      <c r="K165" s="57">
        <f t="shared" si="100"/>
        <v>0.31944444444444398</v>
      </c>
      <c r="L165" s="55" t="str">
        <f t="shared" si="101"/>
        <v>EGL</v>
      </c>
      <c r="M165" s="55">
        <f t="shared" si="102"/>
        <v>6</v>
      </c>
      <c r="N165" s="55">
        <f>IF(ISERROR(N164),IF(ISERROR(N163),IF(ISERROR(N162),"BLANK",N162),N163),N164)</f>
        <v>2</v>
      </c>
      <c r="O165" s="55">
        <f t="shared" si="103"/>
        <v>2</v>
      </c>
      <c r="P165" s="55" t="s">
        <v>142</v>
      </c>
      <c r="Q165" s="54" t="str">
        <f>IF($N165=1,IF(ISERROR(VLOOKUP($P165,'M1'!$A:$C,Q$2,FALSE())),"NOT PRESENT",VLOOKUP($P165,'M1'!$A:$C,Q$2,FALSE())),IF($N165=2,IF(ISERROR(VLOOKUP(DATA!$P165,'M2'!$A:$C,Q$2,FALSE())),"NOT PRESENT",VLOOKUP(DATA!$P165,'M2'!$A:$C,Q$2,FALSE())),IF($N165=0,IF(ISERROR(VLOOKUP($P165,'M1'!$A:$C,Q$2,FALSE())),IF(ISERROR(VLOOKUP(DATA!$P165,'M2'!$A:$C,Q$2,FALSE())),"NOT PRESENT",VLOOKUP(DATA!$P165,'M2'!$A:$C,Q$2,FALSE())),VLOOKUP($P165,'M1'!$A:$C,Q$2,FALSE())),"SPECIFY METHOD")))</f>
        <v>Dermasterias imbricata</v>
      </c>
      <c r="R165" s="54" t="str">
        <f>IF($N165=1,IF(ISERROR(VLOOKUP($P165,'M1'!$A:$C,R$2,FALSE())),"NOT PRESENT",VLOOKUP($P165,'M1'!$A:$C,R$2,FALSE())),IF($N165=2,IF(ISERROR(VLOOKUP(DATA!$P165,'M2'!$A:$C,R$2,FALSE())),"NOT PRESENT",VLOOKUP(DATA!$P165,'M2'!$A:$C,R$2,FALSE())),IF($N165=0,IF(ISERROR(VLOOKUP($P165,'M1'!$A:$C,R$2,FALSE())),IF(ISERROR(VLOOKUP(DATA!$P165,'M2'!$A:$C,R$2,FALSE())),"NOT PRESENT",VLOOKUP(DATA!$P165,'M2'!$A:$C,R$2,FALSE())),VLOOKUP($P165,'M1'!$A:$C,R$2,FALSE())),"SPECIFY METHOD")))</f>
        <v>Leather star</v>
      </c>
      <c r="S165" s="58">
        <f t="shared" si="83"/>
        <v>3</v>
      </c>
      <c r="T165" s="55">
        <v>3</v>
      </c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</row>
    <row r="166" spans="1:68" s="59" customFormat="1" ht="12.75" customHeight="1">
      <c r="A166" s="54">
        <f>MAX($A$1:$A165)+1</f>
        <v>164</v>
      </c>
      <c r="B166" s="55" t="str">
        <f t="shared" si="93"/>
        <v>Kieran Cox</v>
      </c>
      <c r="C166" s="55" t="str">
        <f t="shared" si="94"/>
        <v>Em Lim</v>
      </c>
      <c r="D166" s="55" t="str">
        <f t="shared" si="95"/>
        <v>BMKC1</v>
      </c>
      <c r="E166" s="54" t="str">
        <f>IF(ISERROR(VLOOKUP($D166,SITES!$A:$E,2,FALSE())),"",VLOOKUP($D166,SITES!$A:$E,2,FALSE()))</f>
        <v>Dixon Bay 2</v>
      </c>
      <c r="F166" s="55">
        <f>IF(ISERROR(VLOOKUP($D166,SITES!$A:$E,3,FALSE())),"",VLOOKUP($D166,SITES!$A:$E,3,FALSE()))</f>
        <v>48.853949999999998</v>
      </c>
      <c r="G166" s="56">
        <f>IF(ISERROR(VLOOKUP($D166,SITES!$A:$E,4,FALSE())),"",VLOOKUP($D166,SITES!$A:$E,4,FALSE()))</f>
        <v>-125.1161</v>
      </c>
      <c r="H166" s="60" t="str">
        <f t="shared" si="97"/>
        <v>29/05/2023</v>
      </c>
      <c r="I166" s="55">
        <f t="shared" si="98"/>
        <v>1.5</v>
      </c>
      <c r="J166" s="55">
        <f t="shared" si="99"/>
        <v>240</v>
      </c>
      <c r="K166" s="57">
        <f t="shared" si="100"/>
        <v>0.31944444444444398</v>
      </c>
      <c r="L166" s="55" t="str">
        <f t="shared" si="101"/>
        <v>EGL</v>
      </c>
      <c r="M166" s="55">
        <f t="shared" si="102"/>
        <v>6</v>
      </c>
      <c r="N166" s="55">
        <v>2</v>
      </c>
      <c r="O166" s="55">
        <f t="shared" si="103"/>
        <v>2</v>
      </c>
      <c r="P166" s="55" t="s">
        <v>156</v>
      </c>
      <c r="Q166" s="54" t="str">
        <f>IF($N166=1,IF(ISERROR(VLOOKUP($P166,'M1'!$A:$C,Q$2,FALSE())),"NOT PRESENT",VLOOKUP($P166,'M1'!$A:$C,Q$2,FALSE())),IF($N166=2,IF(ISERROR(VLOOKUP(DATA!$P166,'M2'!$A:$C,Q$2,FALSE())),"NOT PRESENT",VLOOKUP(DATA!$P166,'M2'!$A:$C,Q$2,FALSE())),IF($N166=0,IF(ISERROR(VLOOKUP($P166,'M1'!$A:$C,Q$2,FALSE())),IF(ISERROR(VLOOKUP(DATA!$P166,'M2'!$A:$C,Q$2,FALSE())),"NOT PRESENT",VLOOKUP(DATA!$P166,'M2'!$A:$C,Q$2,FALSE())),VLOOKUP($P166,'M1'!$A:$C,Q$2,FALSE())),"SPECIFY METHOD")))</f>
        <v>Pugettia producta</v>
      </c>
      <c r="R166" s="54" t="str">
        <f>IF($N166=1,IF(ISERROR(VLOOKUP($P166,'M1'!$A:$C,R$2,FALSE())),"NOT PRESENT",VLOOKUP($P166,'M1'!$A:$C,R$2,FALSE())),IF($N166=2,IF(ISERROR(VLOOKUP(DATA!$P166,'M2'!$A:$C,R$2,FALSE())),"NOT PRESENT",VLOOKUP(DATA!$P166,'M2'!$A:$C,R$2,FALSE())),IF($N166=0,IF(ISERROR(VLOOKUP($P166,'M1'!$A:$C,R$2,FALSE())),IF(ISERROR(VLOOKUP(DATA!$P166,'M2'!$A:$C,R$2,FALSE())),"NOT PRESENT",VLOOKUP(DATA!$P166,'M2'!$A:$C,R$2,FALSE())),VLOOKUP($P166,'M1'!$A:$C,R$2,FALSE())),"SPECIFY METHOD")))</f>
        <v>Northern kelp crab</v>
      </c>
      <c r="S166" s="58">
        <f t="shared" si="83"/>
        <v>2</v>
      </c>
      <c r="T166" s="55">
        <v>2</v>
      </c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</row>
    <row r="167" spans="1:68" s="59" customFormat="1" ht="12.75" customHeight="1">
      <c r="A167" s="54">
        <f>MAX($A$1:$A166)+1</f>
        <v>165</v>
      </c>
      <c r="B167" s="55" t="str">
        <f t="shared" si="93"/>
        <v>Kieran Cox</v>
      </c>
      <c r="C167" s="55" t="str">
        <f t="shared" si="94"/>
        <v>Em Lim</v>
      </c>
      <c r="D167" s="55" t="str">
        <f t="shared" si="95"/>
        <v>BMKC1</v>
      </c>
      <c r="E167" s="54" t="str">
        <f>IF(ISERROR(VLOOKUP($D167,SITES!$A:$E,2,FALSE())),"",VLOOKUP($D167,SITES!$A:$E,2,FALSE()))</f>
        <v>Dixon Bay 2</v>
      </c>
      <c r="F167" s="55">
        <f>IF(ISERROR(VLOOKUP($D167,SITES!$A:$E,3,FALSE())),"",VLOOKUP($D167,SITES!$A:$E,3,FALSE()))</f>
        <v>48.853949999999998</v>
      </c>
      <c r="G167" s="56">
        <f>IF(ISERROR(VLOOKUP($D167,SITES!$A:$E,4,FALSE())),"",VLOOKUP($D167,SITES!$A:$E,4,FALSE()))</f>
        <v>-125.1161</v>
      </c>
      <c r="H167" s="60" t="str">
        <f t="shared" si="97"/>
        <v>29/05/2023</v>
      </c>
      <c r="I167" s="55">
        <f t="shared" si="98"/>
        <v>1.5</v>
      </c>
      <c r="J167" s="55">
        <f t="shared" si="99"/>
        <v>240</v>
      </c>
      <c r="K167" s="57">
        <f t="shared" si="100"/>
        <v>0.31944444444444398</v>
      </c>
      <c r="L167" s="55" t="str">
        <f t="shared" si="101"/>
        <v>EGL</v>
      </c>
      <c r="M167" s="55">
        <f t="shared" si="102"/>
        <v>6</v>
      </c>
      <c r="N167" s="55">
        <f>IF(ISERROR(N166),IF(ISERROR(N165),IF(ISERROR(N164),"BLANK",N164),N165),N166)</f>
        <v>2</v>
      </c>
      <c r="O167" s="55">
        <f t="shared" si="103"/>
        <v>2</v>
      </c>
      <c r="P167" s="55" t="s">
        <v>197</v>
      </c>
      <c r="Q167" s="54" t="str">
        <f>IF($N167=1,IF(ISERROR(VLOOKUP($P167,'M1'!$A:$C,Q$2,FALSE())),"NOT PRESENT",VLOOKUP($P167,'M1'!$A:$C,Q$2,FALSE())),IF($N167=2,IF(ISERROR(VLOOKUP(DATA!$P167,'M2'!$A:$C,Q$2,FALSE())),"NOT PRESENT",VLOOKUP(DATA!$P167,'M2'!$A:$C,Q$2,FALSE())),IF($N167=0,IF(ISERROR(VLOOKUP($P167,'M1'!$A:$C,Q$2,FALSE())),IF(ISERROR(VLOOKUP(DATA!$P167,'M2'!$A:$C,Q$2,FALSE())),"NOT PRESENT",VLOOKUP(DATA!$P167,'M2'!$A:$C,Q$2,FALSE())),VLOOKUP($P167,'M1'!$A:$C,Q$2,FALSE())),"SPECIFY METHOD")))</f>
        <v>Pholis laeta</v>
      </c>
      <c r="R167" s="54" t="str">
        <f>IF($N167=1,IF(ISERROR(VLOOKUP($P167,'M1'!$A:$C,R$2,FALSE())),"NOT PRESENT",VLOOKUP($P167,'M1'!$A:$C,R$2,FALSE())),IF($N167=2,IF(ISERROR(VLOOKUP(DATA!$P167,'M2'!$A:$C,R$2,FALSE())),"NOT PRESENT",VLOOKUP(DATA!$P167,'M2'!$A:$C,R$2,FALSE())),IF($N167=0,IF(ISERROR(VLOOKUP($P167,'M1'!$A:$C,R$2,FALSE())),IF(ISERROR(VLOOKUP(DATA!$P167,'M2'!$A:$C,R$2,FALSE())),"NOT PRESENT",VLOOKUP(DATA!$P167,'M2'!$A:$C,R$2,FALSE())),VLOOKUP($P167,'M1'!$A:$C,R$2,FALSE())),"SPECIFY METHOD")))</f>
        <v>Crescent gunnel</v>
      </c>
      <c r="S167" s="58">
        <f t="shared" si="83"/>
        <v>1</v>
      </c>
      <c r="T167" s="55">
        <v>0</v>
      </c>
      <c r="U167" s="55"/>
      <c r="V167" s="55"/>
      <c r="W167" s="55"/>
      <c r="X167" s="55">
        <v>1</v>
      </c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</row>
    <row r="168" spans="1:68" s="59" customFormat="1" ht="12.75" customHeight="1">
      <c r="A168" s="54">
        <f>MAX($A$1:$A167)+1</f>
        <v>166</v>
      </c>
      <c r="B168" s="55" t="str">
        <f t="shared" si="93"/>
        <v>Kieran Cox</v>
      </c>
      <c r="C168" s="55" t="str">
        <f t="shared" si="94"/>
        <v>Em Lim</v>
      </c>
      <c r="D168" s="55" t="str">
        <f t="shared" si="95"/>
        <v>BMKC1</v>
      </c>
      <c r="E168" s="54" t="str">
        <f>IF(ISERROR(VLOOKUP($D168,SITES!$A:$E,2,FALSE())),"",VLOOKUP($D168,SITES!$A:$E,2,FALSE()))</f>
        <v>Dixon Bay 2</v>
      </c>
      <c r="F168" s="55">
        <f>IF(ISERROR(VLOOKUP($D168,SITES!$A:$E,3,FALSE())),"",VLOOKUP($D168,SITES!$A:$E,3,FALSE()))</f>
        <v>48.853949999999998</v>
      </c>
      <c r="G168" s="56">
        <f>IF(ISERROR(VLOOKUP($D168,SITES!$A:$E,4,FALSE())),"",VLOOKUP($D168,SITES!$A:$E,4,FALSE()))</f>
        <v>-125.1161</v>
      </c>
      <c r="H168" s="60" t="str">
        <f t="shared" si="97"/>
        <v>29/05/2023</v>
      </c>
      <c r="I168" s="55">
        <f t="shared" si="98"/>
        <v>1.5</v>
      </c>
      <c r="J168" s="55">
        <f t="shared" si="99"/>
        <v>240</v>
      </c>
      <c r="K168" s="57">
        <f t="shared" si="100"/>
        <v>0.31944444444444398</v>
      </c>
      <c r="L168" s="55" t="str">
        <f t="shared" si="101"/>
        <v>EGL</v>
      </c>
      <c r="M168" s="55">
        <f t="shared" si="102"/>
        <v>6</v>
      </c>
      <c r="N168" s="55">
        <f>IF(ISERROR(N167),IF(ISERROR(N166),IF(ISERROR(N165),"BLANK",N165),N166),N167)</f>
        <v>2</v>
      </c>
      <c r="O168" s="55">
        <f t="shared" si="103"/>
        <v>2</v>
      </c>
      <c r="P168" s="55" t="s">
        <v>144</v>
      </c>
      <c r="Q168" s="54" t="str">
        <f>IF($N168=1,IF(ISERROR(VLOOKUP($P168,'M1'!$A:$C,Q$2,FALSE())),"NOT PRESENT",VLOOKUP($P168,'M1'!$A:$C,Q$2,FALSE())),IF($N168=2,IF(ISERROR(VLOOKUP(DATA!$P168,'M2'!$A:$C,Q$2,FALSE())),"NOT PRESENT",VLOOKUP(DATA!$P168,'M2'!$A:$C,Q$2,FALSE())),IF($N168=0,IF(ISERROR(VLOOKUP($P168,'M1'!$A:$C,Q$2,FALSE())),IF(ISERROR(VLOOKUP(DATA!$P168,'M2'!$A:$C,Q$2,FALSE())),"NOT PRESENT",VLOOKUP(DATA!$P168,'M2'!$A:$C,Q$2,FALSE())),VLOOKUP($P168,'M1'!$A:$C,Q$2,FALSE())),"SPECIFY METHOD")))</f>
        <v>Pomaulax gibberosus</v>
      </c>
      <c r="R168" s="54" t="str">
        <f>IF($N168=1,IF(ISERROR(VLOOKUP($P168,'M1'!$A:$C,R$2,FALSE())),"NOT PRESENT",VLOOKUP($P168,'M1'!$A:$C,R$2,FALSE())),IF($N168=2,IF(ISERROR(VLOOKUP(DATA!$P168,'M2'!$A:$C,R$2,FALSE())),"NOT PRESENT",VLOOKUP(DATA!$P168,'M2'!$A:$C,R$2,FALSE())),IF($N168=0,IF(ISERROR(VLOOKUP($P168,'M1'!$A:$C,R$2,FALSE())),IF(ISERROR(VLOOKUP(DATA!$P168,'M2'!$A:$C,R$2,FALSE())),"NOT PRESENT",VLOOKUP(DATA!$P168,'M2'!$A:$C,R$2,FALSE())),VLOOKUP($P168,'M1'!$A:$C,R$2,FALSE())),"SPECIFY METHOD")))</f>
        <v>Red turban shell</v>
      </c>
      <c r="S168" s="58">
        <f t="shared" si="83"/>
        <v>7</v>
      </c>
      <c r="T168" s="55">
        <v>7</v>
      </c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</row>
    <row r="169" spans="1:68" s="59" customFormat="1" ht="12.75" customHeight="1">
      <c r="A169" s="54">
        <f>MAX($A$1:$A168)+1</f>
        <v>167</v>
      </c>
      <c r="B169" s="55" t="str">
        <f t="shared" si="93"/>
        <v>Kieran Cox</v>
      </c>
      <c r="C169" s="55" t="str">
        <f t="shared" si="94"/>
        <v>Em Lim</v>
      </c>
      <c r="D169" s="55" t="str">
        <f t="shared" si="95"/>
        <v>BMKC1</v>
      </c>
      <c r="E169" s="54" t="str">
        <f>IF(ISERROR(VLOOKUP($D169,SITES!$A:$E,2,FALSE())),"",VLOOKUP($D169,SITES!$A:$E,2,FALSE()))</f>
        <v>Dixon Bay 2</v>
      </c>
      <c r="F169" s="55">
        <f>IF(ISERROR(VLOOKUP($D169,SITES!$A:$E,3,FALSE())),"",VLOOKUP($D169,SITES!$A:$E,3,FALSE()))</f>
        <v>48.853949999999998</v>
      </c>
      <c r="G169" s="56">
        <f>IF(ISERROR(VLOOKUP($D169,SITES!$A:$E,4,FALSE())),"",VLOOKUP($D169,SITES!$A:$E,4,FALSE()))</f>
        <v>-125.1161</v>
      </c>
      <c r="H169" s="60" t="str">
        <f t="shared" si="97"/>
        <v>29/05/2023</v>
      </c>
      <c r="I169" s="55">
        <f t="shared" si="98"/>
        <v>1.5</v>
      </c>
      <c r="J169" s="55">
        <f t="shared" si="99"/>
        <v>240</v>
      </c>
      <c r="K169" s="57">
        <f t="shared" si="100"/>
        <v>0.31944444444444398</v>
      </c>
      <c r="L169" s="55" t="str">
        <f t="shared" si="101"/>
        <v>EGL</v>
      </c>
      <c r="M169" s="55">
        <f t="shared" si="102"/>
        <v>6</v>
      </c>
      <c r="N169" s="55">
        <f>IF(ISERROR(N168),IF(ISERROR(N167),IF(ISERROR(N166),"BLANK",N166),N167),N168)</f>
        <v>2</v>
      </c>
      <c r="O169" s="55">
        <f t="shared" si="103"/>
        <v>2</v>
      </c>
      <c r="P169" s="55" t="s">
        <v>198</v>
      </c>
      <c r="Q169" s="54" t="str">
        <f>IF($N169=1,IF(ISERROR(VLOOKUP($P169,'M1'!$A:$C,Q$2,FALSE())),"NOT PRESENT",VLOOKUP($P169,'M1'!$A:$C,Q$2,FALSE())),IF($N169=2,IF(ISERROR(VLOOKUP(DATA!$P169,'M2'!$A:$C,Q$2,FALSE())),"NOT PRESENT",VLOOKUP(DATA!$P169,'M2'!$A:$C,Q$2,FALSE())),IF($N169=0,IF(ISERROR(VLOOKUP($P169,'M1'!$A:$C,Q$2,FALSE())),IF(ISERROR(VLOOKUP(DATA!$P169,'M2'!$A:$C,Q$2,FALSE())),"NOT PRESENT",VLOOKUP(DATA!$P169,'M2'!$A:$C,Q$2,FALSE())),VLOOKUP($P169,'M1'!$A:$C,Q$2,FALSE())),"SPECIFY METHOD")))</f>
        <v>Porichthys notatus</v>
      </c>
      <c r="R169" s="54" t="str">
        <f>IF($N169=1,IF(ISERROR(VLOOKUP($P169,'M1'!$A:$C,R$2,FALSE())),"NOT PRESENT",VLOOKUP($P169,'M1'!$A:$C,R$2,FALSE())),IF($N169=2,IF(ISERROR(VLOOKUP(DATA!$P169,'M2'!$A:$C,R$2,FALSE())),"NOT PRESENT",VLOOKUP(DATA!$P169,'M2'!$A:$C,R$2,FALSE())),IF($N169=0,IF(ISERROR(VLOOKUP($P169,'M1'!$A:$C,R$2,FALSE())),IF(ISERROR(VLOOKUP(DATA!$P169,'M2'!$A:$C,R$2,FALSE())),"NOT PRESENT",VLOOKUP(DATA!$P169,'M2'!$A:$C,R$2,FALSE())),VLOOKUP($P169,'M1'!$A:$C,R$2,FALSE())),"SPECIFY METHOD")))</f>
        <v>Plainfin Midshipman</v>
      </c>
      <c r="S169" s="58">
        <f t="shared" si="83"/>
        <v>1</v>
      </c>
      <c r="T169" s="55">
        <v>0</v>
      </c>
      <c r="U169" s="55"/>
      <c r="V169" s="55"/>
      <c r="W169" s="55"/>
      <c r="X169" s="55">
        <v>1</v>
      </c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</row>
    <row r="170" spans="1:68" s="59" customFormat="1" ht="12.75" customHeight="1">
      <c r="A170" s="54">
        <f>MAX($A$1:$A169)+1</f>
        <v>168</v>
      </c>
      <c r="B170" s="55" t="str">
        <f t="shared" si="93"/>
        <v>Kieran Cox</v>
      </c>
      <c r="C170" s="55" t="str">
        <f t="shared" si="94"/>
        <v>Em Lim</v>
      </c>
      <c r="D170" s="55" t="str">
        <f t="shared" si="95"/>
        <v>BMKC1</v>
      </c>
      <c r="E170" s="54" t="str">
        <f>IF(ISERROR(VLOOKUP($D170,SITES!$A:$E,2,FALSE())),"",VLOOKUP($D170,SITES!$A:$E,2,FALSE()))</f>
        <v>Dixon Bay 2</v>
      </c>
      <c r="F170" s="55">
        <f>IF(ISERROR(VLOOKUP($D170,SITES!$A:$E,3,FALSE())),"",VLOOKUP($D170,SITES!$A:$E,3,FALSE()))</f>
        <v>48.853949999999998</v>
      </c>
      <c r="G170" s="56">
        <f>IF(ISERROR(VLOOKUP($D170,SITES!$A:$E,4,FALSE())),"",VLOOKUP($D170,SITES!$A:$E,4,FALSE()))</f>
        <v>-125.1161</v>
      </c>
      <c r="H170" s="60" t="str">
        <f t="shared" si="97"/>
        <v>29/05/2023</v>
      </c>
      <c r="I170" s="55">
        <f t="shared" si="98"/>
        <v>1.5</v>
      </c>
      <c r="J170" s="55">
        <f t="shared" si="99"/>
        <v>240</v>
      </c>
      <c r="K170" s="57">
        <f t="shared" si="100"/>
        <v>0.31944444444444398</v>
      </c>
      <c r="L170" s="55" t="str">
        <f t="shared" si="101"/>
        <v>EGL</v>
      </c>
      <c r="M170" s="55">
        <f t="shared" si="102"/>
        <v>6</v>
      </c>
      <c r="N170" s="55">
        <f>IF(ISERROR(N169),IF(ISERROR(N168),IF(ISERROR(N167),"BLANK",N167),N168),N169)</f>
        <v>2</v>
      </c>
      <c r="O170" s="55">
        <f t="shared" si="103"/>
        <v>2</v>
      </c>
      <c r="P170" s="55" t="s">
        <v>141</v>
      </c>
      <c r="Q170" s="54" t="str">
        <f>IF($N170=1,IF(ISERROR(VLOOKUP($P170,'M1'!$A:$C,Q$2,FALSE())),"NOT PRESENT",VLOOKUP($P170,'M1'!$A:$C,Q$2,FALSE())),IF($N170=2,IF(ISERROR(VLOOKUP(DATA!$P170,'M2'!$A:$C,Q$2,FALSE())),"NOT PRESENT",VLOOKUP(DATA!$P170,'M2'!$A:$C,Q$2,FALSE())),IF($N170=0,IF(ISERROR(VLOOKUP($P170,'M1'!$A:$C,Q$2,FALSE())),IF(ISERROR(VLOOKUP(DATA!$P170,'M2'!$A:$C,Q$2,FALSE())),"NOT PRESENT",VLOOKUP(DATA!$P170,'M2'!$A:$C,Q$2,FALSE())),VLOOKUP($P170,'M1'!$A:$C,Q$2,FALSE())),"SPECIFY METHOD")))</f>
        <v>Rhinogobiops nicholsii</v>
      </c>
      <c r="R170" s="54" t="str">
        <f>IF($N170=1,IF(ISERROR(VLOOKUP($P170,'M1'!$A:$C,R$2,FALSE())),"NOT PRESENT",VLOOKUP($P170,'M1'!$A:$C,R$2,FALSE())),IF($N170=2,IF(ISERROR(VLOOKUP(DATA!$P170,'M2'!$A:$C,R$2,FALSE())),"NOT PRESENT",VLOOKUP(DATA!$P170,'M2'!$A:$C,R$2,FALSE())),IF($N170=0,IF(ISERROR(VLOOKUP($P170,'M1'!$A:$C,R$2,FALSE())),IF(ISERROR(VLOOKUP(DATA!$P170,'M2'!$A:$C,R$2,FALSE())),"NOT PRESENT",VLOOKUP(DATA!$P170,'M2'!$A:$C,R$2,FALSE())),VLOOKUP($P170,'M1'!$A:$C,R$2,FALSE())),"SPECIFY METHOD")))</f>
        <v>Blackeye goby</v>
      </c>
      <c r="S170" s="58">
        <f t="shared" si="83"/>
        <v>14</v>
      </c>
      <c r="T170" s="55">
        <v>0</v>
      </c>
      <c r="U170" s="55">
        <v>7</v>
      </c>
      <c r="V170" s="55">
        <v>4</v>
      </c>
      <c r="W170" s="55">
        <v>3</v>
      </c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</row>
    <row r="171" spans="1:68" s="59" customFormat="1" ht="12.75" customHeight="1">
      <c r="A171" s="54">
        <f>MAX($A$1:$A170)+1</f>
        <v>169</v>
      </c>
      <c r="B171" s="55" t="str">
        <f t="shared" si="93"/>
        <v>Kieran Cox</v>
      </c>
      <c r="C171" s="55" t="str">
        <f t="shared" si="94"/>
        <v>Em Lim</v>
      </c>
      <c r="D171" s="55" t="str">
        <f t="shared" si="95"/>
        <v>BMKC1</v>
      </c>
      <c r="E171" s="54" t="str">
        <f>IF(ISERROR(VLOOKUP($D171,SITES!$A:$E,2,FALSE())),"",VLOOKUP($D171,SITES!$A:$E,2,FALSE()))</f>
        <v>Dixon Bay 2</v>
      </c>
      <c r="F171" s="55">
        <f>IF(ISERROR(VLOOKUP($D171,SITES!$A:$E,3,FALSE())),"",VLOOKUP($D171,SITES!$A:$E,3,FALSE()))</f>
        <v>48.853949999999998</v>
      </c>
      <c r="G171" s="56">
        <f>IF(ISERROR(VLOOKUP($D171,SITES!$A:$E,4,FALSE())),"",VLOOKUP($D171,SITES!$A:$E,4,FALSE()))</f>
        <v>-125.1161</v>
      </c>
      <c r="H171" s="60" t="str">
        <f t="shared" si="97"/>
        <v>29/05/2023</v>
      </c>
      <c r="I171" s="55">
        <f t="shared" si="98"/>
        <v>1.5</v>
      </c>
      <c r="J171" s="55">
        <f t="shared" si="99"/>
        <v>240</v>
      </c>
      <c r="K171" s="57">
        <f t="shared" si="100"/>
        <v>0.31944444444444398</v>
      </c>
      <c r="L171" s="55" t="str">
        <f t="shared" si="101"/>
        <v>EGL</v>
      </c>
      <c r="M171" s="55">
        <f t="shared" si="102"/>
        <v>6</v>
      </c>
      <c r="N171" s="55">
        <f>IF(ISERROR(N170),IF(ISERROR(N169),IF(ISERROR(N168),"BLANK",N168),N169),N170)</f>
        <v>2</v>
      </c>
      <c r="O171" s="55">
        <f t="shared" si="103"/>
        <v>2</v>
      </c>
      <c r="P171" s="55" t="s">
        <v>192</v>
      </c>
      <c r="Q171" s="54" t="str">
        <f>IF($N171=1,IF(ISERROR(VLOOKUP($P171,'M1'!$A:$C,Q$2,FALSE())),"NOT PRESENT",VLOOKUP($P171,'M1'!$A:$C,Q$2,FALSE())),IF($N171=2,IF(ISERROR(VLOOKUP(DATA!$P171,'M2'!$A:$C,Q$2,FALSE())),"NOT PRESENT",VLOOKUP(DATA!$P171,'M2'!$A:$C,Q$2,FALSE())),IF($N171=0,IF(ISERROR(VLOOKUP($P171,'M1'!$A:$C,Q$2,FALSE())),IF(ISERROR(VLOOKUP(DATA!$P171,'M2'!$A:$C,Q$2,FALSE())),"NOT PRESENT",VLOOKUP(DATA!$P171,'M2'!$A:$C,Q$2,FALSE())),VLOOKUP($P171,'M1'!$A:$C,Q$2,FALSE())),"SPECIFY METHOD")))</f>
        <v>Crassadoma gigantea</v>
      </c>
      <c r="R171" s="54" t="str">
        <f>IF($N171=1,IF(ISERROR(VLOOKUP($P171,'M1'!$A:$C,R$2,FALSE())),"NOT PRESENT",VLOOKUP($P171,'M1'!$A:$C,R$2,FALSE())),IF($N171=2,IF(ISERROR(VLOOKUP(DATA!$P171,'M2'!$A:$C,R$2,FALSE())),"NOT PRESENT",VLOOKUP(DATA!$P171,'M2'!$A:$C,R$2,FALSE())),IF($N171=0,IF(ISERROR(VLOOKUP($P171,'M1'!$A:$C,R$2,FALSE())),IF(ISERROR(VLOOKUP(DATA!$P171,'M2'!$A:$C,R$2,FALSE())),"NOT PRESENT",VLOOKUP(DATA!$P171,'M2'!$A:$C,R$2,FALSE())),VLOOKUP($P171,'M1'!$A:$C,R$2,FALSE())),"SPECIFY METHOD")))</f>
        <v>Purple-hinged rock scallop</v>
      </c>
      <c r="S171" s="58">
        <f t="shared" si="83"/>
        <v>2</v>
      </c>
      <c r="T171" s="55">
        <v>0</v>
      </c>
      <c r="U171" s="55"/>
      <c r="V171" s="55">
        <v>1</v>
      </c>
      <c r="W171" s="55">
        <v>1</v>
      </c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</row>
    <row r="172" spans="1:68" s="59" customFormat="1" ht="12.75" customHeight="1">
      <c r="A172" s="54">
        <f>MAX($A$1:$A171)+1</f>
        <v>170</v>
      </c>
      <c r="B172" s="55" t="str">
        <f t="shared" si="93"/>
        <v>Kieran Cox</v>
      </c>
      <c r="C172" s="55" t="str">
        <f t="shared" si="94"/>
        <v>Em Lim</v>
      </c>
      <c r="D172" s="55" t="str">
        <f t="shared" si="95"/>
        <v>BMKC1</v>
      </c>
      <c r="E172" s="54" t="str">
        <f>IF(ISERROR(VLOOKUP($D172,SITES!$A:$E,2,FALSE())),"",VLOOKUP($D172,SITES!$A:$E,2,FALSE()))</f>
        <v>Dixon Bay 2</v>
      </c>
      <c r="F172" s="55">
        <f>IF(ISERROR(VLOOKUP($D172,SITES!$A:$E,3,FALSE())),"",VLOOKUP($D172,SITES!$A:$E,3,FALSE()))</f>
        <v>48.853949999999998</v>
      </c>
      <c r="G172" s="56">
        <f>IF(ISERROR(VLOOKUP($D172,SITES!$A:$E,4,FALSE())),"",VLOOKUP($D172,SITES!$A:$E,4,FALSE()))</f>
        <v>-125.1161</v>
      </c>
      <c r="H172" s="60" t="str">
        <f t="shared" si="97"/>
        <v>29/05/2023</v>
      </c>
      <c r="I172" s="55">
        <f t="shared" si="98"/>
        <v>1.5</v>
      </c>
      <c r="J172" s="55">
        <f t="shared" si="99"/>
        <v>240</v>
      </c>
      <c r="K172" s="57">
        <f t="shared" si="100"/>
        <v>0.31944444444444398</v>
      </c>
      <c r="L172" s="55" t="str">
        <f t="shared" si="101"/>
        <v>EGL</v>
      </c>
      <c r="M172" s="55">
        <f t="shared" si="102"/>
        <v>6</v>
      </c>
      <c r="N172" s="55">
        <v>0</v>
      </c>
      <c r="O172" s="55">
        <f t="shared" si="103"/>
        <v>2</v>
      </c>
      <c r="P172" s="55" t="s">
        <v>155</v>
      </c>
      <c r="Q172" s="54" t="str">
        <f>IF($N172=1,IF(ISERROR(VLOOKUP($P172,'M1'!$A:$C,Q$2,FALSE())),"NOT PRESENT",VLOOKUP($P172,'M1'!$A:$C,Q$2,FALSE())),IF($N172=2,IF(ISERROR(VLOOKUP(DATA!$P172,'M2'!$A:$C,Q$2,FALSE())),"NOT PRESENT",VLOOKUP(DATA!$P172,'M2'!$A:$C,Q$2,FALSE())),IF($N172=0,IF(ISERROR(VLOOKUP($P172,'M1'!$A:$C,Q$2,FALSE())),IF(ISERROR(VLOOKUP(DATA!$P172,'M2'!$A:$C,Q$2,FALSE())),"NOT PRESENT",VLOOKUP(DATA!$P172,'M2'!$A:$C,Q$2,FALSE())),VLOOKUP($P172,'M1'!$A:$C,Q$2,FALSE())),"SPECIFY METHOD")))</f>
        <v>Hexagrammos decagrammus</v>
      </c>
      <c r="R172" s="54" t="str">
        <f>IF($N172=1,IF(ISERROR(VLOOKUP($P172,'M1'!$A:$C,R$2,FALSE())),"NOT PRESENT",VLOOKUP($P172,'M1'!$A:$C,R$2,FALSE())),IF($N172=2,IF(ISERROR(VLOOKUP(DATA!$P172,'M2'!$A:$C,R$2,FALSE())),"NOT PRESENT",VLOOKUP(DATA!$P172,'M2'!$A:$C,R$2,FALSE())),IF($N172=0,IF(ISERROR(VLOOKUP($P172,'M1'!$A:$C,R$2,FALSE())),IF(ISERROR(VLOOKUP(DATA!$P172,'M2'!$A:$C,R$2,FALSE())),"NOT PRESENT",VLOOKUP(DATA!$P172,'M2'!$A:$C,R$2,FALSE())),VLOOKUP($P172,'M1'!$A:$C,R$2,FALSE())),"SPECIFY METHOD")))</f>
        <v>Kelp greenling</v>
      </c>
      <c r="S172" s="58">
        <f t="shared" si="83"/>
        <v>3</v>
      </c>
      <c r="T172" s="55">
        <v>0</v>
      </c>
      <c r="U172" s="55">
        <v>2</v>
      </c>
      <c r="V172" s="55"/>
      <c r="W172" s="55">
        <v>1</v>
      </c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</row>
    <row r="173" spans="1:68" s="59" customFormat="1" ht="12.75" customHeight="1">
      <c r="A173" s="54">
        <f>MAX($A$1:$A172)+1</f>
        <v>171</v>
      </c>
      <c r="B173" s="55" t="str">
        <f t="shared" si="93"/>
        <v>Kieran Cox</v>
      </c>
      <c r="C173" s="55" t="str">
        <f t="shared" si="94"/>
        <v>Em Lim</v>
      </c>
      <c r="D173" s="55" t="str">
        <f t="shared" si="95"/>
        <v>BMKC1</v>
      </c>
      <c r="E173" s="54" t="str">
        <f>IF(ISERROR(VLOOKUP($D173,SITES!$A:$E,2,FALSE())),"",VLOOKUP($D173,SITES!$A:$E,2,FALSE()))</f>
        <v>Dixon Bay 2</v>
      </c>
      <c r="F173" s="55">
        <f>IF(ISERROR(VLOOKUP($D173,SITES!$A:$E,3,FALSE())),"",VLOOKUP($D173,SITES!$A:$E,3,FALSE()))</f>
        <v>48.853949999999998</v>
      </c>
      <c r="G173" s="56">
        <f>IF(ISERROR(VLOOKUP($D173,SITES!$A:$E,4,FALSE())),"",VLOOKUP($D173,SITES!$A:$E,4,FALSE()))</f>
        <v>-125.1161</v>
      </c>
      <c r="H173" s="60" t="str">
        <f t="shared" si="97"/>
        <v>29/05/2023</v>
      </c>
      <c r="I173" s="55">
        <f t="shared" si="98"/>
        <v>1.5</v>
      </c>
      <c r="J173" s="55">
        <f t="shared" si="99"/>
        <v>240</v>
      </c>
      <c r="K173" s="57">
        <f t="shared" si="100"/>
        <v>0.31944444444444398</v>
      </c>
      <c r="L173" s="55" t="str">
        <f t="shared" si="101"/>
        <v>EGL</v>
      </c>
      <c r="M173" s="55">
        <f t="shared" si="102"/>
        <v>6</v>
      </c>
      <c r="N173" s="55">
        <v>0</v>
      </c>
      <c r="O173" s="55">
        <f t="shared" si="103"/>
        <v>2</v>
      </c>
      <c r="P173" s="55" t="s">
        <v>164</v>
      </c>
      <c r="Q173" s="54" t="str">
        <f>IF($N173=1,IF(ISERROR(VLOOKUP($P173,'M1'!$A:$C,Q$2,FALSE())),"NOT PRESENT",VLOOKUP($P173,'M1'!$A:$C,Q$2,FALSE())),IF($N173=2,IF(ISERROR(VLOOKUP(DATA!$P173,'M2'!$A:$C,Q$2,FALSE())),"NOT PRESENT",VLOOKUP(DATA!$P173,'M2'!$A:$C,Q$2,FALSE())),IF($N173=0,IF(ISERROR(VLOOKUP($P173,'M1'!$A:$C,Q$2,FALSE())),IF(ISERROR(VLOOKUP(DATA!$P173,'M2'!$A:$C,Q$2,FALSE())),"NOT PRESENT",VLOOKUP(DATA!$P173,'M2'!$A:$C,Q$2,FALSE())),VLOOKUP($P173,'M1'!$A:$C,Q$2,FALSE())),"SPECIFY METHOD")))</f>
        <v>Brachyistius frenatus</v>
      </c>
      <c r="R173" s="54" t="str">
        <f>IF($N173=1,IF(ISERROR(VLOOKUP($P173,'M1'!$A:$C,R$2,FALSE())),"NOT PRESENT",VLOOKUP($P173,'M1'!$A:$C,R$2,FALSE())),IF($N173=2,IF(ISERROR(VLOOKUP(DATA!$P173,'M2'!$A:$C,R$2,FALSE())),"NOT PRESENT",VLOOKUP(DATA!$P173,'M2'!$A:$C,R$2,FALSE())),IF($N173=0,IF(ISERROR(VLOOKUP($P173,'M1'!$A:$C,R$2,FALSE())),IF(ISERROR(VLOOKUP(DATA!$P173,'M2'!$A:$C,R$2,FALSE())),"NOT PRESENT",VLOOKUP(DATA!$P173,'M2'!$A:$C,R$2,FALSE())),VLOOKUP($P173,'M1'!$A:$C,R$2,FALSE())),"SPECIFY METHOD")))</f>
        <v>Kelp perch</v>
      </c>
      <c r="S173" s="58">
        <f t="shared" si="83"/>
        <v>1</v>
      </c>
      <c r="T173" s="55">
        <v>0</v>
      </c>
      <c r="U173" s="55"/>
      <c r="V173" s="55">
        <v>1</v>
      </c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</row>
    <row r="174" spans="1:68" s="59" customFormat="1" ht="12.75" customHeight="1">
      <c r="A174" s="54">
        <f>MAX($A$1:$A173)+1</f>
        <v>172</v>
      </c>
      <c r="B174" s="55" t="str">
        <f t="shared" si="93"/>
        <v>Kieran Cox</v>
      </c>
      <c r="C174" s="55" t="str">
        <f t="shared" si="94"/>
        <v>Em Lim</v>
      </c>
      <c r="D174" s="55" t="str">
        <f t="shared" si="95"/>
        <v>BMKC1</v>
      </c>
      <c r="E174" s="54" t="str">
        <f>IF(ISERROR(VLOOKUP($D174,SITES!$A:$E,2,FALSE())),"",VLOOKUP($D174,SITES!$A:$E,2,FALSE()))</f>
        <v>Dixon Bay 2</v>
      </c>
      <c r="F174" s="55">
        <f>IF(ISERROR(VLOOKUP($D174,SITES!$A:$E,3,FALSE())),"",VLOOKUP($D174,SITES!$A:$E,3,FALSE()))</f>
        <v>48.853949999999998</v>
      </c>
      <c r="G174" s="56">
        <f>IF(ISERROR(VLOOKUP($D174,SITES!$A:$E,4,FALSE())),"",VLOOKUP($D174,SITES!$A:$E,4,FALSE()))</f>
        <v>-125.1161</v>
      </c>
      <c r="H174" s="60" t="str">
        <f t="shared" si="97"/>
        <v>29/05/2023</v>
      </c>
      <c r="I174" s="55">
        <f t="shared" si="98"/>
        <v>1.5</v>
      </c>
      <c r="J174" s="55">
        <f t="shared" si="99"/>
        <v>240</v>
      </c>
      <c r="K174" s="57">
        <f t="shared" si="100"/>
        <v>0.31944444444444398</v>
      </c>
      <c r="L174" s="55" t="str">
        <f t="shared" si="101"/>
        <v>EGL</v>
      </c>
      <c r="M174" s="55">
        <f t="shared" si="102"/>
        <v>6</v>
      </c>
      <c r="N174" s="55">
        <v>2</v>
      </c>
      <c r="O174" s="55">
        <f t="shared" si="103"/>
        <v>2</v>
      </c>
      <c r="P174" s="55" t="s">
        <v>159</v>
      </c>
      <c r="Q174" s="54" t="str">
        <f>IF($N174=1,IF(ISERROR(VLOOKUP($P174,'M1'!$A:$C,Q$2,FALSE())),"NOT PRESENT",VLOOKUP($P174,'M1'!$A:$C,Q$2,FALSE())),IF($N174=2,IF(ISERROR(VLOOKUP(DATA!$P174,'M2'!$A:$C,Q$2,FALSE())),"NOT PRESENT",VLOOKUP(DATA!$P174,'M2'!$A:$C,Q$2,FALSE())),IF($N174=0,IF(ISERROR(VLOOKUP($P174,'M1'!$A:$C,Q$2,FALSE())),IF(ISERROR(VLOOKUP(DATA!$P174,'M2'!$A:$C,Q$2,FALSE())),"NOT PRESENT",VLOOKUP(DATA!$P174,'M2'!$A:$C,Q$2,FALSE())),VLOOKUP($P174,'M1'!$A:$C,Q$2,FALSE())),"SPECIFY METHOD")))</f>
        <v>Patiria miniata</v>
      </c>
      <c r="R174" s="54" t="str">
        <f>IF($N174=1,IF(ISERROR(VLOOKUP($P174,'M1'!$A:$C,R$2,FALSE())),"NOT PRESENT",VLOOKUP($P174,'M1'!$A:$C,R$2,FALSE())),IF($N174=2,IF(ISERROR(VLOOKUP(DATA!$P174,'M2'!$A:$C,R$2,FALSE())),"NOT PRESENT",VLOOKUP(DATA!$P174,'M2'!$A:$C,R$2,FALSE())),IF($N174=0,IF(ISERROR(VLOOKUP($P174,'M1'!$A:$C,R$2,FALSE())),IF(ISERROR(VLOOKUP(DATA!$P174,'M2'!$A:$C,R$2,FALSE())),"NOT PRESENT",VLOOKUP(DATA!$P174,'M2'!$A:$C,R$2,FALSE())),VLOOKUP($P174,'M1'!$A:$C,R$2,FALSE())),"SPECIFY METHOD")))</f>
        <v>Bat star</v>
      </c>
      <c r="S174" s="58">
        <f t="shared" si="83"/>
        <v>9</v>
      </c>
      <c r="T174" s="55">
        <v>9</v>
      </c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</row>
    <row r="175" spans="1:68" s="59" customFormat="1" ht="12.75" customHeight="1">
      <c r="A175" s="54">
        <f>MAX($A$1:$A174)+1</f>
        <v>173</v>
      </c>
      <c r="B175" s="55" t="str">
        <f t="shared" si="93"/>
        <v>Kieran Cox</v>
      </c>
      <c r="C175" s="55" t="str">
        <f t="shared" si="94"/>
        <v>Em Lim</v>
      </c>
      <c r="D175" s="55" t="str">
        <f t="shared" si="95"/>
        <v>BMKC1</v>
      </c>
      <c r="E175" s="54" t="str">
        <f>IF(ISERROR(VLOOKUP($D175,SITES!$A:$E,2,FALSE())),"",VLOOKUP($D175,SITES!$A:$E,2,FALSE()))</f>
        <v>Dixon Bay 2</v>
      </c>
      <c r="F175" s="55">
        <f>IF(ISERROR(VLOOKUP($D175,SITES!$A:$E,3,FALSE())),"",VLOOKUP($D175,SITES!$A:$E,3,FALSE()))</f>
        <v>48.853949999999998</v>
      </c>
      <c r="G175" s="56">
        <f>IF(ISERROR(VLOOKUP($D175,SITES!$A:$E,4,FALSE())),"",VLOOKUP($D175,SITES!$A:$E,4,FALSE()))</f>
        <v>-125.1161</v>
      </c>
      <c r="H175" s="60" t="str">
        <f t="shared" si="97"/>
        <v>29/05/2023</v>
      </c>
      <c r="I175" s="55">
        <f t="shared" si="98"/>
        <v>1.5</v>
      </c>
      <c r="J175" s="55">
        <f t="shared" si="99"/>
        <v>240</v>
      </c>
      <c r="K175" s="57">
        <f t="shared" si="100"/>
        <v>0.31944444444444398</v>
      </c>
      <c r="L175" s="55" t="str">
        <f t="shared" si="101"/>
        <v>EGL</v>
      </c>
      <c r="M175" s="55">
        <f t="shared" si="102"/>
        <v>6</v>
      </c>
      <c r="N175" s="55">
        <f>IF(ISERROR(N174),IF(ISERROR(N173),IF(ISERROR(N172),"BLANK",N172),N173),N174)</f>
        <v>2</v>
      </c>
      <c r="O175" s="55">
        <f t="shared" si="103"/>
        <v>2</v>
      </c>
      <c r="P175" s="55" t="s">
        <v>199</v>
      </c>
      <c r="Q175" s="54" t="str">
        <f>IF($N175=1,IF(ISERROR(VLOOKUP($P175,'M1'!$A:$C,Q$2,FALSE())),"NOT PRESENT",VLOOKUP($P175,'M1'!$A:$C,Q$2,FALSE())),IF($N175=2,IF(ISERROR(VLOOKUP(DATA!$P175,'M2'!$A:$C,Q$2,FALSE())),"NOT PRESENT",VLOOKUP(DATA!$P175,'M2'!$A:$C,Q$2,FALSE())),IF($N175=0,IF(ISERROR(VLOOKUP($P175,'M1'!$A:$C,Q$2,FALSE())),IF(ISERROR(VLOOKUP(DATA!$P175,'M2'!$A:$C,Q$2,FALSE())),"NOT PRESENT",VLOOKUP(DATA!$P175,'M2'!$A:$C,Q$2,FALSE())),VLOOKUP($P175,'M1'!$A:$C,Q$2,FALSE())),"SPECIFY METHOD")))</f>
        <v>Pholis gunnellus</v>
      </c>
      <c r="R175" s="54" t="str">
        <f>IF($N175=1,IF(ISERROR(VLOOKUP($P175,'M1'!$A:$C,R$2,FALSE())),"NOT PRESENT",VLOOKUP($P175,'M1'!$A:$C,R$2,FALSE())),IF($N175=2,IF(ISERROR(VLOOKUP(DATA!$P175,'M2'!$A:$C,R$2,FALSE())),"NOT PRESENT",VLOOKUP(DATA!$P175,'M2'!$A:$C,R$2,FALSE())),IF($N175=0,IF(ISERROR(VLOOKUP($P175,'M1'!$A:$C,R$2,FALSE())),IF(ISERROR(VLOOKUP(DATA!$P175,'M2'!$A:$C,R$2,FALSE())),"NOT PRESENT",VLOOKUP(DATA!$P175,'M2'!$A:$C,R$2,FALSE())),VLOOKUP($P175,'M1'!$A:$C,R$2,FALSE())),"SPECIFY METHOD")))</f>
        <v>Rock gunnel</v>
      </c>
      <c r="S175" s="58">
        <f t="shared" si="83"/>
        <v>2</v>
      </c>
      <c r="T175" s="55">
        <v>0</v>
      </c>
      <c r="U175" s="55">
        <v>2</v>
      </c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</row>
    <row r="176" spans="1:68" s="59" customFormat="1" ht="12.75" customHeight="1">
      <c r="A176" s="54">
        <f>MAX($A$1:$A175)+1</f>
        <v>174</v>
      </c>
      <c r="B176" s="55" t="str">
        <f t="shared" si="93"/>
        <v>Kieran Cox</v>
      </c>
      <c r="C176" s="55" t="str">
        <f t="shared" si="94"/>
        <v>Em Lim</v>
      </c>
      <c r="D176" s="55" t="str">
        <f t="shared" si="95"/>
        <v>BMKC1</v>
      </c>
      <c r="E176" s="54" t="str">
        <f>IF(ISERROR(VLOOKUP($D176,SITES!$A:$E,2,FALSE())),"",VLOOKUP($D176,SITES!$A:$E,2,FALSE()))</f>
        <v>Dixon Bay 2</v>
      </c>
      <c r="F176" s="55">
        <f>IF(ISERROR(VLOOKUP($D176,SITES!$A:$E,3,FALSE())),"",VLOOKUP($D176,SITES!$A:$E,3,FALSE()))</f>
        <v>48.853949999999998</v>
      </c>
      <c r="G176" s="56">
        <f>IF(ISERROR(VLOOKUP($D176,SITES!$A:$E,4,FALSE())),"",VLOOKUP($D176,SITES!$A:$E,4,FALSE()))</f>
        <v>-125.1161</v>
      </c>
      <c r="H176" s="60" t="str">
        <f t="shared" si="97"/>
        <v>29/05/2023</v>
      </c>
      <c r="I176" s="55">
        <f t="shared" si="98"/>
        <v>1.5</v>
      </c>
      <c r="J176" s="55">
        <f t="shared" si="99"/>
        <v>240</v>
      </c>
      <c r="K176" s="57">
        <f t="shared" si="100"/>
        <v>0.31944444444444398</v>
      </c>
      <c r="L176" s="55" t="str">
        <f t="shared" si="101"/>
        <v>EGL</v>
      </c>
      <c r="M176" s="55">
        <f t="shared" si="102"/>
        <v>6</v>
      </c>
      <c r="N176" s="55">
        <v>0</v>
      </c>
      <c r="O176" s="55">
        <f t="shared" si="103"/>
        <v>2</v>
      </c>
      <c r="P176" s="55" t="s">
        <v>163</v>
      </c>
      <c r="Q176" s="54" t="str">
        <f>IF($N176=1,IF(ISERROR(VLOOKUP($P176,'M1'!$A:$C,Q$2,FALSE())),"NOT PRESENT",VLOOKUP($P176,'M1'!$A:$C,Q$2,FALSE())),IF($N176=2,IF(ISERROR(VLOOKUP(DATA!$P176,'M2'!$A:$C,Q$2,FALSE())),"NOT PRESENT",VLOOKUP(DATA!$P176,'M2'!$A:$C,Q$2,FALSE())),IF($N176=0,IF(ISERROR(VLOOKUP($P176,'M1'!$A:$C,Q$2,FALSE())),IF(ISERROR(VLOOKUP(DATA!$P176,'M2'!$A:$C,Q$2,FALSE())),"NOT PRESENT",VLOOKUP(DATA!$P176,'M2'!$A:$C,Q$2,FALSE())),VLOOKUP($P176,'M1'!$A:$C,Q$2,FALSE())),"SPECIFY METHOD")))</f>
        <v>Aulorhynchus flavidus</v>
      </c>
      <c r="R176" s="54" t="str">
        <f>IF($N176=1,IF(ISERROR(VLOOKUP($P176,'M1'!$A:$C,R$2,FALSE())),"NOT PRESENT",VLOOKUP($P176,'M1'!$A:$C,R$2,FALSE())),IF($N176=2,IF(ISERROR(VLOOKUP(DATA!$P176,'M2'!$A:$C,R$2,FALSE())),"NOT PRESENT",VLOOKUP(DATA!$P176,'M2'!$A:$C,R$2,FALSE())),IF($N176=0,IF(ISERROR(VLOOKUP($P176,'M1'!$A:$C,R$2,FALSE())),IF(ISERROR(VLOOKUP(DATA!$P176,'M2'!$A:$C,R$2,FALSE())),"NOT PRESENT",VLOOKUP(DATA!$P176,'M2'!$A:$C,R$2,FALSE())),VLOOKUP($P176,'M1'!$A:$C,R$2,FALSE())),"SPECIFY METHOD")))</f>
        <v>Tube-snout</v>
      </c>
      <c r="S176" s="58">
        <f t="shared" si="83"/>
        <v>15</v>
      </c>
      <c r="T176" s="55">
        <v>0</v>
      </c>
      <c r="U176" s="55">
        <v>2</v>
      </c>
      <c r="V176" s="55">
        <v>6</v>
      </c>
      <c r="W176" s="55">
        <v>7</v>
      </c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</row>
    <row r="177" spans="1:68" s="59" customFormat="1" ht="12.75" customHeight="1">
      <c r="A177" s="54">
        <f>MAX($A$1:$A176)+1</f>
        <v>175</v>
      </c>
      <c r="B177" s="55" t="str">
        <f t="shared" si="93"/>
        <v>Kieran Cox</v>
      </c>
      <c r="C177" s="55" t="str">
        <f t="shared" si="94"/>
        <v>Em Lim</v>
      </c>
      <c r="D177" s="55" t="str">
        <f t="shared" si="95"/>
        <v>BMKC1</v>
      </c>
      <c r="E177" s="54" t="str">
        <f>IF(ISERROR(VLOOKUP($D177,SITES!$A:$E,2,FALSE())),"",VLOOKUP($D177,SITES!$A:$E,2,FALSE()))</f>
        <v>Dixon Bay 2</v>
      </c>
      <c r="F177" s="55">
        <f>IF(ISERROR(VLOOKUP($D177,SITES!$A:$E,3,FALSE())),"",VLOOKUP($D177,SITES!$A:$E,3,FALSE()))</f>
        <v>48.853949999999998</v>
      </c>
      <c r="G177" s="56">
        <f>IF(ISERROR(VLOOKUP($D177,SITES!$A:$E,4,FALSE())),"",VLOOKUP($D177,SITES!$A:$E,4,FALSE()))</f>
        <v>-125.1161</v>
      </c>
      <c r="H177" s="60" t="str">
        <f t="shared" si="97"/>
        <v>29/05/2023</v>
      </c>
      <c r="I177" s="55">
        <f t="shared" si="98"/>
        <v>1.5</v>
      </c>
      <c r="J177" s="55">
        <f t="shared" si="99"/>
        <v>240</v>
      </c>
      <c r="K177" s="57">
        <f t="shared" si="100"/>
        <v>0.31944444444444398</v>
      </c>
      <c r="L177" s="55" t="str">
        <f t="shared" si="101"/>
        <v>EGL</v>
      </c>
      <c r="M177" s="55">
        <f t="shared" si="102"/>
        <v>6</v>
      </c>
      <c r="N177" s="55">
        <v>0</v>
      </c>
      <c r="O177" s="55">
        <v>2</v>
      </c>
      <c r="P177" s="55" t="s">
        <v>168</v>
      </c>
      <c r="Q177" s="54" t="str">
        <f>IF($N177=1,IF(ISERROR(VLOOKUP($P177,'M1'!$A:$C,Q$2,FALSE())),"NOT PRESENT",VLOOKUP($P177,'M1'!$A:$C,Q$2,FALSE())),IF($N177=2,IF(ISERROR(VLOOKUP(DATA!$P177,'M2'!$A:$C,Q$2,FALSE())),"NOT PRESENT",VLOOKUP(DATA!$P177,'M2'!$A:$C,Q$2,FALSE())),IF($N177=0,IF(ISERROR(VLOOKUP($P177,'M1'!$A:$C,Q$2,FALSE())),IF(ISERROR(VLOOKUP(DATA!$P177,'M2'!$A:$C,Q$2,FALSE())),"NOT PRESENT",VLOOKUP(DATA!$P177,'M2'!$A:$C,Q$2,FALSE())),VLOOKUP($P177,'M1'!$A:$C,Q$2,FALSE())),"SPECIFY METHOD")))</f>
        <v>Debris - Zero</v>
      </c>
      <c r="R177" s="54" t="str">
        <f>IF($N177=1,IF(ISERROR(VLOOKUP($P177,'M1'!$A:$C,R$2,FALSE())),"NOT PRESENT",VLOOKUP($P177,'M1'!$A:$C,R$2,FALSE())),IF($N177=2,IF(ISERROR(VLOOKUP(DATA!$P177,'M2'!$A:$C,R$2,FALSE())),"NOT PRESENT",VLOOKUP(DATA!$P177,'M2'!$A:$C,R$2,FALSE())),IF($N177=0,IF(ISERROR(VLOOKUP($P177,'M1'!$A:$C,R$2,FALSE())),IF(ISERROR(VLOOKUP(DATA!$P177,'M2'!$A:$C,R$2,FALSE())),"NOT PRESENT",VLOOKUP(DATA!$P177,'M2'!$A:$C,R$2,FALSE())),VLOOKUP($P177,'M1'!$A:$C,R$2,FALSE())),"SPECIFY METHOD")))</f>
        <v>No Debris found</v>
      </c>
      <c r="S177" s="58">
        <f t="shared" si="83"/>
        <v>0</v>
      </c>
      <c r="T177" s="55">
        <v>0</v>
      </c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</row>
    <row r="178" spans="1:68" s="59" customFormat="1" ht="12.75" customHeight="1">
      <c r="A178" s="54">
        <f>MAX($A$1:$A177)+1</f>
        <v>176</v>
      </c>
      <c r="B178" s="55" t="s">
        <v>137</v>
      </c>
      <c r="C178" s="55" t="s">
        <v>136</v>
      </c>
      <c r="D178" s="55" t="s">
        <v>27</v>
      </c>
      <c r="E178" s="54" t="str">
        <f>IF(ISERROR(VLOOKUP($D178,SITES!$A:$E,2,FALSE())),"",VLOOKUP($D178,SITES!$A:$E,2,FALSE()))</f>
        <v>Nanat Bay</v>
      </c>
      <c r="F178" s="55">
        <f>IF(ISERROR(VLOOKUP($D178,SITES!$A:$E,3,FALSE())),"",VLOOKUP($D178,SITES!$A:$E,3,FALSE()))</f>
        <v>48.880543000000003</v>
      </c>
      <c r="G178" s="56">
        <f>IF(ISERROR(VLOOKUP($D178,SITES!$A:$E,4,FALSE())),"",VLOOKUP($D178,SITES!$A:$E,4,FALSE()))</f>
        <v>-125.076486</v>
      </c>
      <c r="H178" s="55" t="s">
        <v>14</v>
      </c>
      <c r="I178" s="55">
        <v>2.5</v>
      </c>
      <c r="J178" s="55">
        <v>260</v>
      </c>
      <c r="K178" s="57">
        <v>0.390972222222222</v>
      </c>
      <c r="L178" s="55" t="s">
        <v>138</v>
      </c>
      <c r="M178" s="55">
        <v>5.5</v>
      </c>
      <c r="N178" s="55">
        <v>1</v>
      </c>
      <c r="O178" s="55">
        <f>IF(ISERROR(O176),IF(ISERROR(O175),IF(ISERROR(O174),"BLANK",O174),O175),O176)</f>
        <v>2</v>
      </c>
      <c r="P178" s="55" t="s">
        <v>140</v>
      </c>
      <c r="Q178" s="54" t="str">
        <f>IF($N178=1,IF(ISERROR(VLOOKUP($P178,'M1'!$A:$C,Q$2,FALSE())),"NOT PRESENT",VLOOKUP($P178,'M1'!$A:$C,Q$2,FALSE())),IF($N178=2,IF(ISERROR(VLOOKUP(DATA!$P178,'M2'!$A:$C,Q$2,FALSE())),"NOT PRESENT",VLOOKUP(DATA!$P178,'M2'!$A:$C,Q$2,FALSE())),IF($N178=0,IF(ISERROR(VLOOKUP($P178,'M1'!$A:$C,Q$2,FALSE())),IF(ISERROR(VLOOKUP(DATA!$P178,'M2'!$A:$C,Q$2,FALSE())),"NOT PRESENT",VLOOKUP(DATA!$P178,'M2'!$A:$C,Q$2,FALSE())),VLOOKUP($P178,'M1'!$A:$C,Q$2,FALSE())),"SPECIFY METHOD")))</f>
        <v>Sebastes caurinus</v>
      </c>
      <c r="R178" s="54" t="str">
        <f>IF($N178=1,IF(ISERROR(VLOOKUP($P178,'M1'!$A:$C,R$2,FALSE())),"NOT PRESENT",VLOOKUP($P178,'M1'!$A:$C,R$2,FALSE())),IF($N178=2,IF(ISERROR(VLOOKUP(DATA!$P178,'M2'!$A:$C,R$2,FALSE())),"NOT PRESENT",VLOOKUP(DATA!$P178,'M2'!$A:$C,R$2,FALSE())),IF($N178=0,IF(ISERROR(VLOOKUP($P178,'M1'!$A:$C,R$2,FALSE())),IF(ISERROR(VLOOKUP(DATA!$P178,'M2'!$A:$C,R$2,FALSE())),"NOT PRESENT",VLOOKUP(DATA!$P178,'M2'!$A:$C,R$2,FALSE())),VLOOKUP($P178,'M1'!$A:$C,R$2,FALSE())),"SPECIFY METHOD")))</f>
        <v>Copper rockfish</v>
      </c>
      <c r="S178" s="58">
        <f t="shared" si="83"/>
        <v>11</v>
      </c>
      <c r="T178" s="55">
        <v>0</v>
      </c>
      <c r="U178" s="55">
        <v>1</v>
      </c>
      <c r="V178" s="55">
        <v>2</v>
      </c>
      <c r="W178" s="55">
        <v>2</v>
      </c>
      <c r="X178" s="55">
        <v>4</v>
      </c>
      <c r="Y178" s="55">
        <v>1</v>
      </c>
      <c r="Z178" s="55">
        <v>1</v>
      </c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</row>
    <row r="179" spans="1:68" s="59" customFormat="1" ht="12.75" customHeight="1">
      <c r="A179" s="54">
        <f>MAX($A$1:$A178)+1</f>
        <v>177</v>
      </c>
      <c r="B179" s="55" t="str">
        <f>IF(ISERROR(B178),IF(ISERROR(B176),IF(ISERROR(B175),"BLANK",B175),B176),B178)</f>
        <v>Kieran Cox</v>
      </c>
      <c r="C179" s="55" t="str">
        <f>IF(ISERROR(C178),IF(ISERROR(C176),IF(ISERROR(C175),"BLANK",C175),C176),C178)</f>
        <v>Em Lim</v>
      </c>
      <c r="D179" s="55" t="str">
        <f>IF(ISERROR(D178),IF(ISERROR(D176),IF(ISERROR(D175),"BLANK",D175),D176),D178)</f>
        <v>KCCA20</v>
      </c>
      <c r="E179" s="54" t="str">
        <f>IF(ISERROR(VLOOKUP($D179,SITES!$A:$E,2,FALSE())),"",VLOOKUP($D179,SITES!$A:$E,2,FALSE()))</f>
        <v>Nanat Bay</v>
      </c>
      <c r="F179" s="55">
        <f>IF(ISERROR(VLOOKUP($D179,SITES!$A:$E,3,FALSE())),"",VLOOKUP($D179,SITES!$A:$E,3,FALSE()))</f>
        <v>48.880543000000003</v>
      </c>
      <c r="G179" s="56">
        <f>IF(ISERROR(VLOOKUP($D179,SITES!$A:$E,4,FALSE())),"",VLOOKUP($D179,SITES!$A:$E,4,FALSE()))</f>
        <v>-125.076486</v>
      </c>
      <c r="H179" s="60" t="str">
        <f t="shared" ref="H179:O179" si="104">IF(ISERROR(H178),IF(ISERROR(H176),IF(ISERROR(H175),"BLANK",H175),H176),H178)</f>
        <v>30/05/2023</v>
      </c>
      <c r="I179" s="55">
        <f t="shared" si="104"/>
        <v>2.5</v>
      </c>
      <c r="J179" s="55">
        <f t="shared" si="104"/>
        <v>260</v>
      </c>
      <c r="K179" s="57">
        <f t="shared" si="104"/>
        <v>0.390972222222222</v>
      </c>
      <c r="L179" s="55" t="str">
        <f t="shared" si="104"/>
        <v>EGL</v>
      </c>
      <c r="M179" s="55">
        <f t="shared" si="104"/>
        <v>5.5</v>
      </c>
      <c r="N179" s="55">
        <f t="shared" si="104"/>
        <v>1</v>
      </c>
      <c r="O179" s="55">
        <f t="shared" si="104"/>
        <v>2</v>
      </c>
      <c r="P179" s="55" t="s">
        <v>200</v>
      </c>
      <c r="Q179" s="54" t="str">
        <f>IF($N179=1,IF(ISERROR(VLOOKUP($P179,'M1'!$A:$C,Q$2,FALSE())),"NOT PRESENT",VLOOKUP($P179,'M1'!$A:$C,Q$2,FALSE())),IF($N179=2,IF(ISERROR(VLOOKUP(DATA!$P179,'M2'!$A:$C,Q$2,FALSE())),"NOT PRESENT",VLOOKUP(DATA!$P179,'M2'!$A:$C,Q$2,FALSE())),IF($N179=0,IF(ISERROR(VLOOKUP($P179,'M1'!$A:$C,Q$2,FALSE())),IF(ISERROR(VLOOKUP(DATA!$P179,'M2'!$A:$C,Q$2,FALSE())),"NOT PRESENT",VLOOKUP(DATA!$P179,'M2'!$A:$C,Q$2,FALSE())),VLOOKUP($P179,'M1'!$A:$C,Q$2,FALSE())),"SPECIFY METHOD")))</f>
        <v>Sebastes flavidus</v>
      </c>
      <c r="R179" s="54" t="str">
        <f>IF($N179=1,IF(ISERROR(VLOOKUP($P179,'M1'!$A:$C,R$2,FALSE())),"NOT PRESENT",VLOOKUP($P179,'M1'!$A:$C,R$2,FALSE())),IF($N179=2,IF(ISERROR(VLOOKUP(DATA!$P179,'M2'!$A:$C,R$2,FALSE())),"NOT PRESENT",VLOOKUP(DATA!$P179,'M2'!$A:$C,R$2,FALSE())),IF($N179=0,IF(ISERROR(VLOOKUP($P179,'M1'!$A:$C,R$2,FALSE())),IF(ISERROR(VLOOKUP(DATA!$P179,'M2'!$A:$C,R$2,FALSE())),"NOT PRESENT",VLOOKUP(DATA!$P179,'M2'!$A:$C,R$2,FALSE())),VLOOKUP($P179,'M1'!$A:$C,R$2,FALSE())),"SPECIFY METHOD")))</f>
        <v>Yellowtail rockfish</v>
      </c>
      <c r="S179" s="58">
        <f t="shared" si="83"/>
        <v>18</v>
      </c>
      <c r="T179" s="55">
        <v>0</v>
      </c>
      <c r="U179" s="55"/>
      <c r="V179" s="55"/>
      <c r="W179" s="55">
        <v>4</v>
      </c>
      <c r="X179" s="55">
        <v>3</v>
      </c>
      <c r="Y179" s="55">
        <v>4</v>
      </c>
      <c r="Z179" s="55">
        <v>4</v>
      </c>
      <c r="AA179" s="55">
        <v>3</v>
      </c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</row>
    <row r="180" spans="1:68" s="59" customFormat="1" ht="12.75" customHeight="1">
      <c r="A180" s="54">
        <f>MAX($A$1:$A179)+1</f>
        <v>178</v>
      </c>
      <c r="B180" s="55" t="str">
        <f>IF(ISERROR(B179),IF(ISERROR(B178),IF(ISERROR(B176),"BLANK",B176),B178),B179)</f>
        <v>Kieran Cox</v>
      </c>
      <c r="C180" s="55" t="str">
        <f>IF(ISERROR(C179),IF(ISERROR(C178),IF(ISERROR(C176),"BLANK",C176),C178),C179)</f>
        <v>Em Lim</v>
      </c>
      <c r="D180" s="55" t="str">
        <f>IF(ISERROR(D179),IF(ISERROR(D178),IF(ISERROR(D176),"BLANK",D176),D178),D179)</f>
        <v>KCCA20</v>
      </c>
      <c r="E180" s="54" t="str">
        <f>IF(ISERROR(VLOOKUP($D180,SITES!$A:$E,2,FALSE())),"",VLOOKUP($D180,SITES!$A:$E,2,FALSE()))</f>
        <v>Nanat Bay</v>
      </c>
      <c r="F180" s="55">
        <f>IF(ISERROR(VLOOKUP($D180,SITES!$A:$E,3,FALSE())),"",VLOOKUP($D180,SITES!$A:$E,3,FALSE()))</f>
        <v>48.880543000000003</v>
      </c>
      <c r="G180" s="56">
        <f>IF(ISERROR(VLOOKUP($D180,SITES!$A:$E,4,FALSE())),"",VLOOKUP($D180,SITES!$A:$E,4,FALSE()))</f>
        <v>-125.076486</v>
      </c>
      <c r="H180" s="60" t="str">
        <f t="shared" ref="H180:O180" si="105">IF(ISERROR(H179),IF(ISERROR(H178),IF(ISERROR(H176),"BLANK",H176),H178),H179)</f>
        <v>30/05/2023</v>
      </c>
      <c r="I180" s="55">
        <f t="shared" si="105"/>
        <v>2.5</v>
      </c>
      <c r="J180" s="55">
        <f t="shared" si="105"/>
        <v>260</v>
      </c>
      <c r="K180" s="57">
        <f t="shared" si="105"/>
        <v>0.390972222222222</v>
      </c>
      <c r="L180" s="55" t="str">
        <f t="shared" si="105"/>
        <v>EGL</v>
      </c>
      <c r="M180" s="55">
        <f t="shared" si="105"/>
        <v>5.5</v>
      </c>
      <c r="N180" s="55">
        <f t="shared" si="105"/>
        <v>1</v>
      </c>
      <c r="O180" s="55">
        <f t="shared" si="105"/>
        <v>2</v>
      </c>
      <c r="P180" s="55" t="s">
        <v>157</v>
      </c>
      <c r="Q180" s="54" t="str">
        <f>IF($N180=1,IF(ISERROR(VLOOKUP($P180,'M1'!$A:$C,Q$2,FALSE())),"NOT PRESENT",VLOOKUP($P180,'M1'!$A:$C,Q$2,FALSE())),IF($N180=2,IF(ISERROR(VLOOKUP(DATA!$P180,'M2'!$A:$C,Q$2,FALSE())),"NOT PRESENT",VLOOKUP(DATA!$P180,'M2'!$A:$C,Q$2,FALSE())),IF($N180=0,IF(ISERROR(VLOOKUP($P180,'M1'!$A:$C,Q$2,FALSE())),IF(ISERROR(VLOOKUP(DATA!$P180,'M2'!$A:$C,Q$2,FALSE())),"NOT PRESENT",VLOOKUP(DATA!$P180,'M2'!$A:$C,Q$2,FALSE())),VLOOKUP($P180,'M1'!$A:$C,Q$2,FALSE())),"SPECIFY METHOD")))</f>
        <v>Sebastes melanops</v>
      </c>
      <c r="R180" s="54" t="str">
        <f>IF($N180=1,IF(ISERROR(VLOOKUP($P180,'M1'!$A:$C,R$2,FALSE())),"NOT PRESENT",VLOOKUP($P180,'M1'!$A:$C,R$2,FALSE())),IF($N180=2,IF(ISERROR(VLOOKUP(DATA!$P180,'M2'!$A:$C,R$2,FALSE())),"NOT PRESENT",VLOOKUP(DATA!$P180,'M2'!$A:$C,R$2,FALSE())),IF($N180=0,IF(ISERROR(VLOOKUP($P180,'M1'!$A:$C,R$2,FALSE())),IF(ISERROR(VLOOKUP(DATA!$P180,'M2'!$A:$C,R$2,FALSE())),"NOT PRESENT",VLOOKUP(DATA!$P180,'M2'!$A:$C,R$2,FALSE())),VLOOKUP($P180,'M1'!$A:$C,R$2,FALSE())),"SPECIFY METHOD")))</f>
        <v>Black rockfish</v>
      </c>
      <c r="S180" s="58">
        <f t="shared" si="83"/>
        <v>1</v>
      </c>
      <c r="T180" s="55">
        <v>0</v>
      </c>
      <c r="U180" s="55"/>
      <c r="V180" s="55"/>
      <c r="W180" s="55"/>
      <c r="X180" s="55">
        <v>1</v>
      </c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</row>
    <row r="181" spans="1:68" s="59" customFormat="1" ht="12.75" customHeight="1">
      <c r="A181" s="54">
        <f>MAX($A$1:$A180)+1</f>
        <v>179</v>
      </c>
      <c r="B181" s="55" t="str">
        <f t="shared" ref="B181:B199" si="106">IF(ISERROR(B180),IF(ISERROR(B179),IF(ISERROR(B178),"BLANK",B178),B179),B180)</f>
        <v>Kieran Cox</v>
      </c>
      <c r="C181" s="55" t="str">
        <f t="shared" ref="C181:C199" si="107">IF(ISERROR(C180),IF(ISERROR(C179),IF(ISERROR(C178),"BLANK",C178),C179),C180)</f>
        <v>Em Lim</v>
      </c>
      <c r="D181" s="55" t="str">
        <f t="shared" ref="D181:D199" si="108">IF(ISERROR(D180),IF(ISERROR(D179),IF(ISERROR(D178),"BLANK",D178),D179),D180)</f>
        <v>KCCA20</v>
      </c>
      <c r="E181" s="54" t="str">
        <f>IF(ISERROR(VLOOKUP($D181,SITES!$A:$E,2,FALSE())),"",VLOOKUP($D181,SITES!$A:$E,2,FALSE()))</f>
        <v>Nanat Bay</v>
      </c>
      <c r="F181" s="55">
        <f>IF(ISERROR(VLOOKUP($D181,SITES!$A:$E,3,FALSE())),"",VLOOKUP($D181,SITES!$A:$E,3,FALSE()))</f>
        <v>48.880543000000003</v>
      </c>
      <c r="G181" s="56">
        <f>IF(ISERROR(VLOOKUP($D181,SITES!$A:$E,4,FALSE())),"",VLOOKUP($D181,SITES!$A:$E,4,FALSE()))</f>
        <v>-125.076486</v>
      </c>
      <c r="H181" s="60" t="str">
        <f t="shared" ref="H181:O184" si="109">IF(ISERROR(H180),IF(ISERROR(H179),IF(ISERROR(H178),"BLANK",H178),H179),H180)</f>
        <v>30/05/2023</v>
      </c>
      <c r="I181" s="55">
        <f t="shared" si="109"/>
        <v>2.5</v>
      </c>
      <c r="J181" s="55">
        <f t="shared" si="109"/>
        <v>260</v>
      </c>
      <c r="K181" s="57">
        <f t="shared" si="109"/>
        <v>0.390972222222222</v>
      </c>
      <c r="L181" s="55" t="str">
        <f t="shared" si="109"/>
        <v>EGL</v>
      </c>
      <c r="M181" s="55">
        <f t="shared" si="109"/>
        <v>5.5</v>
      </c>
      <c r="N181" s="55">
        <f t="shared" si="109"/>
        <v>1</v>
      </c>
      <c r="O181" s="55">
        <f t="shared" si="109"/>
        <v>2</v>
      </c>
      <c r="P181" s="55" t="s">
        <v>164</v>
      </c>
      <c r="Q181" s="54" t="str">
        <f>IF($N181=1,IF(ISERROR(VLOOKUP($P181,'M1'!$A:$C,Q$2,FALSE())),"NOT PRESENT",VLOOKUP($P181,'M1'!$A:$C,Q$2,FALSE())),IF($N181=2,IF(ISERROR(VLOOKUP(DATA!$P181,'M2'!$A:$C,Q$2,FALSE())),"NOT PRESENT",VLOOKUP(DATA!$P181,'M2'!$A:$C,Q$2,FALSE())),IF($N181=0,IF(ISERROR(VLOOKUP($P181,'M1'!$A:$C,Q$2,FALSE())),IF(ISERROR(VLOOKUP(DATA!$P181,'M2'!$A:$C,Q$2,FALSE())),"NOT PRESENT",VLOOKUP(DATA!$P181,'M2'!$A:$C,Q$2,FALSE())),VLOOKUP($P181,'M1'!$A:$C,Q$2,FALSE())),"SPECIFY METHOD")))</f>
        <v>Brachyistius frenatus</v>
      </c>
      <c r="R181" s="54" t="str">
        <f>IF($N181=1,IF(ISERROR(VLOOKUP($P181,'M1'!$A:$C,R$2,FALSE())),"NOT PRESENT",VLOOKUP($P181,'M1'!$A:$C,R$2,FALSE())),IF($N181=2,IF(ISERROR(VLOOKUP(DATA!$P181,'M2'!$A:$C,R$2,FALSE())),"NOT PRESENT",VLOOKUP(DATA!$P181,'M2'!$A:$C,R$2,FALSE())),IF($N181=0,IF(ISERROR(VLOOKUP($P181,'M1'!$A:$C,R$2,FALSE())),IF(ISERROR(VLOOKUP(DATA!$P181,'M2'!$A:$C,R$2,FALSE())),"NOT PRESENT",VLOOKUP(DATA!$P181,'M2'!$A:$C,R$2,FALSE())),VLOOKUP($P181,'M1'!$A:$C,R$2,FALSE())),"SPECIFY METHOD")))</f>
        <v>Kelp perch</v>
      </c>
      <c r="S181" s="58">
        <f t="shared" si="83"/>
        <v>37</v>
      </c>
      <c r="T181" s="55">
        <v>0</v>
      </c>
      <c r="U181" s="55">
        <v>10</v>
      </c>
      <c r="V181" s="55">
        <v>15</v>
      </c>
      <c r="W181" s="55">
        <v>10</v>
      </c>
      <c r="X181" s="55">
        <v>2</v>
      </c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</row>
    <row r="182" spans="1:68" s="59" customFormat="1" ht="12.75" customHeight="1">
      <c r="A182" s="54">
        <f>MAX($A$1:$A181)+1</f>
        <v>180</v>
      </c>
      <c r="B182" s="55" t="str">
        <f t="shared" si="106"/>
        <v>Kieran Cox</v>
      </c>
      <c r="C182" s="55" t="str">
        <f t="shared" si="107"/>
        <v>Em Lim</v>
      </c>
      <c r="D182" s="55" t="str">
        <f t="shared" si="108"/>
        <v>KCCA20</v>
      </c>
      <c r="E182" s="54" t="str">
        <f>IF(ISERROR(VLOOKUP($D182,SITES!$A:$E,2,FALSE())),"",VLOOKUP($D182,SITES!$A:$E,2,FALSE()))</f>
        <v>Nanat Bay</v>
      </c>
      <c r="F182" s="55">
        <f>IF(ISERROR(VLOOKUP($D182,SITES!$A:$E,3,FALSE())),"",VLOOKUP($D182,SITES!$A:$E,3,FALSE()))</f>
        <v>48.880543000000003</v>
      </c>
      <c r="G182" s="56">
        <f>IF(ISERROR(VLOOKUP($D182,SITES!$A:$E,4,FALSE())),"",VLOOKUP($D182,SITES!$A:$E,4,FALSE()))</f>
        <v>-125.076486</v>
      </c>
      <c r="H182" s="60" t="str">
        <f t="shared" si="109"/>
        <v>30/05/2023</v>
      </c>
      <c r="I182" s="55">
        <f t="shared" si="109"/>
        <v>2.5</v>
      </c>
      <c r="J182" s="55">
        <f t="shared" si="109"/>
        <v>260</v>
      </c>
      <c r="K182" s="57">
        <f t="shared" si="109"/>
        <v>0.390972222222222</v>
      </c>
      <c r="L182" s="55" t="str">
        <f t="shared" si="109"/>
        <v>EGL</v>
      </c>
      <c r="M182" s="55">
        <f t="shared" si="109"/>
        <v>5.5</v>
      </c>
      <c r="N182" s="55">
        <f t="shared" si="109"/>
        <v>1</v>
      </c>
      <c r="O182" s="55">
        <f t="shared" si="109"/>
        <v>2</v>
      </c>
      <c r="P182" s="55" t="s">
        <v>171</v>
      </c>
      <c r="Q182" s="54" t="str">
        <f>IF($N182=1,IF(ISERROR(VLOOKUP($P182,'M1'!$A:$C,Q$2,FALSE())),"NOT PRESENT",VLOOKUP($P182,'M1'!$A:$C,Q$2,FALSE())),IF($N182=2,IF(ISERROR(VLOOKUP(DATA!$P182,'M2'!$A:$C,Q$2,FALSE())),"NOT PRESENT",VLOOKUP(DATA!$P182,'M2'!$A:$C,Q$2,FALSE())),IF($N182=0,IF(ISERROR(VLOOKUP($P182,'M1'!$A:$C,Q$2,FALSE())),IF(ISERROR(VLOOKUP(DATA!$P182,'M2'!$A:$C,Q$2,FALSE())),"NOT PRESENT",VLOOKUP(DATA!$P182,'M2'!$A:$C,Q$2,FALSE())),VLOOKUP($P182,'M1'!$A:$C,Q$2,FALSE())),"SPECIFY METHOD")))</f>
        <v>Rhacochilus vacca</v>
      </c>
      <c r="R182" s="54" t="str">
        <f>IF($N182=1,IF(ISERROR(VLOOKUP($P182,'M1'!$A:$C,R$2,FALSE())),"NOT PRESENT",VLOOKUP($P182,'M1'!$A:$C,R$2,FALSE())),IF($N182=2,IF(ISERROR(VLOOKUP(DATA!$P182,'M2'!$A:$C,R$2,FALSE())),"NOT PRESENT",VLOOKUP(DATA!$P182,'M2'!$A:$C,R$2,FALSE())),IF($N182=0,IF(ISERROR(VLOOKUP($P182,'M1'!$A:$C,R$2,FALSE())),IF(ISERROR(VLOOKUP(DATA!$P182,'M2'!$A:$C,R$2,FALSE())),"NOT PRESENT",VLOOKUP(DATA!$P182,'M2'!$A:$C,R$2,FALSE())),VLOOKUP($P182,'M1'!$A:$C,R$2,FALSE())),"SPECIFY METHOD")))</f>
        <v>Pile perch</v>
      </c>
      <c r="S182" s="58">
        <f t="shared" si="83"/>
        <v>3</v>
      </c>
      <c r="T182" s="55">
        <v>0</v>
      </c>
      <c r="U182" s="55"/>
      <c r="V182" s="55">
        <v>1</v>
      </c>
      <c r="W182" s="55">
        <v>2</v>
      </c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</row>
    <row r="183" spans="1:68" s="59" customFormat="1" ht="12.75" customHeight="1">
      <c r="A183" s="54">
        <f>MAX($A$1:$A182)+1</f>
        <v>181</v>
      </c>
      <c r="B183" s="55" t="str">
        <f t="shared" si="106"/>
        <v>Kieran Cox</v>
      </c>
      <c r="C183" s="55" t="str">
        <f t="shared" si="107"/>
        <v>Em Lim</v>
      </c>
      <c r="D183" s="55" t="str">
        <f t="shared" si="108"/>
        <v>KCCA20</v>
      </c>
      <c r="E183" s="54" t="str">
        <f>IF(ISERROR(VLOOKUP($D183,SITES!$A:$E,2,FALSE())),"",VLOOKUP($D183,SITES!$A:$E,2,FALSE()))</f>
        <v>Nanat Bay</v>
      </c>
      <c r="F183" s="55">
        <f>IF(ISERROR(VLOOKUP($D183,SITES!$A:$E,3,FALSE())),"",VLOOKUP($D183,SITES!$A:$E,3,FALSE()))</f>
        <v>48.880543000000003</v>
      </c>
      <c r="G183" s="56">
        <f>IF(ISERROR(VLOOKUP($D183,SITES!$A:$E,4,FALSE())),"",VLOOKUP($D183,SITES!$A:$E,4,FALSE()))</f>
        <v>-125.076486</v>
      </c>
      <c r="H183" s="60" t="str">
        <f t="shared" si="109"/>
        <v>30/05/2023</v>
      </c>
      <c r="I183" s="55">
        <f t="shared" si="109"/>
        <v>2.5</v>
      </c>
      <c r="J183" s="55">
        <f t="shared" si="109"/>
        <v>260</v>
      </c>
      <c r="K183" s="57">
        <f t="shared" si="109"/>
        <v>0.390972222222222</v>
      </c>
      <c r="L183" s="55" t="str">
        <f t="shared" si="109"/>
        <v>EGL</v>
      </c>
      <c r="M183" s="55">
        <f t="shared" si="109"/>
        <v>5.5</v>
      </c>
      <c r="N183" s="55">
        <f t="shared" si="109"/>
        <v>1</v>
      </c>
      <c r="O183" s="55">
        <f t="shared" si="109"/>
        <v>2</v>
      </c>
      <c r="P183" s="55" t="s">
        <v>201</v>
      </c>
      <c r="Q183" s="54" t="str">
        <f>IF($N183=1,IF(ISERROR(VLOOKUP($P183,'M1'!$A:$C,Q$2,FALSE())),"NOT PRESENT",VLOOKUP($P183,'M1'!$A:$C,Q$2,FALSE())),IF($N183=2,IF(ISERROR(VLOOKUP(DATA!$P183,'M2'!$A:$C,Q$2,FALSE())),"NOT PRESENT",VLOOKUP(DATA!$P183,'M2'!$A:$C,Q$2,FALSE())),IF($N183=0,IF(ISERROR(VLOOKUP($P183,'M1'!$A:$C,Q$2,FALSE())),IF(ISERROR(VLOOKUP(DATA!$P183,'M2'!$A:$C,Q$2,FALSE())),"NOT PRESENT",VLOOKUP(DATA!$P183,'M2'!$A:$C,Q$2,FALSE())),VLOOKUP($P183,'M1'!$A:$C,Q$2,FALSE())),"SPECIFY METHOD")))</f>
        <v>Aurelia aurita</v>
      </c>
      <c r="R183" s="54" t="str">
        <f>IF($N183=1,IF(ISERROR(VLOOKUP($P183,'M1'!$A:$C,R$2,FALSE())),"NOT PRESENT",VLOOKUP($P183,'M1'!$A:$C,R$2,FALSE())),IF($N183=2,IF(ISERROR(VLOOKUP(DATA!$P183,'M2'!$A:$C,R$2,FALSE())),"NOT PRESENT",VLOOKUP(DATA!$P183,'M2'!$A:$C,R$2,FALSE())),IF($N183=0,IF(ISERROR(VLOOKUP($P183,'M1'!$A:$C,R$2,FALSE())),IF(ISERROR(VLOOKUP(DATA!$P183,'M2'!$A:$C,R$2,FALSE())),"NOT PRESENT",VLOOKUP(DATA!$P183,'M2'!$A:$C,R$2,FALSE())),VLOOKUP($P183,'M1'!$A:$C,R$2,FALSE())),"SPECIFY METHOD")))</f>
        <v>Moon Jelly</v>
      </c>
      <c r="S183" s="58">
        <f t="shared" si="83"/>
        <v>1</v>
      </c>
      <c r="T183" s="55">
        <v>0</v>
      </c>
      <c r="U183" s="55"/>
      <c r="V183" s="55">
        <v>1</v>
      </c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</row>
    <row r="184" spans="1:68" s="59" customFormat="1" ht="12.75" customHeight="1">
      <c r="A184" s="54">
        <f>MAX($A$1:$A183)+1</f>
        <v>182</v>
      </c>
      <c r="B184" s="55" t="str">
        <f t="shared" si="106"/>
        <v>Kieran Cox</v>
      </c>
      <c r="C184" s="55" t="str">
        <f t="shared" si="107"/>
        <v>Em Lim</v>
      </c>
      <c r="D184" s="55" t="str">
        <f t="shared" si="108"/>
        <v>KCCA20</v>
      </c>
      <c r="E184" s="54" t="str">
        <f>IF(ISERROR(VLOOKUP($D184,SITES!$A:$E,2,FALSE())),"",VLOOKUP($D184,SITES!$A:$E,2,FALSE()))</f>
        <v>Nanat Bay</v>
      </c>
      <c r="F184" s="55">
        <f>IF(ISERROR(VLOOKUP($D184,SITES!$A:$E,3,FALSE())),"",VLOOKUP($D184,SITES!$A:$E,3,FALSE()))</f>
        <v>48.880543000000003</v>
      </c>
      <c r="G184" s="56">
        <f>IF(ISERROR(VLOOKUP($D184,SITES!$A:$E,4,FALSE())),"",VLOOKUP($D184,SITES!$A:$E,4,FALSE()))</f>
        <v>-125.076486</v>
      </c>
      <c r="H184" s="60" t="str">
        <f t="shared" si="109"/>
        <v>30/05/2023</v>
      </c>
      <c r="I184" s="55">
        <f t="shared" si="109"/>
        <v>2.5</v>
      </c>
      <c r="J184" s="55">
        <f t="shared" si="109"/>
        <v>260</v>
      </c>
      <c r="K184" s="57">
        <f t="shared" si="109"/>
        <v>0.390972222222222</v>
      </c>
      <c r="L184" s="55" t="str">
        <f t="shared" si="109"/>
        <v>EGL</v>
      </c>
      <c r="M184" s="55">
        <f t="shared" si="109"/>
        <v>5.5</v>
      </c>
      <c r="N184" s="55">
        <f t="shared" si="109"/>
        <v>1</v>
      </c>
      <c r="O184" s="55">
        <f t="shared" si="109"/>
        <v>2</v>
      </c>
      <c r="P184" s="55" t="s">
        <v>155</v>
      </c>
      <c r="Q184" s="54" t="str">
        <f>IF($N184=1,IF(ISERROR(VLOOKUP($P184,'M1'!$A:$C,Q$2,FALSE())),"NOT PRESENT",VLOOKUP($P184,'M1'!$A:$C,Q$2,FALSE())),IF($N184=2,IF(ISERROR(VLOOKUP(DATA!$P184,'M2'!$A:$C,Q$2,FALSE())),"NOT PRESENT",VLOOKUP(DATA!$P184,'M2'!$A:$C,Q$2,FALSE())),IF($N184=0,IF(ISERROR(VLOOKUP($P184,'M1'!$A:$C,Q$2,FALSE())),IF(ISERROR(VLOOKUP(DATA!$P184,'M2'!$A:$C,Q$2,FALSE())),"NOT PRESENT",VLOOKUP(DATA!$P184,'M2'!$A:$C,Q$2,FALSE())),VLOOKUP($P184,'M1'!$A:$C,Q$2,FALSE())),"SPECIFY METHOD")))</f>
        <v>Hexagrammos decagrammus</v>
      </c>
      <c r="R184" s="54" t="str">
        <f>IF($N184=1,IF(ISERROR(VLOOKUP($P184,'M1'!$A:$C,R$2,FALSE())),"NOT PRESENT",VLOOKUP($P184,'M1'!$A:$C,R$2,FALSE())),IF($N184=2,IF(ISERROR(VLOOKUP(DATA!$P184,'M2'!$A:$C,R$2,FALSE())),"NOT PRESENT",VLOOKUP(DATA!$P184,'M2'!$A:$C,R$2,FALSE())),IF($N184=0,IF(ISERROR(VLOOKUP($P184,'M1'!$A:$C,R$2,FALSE())),IF(ISERROR(VLOOKUP(DATA!$P184,'M2'!$A:$C,R$2,FALSE())),"NOT PRESENT",VLOOKUP(DATA!$P184,'M2'!$A:$C,R$2,FALSE())),VLOOKUP($P184,'M1'!$A:$C,R$2,FALSE())),"SPECIFY METHOD")))</f>
        <v>Kelp greenling</v>
      </c>
      <c r="S184" s="58">
        <f t="shared" si="83"/>
        <v>1</v>
      </c>
      <c r="T184" s="55">
        <v>0</v>
      </c>
      <c r="U184" s="55"/>
      <c r="V184" s="55"/>
      <c r="W184" s="55"/>
      <c r="X184" s="55"/>
      <c r="Y184" s="55"/>
      <c r="Z184" s="55">
        <v>1</v>
      </c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</row>
    <row r="185" spans="1:68" s="59" customFormat="1" ht="12.75" customHeight="1">
      <c r="A185" s="54">
        <f>MAX($A$1:$A184)+1</f>
        <v>183</v>
      </c>
      <c r="B185" s="55" t="str">
        <f t="shared" si="106"/>
        <v>Kieran Cox</v>
      </c>
      <c r="C185" s="55" t="str">
        <f t="shared" si="107"/>
        <v>Em Lim</v>
      </c>
      <c r="D185" s="55" t="str">
        <f t="shared" si="108"/>
        <v>KCCA20</v>
      </c>
      <c r="E185" s="54" t="str">
        <f>IF(ISERROR(VLOOKUP($D185,SITES!$A:$E,2,FALSE())),"",VLOOKUP($D185,SITES!$A:$E,2,FALSE()))</f>
        <v>Nanat Bay</v>
      </c>
      <c r="F185" s="55">
        <f>IF(ISERROR(VLOOKUP($D185,SITES!$A:$E,3,FALSE())),"",VLOOKUP($D185,SITES!$A:$E,3,FALSE()))</f>
        <v>48.880543000000003</v>
      </c>
      <c r="G185" s="56">
        <f>IF(ISERROR(VLOOKUP($D185,SITES!$A:$E,4,FALSE())),"",VLOOKUP($D185,SITES!$A:$E,4,FALSE()))</f>
        <v>-125.076486</v>
      </c>
      <c r="H185" s="60" t="str">
        <f t="shared" ref="H185:H199" si="110">IF(ISERROR(H184),IF(ISERROR(H183),IF(ISERROR(H182),"BLANK",H182),H183),H184)</f>
        <v>30/05/2023</v>
      </c>
      <c r="I185" s="55">
        <f t="shared" ref="I185:I199" si="111">IF(ISERROR(I184),IF(ISERROR(I183),IF(ISERROR(I182),"BLANK",I182),I183),I184)</f>
        <v>2.5</v>
      </c>
      <c r="J185" s="55">
        <f t="shared" ref="J185:J199" si="112">IF(ISERROR(J184),IF(ISERROR(J183),IF(ISERROR(J182),"BLANK",J182),J183),J184)</f>
        <v>260</v>
      </c>
      <c r="K185" s="57">
        <f t="shared" ref="K185:K199" si="113">IF(ISERROR(K184),IF(ISERROR(K183),IF(ISERROR(K182),"BLANK",K182),K183),K184)</f>
        <v>0.390972222222222</v>
      </c>
      <c r="L185" s="55" t="str">
        <f t="shared" ref="L185:L199" si="114">IF(ISERROR(L184),IF(ISERROR(L183),IF(ISERROR(L182),"BLANK",L182),L183),L184)</f>
        <v>EGL</v>
      </c>
      <c r="M185" s="55">
        <f t="shared" ref="M185:M199" si="115">IF(ISERROR(M184),IF(ISERROR(M183),IF(ISERROR(M182),"BLANK",M182),M183),M184)</f>
        <v>5.5</v>
      </c>
      <c r="N185" s="55">
        <v>0</v>
      </c>
      <c r="O185" s="55">
        <f t="shared" ref="O185:O198" si="116">IF(ISERROR(O184),IF(ISERROR(O183),IF(ISERROR(O182),"BLANK",O182),O183),O184)</f>
        <v>2</v>
      </c>
      <c r="P185" s="55" t="s">
        <v>155</v>
      </c>
      <c r="Q185" s="54" t="str">
        <f>IF($N185=1,IF(ISERROR(VLOOKUP($P185,'M1'!$A:$C,Q$2,FALSE())),"NOT PRESENT",VLOOKUP($P185,'M1'!$A:$C,Q$2,FALSE())),IF($N185=2,IF(ISERROR(VLOOKUP(DATA!$P185,'M2'!$A:$C,Q$2,FALSE())),"NOT PRESENT",VLOOKUP(DATA!$P185,'M2'!$A:$C,Q$2,FALSE())),IF($N185=0,IF(ISERROR(VLOOKUP($P185,'M1'!$A:$C,Q$2,FALSE())),IF(ISERROR(VLOOKUP(DATA!$P185,'M2'!$A:$C,Q$2,FALSE())),"NOT PRESENT",VLOOKUP(DATA!$P185,'M2'!$A:$C,Q$2,FALSE())),VLOOKUP($P185,'M1'!$A:$C,Q$2,FALSE())),"SPECIFY METHOD")))</f>
        <v>Hexagrammos decagrammus</v>
      </c>
      <c r="R185" s="54" t="str">
        <f>IF($N185=1,IF(ISERROR(VLOOKUP($P185,'M1'!$A:$C,R$2,FALSE())),"NOT PRESENT",VLOOKUP($P185,'M1'!$A:$C,R$2,FALSE())),IF($N185=2,IF(ISERROR(VLOOKUP(DATA!$P185,'M2'!$A:$C,R$2,FALSE())),"NOT PRESENT",VLOOKUP(DATA!$P185,'M2'!$A:$C,R$2,FALSE())),IF($N185=0,IF(ISERROR(VLOOKUP($P185,'M1'!$A:$C,R$2,FALSE())),IF(ISERROR(VLOOKUP(DATA!$P185,'M2'!$A:$C,R$2,FALSE())),"NOT PRESENT",VLOOKUP(DATA!$P185,'M2'!$A:$C,R$2,FALSE())),VLOOKUP($P185,'M1'!$A:$C,R$2,FALSE())),"SPECIFY METHOD")))</f>
        <v>Kelp greenling</v>
      </c>
      <c r="S185" s="58">
        <f t="shared" si="83"/>
        <v>1</v>
      </c>
      <c r="T185" s="55">
        <v>0</v>
      </c>
      <c r="U185" s="55"/>
      <c r="V185" s="55"/>
      <c r="W185" s="55"/>
      <c r="X185" s="55">
        <v>1</v>
      </c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</row>
    <row r="186" spans="1:68" s="59" customFormat="1" ht="12.75" customHeight="1">
      <c r="A186" s="54">
        <f>MAX($A$1:$A185)+1</f>
        <v>184</v>
      </c>
      <c r="B186" s="55" t="str">
        <f t="shared" si="106"/>
        <v>Kieran Cox</v>
      </c>
      <c r="C186" s="55" t="str">
        <f t="shared" si="107"/>
        <v>Em Lim</v>
      </c>
      <c r="D186" s="55" t="str">
        <f t="shared" si="108"/>
        <v>KCCA20</v>
      </c>
      <c r="E186" s="54" t="str">
        <f>IF(ISERROR(VLOOKUP($D186,SITES!$A:$E,2,FALSE())),"",VLOOKUP($D186,SITES!$A:$E,2,FALSE()))</f>
        <v>Nanat Bay</v>
      </c>
      <c r="F186" s="55">
        <f>IF(ISERROR(VLOOKUP($D186,SITES!$A:$E,3,FALSE())),"",VLOOKUP($D186,SITES!$A:$E,3,FALSE()))</f>
        <v>48.880543000000003</v>
      </c>
      <c r="G186" s="56">
        <f>IF(ISERROR(VLOOKUP($D186,SITES!$A:$E,4,FALSE())),"",VLOOKUP($D186,SITES!$A:$E,4,FALSE()))</f>
        <v>-125.076486</v>
      </c>
      <c r="H186" s="60" t="str">
        <f t="shared" si="110"/>
        <v>30/05/2023</v>
      </c>
      <c r="I186" s="55">
        <f t="shared" si="111"/>
        <v>2.5</v>
      </c>
      <c r="J186" s="55">
        <f t="shared" si="112"/>
        <v>260</v>
      </c>
      <c r="K186" s="57">
        <f t="shared" si="113"/>
        <v>0.390972222222222</v>
      </c>
      <c r="L186" s="55" t="str">
        <f t="shared" si="114"/>
        <v>EGL</v>
      </c>
      <c r="M186" s="55">
        <f t="shared" si="115"/>
        <v>5.5</v>
      </c>
      <c r="N186" s="55">
        <v>2</v>
      </c>
      <c r="O186" s="55">
        <f t="shared" si="116"/>
        <v>2</v>
      </c>
      <c r="P186" s="55" t="s">
        <v>162</v>
      </c>
      <c r="Q186" s="54" t="str">
        <f>IF($N186=1,IF(ISERROR(VLOOKUP($P186,'M1'!$A:$C,Q$2,FALSE())),"NOT PRESENT",VLOOKUP($P186,'M1'!$A:$C,Q$2,FALSE())),IF($N186=2,IF(ISERROR(VLOOKUP(DATA!$P186,'M2'!$A:$C,Q$2,FALSE())),"NOT PRESENT",VLOOKUP(DATA!$P186,'M2'!$A:$C,Q$2,FALSE())),IF($N186=0,IF(ISERROR(VLOOKUP($P186,'M1'!$A:$C,Q$2,FALSE())),IF(ISERROR(VLOOKUP(DATA!$P186,'M2'!$A:$C,Q$2,FALSE())),"NOT PRESENT",VLOOKUP(DATA!$P186,'M2'!$A:$C,Q$2,FALSE())),VLOOKUP($P186,'M1'!$A:$C,Q$2,FALSE())),"SPECIFY METHOD")))</f>
        <v>Cancer productus</v>
      </c>
      <c r="R186" s="54" t="str">
        <f>IF($N186=1,IF(ISERROR(VLOOKUP($P186,'M1'!$A:$C,R$2,FALSE())),"NOT PRESENT",VLOOKUP($P186,'M1'!$A:$C,R$2,FALSE())),IF($N186=2,IF(ISERROR(VLOOKUP(DATA!$P186,'M2'!$A:$C,R$2,FALSE())),"NOT PRESENT",VLOOKUP(DATA!$P186,'M2'!$A:$C,R$2,FALSE())),IF($N186=0,IF(ISERROR(VLOOKUP($P186,'M1'!$A:$C,R$2,FALSE())),IF(ISERROR(VLOOKUP(DATA!$P186,'M2'!$A:$C,R$2,FALSE())),"NOT PRESENT",VLOOKUP(DATA!$P186,'M2'!$A:$C,R$2,FALSE())),VLOOKUP($P186,'M1'!$A:$C,R$2,FALSE())),"SPECIFY METHOD")))</f>
        <v>Red rock crab</v>
      </c>
      <c r="S186" s="58">
        <f t="shared" si="83"/>
        <v>1</v>
      </c>
      <c r="T186" s="55">
        <v>1</v>
      </c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</row>
    <row r="187" spans="1:68" s="59" customFormat="1" ht="12.75" customHeight="1">
      <c r="A187" s="54">
        <f>MAX($A$1:$A186)+1</f>
        <v>185</v>
      </c>
      <c r="B187" s="55" t="str">
        <f t="shared" si="106"/>
        <v>Kieran Cox</v>
      </c>
      <c r="C187" s="55" t="str">
        <f t="shared" si="107"/>
        <v>Em Lim</v>
      </c>
      <c r="D187" s="55" t="str">
        <f t="shared" si="108"/>
        <v>KCCA20</v>
      </c>
      <c r="E187" s="54" t="str">
        <f>IF(ISERROR(VLOOKUP($D187,SITES!$A:$E,2,FALSE())),"",VLOOKUP($D187,SITES!$A:$E,2,FALSE()))</f>
        <v>Nanat Bay</v>
      </c>
      <c r="F187" s="55">
        <f>IF(ISERROR(VLOOKUP($D187,SITES!$A:$E,3,FALSE())),"",VLOOKUP($D187,SITES!$A:$E,3,FALSE()))</f>
        <v>48.880543000000003</v>
      </c>
      <c r="G187" s="56">
        <f>IF(ISERROR(VLOOKUP($D187,SITES!$A:$E,4,FALSE())),"",VLOOKUP($D187,SITES!$A:$E,4,FALSE()))</f>
        <v>-125.076486</v>
      </c>
      <c r="H187" s="60" t="str">
        <f t="shared" si="110"/>
        <v>30/05/2023</v>
      </c>
      <c r="I187" s="55">
        <f t="shared" si="111"/>
        <v>2.5</v>
      </c>
      <c r="J187" s="55">
        <f t="shared" si="112"/>
        <v>260</v>
      </c>
      <c r="K187" s="57">
        <f t="shared" si="113"/>
        <v>0.390972222222222</v>
      </c>
      <c r="L187" s="55" t="str">
        <f t="shared" si="114"/>
        <v>EGL</v>
      </c>
      <c r="M187" s="55">
        <f t="shared" si="115"/>
        <v>5.5</v>
      </c>
      <c r="N187" s="55">
        <f t="shared" ref="N187:N198" si="117">IF(ISERROR(N186),IF(ISERROR(N185),IF(ISERROR(N184),"BLANK",N184),N185),N186)</f>
        <v>2</v>
      </c>
      <c r="O187" s="55">
        <f t="shared" si="116"/>
        <v>2</v>
      </c>
      <c r="P187" s="55" t="s">
        <v>141</v>
      </c>
      <c r="Q187" s="54" t="str">
        <f>IF($N187=1,IF(ISERROR(VLOOKUP($P187,'M1'!$A:$C,Q$2,FALSE())),"NOT PRESENT",VLOOKUP($P187,'M1'!$A:$C,Q$2,FALSE())),IF($N187=2,IF(ISERROR(VLOOKUP(DATA!$P187,'M2'!$A:$C,Q$2,FALSE())),"NOT PRESENT",VLOOKUP(DATA!$P187,'M2'!$A:$C,Q$2,FALSE())),IF($N187=0,IF(ISERROR(VLOOKUP($P187,'M1'!$A:$C,Q$2,FALSE())),IF(ISERROR(VLOOKUP(DATA!$P187,'M2'!$A:$C,Q$2,FALSE())),"NOT PRESENT",VLOOKUP(DATA!$P187,'M2'!$A:$C,Q$2,FALSE())),VLOOKUP($P187,'M1'!$A:$C,Q$2,FALSE())),"SPECIFY METHOD")))</f>
        <v>Rhinogobiops nicholsii</v>
      </c>
      <c r="R187" s="54" t="str">
        <f>IF($N187=1,IF(ISERROR(VLOOKUP($P187,'M1'!$A:$C,R$2,FALSE())),"NOT PRESENT",VLOOKUP($P187,'M1'!$A:$C,R$2,FALSE())),IF($N187=2,IF(ISERROR(VLOOKUP(DATA!$P187,'M2'!$A:$C,R$2,FALSE())),"NOT PRESENT",VLOOKUP(DATA!$P187,'M2'!$A:$C,R$2,FALSE())),IF($N187=0,IF(ISERROR(VLOOKUP($P187,'M1'!$A:$C,R$2,FALSE())),IF(ISERROR(VLOOKUP(DATA!$P187,'M2'!$A:$C,R$2,FALSE())),"NOT PRESENT",VLOOKUP(DATA!$P187,'M2'!$A:$C,R$2,FALSE())),VLOOKUP($P187,'M1'!$A:$C,R$2,FALSE())),"SPECIFY METHOD")))</f>
        <v>Blackeye goby</v>
      </c>
      <c r="S187" s="58">
        <f t="shared" si="83"/>
        <v>25</v>
      </c>
      <c r="T187" s="55">
        <v>0</v>
      </c>
      <c r="U187" s="55">
        <v>8</v>
      </c>
      <c r="V187" s="55">
        <v>12</v>
      </c>
      <c r="W187" s="55">
        <v>5</v>
      </c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</row>
    <row r="188" spans="1:68" s="59" customFormat="1" ht="12.75" customHeight="1">
      <c r="A188" s="54">
        <f>MAX($A$1:$A187)+1</f>
        <v>186</v>
      </c>
      <c r="B188" s="55" t="str">
        <f t="shared" si="106"/>
        <v>Kieran Cox</v>
      </c>
      <c r="C188" s="55" t="str">
        <f t="shared" si="107"/>
        <v>Em Lim</v>
      </c>
      <c r="D188" s="55" t="str">
        <f t="shared" si="108"/>
        <v>KCCA20</v>
      </c>
      <c r="E188" s="54" t="str">
        <f>IF(ISERROR(VLOOKUP($D188,SITES!$A:$E,2,FALSE())),"",VLOOKUP($D188,SITES!$A:$E,2,FALSE()))</f>
        <v>Nanat Bay</v>
      </c>
      <c r="F188" s="55">
        <f>IF(ISERROR(VLOOKUP($D188,SITES!$A:$E,3,FALSE())),"",VLOOKUP($D188,SITES!$A:$E,3,FALSE()))</f>
        <v>48.880543000000003</v>
      </c>
      <c r="G188" s="56">
        <f>IF(ISERROR(VLOOKUP($D188,SITES!$A:$E,4,FALSE())),"",VLOOKUP($D188,SITES!$A:$E,4,FALSE()))</f>
        <v>-125.076486</v>
      </c>
      <c r="H188" s="60" t="str">
        <f t="shared" si="110"/>
        <v>30/05/2023</v>
      </c>
      <c r="I188" s="55">
        <f t="shared" si="111"/>
        <v>2.5</v>
      </c>
      <c r="J188" s="55">
        <f t="shared" si="112"/>
        <v>260</v>
      </c>
      <c r="K188" s="57">
        <f t="shared" si="113"/>
        <v>0.390972222222222</v>
      </c>
      <c r="L188" s="55" t="str">
        <f t="shared" si="114"/>
        <v>EGL</v>
      </c>
      <c r="M188" s="55">
        <f t="shared" si="115"/>
        <v>5.5</v>
      </c>
      <c r="N188" s="55">
        <f t="shared" si="117"/>
        <v>2</v>
      </c>
      <c r="O188" s="55">
        <f t="shared" si="116"/>
        <v>2</v>
      </c>
      <c r="P188" s="55" t="s">
        <v>145</v>
      </c>
      <c r="Q188" s="54" t="str">
        <f>IF($N188=1,IF(ISERROR(VLOOKUP($P188,'M1'!$A:$C,Q$2,FALSE())),"NOT PRESENT",VLOOKUP($P188,'M1'!$A:$C,Q$2,FALSE())),IF($N188=2,IF(ISERROR(VLOOKUP(DATA!$P188,'M2'!$A:$C,Q$2,FALSE())),"NOT PRESENT",VLOOKUP(DATA!$P188,'M2'!$A:$C,Q$2,FALSE())),IF($N188=0,IF(ISERROR(VLOOKUP($P188,'M1'!$A:$C,Q$2,FALSE())),IF(ISERROR(VLOOKUP(DATA!$P188,'M2'!$A:$C,Q$2,FALSE())),"NOT PRESENT",VLOOKUP(DATA!$P188,'M2'!$A:$C,Q$2,FALSE())),VLOOKUP($P188,'M1'!$A:$C,Q$2,FALSE())),"SPECIFY METHOD")))</f>
        <v>Pycnopodia helianthoides</v>
      </c>
      <c r="R188" s="54" t="str">
        <f>IF($N188=1,IF(ISERROR(VLOOKUP($P188,'M1'!$A:$C,R$2,FALSE())),"NOT PRESENT",VLOOKUP($P188,'M1'!$A:$C,R$2,FALSE())),IF($N188=2,IF(ISERROR(VLOOKUP(DATA!$P188,'M2'!$A:$C,R$2,FALSE())),"NOT PRESENT",VLOOKUP(DATA!$P188,'M2'!$A:$C,R$2,FALSE())),IF($N188=0,IF(ISERROR(VLOOKUP($P188,'M1'!$A:$C,R$2,FALSE())),IF(ISERROR(VLOOKUP(DATA!$P188,'M2'!$A:$C,R$2,FALSE())),"NOT PRESENT",VLOOKUP(DATA!$P188,'M2'!$A:$C,R$2,FALSE())),VLOOKUP($P188,'M1'!$A:$C,R$2,FALSE())),"SPECIFY METHOD")))</f>
        <v>Sunflower star</v>
      </c>
      <c r="S188" s="58">
        <f t="shared" si="83"/>
        <v>10</v>
      </c>
      <c r="T188" s="55">
        <v>0</v>
      </c>
      <c r="U188" s="55">
        <v>5</v>
      </c>
      <c r="V188" s="55">
        <v>2</v>
      </c>
      <c r="W188" s="55">
        <v>2</v>
      </c>
      <c r="X188" s="55"/>
      <c r="Y188" s="55">
        <v>1</v>
      </c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</row>
    <row r="189" spans="1:68" s="59" customFormat="1" ht="12.75" customHeight="1">
      <c r="A189" s="54">
        <f>MAX($A$1:$A188)+1</f>
        <v>187</v>
      </c>
      <c r="B189" s="55" t="str">
        <f t="shared" si="106"/>
        <v>Kieran Cox</v>
      </c>
      <c r="C189" s="55" t="str">
        <f t="shared" si="107"/>
        <v>Em Lim</v>
      </c>
      <c r="D189" s="55" t="str">
        <f t="shared" si="108"/>
        <v>KCCA20</v>
      </c>
      <c r="E189" s="54" t="str">
        <f>IF(ISERROR(VLOOKUP($D189,SITES!$A:$E,2,FALSE())),"",VLOOKUP($D189,SITES!$A:$E,2,FALSE()))</f>
        <v>Nanat Bay</v>
      </c>
      <c r="F189" s="55">
        <f>IF(ISERROR(VLOOKUP($D189,SITES!$A:$E,3,FALSE())),"",VLOOKUP($D189,SITES!$A:$E,3,FALSE()))</f>
        <v>48.880543000000003</v>
      </c>
      <c r="G189" s="56">
        <f>IF(ISERROR(VLOOKUP($D189,SITES!$A:$E,4,FALSE())),"",VLOOKUP($D189,SITES!$A:$E,4,FALSE()))</f>
        <v>-125.076486</v>
      </c>
      <c r="H189" s="60" t="str">
        <f t="shared" si="110"/>
        <v>30/05/2023</v>
      </c>
      <c r="I189" s="55">
        <f t="shared" si="111"/>
        <v>2.5</v>
      </c>
      <c r="J189" s="55">
        <f t="shared" si="112"/>
        <v>260</v>
      </c>
      <c r="K189" s="57">
        <f t="shared" si="113"/>
        <v>0.390972222222222</v>
      </c>
      <c r="L189" s="55" t="str">
        <f t="shared" si="114"/>
        <v>EGL</v>
      </c>
      <c r="M189" s="55">
        <f t="shared" si="115"/>
        <v>5.5</v>
      </c>
      <c r="N189" s="55">
        <f t="shared" si="117"/>
        <v>2</v>
      </c>
      <c r="O189" s="55">
        <f t="shared" si="116"/>
        <v>2</v>
      </c>
      <c r="P189" s="55" t="s">
        <v>144</v>
      </c>
      <c r="Q189" s="54" t="str">
        <f>IF($N189=1,IF(ISERROR(VLOOKUP($P189,'M1'!$A:$C,Q$2,FALSE())),"NOT PRESENT",VLOOKUP($P189,'M1'!$A:$C,Q$2,FALSE())),IF($N189=2,IF(ISERROR(VLOOKUP(DATA!$P189,'M2'!$A:$C,Q$2,FALSE())),"NOT PRESENT",VLOOKUP(DATA!$P189,'M2'!$A:$C,Q$2,FALSE())),IF($N189=0,IF(ISERROR(VLOOKUP($P189,'M1'!$A:$C,Q$2,FALSE())),IF(ISERROR(VLOOKUP(DATA!$P189,'M2'!$A:$C,Q$2,FALSE())),"NOT PRESENT",VLOOKUP(DATA!$P189,'M2'!$A:$C,Q$2,FALSE())),VLOOKUP($P189,'M1'!$A:$C,Q$2,FALSE())),"SPECIFY METHOD")))</f>
        <v>Pomaulax gibberosus</v>
      </c>
      <c r="R189" s="54" t="str">
        <f>IF($N189=1,IF(ISERROR(VLOOKUP($P189,'M1'!$A:$C,R$2,FALSE())),"NOT PRESENT",VLOOKUP($P189,'M1'!$A:$C,R$2,FALSE())),IF($N189=2,IF(ISERROR(VLOOKUP(DATA!$P189,'M2'!$A:$C,R$2,FALSE())),"NOT PRESENT",VLOOKUP(DATA!$P189,'M2'!$A:$C,R$2,FALSE())),IF($N189=0,IF(ISERROR(VLOOKUP($P189,'M1'!$A:$C,R$2,FALSE())),IF(ISERROR(VLOOKUP(DATA!$P189,'M2'!$A:$C,R$2,FALSE())),"NOT PRESENT",VLOOKUP(DATA!$P189,'M2'!$A:$C,R$2,FALSE())),VLOOKUP($P189,'M1'!$A:$C,R$2,FALSE())),"SPECIFY METHOD")))</f>
        <v>Red turban shell</v>
      </c>
      <c r="S189" s="58">
        <f t="shared" si="83"/>
        <v>3</v>
      </c>
      <c r="T189" s="55">
        <v>3</v>
      </c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</row>
    <row r="190" spans="1:68" s="59" customFormat="1" ht="12.75" customHeight="1">
      <c r="A190" s="54">
        <f>MAX($A$1:$A189)+1</f>
        <v>188</v>
      </c>
      <c r="B190" s="55" t="str">
        <f t="shared" si="106"/>
        <v>Kieran Cox</v>
      </c>
      <c r="C190" s="55" t="str">
        <f t="shared" si="107"/>
        <v>Em Lim</v>
      </c>
      <c r="D190" s="55" t="str">
        <f t="shared" si="108"/>
        <v>KCCA20</v>
      </c>
      <c r="E190" s="54" t="str">
        <f>IF(ISERROR(VLOOKUP($D190,SITES!$A:$E,2,FALSE())),"",VLOOKUP($D190,SITES!$A:$E,2,FALSE()))</f>
        <v>Nanat Bay</v>
      </c>
      <c r="F190" s="55">
        <f>IF(ISERROR(VLOOKUP($D190,SITES!$A:$E,3,FALSE())),"",VLOOKUP($D190,SITES!$A:$E,3,FALSE()))</f>
        <v>48.880543000000003</v>
      </c>
      <c r="G190" s="56">
        <f>IF(ISERROR(VLOOKUP($D190,SITES!$A:$E,4,FALSE())),"",VLOOKUP($D190,SITES!$A:$E,4,FALSE()))</f>
        <v>-125.076486</v>
      </c>
      <c r="H190" s="60" t="str">
        <f t="shared" si="110"/>
        <v>30/05/2023</v>
      </c>
      <c r="I190" s="55">
        <f t="shared" si="111"/>
        <v>2.5</v>
      </c>
      <c r="J190" s="55">
        <f t="shared" si="112"/>
        <v>260</v>
      </c>
      <c r="K190" s="57">
        <f t="shared" si="113"/>
        <v>0.390972222222222</v>
      </c>
      <c r="L190" s="55" t="str">
        <f t="shared" si="114"/>
        <v>EGL</v>
      </c>
      <c r="M190" s="55">
        <f t="shared" si="115"/>
        <v>5.5</v>
      </c>
      <c r="N190" s="55">
        <f t="shared" si="117"/>
        <v>2</v>
      </c>
      <c r="O190" s="55">
        <f t="shared" si="116"/>
        <v>2</v>
      </c>
      <c r="P190" s="55" t="s">
        <v>158</v>
      </c>
      <c r="Q190" s="54" t="str">
        <f>IF($N190=1,IF(ISERROR(VLOOKUP($P190,'M1'!$A:$C,Q$2,FALSE())),"NOT PRESENT",VLOOKUP($P190,'M1'!$A:$C,Q$2,FALSE())),IF($N190=2,IF(ISERROR(VLOOKUP(DATA!$P190,'M2'!$A:$C,Q$2,FALSE())),"NOT PRESENT",VLOOKUP(DATA!$P190,'M2'!$A:$C,Q$2,FALSE())),IF($N190=0,IF(ISERROR(VLOOKUP($P190,'M1'!$A:$C,Q$2,FALSE())),IF(ISERROR(VLOOKUP(DATA!$P190,'M2'!$A:$C,Q$2,FALSE())),"NOT PRESENT",VLOOKUP(DATA!$P190,'M2'!$A:$C,Q$2,FALSE())),VLOOKUP($P190,'M1'!$A:$C,Q$2,FALSE())),"SPECIFY METHOD")))</f>
        <v>Hemilepidotus hemilepidotus</v>
      </c>
      <c r="R190" s="54" t="str">
        <f>IF($N190=1,IF(ISERROR(VLOOKUP($P190,'M1'!$A:$C,R$2,FALSE())),"NOT PRESENT",VLOOKUP($P190,'M1'!$A:$C,R$2,FALSE())),IF($N190=2,IF(ISERROR(VLOOKUP(DATA!$P190,'M2'!$A:$C,R$2,FALSE())),"NOT PRESENT",VLOOKUP(DATA!$P190,'M2'!$A:$C,R$2,FALSE())),IF($N190=0,IF(ISERROR(VLOOKUP($P190,'M1'!$A:$C,R$2,FALSE())),IF(ISERROR(VLOOKUP(DATA!$P190,'M2'!$A:$C,R$2,FALSE())),"NOT PRESENT",VLOOKUP(DATA!$P190,'M2'!$A:$C,R$2,FALSE())),VLOOKUP($P190,'M1'!$A:$C,R$2,FALSE())),"SPECIFY METHOD")))</f>
        <v>Red Irish lord</v>
      </c>
      <c r="S190" s="58">
        <f t="shared" si="83"/>
        <v>1</v>
      </c>
      <c r="T190" s="55">
        <v>0</v>
      </c>
      <c r="U190" s="55"/>
      <c r="V190" s="55"/>
      <c r="W190" s="55"/>
      <c r="X190" s="55">
        <v>1</v>
      </c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</row>
    <row r="191" spans="1:68" s="59" customFormat="1" ht="12.75" customHeight="1">
      <c r="A191" s="54">
        <f>MAX($A$1:$A190)+1</f>
        <v>189</v>
      </c>
      <c r="B191" s="55" t="str">
        <f t="shared" si="106"/>
        <v>Kieran Cox</v>
      </c>
      <c r="C191" s="55" t="str">
        <f t="shared" si="107"/>
        <v>Em Lim</v>
      </c>
      <c r="D191" s="55" t="str">
        <f t="shared" si="108"/>
        <v>KCCA20</v>
      </c>
      <c r="E191" s="54" t="str">
        <f>IF(ISERROR(VLOOKUP($D191,SITES!$A:$E,2,FALSE())),"",VLOOKUP($D191,SITES!$A:$E,2,FALSE()))</f>
        <v>Nanat Bay</v>
      </c>
      <c r="F191" s="55">
        <f>IF(ISERROR(VLOOKUP($D191,SITES!$A:$E,3,FALSE())),"",VLOOKUP($D191,SITES!$A:$E,3,FALSE()))</f>
        <v>48.880543000000003</v>
      </c>
      <c r="G191" s="56">
        <f>IF(ISERROR(VLOOKUP($D191,SITES!$A:$E,4,FALSE())),"",VLOOKUP($D191,SITES!$A:$E,4,FALSE()))</f>
        <v>-125.076486</v>
      </c>
      <c r="H191" s="60" t="str">
        <f t="shared" si="110"/>
        <v>30/05/2023</v>
      </c>
      <c r="I191" s="55">
        <f t="shared" si="111"/>
        <v>2.5</v>
      </c>
      <c r="J191" s="55">
        <f t="shared" si="112"/>
        <v>260</v>
      </c>
      <c r="K191" s="57">
        <f t="shared" si="113"/>
        <v>0.390972222222222</v>
      </c>
      <c r="L191" s="55" t="str">
        <f t="shared" si="114"/>
        <v>EGL</v>
      </c>
      <c r="M191" s="55">
        <f t="shared" si="115"/>
        <v>5.5</v>
      </c>
      <c r="N191" s="55">
        <f t="shared" si="117"/>
        <v>2</v>
      </c>
      <c r="O191" s="55">
        <f t="shared" si="116"/>
        <v>2</v>
      </c>
      <c r="P191" s="55" t="s">
        <v>151</v>
      </c>
      <c r="Q191" s="54" t="str">
        <f>IF($N191=1,IF(ISERROR(VLOOKUP($P191,'M1'!$A:$C,Q$2,FALSE())),"NOT PRESENT",VLOOKUP($P191,'M1'!$A:$C,Q$2,FALSE())),IF($N191=2,IF(ISERROR(VLOOKUP(DATA!$P191,'M2'!$A:$C,Q$2,FALSE())),"NOT PRESENT",VLOOKUP(DATA!$P191,'M2'!$A:$C,Q$2,FALSE())),IF($N191=0,IF(ISERROR(VLOOKUP($P191,'M1'!$A:$C,Q$2,FALSE())),IF(ISERROR(VLOOKUP(DATA!$P191,'M2'!$A:$C,Q$2,FALSE())),"NOT PRESENT",VLOOKUP(DATA!$P191,'M2'!$A:$C,Q$2,FALSE())),VLOOKUP($P191,'M1'!$A:$C,Q$2,FALSE())),"SPECIFY METHOD")))</f>
        <v>Evasterias troschelii</v>
      </c>
      <c r="R191" s="54" t="str">
        <f>IF($N191=1,IF(ISERROR(VLOOKUP($P191,'M1'!$A:$C,R$2,FALSE())),"NOT PRESENT",VLOOKUP($P191,'M1'!$A:$C,R$2,FALSE())),IF($N191=2,IF(ISERROR(VLOOKUP(DATA!$P191,'M2'!$A:$C,R$2,FALSE())),"NOT PRESENT",VLOOKUP(DATA!$P191,'M2'!$A:$C,R$2,FALSE())),IF($N191=0,IF(ISERROR(VLOOKUP($P191,'M1'!$A:$C,R$2,FALSE())),IF(ISERROR(VLOOKUP(DATA!$P191,'M2'!$A:$C,R$2,FALSE())),"NOT PRESENT",VLOOKUP(DATA!$P191,'M2'!$A:$C,R$2,FALSE())),VLOOKUP($P191,'M1'!$A:$C,R$2,FALSE())),"SPECIFY METHOD")))</f>
        <v>Mottled starfish</v>
      </c>
      <c r="S191" s="58">
        <f t="shared" si="83"/>
        <v>1</v>
      </c>
      <c r="T191" s="55">
        <v>1</v>
      </c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</row>
    <row r="192" spans="1:68" s="59" customFormat="1" ht="12.75" customHeight="1">
      <c r="A192" s="54">
        <f>MAX($A$1:$A191)+1</f>
        <v>190</v>
      </c>
      <c r="B192" s="55" t="str">
        <f t="shared" si="106"/>
        <v>Kieran Cox</v>
      </c>
      <c r="C192" s="55" t="str">
        <f t="shared" si="107"/>
        <v>Em Lim</v>
      </c>
      <c r="D192" s="55" t="str">
        <f t="shared" si="108"/>
        <v>KCCA20</v>
      </c>
      <c r="E192" s="54" t="str">
        <f>IF(ISERROR(VLOOKUP($D192,SITES!$A:$E,2,FALSE())),"",VLOOKUP($D192,SITES!$A:$E,2,FALSE()))</f>
        <v>Nanat Bay</v>
      </c>
      <c r="F192" s="55">
        <f>IF(ISERROR(VLOOKUP($D192,SITES!$A:$E,3,FALSE())),"",VLOOKUP($D192,SITES!$A:$E,3,FALSE()))</f>
        <v>48.880543000000003</v>
      </c>
      <c r="G192" s="56">
        <f>IF(ISERROR(VLOOKUP($D192,SITES!$A:$E,4,FALSE())),"",VLOOKUP($D192,SITES!$A:$E,4,FALSE()))</f>
        <v>-125.076486</v>
      </c>
      <c r="H192" s="60" t="str">
        <f t="shared" si="110"/>
        <v>30/05/2023</v>
      </c>
      <c r="I192" s="55">
        <f t="shared" si="111"/>
        <v>2.5</v>
      </c>
      <c r="J192" s="55">
        <f t="shared" si="112"/>
        <v>260</v>
      </c>
      <c r="K192" s="57">
        <f t="shared" si="113"/>
        <v>0.390972222222222</v>
      </c>
      <c r="L192" s="55" t="str">
        <f t="shared" si="114"/>
        <v>EGL</v>
      </c>
      <c r="M192" s="55">
        <f t="shared" si="115"/>
        <v>5.5</v>
      </c>
      <c r="N192" s="55">
        <f t="shared" si="117"/>
        <v>2</v>
      </c>
      <c r="O192" s="55">
        <f t="shared" si="116"/>
        <v>2</v>
      </c>
      <c r="P192" s="55" t="s">
        <v>159</v>
      </c>
      <c r="Q192" s="54" t="str">
        <f>IF($N192=1,IF(ISERROR(VLOOKUP($P192,'M1'!$A:$C,Q$2,FALSE())),"NOT PRESENT",VLOOKUP($P192,'M1'!$A:$C,Q$2,FALSE())),IF($N192=2,IF(ISERROR(VLOOKUP(DATA!$P192,'M2'!$A:$C,Q$2,FALSE())),"NOT PRESENT",VLOOKUP(DATA!$P192,'M2'!$A:$C,Q$2,FALSE())),IF($N192=0,IF(ISERROR(VLOOKUP($P192,'M1'!$A:$C,Q$2,FALSE())),IF(ISERROR(VLOOKUP(DATA!$P192,'M2'!$A:$C,Q$2,FALSE())),"NOT PRESENT",VLOOKUP(DATA!$P192,'M2'!$A:$C,Q$2,FALSE())),VLOOKUP($P192,'M1'!$A:$C,Q$2,FALSE())),"SPECIFY METHOD")))</f>
        <v>Patiria miniata</v>
      </c>
      <c r="R192" s="54" t="str">
        <f>IF($N192=1,IF(ISERROR(VLOOKUP($P192,'M1'!$A:$C,R$2,FALSE())),"NOT PRESENT",VLOOKUP($P192,'M1'!$A:$C,R$2,FALSE())),IF($N192=2,IF(ISERROR(VLOOKUP(DATA!$P192,'M2'!$A:$C,R$2,FALSE())),"NOT PRESENT",VLOOKUP(DATA!$P192,'M2'!$A:$C,R$2,FALSE())),IF($N192=0,IF(ISERROR(VLOOKUP($P192,'M1'!$A:$C,R$2,FALSE())),IF(ISERROR(VLOOKUP(DATA!$P192,'M2'!$A:$C,R$2,FALSE())),"NOT PRESENT",VLOOKUP(DATA!$P192,'M2'!$A:$C,R$2,FALSE())),VLOOKUP($P192,'M1'!$A:$C,R$2,FALSE())),"SPECIFY METHOD")))</f>
        <v>Bat star</v>
      </c>
      <c r="S192" s="58">
        <f t="shared" si="83"/>
        <v>6</v>
      </c>
      <c r="T192" s="55">
        <v>6</v>
      </c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</row>
    <row r="193" spans="1:68" s="59" customFormat="1" ht="12.75" customHeight="1">
      <c r="A193" s="54">
        <f>MAX($A$1:$A192)+1</f>
        <v>191</v>
      </c>
      <c r="B193" s="55" t="str">
        <f t="shared" si="106"/>
        <v>Kieran Cox</v>
      </c>
      <c r="C193" s="55" t="str">
        <f t="shared" si="107"/>
        <v>Em Lim</v>
      </c>
      <c r="D193" s="55" t="str">
        <f t="shared" si="108"/>
        <v>KCCA20</v>
      </c>
      <c r="E193" s="54" t="str">
        <f>IF(ISERROR(VLOOKUP($D193,SITES!$A:$E,2,FALSE())),"",VLOOKUP($D193,SITES!$A:$E,2,FALSE()))</f>
        <v>Nanat Bay</v>
      </c>
      <c r="F193" s="55">
        <f>IF(ISERROR(VLOOKUP($D193,SITES!$A:$E,3,FALSE())),"",VLOOKUP($D193,SITES!$A:$E,3,FALSE()))</f>
        <v>48.880543000000003</v>
      </c>
      <c r="G193" s="56">
        <f>IF(ISERROR(VLOOKUP($D193,SITES!$A:$E,4,FALSE())),"",VLOOKUP($D193,SITES!$A:$E,4,FALSE()))</f>
        <v>-125.076486</v>
      </c>
      <c r="H193" s="60" t="str">
        <f t="shared" si="110"/>
        <v>30/05/2023</v>
      </c>
      <c r="I193" s="55">
        <f t="shared" si="111"/>
        <v>2.5</v>
      </c>
      <c r="J193" s="55">
        <f t="shared" si="112"/>
        <v>260</v>
      </c>
      <c r="K193" s="57">
        <f t="shared" si="113"/>
        <v>0.390972222222222</v>
      </c>
      <c r="L193" s="55" t="str">
        <f t="shared" si="114"/>
        <v>EGL</v>
      </c>
      <c r="M193" s="55">
        <f t="shared" si="115"/>
        <v>5.5</v>
      </c>
      <c r="N193" s="55">
        <f t="shared" si="117"/>
        <v>2</v>
      </c>
      <c r="O193" s="55">
        <f t="shared" si="116"/>
        <v>2</v>
      </c>
      <c r="P193" s="55" t="s">
        <v>156</v>
      </c>
      <c r="Q193" s="54" t="str">
        <f>IF($N193=1,IF(ISERROR(VLOOKUP($P193,'M1'!$A:$C,Q$2,FALSE())),"NOT PRESENT",VLOOKUP($P193,'M1'!$A:$C,Q$2,FALSE())),IF($N193=2,IF(ISERROR(VLOOKUP(DATA!$P193,'M2'!$A:$C,Q$2,FALSE())),"NOT PRESENT",VLOOKUP(DATA!$P193,'M2'!$A:$C,Q$2,FALSE())),IF($N193=0,IF(ISERROR(VLOOKUP($P193,'M1'!$A:$C,Q$2,FALSE())),IF(ISERROR(VLOOKUP(DATA!$P193,'M2'!$A:$C,Q$2,FALSE())),"NOT PRESENT",VLOOKUP(DATA!$P193,'M2'!$A:$C,Q$2,FALSE())),VLOOKUP($P193,'M1'!$A:$C,Q$2,FALSE())),"SPECIFY METHOD")))</f>
        <v>Pugettia producta</v>
      </c>
      <c r="R193" s="54" t="str">
        <f>IF($N193=1,IF(ISERROR(VLOOKUP($P193,'M1'!$A:$C,R$2,FALSE())),"NOT PRESENT",VLOOKUP($P193,'M1'!$A:$C,R$2,FALSE())),IF($N193=2,IF(ISERROR(VLOOKUP(DATA!$P193,'M2'!$A:$C,R$2,FALSE())),"NOT PRESENT",VLOOKUP(DATA!$P193,'M2'!$A:$C,R$2,FALSE())),IF($N193=0,IF(ISERROR(VLOOKUP($P193,'M1'!$A:$C,R$2,FALSE())),IF(ISERROR(VLOOKUP(DATA!$P193,'M2'!$A:$C,R$2,FALSE())),"NOT PRESENT",VLOOKUP(DATA!$P193,'M2'!$A:$C,R$2,FALSE())),VLOOKUP($P193,'M1'!$A:$C,R$2,FALSE())),"SPECIFY METHOD")))</f>
        <v>Northern kelp crab</v>
      </c>
      <c r="S193" s="58">
        <f t="shared" si="83"/>
        <v>7</v>
      </c>
      <c r="T193" s="55">
        <v>7</v>
      </c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</row>
    <row r="194" spans="1:68" s="59" customFormat="1" ht="12.75" customHeight="1">
      <c r="A194" s="54">
        <f>MAX($A$1:$A193)+1</f>
        <v>192</v>
      </c>
      <c r="B194" s="55" t="str">
        <f t="shared" si="106"/>
        <v>Kieran Cox</v>
      </c>
      <c r="C194" s="55" t="str">
        <f t="shared" si="107"/>
        <v>Em Lim</v>
      </c>
      <c r="D194" s="55" t="str">
        <f t="shared" si="108"/>
        <v>KCCA20</v>
      </c>
      <c r="E194" s="54" t="str">
        <f>IF(ISERROR(VLOOKUP($D194,SITES!$A:$E,2,FALSE())),"",VLOOKUP($D194,SITES!$A:$E,2,FALSE()))</f>
        <v>Nanat Bay</v>
      </c>
      <c r="F194" s="55">
        <f>IF(ISERROR(VLOOKUP($D194,SITES!$A:$E,3,FALSE())),"",VLOOKUP($D194,SITES!$A:$E,3,FALSE()))</f>
        <v>48.880543000000003</v>
      </c>
      <c r="G194" s="56">
        <f>IF(ISERROR(VLOOKUP($D194,SITES!$A:$E,4,FALSE())),"",VLOOKUP($D194,SITES!$A:$E,4,FALSE()))</f>
        <v>-125.076486</v>
      </c>
      <c r="H194" s="60" t="str">
        <f t="shared" si="110"/>
        <v>30/05/2023</v>
      </c>
      <c r="I194" s="55">
        <f t="shared" si="111"/>
        <v>2.5</v>
      </c>
      <c r="J194" s="55">
        <f t="shared" si="112"/>
        <v>260</v>
      </c>
      <c r="K194" s="57">
        <f t="shared" si="113"/>
        <v>0.390972222222222</v>
      </c>
      <c r="L194" s="55" t="str">
        <f t="shared" si="114"/>
        <v>EGL</v>
      </c>
      <c r="M194" s="55">
        <f t="shared" si="115"/>
        <v>5.5</v>
      </c>
      <c r="N194" s="55">
        <f t="shared" si="117"/>
        <v>2</v>
      </c>
      <c r="O194" s="55">
        <f t="shared" si="116"/>
        <v>2</v>
      </c>
      <c r="P194" s="55" t="s">
        <v>172</v>
      </c>
      <c r="Q194" s="54" t="str">
        <f>IF($N194=1,IF(ISERROR(VLOOKUP($P194,'M1'!$A:$C,Q$2,FALSE())),"NOT PRESENT",VLOOKUP($P194,'M1'!$A:$C,Q$2,FALSE())),IF($N194=2,IF(ISERROR(VLOOKUP(DATA!$P194,'M2'!$A:$C,Q$2,FALSE())),"NOT PRESENT",VLOOKUP(DATA!$P194,'M2'!$A:$C,Q$2,FALSE())),IF($N194=0,IF(ISERROR(VLOOKUP($P194,'M1'!$A:$C,Q$2,FALSE())),IF(ISERROR(VLOOKUP(DATA!$P194,'M2'!$A:$C,Q$2,FALSE())),"NOT PRESENT",VLOOKUP(DATA!$P194,'M2'!$A:$C,Q$2,FALSE())),VLOOKUP($P194,'M1'!$A:$C,Q$2,FALSE())),"SPECIFY METHOD")))</f>
        <v>Ceratostoma foliatum</v>
      </c>
      <c r="R194" s="54" t="str">
        <f>IF($N194=1,IF(ISERROR(VLOOKUP($P194,'M1'!$A:$C,R$2,FALSE())),"NOT PRESENT",VLOOKUP($P194,'M1'!$A:$C,R$2,FALSE())),IF($N194=2,IF(ISERROR(VLOOKUP(DATA!$P194,'M2'!$A:$C,R$2,FALSE())),"NOT PRESENT",VLOOKUP(DATA!$P194,'M2'!$A:$C,R$2,FALSE())),IF($N194=0,IF(ISERROR(VLOOKUP($P194,'M1'!$A:$C,R$2,FALSE())),IF(ISERROR(VLOOKUP(DATA!$P194,'M2'!$A:$C,R$2,FALSE())),"NOT PRESENT",VLOOKUP(DATA!$P194,'M2'!$A:$C,R$2,FALSE())),VLOOKUP($P194,'M1'!$A:$C,R$2,FALSE())),"SPECIFY METHOD")))</f>
        <v>Leafy hornmouth</v>
      </c>
      <c r="S194" s="58">
        <f t="shared" si="83"/>
        <v>3</v>
      </c>
      <c r="T194" s="55">
        <v>3</v>
      </c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</row>
    <row r="195" spans="1:68" s="59" customFormat="1" ht="12.75" customHeight="1">
      <c r="A195" s="54">
        <f>MAX($A$1:$A194)+1</f>
        <v>193</v>
      </c>
      <c r="B195" s="55" t="str">
        <f t="shared" si="106"/>
        <v>Kieran Cox</v>
      </c>
      <c r="C195" s="55" t="str">
        <f t="shared" si="107"/>
        <v>Em Lim</v>
      </c>
      <c r="D195" s="55" t="str">
        <f t="shared" si="108"/>
        <v>KCCA20</v>
      </c>
      <c r="E195" s="54" t="str">
        <f>IF(ISERROR(VLOOKUP($D195,SITES!$A:$E,2,FALSE())),"",VLOOKUP($D195,SITES!$A:$E,2,FALSE()))</f>
        <v>Nanat Bay</v>
      </c>
      <c r="F195" s="55">
        <f>IF(ISERROR(VLOOKUP($D195,SITES!$A:$E,3,FALSE())),"",VLOOKUP($D195,SITES!$A:$E,3,FALSE()))</f>
        <v>48.880543000000003</v>
      </c>
      <c r="G195" s="56">
        <f>IF(ISERROR(VLOOKUP($D195,SITES!$A:$E,4,FALSE())),"",VLOOKUP($D195,SITES!$A:$E,4,FALSE()))</f>
        <v>-125.076486</v>
      </c>
      <c r="H195" s="60" t="str">
        <f t="shared" si="110"/>
        <v>30/05/2023</v>
      </c>
      <c r="I195" s="55">
        <f t="shared" si="111"/>
        <v>2.5</v>
      </c>
      <c r="J195" s="55">
        <f t="shared" si="112"/>
        <v>260</v>
      </c>
      <c r="K195" s="57">
        <f t="shared" si="113"/>
        <v>0.390972222222222</v>
      </c>
      <c r="L195" s="55" t="str">
        <f t="shared" si="114"/>
        <v>EGL</v>
      </c>
      <c r="M195" s="55">
        <f t="shared" si="115"/>
        <v>5.5</v>
      </c>
      <c r="N195" s="55">
        <f t="shared" si="117"/>
        <v>2</v>
      </c>
      <c r="O195" s="55">
        <f t="shared" si="116"/>
        <v>2</v>
      </c>
      <c r="P195" s="55" t="s">
        <v>142</v>
      </c>
      <c r="Q195" s="54" t="str">
        <f>IF($N195=1,IF(ISERROR(VLOOKUP($P195,'M1'!$A:$C,Q$2,FALSE())),"NOT PRESENT",VLOOKUP($P195,'M1'!$A:$C,Q$2,FALSE())),IF($N195=2,IF(ISERROR(VLOOKUP(DATA!$P195,'M2'!$A:$C,Q$2,FALSE())),"NOT PRESENT",VLOOKUP(DATA!$P195,'M2'!$A:$C,Q$2,FALSE())),IF($N195=0,IF(ISERROR(VLOOKUP($P195,'M1'!$A:$C,Q$2,FALSE())),IF(ISERROR(VLOOKUP(DATA!$P195,'M2'!$A:$C,Q$2,FALSE())),"NOT PRESENT",VLOOKUP(DATA!$P195,'M2'!$A:$C,Q$2,FALSE())),VLOOKUP($P195,'M1'!$A:$C,Q$2,FALSE())),"SPECIFY METHOD")))</f>
        <v>Dermasterias imbricata</v>
      </c>
      <c r="R195" s="54" t="str">
        <f>IF($N195=1,IF(ISERROR(VLOOKUP($P195,'M1'!$A:$C,R$2,FALSE())),"NOT PRESENT",VLOOKUP($P195,'M1'!$A:$C,R$2,FALSE())),IF($N195=2,IF(ISERROR(VLOOKUP(DATA!$P195,'M2'!$A:$C,R$2,FALSE())),"NOT PRESENT",VLOOKUP(DATA!$P195,'M2'!$A:$C,R$2,FALSE())),IF($N195=0,IF(ISERROR(VLOOKUP($P195,'M1'!$A:$C,R$2,FALSE())),IF(ISERROR(VLOOKUP(DATA!$P195,'M2'!$A:$C,R$2,FALSE())),"NOT PRESENT",VLOOKUP(DATA!$P195,'M2'!$A:$C,R$2,FALSE())),VLOOKUP($P195,'M1'!$A:$C,R$2,FALSE())),"SPECIFY METHOD")))</f>
        <v>Leather star</v>
      </c>
      <c r="S195" s="58">
        <f t="shared" ref="S195:S258" si="118">SUM(T195:AV195)</f>
        <v>4</v>
      </c>
      <c r="T195" s="55">
        <v>4</v>
      </c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</row>
    <row r="196" spans="1:68" s="59" customFormat="1" ht="12.75" customHeight="1">
      <c r="A196" s="54">
        <f>MAX($A$1:$A195)+1</f>
        <v>194</v>
      </c>
      <c r="B196" s="55" t="str">
        <f t="shared" si="106"/>
        <v>Kieran Cox</v>
      </c>
      <c r="C196" s="55" t="str">
        <f t="shared" si="107"/>
        <v>Em Lim</v>
      </c>
      <c r="D196" s="55" t="str">
        <f t="shared" si="108"/>
        <v>KCCA20</v>
      </c>
      <c r="E196" s="54" t="str">
        <f>IF(ISERROR(VLOOKUP($D196,SITES!$A:$E,2,FALSE())),"",VLOOKUP($D196,SITES!$A:$E,2,FALSE()))</f>
        <v>Nanat Bay</v>
      </c>
      <c r="F196" s="55">
        <f>IF(ISERROR(VLOOKUP($D196,SITES!$A:$E,3,FALSE())),"",VLOOKUP($D196,SITES!$A:$E,3,FALSE()))</f>
        <v>48.880543000000003</v>
      </c>
      <c r="G196" s="56">
        <f>IF(ISERROR(VLOOKUP($D196,SITES!$A:$E,4,FALSE())),"",VLOOKUP($D196,SITES!$A:$E,4,FALSE()))</f>
        <v>-125.076486</v>
      </c>
      <c r="H196" s="60" t="str">
        <f t="shared" si="110"/>
        <v>30/05/2023</v>
      </c>
      <c r="I196" s="55">
        <f t="shared" si="111"/>
        <v>2.5</v>
      </c>
      <c r="J196" s="55">
        <f t="shared" si="112"/>
        <v>260</v>
      </c>
      <c r="K196" s="57">
        <f t="shared" si="113"/>
        <v>0.390972222222222</v>
      </c>
      <c r="L196" s="55" t="str">
        <f t="shared" si="114"/>
        <v>EGL</v>
      </c>
      <c r="M196" s="55">
        <f t="shared" si="115"/>
        <v>5.5</v>
      </c>
      <c r="N196" s="55">
        <f t="shared" si="117"/>
        <v>2</v>
      </c>
      <c r="O196" s="55">
        <f t="shared" si="116"/>
        <v>2</v>
      </c>
      <c r="P196" s="55" t="s">
        <v>166</v>
      </c>
      <c r="Q196" s="54" t="str">
        <f>IF($N196=1,IF(ISERROR(VLOOKUP($P196,'M1'!$A:$C,Q$2,FALSE())),"NOT PRESENT",VLOOKUP($P196,'M1'!$A:$C,Q$2,FALSE())),IF($N196=2,IF(ISERROR(VLOOKUP(DATA!$P196,'M2'!$A:$C,Q$2,FALSE())),"NOT PRESENT",VLOOKUP(DATA!$P196,'M2'!$A:$C,Q$2,FALSE())),IF($N196=0,IF(ISERROR(VLOOKUP($P196,'M1'!$A:$C,Q$2,FALSE())),IF(ISERROR(VLOOKUP(DATA!$P196,'M2'!$A:$C,Q$2,FALSE())),"NOT PRESENT",VLOOKUP(DATA!$P196,'M2'!$A:$C,Q$2,FALSE())),VLOOKUP($P196,'M1'!$A:$C,Q$2,FALSE())),"SPECIFY METHOD")))</f>
        <v>Oxylebius pictus</v>
      </c>
      <c r="R196" s="54" t="str">
        <f>IF($N196=1,IF(ISERROR(VLOOKUP($P196,'M1'!$A:$C,R$2,FALSE())),"NOT PRESENT",VLOOKUP($P196,'M1'!$A:$C,R$2,FALSE())),IF($N196=2,IF(ISERROR(VLOOKUP(DATA!$P196,'M2'!$A:$C,R$2,FALSE())),"NOT PRESENT",VLOOKUP(DATA!$P196,'M2'!$A:$C,R$2,FALSE())),IF($N196=0,IF(ISERROR(VLOOKUP($P196,'M1'!$A:$C,R$2,FALSE())),IF(ISERROR(VLOOKUP(DATA!$P196,'M2'!$A:$C,R$2,FALSE())),"NOT PRESENT",VLOOKUP(DATA!$P196,'M2'!$A:$C,R$2,FALSE())),VLOOKUP($P196,'M1'!$A:$C,R$2,FALSE())),"SPECIFY METHOD")))</f>
        <v>Painted greenling</v>
      </c>
      <c r="S196" s="58">
        <f t="shared" si="118"/>
        <v>1</v>
      </c>
      <c r="T196" s="55">
        <v>0</v>
      </c>
      <c r="U196" s="55"/>
      <c r="V196" s="55"/>
      <c r="W196" s="55">
        <v>1</v>
      </c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</row>
    <row r="197" spans="1:68" s="59" customFormat="1" ht="12.75" customHeight="1">
      <c r="A197" s="54">
        <f>MAX($A$1:$A196)+1</f>
        <v>195</v>
      </c>
      <c r="B197" s="55" t="str">
        <f t="shared" si="106"/>
        <v>Kieran Cox</v>
      </c>
      <c r="C197" s="55" t="str">
        <f t="shared" si="107"/>
        <v>Em Lim</v>
      </c>
      <c r="D197" s="55" t="str">
        <f t="shared" si="108"/>
        <v>KCCA20</v>
      </c>
      <c r="E197" s="54" t="str">
        <f>IF(ISERROR(VLOOKUP($D197,SITES!$A:$E,2,FALSE())),"",VLOOKUP($D197,SITES!$A:$E,2,FALSE()))</f>
        <v>Nanat Bay</v>
      </c>
      <c r="F197" s="55">
        <f>IF(ISERROR(VLOOKUP($D197,SITES!$A:$E,3,FALSE())),"",VLOOKUP($D197,SITES!$A:$E,3,FALSE()))</f>
        <v>48.880543000000003</v>
      </c>
      <c r="G197" s="56">
        <f>IF(ISERROR(VLOOKUP($D197,SITES!$A:$E,4,FALSE())),"",VLOOKUP($D197,SITES!$A:$E,4,FALSE()))</f>
        <v>-125.076486</v>
      </c>
      <c r="H197" s="60" t="str">
        <f t="shared" si="110"/>
        <v>30/05/2023</v>
      </c>
      <c r="I197" s="55">
        <f t="shared" si="111"/>
        <v>2.5</v>
      </c>
      <c r="J197" s="55">
        <f t="shared" si="112"/>
        <v>260</v>
      </c>
      <c r="K197" s="57">
        <f t="shared" si="113"/>
        <v>0.390972222222222</v>
      </c>
      <c r="L197" s="55" t="str">
        <f t="shared" si="114"/>
        <v>EGL</v>
      </c>
      <c r="M197" s="55">
        <f t="shared" si="115"/>
        <v>5.5</v>
      </c>
      <c r="N197" s="55">
        <f t="shared" si="117"/>
        <v>2</v>
      </c>
      <c r="O197" s="55">
        <f t="shared" si="116"/>
        <v>2</v>
      </c>
      <c r="P197" s="55" t="s">
        <v>148</v>
      </c>
      <c r="Q197" s="54" t="str">
        <f>IF($N197=1,IF(ISERROR(VLOOKUP($P197,'M1'!$A:$C,Q$2,FALSE())),"NOT PRESENT",VLOOKUP($P197,'M1'!$A:$C,Q$2,FALSE())),IF($N197=2,IF(ISERROR(VLOOKUP(DATA!$P197,'M2'!$A:$C,Q$2,FALSE())),"NOT PRESENT",VLOOKUP(DATA!$P197,'M2'!$A:$C,Q$2,FALSE())),IF($N197=0,IF(ISERROR(VLOOKUP($P197,'M1'!$A:$C,Q$2,FALSE())),IF(ISERROR(VLOOKUP(DATA!$P197,'M2'!$A:$C,Q$2,FALSE())),"NOT PRESENT",VLOOKUP(DATA!$P197,'M2'!$A:$C,Q$2,FALSE())),VLOOKUP($P197,'M1'!$A:$C,Q$2,FALSE())),"SPECIFY METHOD")))</f>
        <v>Apostichopus californicus</v>
      </c>
      <c r="R197" s="54" t="str">
        <f>IF($N197=1,IF(ISERROR(VLOOKUP($P197,'M1'!$A:$C,R$2,FALSE())),"NOT PRESENT",VLOOKUP($P197,'M1'!$A:$C,R$2,FALSE())),IF($N197=2,IF(ISERROR(VLOOKUP(DATA!$P197,'M2'!$A:$C,R$2,FALSE())),"NOT PRESENT",VLOOKUP(DATA!$P197,'M2'!$A:$C,R$2,FALSE())),IF($N197=0,IF(ISERROR(VLOOKUP($P197,'M1'!$A:$C,R$2,FALSE())),IF(ISERROR(VLOOKUP(DATA!$P197,'M2'!$A:$C,R$2,FALSE())),"NOT PRESENT",VLOOKUP(DATA!$P197,'M2'!$A:$C,R$2,FALSE())),VLOOKUP($P197,'M1'!$A:$C,R$2,FALSE())),"SPECIFY METHOD")))</f>
        <v>California sea cucumber</v>
      </c>
      <c r="S197" s="58">
        <f t="shared" si="118"/>
        <v>1</v>
      </c>
      <c r="T197" s="55">
        <v>1</v>
      </c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</row>
    <row r="198" spans="1:68" s="59" customFormat="1" ht="12.75" customHeight="1">
      <c r="A198" s="54">
        <f>MAX($A$1:$A197)+1</f>
        <v>196</v>
      </c>
      <c r="B198" s="55" t="str">
        <f t="shared" si="106"/>
        <v>Kieran Cox</v>
      </c>
      <c r="C198" s="55" t="str">
        <f t="shared" si="107"/>
        <v>Em Lim</v>
      </c>
      <c r="D198" s="55" t="str">
        <f t="shared" si="108"/>
        <v>KCCA20</v>
      </c>
      <c r="E198" s="54" t="str">
        <f>IF(ISERROR(VLOOKUP($D198,SITES!$A:$E,2,FALSE())),"",VLOOKUP($D198,SITES!$A:$E,2,FALSE()))</f>
        <v>Nanat Bay</v>
      </c>
      <c r="F198" s="55">
        <f>IF(ISERROR(VLOOKUP($D198,SITES!$A:$E,3,FALSE())),"",VLOOKUP($D198,SITES!$A:$E,3,FALSE()))</f>
        <v>48.880543000000003</v>
      </c>
      <c r="G198" s="56">
        <f>IF(ISERROR(VLOOKUP($D198,SITES!$A:$E,4,FALSE())),"",VLOOKUP($D198,SITES!$A:$E,4,FALSE()))</f>
        <v>-125.076486</v>
      </c>
      <c r="H198" s="60" t="str">
        <f t="shared" si="110"/>
        <v>30/05/2023</v>
      </c>
      <c r="I198" s="55">
        <f t="shared" si="111"/>
        <v>2.5</v>
      </c>
      <c r="J198" s="55">
        <f t="shared" si="112"/>
        <v>260</v>
      </c>
      <c r="K198" s="57">
        <f t="shared" si="113"/>
        <v>0.390972222222222</v>
      </c>
      <c r="L198" s="55" t="str">
        <f t="shared" si="114"/>
        <v>EGL</v>
      </c>
      <c r="M198" s="55">
        <f t="shared" si="115"/>
        <v>5.5</v>
      </c>
      <c r="N198" s="55">
        <f t="shared" si="117"/>
        <v>2</v>
      </c>
      <c r="O198" s="55">
        <f t="shared" si="116"/>
        <v>2</v>
      </c>
      <c r="P198" s="55" t="s">
        <v>147</v>
      </c>
      <c r="Q198" s="54" t="str">
        <f>IF($N198=1,IF(ISERROR(VLOOKUP($P198,'M1'!$A:$C,Q$2,FALSE())),"NOT PRESENT",VLOOKUP($P198,'M1'!$A:$C,Q$2,FALSE())),IF($N198=2,IF(ISERROR(VLOOKUP(DATA!$P198,'M2'!$A:$C,Q$2,FALSE())),"NOT PRESENT",VLOOKUP(DATA!$P198,'M2'!$A:$C,Q$2,FALSE())),IF($N198=0,IF(ISERROR(VLOOKUP($P198,'M1'!$A:$C,Q$2,FALSE())),IF(ISERROR(VLOOKUP(DATA!$P198,'M2'!$A:$C,Q$2,FALSE())),"NOT PRESENT",VLOOKUP(DATA!$P198,'M2'!$A:$C,Q$2,FALSE())),VLOOKUP($P198,'M1'!$A:$C,Q$2,FALSE())),"SPECIFY METHOD")))</f>
        <v>Orthasterias koehleri</v>
      </c>
      <c r="R198" s="54" t="str">
        <f>IF($N198=1,IF(ISERROR(VLOOKUP($P198,'M1'!$A:$C,R$2,FALSE())),"NOT PRESENT",VLOOKUP($P198,'M1'!$A:$C,R$2,FALSE())),IF($N198=2,IF(ISERROR(VLOOKUP(DATA!$P198,'M2'!$A:$C,R$2,FALSE())),"NOT PRESENT",VLOOKUP(DATA!$P198,'M2'!$A:$C,R$2,FALSE())),IF($N198=0,IF(ISERROR(VLOOKUP($P198,'M1'!$A:$C,R$2,FALSE())),IF(ISERROR(VLOOKUP(DATA!$P198,'M2'!$A:$C,R$2,FALSE())),"NOT PRESENT",VLOOKUP(DATA!$P198,'M2'!$A:$C,R$2,FALSE())),VLOOKUP($P198,'M1'!$A:$C,R$2,FALSE())),"SPECIFY METHOD")))</f>
        <v>Rainbow star</v>
      </c>
      <c r="S198" s="58">
        <f t="shared" si="118"/>
        <v>1</v>
      </c>
      <c r="T198" s="55">
        <v>1</v>
      </c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</row>
    <row r="199" spans="1:68" s="59" customFormat="1" ht="12.75" customHeight="1">
      <c r="A199" s="54">
        <f>MAX($A$1:$A198)+1</f>
        <v>197</v>
      </c>
      <c r="B199" s="55" t="str">
        <f t="shared" si="106"/>
        <v>Kieran Cox</v>
      </c>
      <c r="C199" s="55" t="str">
        <f t="shared" si="107"/>
        <v>Em Lim</v>
      </c>
      <c r="D199" s="55" t="str">
        <f t="shared" si="108"/>
        <v>KCCA20</v>
      </c>
      <c r="E199" s="54" t="str">
        <f>IF(ISERROR(VLOOKUP($D199,SITES!$A:$E,2,FALSE())),"",VLOOKUP($D199,SITES!$A:$E,2,FALSE()))</f>
        <v>Nanat Bay</v>
      </c>
      <c r="F199" s="55">
        <f>IF(ISERROR(VLOOKUP($D199,SITES!$A:$E,3,FALSE())),"",VLOOKUP($D199,SITES!$A:$E,3,FALSE()))</f>
        <v>48.880543000000003</v>
      </c>
      <c r="G199" s="56">
        <f>IF(ISERROR(VLOOKUP($D199,SITES!$A:$E,4,FALSE())),"",VLOOKUP($D199,SITES!$A:$E,4,FALSE()))</f>
        <v>-125.076486</v>
      </c>
      <c r="H199" s="60" t="str">
        <f t="shared" si="110"/>
        <v>30/05/2023</v>
      </c>
      <c r="I199" s="55">
        <f t="shared" si="111"/>
        <v>2.5</v>
      </c>
      <c r="J199" s="55">
        <f t="shared" si="112"/>
        <v>260</v>
      </c>
      <c r="K199" s="57">
        <f t="shared" si="113"/>
        <v>0.390972222222222</v>
      </c>
      <c r="L199" s="55" t="str">
        <f t="shared" si="114"/>
        <v>EGL</v>
      </c>
      <c r="M199" s="55">
        <f t="shared" si="115"/>
        <v>5.5</v>
      </c>
      <c r="N199" s="55">
        <v>0</v>
      </c>
      <c r="O199" s="55">
        <v>2</v>
      </c>
      <c r="P199" s="55" t="s">
        <v>168</v>
      </c>
      <c r="Q199" s="54" t="str">
        <f>IF($N199=1,IF(ISERROR(VLOOKUP($P199,'M1'!$A:$C,Q$2,FALSE())),"NOT PRESENT",VLOOKUP($P199,'M1'!$A:$C,Q$2,FALSE())),IF($N199=2,IF(ISERROR(VLOOKUP(DATA!$P199,'M2'!$A:$C,Q$2,FALSE())),"NOT PRESENT",VLOOKUP(DATA!$P199,'M2'!$A:$C,Q$2,FALSE())),IF($N199=0,IF(ISERROR(VLOOKUP($P199,'M1'!$A:$C,Q$2,FALSE())),IF(ISERROR(VLOOKUP(DATA!$P199,'M2'!$A:$C,Q$2,FALSE())),"NOT PRESENT",VLOOKUP(DATA!$P199,'M2'!$A:$C,Q$2,FALSE())),VLOOKUP($P199,'M1'!$A:$C,Q$2,FALSE())),"SPECIFY METHOD")))</f>
        <v>Debris - Zero</v>
      </c>
      <c r="R199" s="54" t="str">
        <f>IF($N199=1,IF(ISERROR(VLOOKUP($P199,'M1'!$A:$C,R$2,FALSE())),"NOT PRESENT",VLOOKUP($P199,'M1'!$A:$C,R$2,FALSE())),IF($N199=2,IF(ISERROR(VLOOKUP(DATA!$P199,'M2'!$A:$C,R$2,FALSE())),"NOT PRESENT",VLOOKUP(DATA!$P199,'M2'!$A:$C,R$2,FALSE())),IF($N199=0,IF(ISERROR(VLOOKUP($P199,'M1'!$A:$C,R$2,FALSE())),IF(ISERROR(VLOOKUP(DATA!$P199,'M2'!$A:$C,R$2,FALSE())),"NOT PRESENT",VLOOKUP(DATA!$P199,'M2'!$A:$C,R$2,FALSE())),VLOOKUP($P199,'M1'!$A:$C,R$2,FALSE())),"SPECIFY METHOD")))</f>
        <v>No Debris found</v>
      </c>
      <c r="S199" s="58">
        <f t="shared" si="118"/>
        <v>0</v>
      </c>
      <c r="T199" s="55">
        <v>0</v>
      </c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</row>
    <row r="200" spans="1:68" s="59" customFormat="1" ht="12.75" customHeight="1">
      <c r="A200" s="54">
        <f>MAX($A$1:$A199)+1</f>
        <v>198</v>
      </c>
      <c r="B200" s="55" t="s">
        <v>137</v>
      </c>
      <c r="C200" s="55" t="s">
        <v>169</v>
      </c>
      <c r="D200" s="55" t="s">
        <v>19</v>
      </c>
      <c r="E200" s="54" t="str">
        <f>IF(ISERROR(VLOOKUP($D200,SITES!$A:$E,2,FALSE())),"",VLOOKUP($D200,SITES!$A:$E,2,FALSE()))</f>
        <v>Wizard Islet North</v>
      </c>
      <c r="F200" s="55">
        <f>IF(ISERROR(VLOOKUP($D200,SITES!$A:$E,3,FALSE())),"",VLOOKUP($D200,SITES!$A:$E,3,FALSE()))</f>
        <v>48.859160000000003</v>
      </c>
      <c r="G200" s="56">
        <f>IF(ISERROR(VLOOKUP($D200,SITES!$A:$E,4,FALSE())),"",VLOOKUP($D200,SITES!$A:$E,4,FALSE()))</f>
        <v>-125.15908</v>
      </c>
      <c r="H200" s="60" t="s">
        <v>6</v>
      </c>
      <c r="I200" s="55">
        <v>1</v>
      </c>
      <c r="J200" s="55">
        <v>210</v>
      </c>
      <c r="K200" s="57">
        <v>0.4375</v>
      </c>
      <c r="L200" s="55" t="s">
        <v>170</v>
      </c>
      <c r="M200" s="55">
        <v>5.5</v>
      </c>
      <c r="N200" s="55">
        <v>1</v>
      </c>
      <c r="O200" s="55">
        <v>2</v>
      </c>
      <c r="P200" s="55" t="s">
        <v>155</v>
      </c>
      <c r="Q200" s="54" t="str">
        <f>IF($N200=1,IF(ISERROR(VLOOKUP($P200,'M1'!$A:$C,Q$2,FALSE())),"NOT PRESENT",VLOOKUP($P200,'M1'!$A:$C,Q$2,FALSE())),IF($N200=2,IF(ISERROR(VLOOKUP(DATA!$P200,'M2'!$A:$C,Q$2,FALSE())),"NOT PRESENT",VLOOKUP(DATA!$P200,'M2'!$A:$C,Q$2,FALSE())),IF($N200=0,IF(ISERROR(VLOOKUP($P200,'M1'!$A:$C,Q$2,FALSE())),IF(ISERROR(VLOOKUP(DATA!$P200,'M2'!$A:$C,Q$2,FALSE())),"NOT PRESENT",VLOOKUP(DATA!$P200,'M2'!$A:$C,Q$2,FALSE())),VLOOKUP($P200,'M1'!$A:$C,Q$2,FALSE())),"SPECIFY METHOD")))</f>
        <v>Hexagrammos decagrammus</v>
      </c>
      <c r="R200" s="54" t="str">
        <f>IF($N200=1,IF(ISERROR(VLOOKUP($P200,'M1'!$A:$C,R$2,FALSE())),"NOT PRESENT",VLOOKUP($P200,'M1'!$A:$C,R$2,FALSE())),IF($N200=2,IF(ISERROR(VLOOKUP(DATA!$P200,'M2'!$A:$C,R$2,FALSE())),"NOT PRESENT",VLOOKUP(DATA!$P200,'M2'!$A:$C,R$2,FALSE())),IF($N200=0,IF(ISERROR(VLOOKUP($P200,'M1'!$A:$C,R$2,FALSE())),IF(ISERROR(VLOOKUP(DATA!$P200,'M2'!$A:$C,R$2,FALSE())),"NOT PRESENT",VLOOKUP(DATA!$P200,'M2'!$A:$C,R$2,FALSE())),VLOOKUP($P200,'M1'!$A:$C,R$2,FALSE())),"SPECIFY METHOD")))</f>
        <v>Kelp greenling</v>
      </c>
      <c r="S200" s="58">
        <f t="shared" si="118"/>
        <v>1</v>
      </c>
      <c r="T200" s="55">
        <v>0</v>
      </c>
      <c r="U200" s="55"/>
      <c r="V200" s="55"/>
      <c r="W200" s="55"/>
      <c r="X200" s="55"/>
      <c r="Y200" s="55"/>
      <c r="Z200" s="55"/>
      <c r="AA200" s="55"/>
      <c r="AB200" s="55"/>
      <c r="AC200" s="55"/>
      <c r="AD200" s="55">
        <v>1</v>
      </c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</row>
    <row r="201" spans="1:68" s="59" customFormat="1" ht="12.75" customHeight="1">
      <c r="A201" s="54">
        <f>MAX($A$1:$A200)+1</f>
        <v>199</v>
      </c>
      <c r="B201" s="55" t="str">
        <f>IF(ISERROR(B200),IF(ISERROR(B198),IF(ISERROR(B197),"BLANK",B197),B198),B200)</f>
        <v>Kieran Cox</v>
      </c>
      <c r="C201" s="55" t="str">
        <f>IF(ISERROR(C200),IF(ISERROR(C198),IF(ISERROR(C197),"BLANK",C197),C198),C200)</f>
        <v>Claire Attridge</v>
      </c>
      <c r="D201" s="55" t="str">
        <f>IF(ISERROR(D200),IF(ISERROR(D198),IF(ISERROR(D197),"BLANK",D197),D198),D200)</f>
        <v>KCCA19</v>
      </c>
      <c r="E201" s="54" t="str">
        <f>IF(ISERROR(VLOOKUP($D201,SITES!$A:$E,2,FALSE())),"",VLOOKUP($D201,SITES!$A:$E,2,FALSE()))</f>
        <v>Wizard Islet North</v>
      </c>
      <c r="F201" s="55">
        <f>IF(ISERROR(VLOOKUP($D201,SITES!$A:$E,3,FALSE())),"",VLOOKUP($D201,SITES!$A:$E,3,FALSE()))</f>
        <v>48.859160000000003</v>
      </c>
      <c r="G201" s="56">
        <f>IF(ISERROR(VLOOKUP($D201,SITES!$A:$E,4,FALSE())),"",VLOOKUP($D201,SITES!$A:$E,4,FALSE()))</f>
        <v>-125.15908</v>
      </c>
      <c r="H201" s="60" t="str">
        <f t="shared" ref="H201:M201" si="119">IF(ISERROR(H200),IF(ISERROR(H198),IF(ISERROR(H197),"BLANK",H197),H198),H200)</f>
        <v>08/06/2023</v>
      </c>
      <c r="I201" s="55">
        <f t="shared" si="119"/>
        <v>1</v>
      </c>
      <c r="J201" s="55">
        <f t="shared" si="119"/>
        <v>210</v>
      </c>
      <c r="K201" s="57">
        <f t="shared" si="119"/>
        <v>0.4375</v>
      </c>
      <c r="L201" s="55" t="str">
        <f t="shared" si="119"/>
        <v>KDC</v>
      </c>
      <c r="M201" s="55">
        <f t="shared" si="119"/>
        <v>5.5</v>
      </c>
      <c r="N201" s="55">
        <v>2</v>
      </c>
      <c r="O201" s="55">
        <f>IF(ISERROR(O200),IF(ISERROR(O198),IF(ISERROR(O197),"BLANK",O197),O198),O200)</f>
        <v>2</v>
      </c>
      <c r="P201" s="55" t="s">
        <v>146</v>
      </c>
      <c r="Q201" s="54" t="str">
        <f>IF($N201=1,IF(ISERROR(VLOOKUP($P201,'M1'!$A:$C,Q$2,FALSE())),"NOT PRESENT",VLOOKUP($P201,'M1'!$A:$C,Q$2,FALSE())),IF($N201=2,IF(ISERROR(VLOOKUP(DATA!$P201,'M2'!$A:$C,Q$2,FALSE())),"NOT PRESENT",VLOOKUP(DATA!$P201,'M2'!$A:$C,Q$2,FALSE())),IF($N201=0,IF(ISERROR(VLOOKUP($P201,'M1'!$A:$C,Q$2,FALSE())),IF(ISERROR(VLOOKUP(DATA!$P201,'M2'!$A:$C,Q$2,FALSE())),"NOT PRESENT",VLOOKUP(DATA!$P201,'M2'!$A:$C,Q$2,FALSE())),VLOOKUP($P201,'M1'!$A:$C,Q$2,FALSE())),"SPECIFY METHOD")))</f>
        <v>Mesocentrotus franciscanus</v>
      </c>
      <c r="R201" s="54" t="str">
        <f>IF($N201=1,IF(ISERROR(VLOOKUP($P201,'M1'!$A:$C,R$2,FALSE())),"NOT PRESENT",VLOOKUP($P201,'M1'!$A:$C,R$2,FALSE())),IF($N201=2,IF(ISERROR(VLOOKUP(DATA!$P201,'M2'!$A:$C,R$2,FALSE())),"NOT PRESENT",VLOOKUP(DATA!$P201,'M2'!$A:$C,R$2,FALSE())),IF($N201=0,IF(ISERROR(VLOOKUP($P201,'M1'!$A:$C,R$2,FALSE())),IF(ISERROR(VLOOKUP(DATA!$P201,'M2'!$A:$C,R$2,FALSE())),"NOT PRESENT",VLOOKUP(DATA!$P201,'M2'!$A:$C,R$2,FALSE())),VLOOKUP($P201,'M1'!$A:$C,R$2,FALSE())),"SPECIFY METHOD")))</f>
        <v>Red sea urchin</v>
      </c>
      <c r="S201" s="58">
        <f t="shared" si="118"/>
        <v>364</v>
      </c>
      <c r="T201" s="55">
        <v>364</v>
      </c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</row>
    <row r="202" spans="1:68" s="59" customFormat="1" ht="12.75" customHeight="1">
      <c r="A202" s="54">
        <f>MAX($A$1:$A201)+1</f>
        <v>200</v>
      </c>
      <c r="B202" s="55" t="str">
        <f>IF(ISERROR(B201),IF(ISERROR(B200),IF(ISERROR(B198),"BLANK",B198),B200),B201)</f>
        <v>Kieran Cox</v>
      </c>
      <c r="C202" s="55" t="str">
        <f>IF(ISERROR(C201),IF(ISERROR(C200),IF(ISERROR(C198),"BLANK",C198),C200),C201)</f>
        <v>Claire Attridge</v>
      </c>
      <c r="D202" s="55" t="str">
        <f>IF(ISERROR(D201),IF(ISERROR(D200),IF(ISERROR(D198),"BLANK",D198),D200),D201)</f>
        <v>KCCA19</v>
      </c>
      <c r="E202" s="54" t="str">
        <f>IF(ISERROR(VLOOKUP($D202,SITES!$A:$E,2,FALSE())),"",VLOOKUP($D202,SITES!$A:$E,2,FALSE()))</f>
        <v>Wizard Islet North</v>
      </c>
      <c r="F202" s="55">
        <f>IF(ISERROR(VLOOKUP($D202,SITES!$A:$E,3,FALSE())),"",VLOOKUP($D202,SITES!$A:$E,3,FALSE()))</f>
        <v>48.859160000000003</v>
      </c>
      <c r="G202" s="56">
        <f>IF(ISERROR(VLOOKUP($D202,SITES!$A:$E,4,FALSE())),"",VLOOKUP($D202,SITES!$A:$E,4,FALSE()))</f>
        <v>-125.15908</v>
      </c>
      <c r="H202" s="60" t="str">
        <f t="shared" ref="H202:O202" si="120">IF(ISERROR(H201),IF(ISERROR(H200),IF(ISERROR(H198),"BLANK",H198),H200),H201)</f>
        <v>08/06/2023</v>
      </c>
      <c r="I202" s="55">
        <f t="shared" si="120"/>
        <v>1</v>
      </c>
      <c r="J202" s="55">
        <f t="shared" si="120"/>
        <v>210</v>
      </c>
      <c r="K202" s="57">
        <f t="shared" si="120"/>
        <v>0.4375</v>
      </c>
      <c r="L202" s="55" t="str">
        <f t="shared" si="120"/>
        <v>KDC</v>
      </c>
      <c r="M202" s="55">
        <f t="shared" si="120"/>
        <v>5.5</v>
      </c>
      <c r="N202" s="55">
        <f t="shared" si="120"/>
        <v>2</v>
      </c>
      <c r="O202" s="55">
        <f t="shared" si="120"/>
        <v>2</v>
      </c>
      <c r="P202" s="55" t="s">
        <v>148</v>
      </c>
      <c r="Q202" s="54" t="str">
        <f>IF($N202=1,IF(ISERROR(VLOOKUP($P202,'M1'!$A:$C,Q$2,FALSE())),"NOT PRESENT",VLOOKUP($P202,'M1'!$A:$C,Q$2,FALSE())),IF($N202=2,IF(ISERROR(VLOOKUP(DATA!$P202,'M2'!$A:$C,Q$2,FALSE())),"NOT PRESENT",VLOOKUP(DATA!$P202,'M2'!$A:$C,Q$2,FALSE())),IF($N202=0,IF(ISERROR(VLOOKUP($P202,'M1'!$A:$C,Q$2,FALSE())),IF(ISERROR(VLOOKUP(DATA!$P202,'M2'!$A:$C,Q$2,FALSE())),"NOT PRESENT",VLOOKUP(DATA!$P202,'M2'!$A:$C,Q$2,FALSE())),VLOOKUP($P202,'M1'!$A:$C,Q$2,FALSE())),"SPECIFY METHOD")))</f>
        <v>Apostichopus californicus</v>
      </c>
      <c r="R202" s="54" t="str">
        <f>IF($N202=1,IF(ISERROR(VLOOKUP($P202,'M1'!$A:$C,R$2,FALSE())),"NOT PRESENT",VLOOKUP($P202,'M1'!$A:$C,R$2,FALSE())),IF($N202=2,IF(ISERROR(VLOOKUP(DATA!$P202,'M2'!$A:$C,R$2,FALSE())),"NOT PRESENT",VLOOKUP(DATA!$P202,'M2'!$A:$C,R$2,FALSE())),IF($N202=0,IF(ISERROR(VLOOKUP($P202,'M1'!$A:$C,R$2,FALSE())),IF(ISERROR(VLOOKUP(DATA!$P202,'M2'!$A:$C,R$2,FALSE())),"NOT PRESENT",VLOOKUP(DATA!$P202,'M2'!$A:$C,R$2,FALSE())),VLOOKUP($P202,'M1'!$A:$C,R$2,FALSE())),"SPECIFY METHOD")))</f>
        <v>California sea cucumber</v>
      </c>
      <c r="S202" s="58">
        <f t="shared" si="118"/>
        <v>32</v>
      </c>
      <c r="T202" s="55">
        <v>32</v>
      </c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</row>
    <row r="203" spans="1:68" s="59" customFormat="1" ht="12.75" customHeight="1">
      <c r="A203" s="54">
        <f>MAX($A$1:$A202)+1</f>
        <v>201</v>
      </c>
      <c r="B203" s="55" t="str">
        <f t="shared" ref="B203:B220" si="121">IF(ISERROR(B202),IF(ISERROR(B201),IF(ISERROR(B200),"BLANK",B200),B201),B202)</f>
        <v>Kieran Cox</v>
      </c>
      <c r="C203" s="55" t="str">
        <f t="shared" ref="C203:C220" si="122">IF(ISERROR(C202),IF(ISERROR(C201),IF(ISERROR(C200),"BLANK",C200),C201),C202)</f>
        <v>Claire Attridge</v>
      </c>
      <c r="D203" s="55" t="str">
        <f t="shared" ref="D203:D220" si="123">IF(ISERROR(D202),IF(ISERROR(D201),IF(ISERROR(D200),"BLANK",D200),D201),D202)</f>
        <v>KCCA19</v>
      </c>
      <c r="E203" s="54" t="str">
        <f>IF(ISERROR(VLOOKUP($D203,SITES!$A:$E,2,FALSE())),"",VLOOKUP($D203,SITES!$A:$E,2,FALSE()))</f>
        <v>Wizard Islet North</v>
      </c>
      <c r="F203" s="55">
        <f>IF(ISERROR(VLOOKUP($D203,SITES!$A:$E,3,FALSE())),"",VLOOKUP($D203,SITES!$A:$E,3,FALSE()))</f>
        <v>48.859160000000003</v>
      </c>
      <c r="G203" s="56">
        <f>IF(ISERROR(VLOOKUP($D203,SITES!$A:$E,4,FALSE())),"",VLOOKUP($D203,SITES!$A:$E,4,FALSE()))</f>
        <v>-125.15908</v>
      </c>
      <c r="H203" s="60" t="str">
        <f t="shared" ref="H203:H212" si="124">IF(ISERROR(H202),IF(ISERROR(H201),IF(ISERROR(H200),"BLANK",H200),H201),H202)</f>
        <v>08/06/2023</v>
      </c>
      <c r="I203" s="55">
        <f t="shared" ref="I203:I212" si="125">IF(ISERROR(I202),IF(ISERROR(I201),IF(ISERROR(I200),"BLANK",I200),I201),I202)</f>
        <v>1</v>
      </c>
      <c r="J203" s="55">
        <f t="shared" ref="J203:J212" si="126">IF(ISERROR(J202),IF(ISERROR(J201),IF(ISERROR(J200),"BLANK",J200),J201),J202)</f>
        <v>210</v>
      </c>
      <c r="K203" s="57">
        <f t="shared" ref="K203:K212" si="127">IF(ISERROR(K202),IF(ISERROR(K201),IF(ISERROR(K200),"BLANK",K200),K201),K202)</f>
        <v>0.4375</v>
      </c>
      <c r="L203" s="55" t="str">
        <f t="shared" ref="L203:L212" si="128">IF(ISERROR(L202),IF(ISERROR(L201),IF(ISERROR(L200),"BLANK",L200),L201),L202)</f>
        <v>KDC</v>
      </c>
      <c r="M203" s="55">
        <f t="shared" ref="M203:M212" si="129">IF(ISERROR(M202),IF(ISERROR(M201),IF(ISERROR(M200),"BLANK",M200),M201),M202)</f>
        <v>5.5</v>
      </c>
      <c r="N203" s="55">
        <f t="shared" ref="N203:N212" si="130">IF(ISERROR(N202),IF(ISERROR(N201),IF(ISERROR(N200),"BLANK",N200),N201),N202)</f>
        <v>2</v>
      </c>
      <c r="O203" s="55">
        <f t="shared" ref="O203:O212" si="131">IF(ISERROR(O202),IF(ISERROR(O201),IF(ISERROR(O200),"BLANK",O200),O201),O202)</f>
        <v>2</v>
      </c>
      <c r="P203" s="55" t="s">
        <v>141</v>
      </c>
      <c r="Q203" s="54" t="str">
        <f>IF($N203=1,IF(ISERROR(VLOOKUP($P203,'M1'!$A:$C,Q$2,FALSE())),"NOT PRESENT",VLOOKUP($P203,'M1'!$A:$C,Q$2,FALSE())),IF($N203=2,IF(ISERROR(VLOOKUP(DATA!$P203,'M2'!$A:$C,Q$2,FALSE())),"NOT PRESENT",VLOOKUP(DATA!$P203,'M2'!$A:$C,Q$2,FALSE())),IF($N203=0,IF(ISERROR(VLOOKUP($P203,'M1'!$A:$C,Q$2,FALSE())),IF(ISERROR(VLOOKUP(DATA!$P203,'M2'!$A:$C,Q$2,FALSE())),"NOT PRESENT",VLOOKUP(DATA!$P203,'M2'!$A:$C,Q$2,FALSE())),VLOOKUP($P203,'M1'!$A:$C,Q$2,FALSE())),"SPECIFY METHOD")))</f>
        <v>Rhinogobiops nicholsii</v>
      </c>
      <c r="R203" s="54" t="str">
        <f>IF($N203=1,IF(ISERROR(VLOOKUP($P203,'M1'!$A:$C,R$2,FALSE())),"NOT PRESENT",VLOOKUP($P203,'M1'!$A:$C,R$2,FALSE())),IF($N203=2,IF(ISERROR(VLOOKUP(DATA!$P203,'M2'!$A:$C,R$2,FALSE())),"NOT PRESENT",VLOOKUP(DATA!$P203,'M2'!$A:$C,R$2,FALSE())),IF($N203=0,IF(ISERROR(VLOOKUP($P203,'M1'!$A:$C,R$2,FALSE())),IF(ISERROR(VLOOKUP(DATA!$P203,'M2'!$A:$C,R$2,FALSE())),"NOT PRESENT",VLOOKUP(DATA!$P203,'M2'!$A:$C,R$2,FALSE())),VLOOKUP($P203,'M1'!$A:$C,R$2,FALSE())),"SPECIFY METHOD")))</f>
        <v>Blackeye goby</v>
      </c>
      <c r="S203" s="58">
        <f t="shared" si="118"/>
        <v>13</v>
      </c>
      <c r="T203" s="55">
        <v>0</v>
      </c>
      <c r="U203" s="55">
        <v>3</v>
      </c>
      <c r="V203" s="55">
        <v>4</v>
      </c>
      <c r="W203" s="55">
        <v>6</v>
      </c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</row>
    <row r="204" spans="1:68" s="59" customFormat="1" ht="12.75" customHeight="1">
      <c r="A204" s="54">
        <f>MAX($A$1:$A203)+1</f>
        <v>202</v>
      </c>
      <c r="B204" s="55" t="str">
        <f t="shared" si="121"/>
        <v>Kieran Cox</v>
      </c>
      <c r="C204" s="55" t="str">
        <f t="shared" si="122"/>
        <v>Claire Attridge</v>
      </c>
      <c r="D204" s="55" t="str">
        <f t="shared" si="123"/>
        <v>KCCA19</v>
      </c>
      <c r="E204" s="54" t="str">
        <f>IF(ISERROR(VLOOKUP($D204,SITES!$A:$E,2,FALSE())),"",VLOOKUP($D204,SITES!$A:$E,2,FALSE()))</f>
        <v>Wizard Islet North</v>
      </c>
      <c r="F204" s="55">
        <f>IF(ISERROR(VLOOKUP($D204,SITES!$A:$E,3,FALSE())),"",VLOOKUP($D204,SITES!$A:$E,3,FALSE()))</f>
        <v>48.859160000000003</v>
      </c>
      <c r="G204" s="56">
        <f>IF(ISERROR(VLOOKUP($D204,SITES!$A:$E,4,FALSE())),"",VLOOKUP($D204,SITES!$A:$E,4,FALSE()))</f>
        <v>-125.15908</v>
      </c>
      <c r="H204" s="60" t="str">
        <f t="shared" si="124"/>
        <v>08/06/2023</v>
      </c>
      <c r="I204" s="55">
        <f t="shared" si="125"/>
        <v>1</v>
      </c>
      <c r="J204" s="55">
        <f t="shared" si="126"/>
        <v>210</v>
      </c>
      <c r="K204" s="57">
        <f t="shared" si="127"/>
        <v>0.4375</v>
      </c>
      <c r="L204" s="55" t="str">
        <f t="shared" si="128"/>
        <v>KDC</v>
      </c>
      <c r="M204" s="55">
        <f t="shared" si="129"/>
        <v>5.5</v>
      </c>
      <c r="N204" s="55">
        <f t="shared" si="130"/>
        <v>2</v>
      </c>
      <c r="O204" s="55">
        <f t="shared" si="131"/>
        <v>2</v>
      </c>
      <c r="P204" s="55" t="s">
        <v>179</v>
      </c>
      <c r="Q204" s="54" t="str">
        <f>IF($N204=1,IF(ISERROR(VLOOKUP($P204,'M1'!$A:$C,Q$2,FALSE())),"NOT PRESENT",VLOOKUP($P204,'M1'!$A:$C,Q$2,FALSE())),IF($N204=2,IF(ISERROR(VLOOKUP(DATA!$P204,'M2'!$A:$C,Q$2,FALSE())),"NOT PRESENT",VLOOKUP(DATA!$P204,'M2'!$A:$C,Q$2,FALSE())),IF($N204=0,IF(ISERROR(VLOOKUP($P204,'M1'!$A:$C,Q$2,FALSE())),IF(ISERROR(VLOOKUP(DATA!$P204,'M2'!$A:$C,Q$2,FALSE())),"NOT PRESENT",VLOOKUP(DATA!$P204,'M2'!$A:$C,Q$2,FALSE())),VLOOKUP($P204,'M1'!$A:$C,Q$2,FALSE())),"SPECIFY METHOD")))</f>
        <v>Artedius harringtoni</v>
      </c>
      <c r="R204" s="54" t="str">
        <f>IF($N204=1,IF(ISERROR(VLOOKUP($P204,'M1'!$A:$C,R$2,FALSE())),"NOT PRESENT",VLOOKUP($P204,'M1'!$A:$C,R$2,FALSE())),IF($N204=2,IF(ISERROR(VLOOKUP(DATA!$P204,'M2'!$A:$C,R$2,FALSE())),"NOT PRESENT",VLOOKUP(DATA!$P204,'M2'!$A:$C,R$2,FALSE())),IF($N204=0,IF(ISERROR(VLOOKUP($P204,'M1'!$A:$C,R$2,FALSE())),IF(ISERROR(VLOOKUP(DATA!$P204,'M2'!$A:$C,R$2,FALSE())),"NOT PRESENT",VLOOKUP(DATA!$P204,'M2'!$A:$C,R$2,FALSE())),VLOOKUP($P204,'M1'!$A:$C,R$2,FALSE())),"SPECIFY METHOD")))</f>
        <v>Scalyhead sculpin</v>
      </c>
      <c r="S204" s="58">
        <f t="shared" si="118"/>
        <v>13</v>
      </c>
      <c r="T204" s="55">
        <v>0</v>
      </c>
      <c r="U204" s="55">
        <v>4</v>
      </c>
      <c r="V204" s="55">
        <v>5</v>
      </c>
      <c r="W204" s="55">
        <v>4</v>
      </c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</row>
    <row r="205" spans="1:68" s="59" customFormat="1" ht="12.75" customHeight="1">
      <c r="A205" s="54">
        <f>MAX($A$1:$A204)+1</f>
        <v>203</v>
      </c>
      <c r="B205" s="55" t="str">
        <f t="shared" si="121"/>
        <v>Kieran Cox</v>
      </c>
      <c r="C205" s="55" t="str">
        <f t="shared" si="122"/>
        <v>Claire Attridge</v>
      </c>
      <c r="D205" s="55" t="str">
        <f t="shared" si="123"/>
        <v>KCCA19</v>
      </c>
      <c r="E205" s="54" t="str">
        <f>IF(ISERROR(VLOOKUP($D205,SITES!$A:$E,2,FALSE())),"",VLOOKUP($D205,SITES!$A:$E,2,FALSE()))</f>
        <v>Wizard Islet North</v>
      </c>
      <c r="F205" s="55">
        <f>IF(ISERROR(VLOOKUP($D205,SITES!$A:$E,3,FALSE())),"",VLOOKUP($D205,SITES!$A:$E,3,FALSE()))</f>
        <v>48.859160000000003</v>
      </c>
      <c r="G205" s="56">
        <f>IF(ISERROR(VLOOKUP($D205,SITES!$A:$E,4,FALSE())),"",VLOOKUP($D205,SITES!$A:$E,4,FALSE()))</f>
        <v>-125.15908</v>
      </c>
      <c r="H205" s="60" t="str">
        <f t="shared" si="124"/>
        <v>08/06/2023</v>
      </c>
      <c r="I205" s="55">
        <f t="shared" si="125"/>
        <v>1</v>
      </c>
      <c r="J205" s="55">
        <f t="shared" si="126"/>
        <v>210</v>
      </c>
      <c r="K205" s="57">
        <f t="shared" si="127"/>
        <v>0.4375</v>
      </c>
      <c r="L205" s="55" t="str">
        <f t="shared" si="128"/>
        <v>KDC</v>
      </c>
      <c r="M205" s="55">
        <f t="shared" si="129"/>
        <v>5.5</v>
      </c>
      <c r="N205" s="55">
        <f t="shared" si="130"/>
        <v>2</v>
      </c>
      <c r="O205" s="55">
        <f t="shared" si="131"/>
        <v>2</v>
      </c>
      <c r="P205" s="55" t="s">
        <v>202</v>
      </c>
      <c r="Q205" s="54" t="str">
        <f>IF($N205=1,IF(ISERROR(VLOOKUP($P205,'M1'!$A:$C,Q$2,FALSE())),"NOT PRESENT",VLOOKUP($P205,'M1'!$A:$C,Q$2,FALSE())),IF($N205=2,IF(ISERROR(VLOOKUP(DATA!$P205,'M2'!$A:$C,Q$2,FALSE())),"NOT PRESENT",VLOOKUP(DATA!$P205,'M2'!$A:$C,Q$2,FALSE())),IF($N205=0,IF(ISERROR(VLOOKUP($P205,'M1'!$A:$C,Q$2,FALSE())),IF(ISERROR(VLOOKUP(DATA!$P205,'M2'!$A:$C,Q$2,FALSE())),"NOT PRESENT",VLOOKUP(DATA!$P205,'M2'!$A:$C,Q$2,FALSE())),VLOOKUP($P205,'M1'!$A:$C,Q$2,FALSE())),"SPECIFY METHOD")))</f>
        <v>Asemichthys taylori</v>
      </c>
      <c r="R205" s="54" t="str">
        <f>IF($N205=1,IF(ISERROR(VLOOKUP($P205,'M1'!$A:$C,R$2,FALSE())),"NOT PRESENT",VLOOKUP($P205,'M1'!$A:$C,R$2,FALSE())),IF($N205=2,IF(ISERROR(VLOOKUP(DATA!$P205,'M2'!$A:$C,R$2,FALSE())),"NOT PRESENT",VLOOKUP(DATA!$P205,'M2'!$A:$C,R$2,FALSE())),IF($N205=0,IF(ISERROR(VLOOKUP($P205,'M1'!$A:$C,R$2,FALSE())),IF(ISERROR(VLOOKUP(DATA!$P205,'M2'!$A:$C,R$2,FALSE())),"NOT PRESENT",VLOOKUP(DATA!$P205,'M2'!$A:$C,R$2,FALSE())),VLOOKUP($P205,'M1'!$A:$C,R$2,FALSE())),"SPECIFY METHOD")))</f>
        <v>Spinynose sculpin</v>
      </c>
      <c r="S205" s="58">
        <f t="shared" si="118"/>
        <v>2</v>
      </c>
      <c r="T205" s="55">
        <v>0</v>
      </c>
      <c r="U205" s="55"/>
      <c r="V205" s="55">
        <v>2</v>
      </c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</row>
    <row r="206" spans="1:68" s="59" customFormat="1" ht="12.75" customHeight="1">
      <c r="A206" s="54">
        <f>MAX($A$1:$A205)+1</f>
        <v>204</v>
      </c>
      <c r="B206" s="55" t="str">
        <f t="shared" si="121"/>
        <v>Kieran Cox</v>
      </c>
      <c r="C206" s="55" t="str">
        <f t="shared" si="122"/>
        <v>Claire Attridge</v>
      </c>
      <c r="D206" s="55" t="str">
        <f t="shared" si="123"/>
        <v>KCCA19</v>
      </c>
      <c r="E206" s="54" t="str">
        <f>IF(ISERROR(VLOOKUP($D206,SITES!$A:$E,2,FALSE())),"",VLOOKUP($D206,SITES!$A:$E,2,FALSE()))</f>
        <v>Wizard Islet North</v>
      </c>
      <c r="F206" s="55">
        <f>IF(ISERROR(VLOOKUP($D206,SITES!$A:$E,3,FALSE())),"",VLOOKUP($D206,SITES!$A:$E,3,FALSE()))</f>
        <v>48.859160000000003</v>
      </c>
      <c r="G206" s="56">
        <f>IF(ISERROR(VLOOKUP($D206,SITES!$A:$E,4,FALSE())),"",VLOOKUP($D206,SITES!$A:$E,4,FALSE()))</f>
        <v>-125.15908</v>
      </c>
      <c r="H206" s="60" t="str">
        <f t="shared" si="124"/>
        <v>08/06/2023</v>
      </c>
      <c r="I206" s="55">
        <f t="shared" si="125"/>
        <v>1</v>
      </c>
      <c r="J206" s="55">
        <f t="shared" si="126"/>
        <v>210</v>
      </c>
      <c r="K206" s="57">
        <f t="shared" si="127"/>
        <v>0.4375</v>
      </c>
      <c r="L206" s="55" t="str">
        <f t="shared" si="128"/>
        <v>KDC</v>
      </c>
      <c r="M206" s="55">
        <f t="shared" si="129"/>
        <v>5.5</v>
      </c>
      <c r="N206" s="55">
        <f t="shared" si="130"/>
        <v>2</v>
      </c>
      <c r="O206" s="55">
        <f t="shared" si="131"/>
        <v>2</v>
      </c>
      <c r="P206" s="55" t="s">
        <v>147</v>
      </c>
      <c r="Q206" s="54" t="str">
        <f>IF($N206=1,IF(ISERROR(VLOOKUP($P206,'M1'!$A:$C,Q$2,FALSE())),"NOT PRESENT",VLOOKUP($P206,'M1'!$A:$C,Q$2,FALSE())),IF($N206=2,IF(ISERROR(VLOOKUP(DATA!$P206,'M2'!$A:$C,Q$2,FALSE())),"NOT PRESENT",VLOOKUP(DATA!$P206,'M2'!$A:$C,Q$2,FALSE())),IF($N206=0,IF(ISERROR(VLOOKUP($P206,'M1'!$A:$C,Q$2,FALSE())),IF(ISERROR(VLOOKUP(DATA!$P206,'M2'!$A:$C,Q$2,FALSE())),"NOT PRESENT",VLOOKUP(DATA!$P206,'M2'!$A:$C,Q$2,FALSE())),VLOOKUP($P206,'M1'!$A:$C,Q$2,FALSE())),"SPECIFY METHOD")))</f>
        <v>Orthasterias koehleri</v>
      </c>
      <c r="R206" s="54" t="str">
        <f>IF($N206=1,IF(ISERROR(VLOOKUP($P206,'M1'!$A:$C,R$2,FALSE())),"NOT PRESENT",VLOOKUP($P206,'M1'!$A:$C,R$2,FALSE())),IF($N206=2,IF(ISERROR(VLOOKUP(DATA!$P206,'M2'!$A:$C,R$2,FALSE())),"NOT PRESENT",VLOOKUP(DATA!$P206,'M2'!$A:$C,R$2,FALSE())),IF($N206=0,IF(ISERROR(VLOOKUP($P206,'M1'!$A:$C,R$2,FALSE())),IF(ISERROR(VLOOKUP(DATA!$P206,'M2'!$A:$C,R$2,FALSE())),"NOT PRESENT",VLOOKUP(DATA!$P206,'M2'!$A:$C,R$2,FALSE())),VLOOKUP($P206,'M1'!$A:$C,R$2,FALSE())),"SPECIFY METHOD")))</f>
        <v>Rainbow star</v>
      </c>
      <c r="S206" s="58">
        <f t="shared" si="118"/>
        <v>16</v>
      </c>
      <c r="T206" s="55">
        <v>16</v>
      </c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</row>
    <row r="207" spans="1:68" s="59" customFormat="1" ht="12.75" customHeight="1">
      <c r="A207" s="54">
        <f>MAX($A$1:$A206)+1</f>
        <v>205</v>
      </c>
      <c r="B207" s="55" t="str">
        <f t="shared" si="121"/>
        <v>Kieran Cox</v>
      </c>
      <c r="C207" s="55" t="str">
        <f t="shared" si="122"/>
        <v>Claire Attridge</v>
      </c>
      <c r="D207" s="55" t="str">
        <f t="shared" si="123"/>
        <v>KCCA19</v>
      </c>
      <c r="E207" s="54" t="str">
        <f>IF(ISERROR(VLOOKUP($D207,SITES!$A:$E,2,FALSE())),"",VLOOKUP($D207,SITES!$A:$E,2,FALSE()))</f>
        <v>Wizard Islet North</v>
      </c>
      <c r="F207" s="55">
        <f>IF(ISERROR(VLOOKUP($D207,SITES!$A:$E,3,FALSE())),"",VLOOKUP($D207,SITES!$A:$E,3,FALSE()))</f>
        <v>48.859160000000003</v>
      </c>
      <c r="G207" s="56">
        <f>IF(ISERROR(VLOOKUP($D207,SITES!$A:$E,4,FALSE())),"",VLOOKUP($D207,SITES!$A:$E,4,FALSE()))</f>
        <v>-125.15908</v>
      </c>
      <c r="H207" s="60" t="str">
        <f t="shared" si="124"/>
        <v>08/06/2023</v>
      </c>
      <c r="I207" s="55">
        <f t="shared" si="125"/>
        <v>1</v>
      </c>
      <c r="J207" s="55">
        <f t="shared" si="126"/>
        <v>210</v>
      </c>
      <c r="K207" s="57">
        <f t="shared" si="127"/>
        <v>0.4375</v>
      </c>
      <c r="L207" s="55" t="str">
        <f t="shared" si="128"/>
        <v>KDC</v>
      </c>
      <c r="M207" s="55">
        <f t="shared" si="129"/>
        <v>5.5</v>
      </c>
      <c r="N207" s="55">
        <f t="shared" si="130"/>
        <v>2</v>
      </c>
      <c r="O207" s="55">
        <f t="shared" si="131"/>
        <v>2</v>
      </c>
      <c r="P207" s="55" t="s">
        <v>174</v>
      </c>
      <c r="Q207" s="54" t="str">
        <f>IF($N207=1,IF(ISERROR(VLOOKUP($P207,'M1'!$A:$C,Q$2,FALSE())),"NOT PRESENT",VLOOKUP($P207,'M1'!$A:$C,Q$2,FALSE())),IF($N207=2,IF(ISERROR(VLOOKUP(DATA!$P207,'M2'!$A:$C,Q$2,FALSE())),"NOT PRESENT",VLOOKUP(DATA!$P207,'M2'!$A:$C,Q$2,FALSE())),IF($N207=0,IF(ISERROR(VLOOKUP($P207,'M1'!$A:$C,Q$2,FALSE())),IF(ISERROR(VLOOKUP(DATA!$P207,'M2'!$A:$C,Q$2,FALSE())),"NOT PRESENT",VLOOKUP(DATA!$P207,'M2'!$A:$C,Q$2,FALSE())),VLOOKUP($P207,'M1'!$A:$C,Q$2,FALSE())),"SPECIFY METHOD")))</f>
        <v>Hermissenda crassicornis</v>
      </c>
      <c r="R207" s="54" t="str">
        <f>IF($N207=1,IF(ISERROR(VLOOKUP($P207,'M1'!$A:$C,R$2,FALSE())),"NOT PRESENT",VLOOKUP($P207,'M1'!$A:$C,R$2,FALSE())),IF($N207=2,IF(ISERROR(VLOOKUP(DATA!$P207,'M2'!$A:$C,R$2,FALSE())),"NOT PRESENT",VLOOKUP(DATA!$P207,'M2'!$A:$C,R$2,FALSE())),IF($N207=0,IF(ISERROR(VLOOKUP($P207,'M1'!$A:$C,R$2,FALSE())),IF(ISERROR(VLOOKUP(DATA!$P207,'M2'!$A:$C,R$2,FALSE())),"NOT PRESENT",VLOOKUP(DATA!$P207,'M2'!$A:$C,R$2,FALSE())),VLOOKUP($P207,'M1'!$A:$C,R$2,FALSE())),"SPECIFY METHOD")))</f>
        <v>Opalescent nudibranch</v>
      </c>
      <c r="S207" s="58">
        <f t="shared" si="118"/>
        <v>1</v>
      </c>
      <c r="T207" s="55">
        <v>1</v>
      </c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</row>
    <row r="208" spans="1:68" s="59" customFormat="1" ht="12.75" customHeight="1">
      <c r="A208" s="54">
        <f>MAX($A$1:$A207)+1</f>
        <v>206</v>
      </c>
      <c r="B208" s="55" t="str">
        <f t="shared" si="121"/>
        <v>Kieran Cox</v>
      </c>
      <c r="C208" s="55" t="str">
        <f t="shared" si="122"/>
        <v>Claire Attridge</v>
      </c>
      <c r="D208" s="55" t="str">
        <f t="shared" si="123"/>
        <v>KCCA19</v>
      </c>
      <c r="E208" s="54" t="str">
        <f>IF(ISERROR(VLOOKUP($D208,SITES!$A:$E,2,FALSE())),"",VLOOKUP($D208,SITES!$A:$E,2,FALSE()))</f>
        <v>Wizard Islet North</v>
      </c>
      <c r="F208" s="55">
        <f>IF(ISERROR(VLOOKUP($D208,SITES!$A:$E,3,FALSE())),"",VLOOKUP($D208,SITES!$A:$E,3,FALSE()))</f>
        <v>48.859160000000003</v>
      </c>
      <c r="G208" s="56">
        <f>IF(ISERROR(VLOOKUP($D208,SITES!$A:$E,4,FALSE())),"",VLOOKUP($D208,SITES!$A:$E,4,FALSE()))</f>
        <v>-125.15908</v>
      </c>
      <c r="H208" s="60" t="str">
        <f t="shared" si="124"/>
        <v>08/06/2023</v>
      </c>
      <c r="I208" s="55">
        <f t="shared" si="125"/>
        <v>1</v>
      </c>
      <c r="J208" s="55">
        <f t="shared" si="126"/>
        <v>210</v>
      </c>
      <c r="K208" s="57">
        <f t="shared" si="127"/>
        <v>0.4375</v>
      </c>
      <c r="L208" s="55" t="str">
        <f t="shared" si="128"/>
        <v>KDC</v>
      </c>
      <c r="M208" s="55">
        <f t="shared" si="129"/>
        <v>5.5</v>
      </c>
      <c r="N208" s="55">
        <f t="shared" si="130"/>
        <v>2</v>
      </c>
      <c r="O208" s="55">
        <f t="shared" si="131"/>
        <v>2</v>
      </c>
      <c r="P208" s="55" t="s">
        <v>192</v>
      </c>
      <c r="Q208" s="54" t="str">
        <f>IF($N208=1,IF(ISERROR(VLOOKUP($P208,'M1'!$A:$C,Q$2,FALSE())),"NOT PRESENT",VLOOKUP($P208,'M1'!$A:$C,Q$2,FALSE())),IF($N208=2,IF(ISERROR(VLOOKUP(DATA!$P208,'M2'!$A:$C,Q$2,FALSE())),"NOT PRESENT",VLOOKUP(DATA!$P208,'M2'!$A:$C,Q$2,FALSE())),IF($N208=0,IF(ISERROR(VLOOKUP($P208,'M1'!$A:$C,Q$2,FALSE())),IF(ISERROR(VLOOKUP(DATA!$P208,'M2'!$A:$C,Q$2,FALSE())),"NOT PRESENT",VLOOKUP(DATA!$P208,'M2'!$A:$C,Q$2,FALSE())),VLOOKUP($P208,'M1'!$A:$C,Q$2,FALSE())),"SPECIFY METHOD")))</f>
        <v>Crassadoma gigantea</v>
      </c>
      <c r="R208" s="54" t="str">
        <f>IF($N208=1,IF(ISERROR(VLOOKUP($P208,'M1'!$A:$C,R$2,FALSE())),"NOT PRESENT",VLOOKUP($P208,'M1'!$A:$C,R$2,FALSE())),IF($N208=2,IF(ISERROR(VLOOKUP(DATA!$P208,'M2'!$A:$C,R$2,FALSE())),"NOT PRESENT",VLOOKUP(DATA!$P208,'M2'!$A:$C,R$2,FALSE())),IF($N208=0,IF(ISERROR(VLOOKUP($P208,'M1'!$A:$C,R$2,FALSE())),IF(ISERROR(VLOOKUP(DATA!$P208,'M2'!$A:$C,R$2,FALSE())),"NOT PRESENT",VLOOKUP(DATA!$P208,'M2'!$A:$C,R$2,FALSE())),VLOOKUP($P208,'M1'!$A:$C,R$2,FALSE())),"SPECIFY METHOD")))</f>
        <v>Purple-hinged rock scallop</v>
      </c>
      <c r="S208" s="58">
        <f t="shared" si="118"/>
        <v>2</v>
      </c>
      <c r="T208" s="55">
        <v>0</v>
      </c>
      <c r="U208" s="55"/>
      <c r="V208" s="55">
        <v>1</v>
      </c>
      <c r="W208" s="55"/>
      <c r="X208" s="55">
        <v>1</v>
      </c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</row>
    <row r="209" spans="1:68" s="59" customFormat="1" ht="12.75" customHeight="1">
      <c r="A209" s="54">
        <f>MAX($A$1:$A208)+1</f>
        <v>207</v>
      </c>
      <c r="B209" s="55" t="str">
        <f t="shared" si="121"/>
        <v>Kieran Cox</v>
      </c>
      <c r="C209" s="55" t="str">
        <f t="shared" si="122"/>
        <v>Claire Attridge</v>
      </c>
      <c r="D209" s="55" t="str">
        <f t="shared" si="123"/>
        <v>KCCA19</v>
      </c>
      <c r="E209" s="54" t="str">
        <f>IF(ISERROR(VLOOKUP($D209,SITES!$A:$E,2,FALSE())),"",VLOOKUP($D209,SITES!$A:$E,2,FALSE()))</f>
        <v>Wizard Islet North</v>
      </c>
      <c r="F209" s="55">
        <f>IF(ISERROR(VLOOKUP($D209,SITES!$A:$E,3,FALSE())),"",VLOOKUP($D209,SITES!$A:$E,3,FALSE()))</f>
        <v>48.859160000000003</v>
      </c>
      <c r="G209" s="56">
        <f>IF(ISERROR(VLOOKUP($D209,SITES!$A:$E,4,FALSE())),"",VLOOKUP($D209,SITES!$A:$E,4,FALSE()))</f>
        <v>-125.15908</v>
      </c>
      <c r="H209" s="60" t="str">
        <f t="shared" si="124"/>
        <v>08/06/2023</v>
      </c>
      <c r="I209" s="55">
        <f t="shared" si="125"/>
        <v>1</v>
      </c>
      <c r="J209" s="55">
        <f t="shared" si="126"/>
        <v>210</v>
      </c>
      <c r="K209" s="57">
        <f t="shared" si="127"/>
        <v>0.4375</v>
      </c>
      <c r="L209" s="55" t="str">
        <f t="shared" si="128"/>
        <v>KDC</v>
      </c>
      <c r="M209" s="55">
        <f t="shared" si="129"/>
        <v>5.5</v>
      </c>
      <c r="N209" s="55">
        <f t="shared" si="130"/>
        <v>2</v>
      </c>
      <c r="O209" s="55">
        <f t="shared" si="131"/>
        <v>2</v>
      </c>
      <c r="P209" s="55" t="s">
        <v>144</v>
      </c>
      <c r="Q209" s="54" t="str">
        <f>IF($N209=1,IF(ISERROR(VLOOKUP($P209,'M1'!$A:$C,Q$2,FALSE())),"NOT PRESENT",VLOOKUP($P209,'M1'!$A:$C,Q$2,FALSE())),IF($N209=2,IF(ISERROR(VLOOKUP(DATA!$P209,'M2'!$A:$C,Q$2,FALSE())),"NOT PRESENT",VLOOKUP(DATA!$P209,'M2'!$A:$C,Q$2,FALSE())),IF($N209=0,IF(ISERROR(VLOOKUP($P209,'M1'!$A:$C,Q$2,FALSE())),IF(ISERROR(VLOOKUP(DATA!$P209,'M2'!$A:$C,Q$2,FALSE())),"NOT PRESENT",VLOOKUP(DATA!$P209,'M2'!$A:$C,Q$2,FALSE())),VLOOKUP($P209,'M1'!$A:$C,Q$2,FALSE())),"SPECIFY METHOD")))</f>
        <v>Pomaulax gibberosus</v>
      </c>
      <c r="R209" s="54" t="str">
        <f>IF($N209=1,IF(ISERROR(VLOOKUP($P209,'M1'!$A:$C,R$2,FALSE())),"NOT PRESENT",VLOOKUP($P209,'M1'!$A:$C,R$2,FALSE())),IF($N209=2,IF(ISERROR(VLOOKUP(DATA!$P209,'M2'!$A:$C,R$2,FALSE())),"NOT PRESENT",VLOOKUP(DATA!$P209,'M2'!$A:$C,R$2,FALSE())),IF($N209=0,IF(ISERROR(VLOOKUP($P209,'M1'!$A:$C,R$2,FALSE())),IF(ISERROR(VLOOKUP(DATA!$P209,'M2'!$A:$C,R$2,FALSE())),"NOT PRESENT",VLOOKUP(DATA!$P209,'M2'!$A:$C,R$2,FALSE())),VLOOKUP($P209,'M1'!$A:$C,R$2,FALSE())),"SPECIFY METHOD")))</f>
        <v>Red turban shell</v>
      </c>
      <c r="S209" s="58">
        <f t="shared" si="118"/>
        <v>14</v>
      </c>
      <c r="T209" s="55">
        <v>14</v>
      </c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</row>
    <row r="210" spans="1:68" s="59" customFormat="1" ht="12.75" customHeight="1">
      <c r="A210" s="54">
        <f>MAX($A$1:$A209)+1</f>
        <v>208</v>
      </c>
      <c r="B210" s="55" t="str">
        <f t="shared" si="121"/>
        <v>Kieran Cox</v>
      </c>
      <c r="C210" s="55" t="str">
        <f t="shared" si="122"/>
        <v>Claire Attridge</v>
      </c>
      <c r="D210" s="55" t="str">
        <f t="shared" si="123"/>
        <v>KCCA19</v>
      </c>
      <c r="E210" s="54" t="str">
        <f>IF(ISERROR(VLOOKUP($D210,SITES!$A:$E,2,FALSE())),"",VLOOKUP($D210,SITES!$A:$E,2,FALSE()))</f>
        <v>Wizard Islet North</v>
      </c>
      <c r="F210" s="55">
        <f>IF(ISERROR(VLOOKUP($D210,SITES!$A:$E,3,FALSE())),"",VLOOKUP($D210,SITES!$A:$E,3,FALSE()))</f>
        <v>48.859160000000003</v>
      </c>
      <c r="G210" s="56">
        <f>IF(ISERROR(VLOOKUP($D210,SITES!$A:$E,4,FALSE())),"",VLOOKUP($D210,SITES!$A:$E,4,FALSE()))</f>
        <v>-125.15908</v>
      </c>
      <c r="H210" s="60" t="str">
        <f t="shared" si="124"/>
        <v>08/06/2023</v>
      </c>
      <c r="I210" s="55">
        <f t="shared" si="125"/>
        <v>1</v>
      </c>
      <c r="J210" s="55">
        <f t="shared" si="126"/>
        <v>210</v>
      </c>
      <c r="K210" s="57">
        <f t="shared" si="127"/>
        <v>0.4375</v>
      </c>
      <c r="L210" s="55" t="str">
        <f t="shared" si="128"/>
        <v>KDC</v>
      </c>
      <c r="M210" s="55">
        <f t="shared" si="129"/>
        <v>5.5</v>
      </c>
      <c r="N210" s="55">
        <f t="shared" si="130"/>
        <v>2</v>
      </c>
      <c r="O210" s="55">
        <f t="shared" si="131"/>
        <v>2</v>
      </c>
      <c r="P210" s="55" t="s">
        <v>142</v>
      </c>
      <c r="Q210" s="54" t="str">
        <f>IF($N210=1,IF(ISERROR(VLOOKUP($P210,'M1'!$A:$C,Q$2,FALSE())),"NOT PRESENT",VLOOKUP($P210,'M1'!$A:$C,Q$2,FALSE())),IF($N210=2,IF(ISERROR(VLOOKUP(DATA!$P210,'M2'!$A:$C,Q$2,FALSE())),"NOT PRESENT",VLOOKUP(DATA!$P210,'M2'!$A:$C,Q$2,FALSE())),IF($N210=0,IF(ISERROR(VLOOKUP($P210,'M1'!$A:$C,Q$2,FALSE())),IF(ISERROR(VLOOKUP(DATA!$P210,'M2'!$A:$C,Q$2,FALSE())),"NOT PRESENT",VLOOKUP(DATA!$P210,'M2'!$A:$C,Q$2,FALSE())),VLOOKUP($P210,'M1'!$A:$C,Q$2,FALSE())),"SPECIFY METHOD")))</f>
        <v>Dermasterias imbricata</v>
      </c>
      <c r="R210" s="54" t="str">
        <f>IF($N210=1,IF(ISERROR(VLOOKUP($P210,'M1'!$A:$C,R$2,FALSE())),"NOT PRESENT",VLOOKUP($P210,'M1'!$A:$C,R$2,FALSE())),IF($N210=2,IF(ISERROR(VLOOKUP(DATA!$P210,'M2'!$A:$C,R$2,FALSE())),"NOT PRESENT",VLOOKUP(DATA!$P210,'M2'!$A:$C,R$2,FALSE())),IF($N210=0,IF(ISERROR(VLOOKUP($P210,'M1'!$A:$C,R$2,FALSE())),IF(ISERROR(VLOOKUP(DATA!$P210,'M2'!$A:$C,R$2,FALSE())),"NOT PRESENT",VLOOKUP(DATA!$P210,'M2'!$A:$C,R$2,FALSE())),VLOOKUP($P210,'M1'!$A:$C,R$2,FALSE())),"SPECIFY METHOD")))</f>
        <v>Leather star</v>
      </c>
      <c r="S210" s="58">
        <f t="shared" si="118"/>
        <v>12</v>
      </c>
      <c r="T210" s="55">
        <v>12</v>
      </c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</row>
    <row r="211" spans="1:68" s="59" customFormat="1" ht="12.75" customHeight="1">
      <c r="A211" s="54">
        <f>MAX($A$1:$A210)+1</f>
        <v>209</v>
      </c>
      <c r="B211" s="55" t="str">
        <f t="shared" si="121"/>
        <v>Kieran Cox</v>
      </c>
      <c r="C211" s="55" t="str">
        <f t="shared" si="122"/>
        <v>Claire Attridge</v>
      </c>
      <c r="D211" s="55" t="str">
        <f t="shared" si="123"/>
        <v>KCCA19</v>
      </c>
      <c r="E211" s="54" t="str">
        <f>IF(ISERROR(VLOOKUP($D211,SITES!$A:$E,2,FALSE())),"",VLOOKUP($D211,SITES!$A:$E,2,FALSE()))</f>
        <v>Wizard Islet North</v>
      </c>
      <c r="F211" s="55">
        <f>IF(ISERROR(VLOOKUP($D211,SITES!$A:$E,3,FALSE())),"",VLOOKUP($D211,SITES!$A:$E,3,FALSE()))</f>
        <v>48.859160000000003</v>
      </c>
      <c r="G211" s="56">
        <f>IF(ISERROR(VLOOKUP($D211,SITES!$A:$E,4,FALSE())),"",VLOOKUP($D211,SITES!$A:$E,4,FALSE()))</f>
        <v>-125.15908</v>
      </c>
      <c r="H211" s="60" t="str">
        <f t="shared" si="124"/>
        <v>08/06/2023</v>
      </c>
      <c r="I211" s="55">
        <f t="shared" si="125"/>
        <v>1</v>
      </c>
      <c r="J211" s="55">
        <f t="shared" si="126"/>
        <v>210</v>
      </c>
      <c r="K211" s="57">
        <f t="shared" si="127"/>
        <v>0.4375</v>
      </c>
      <c r="L211" s="55" t="str">
        <f t="shared" si="128"/>
        <v>KDC</v>
      </c>
      <c r="M211" s="55">
        <f t="shared" si="129"/>
        <v>5.5</v>
      </c>
      <c r="N211" s="55">
        <f t="shared" si="130"/>
        <v>2</v>
      </c>
      <c r="O211" s="55">
        <f t="shared" si="131"/>
        <v>2</v>
      </c>
      <c r="P211" s="55" t="s">
        <v>159</v>
      </c>
      <c r="Q211" s="54" t="str">
        <f>IF($N211=1,IF(ISERROR(VLOOKUP($P211,'M1'!$A:$C,Q$2,FALSE())),"NOT PRESENT",VLOOKUP($P211,'M1'!$A:$C,Q$2,FALSE())),IF($N211=2,IF(ISERROR(VLOOKUP(DATA!$P211,'M2'!$A:$C,Q$2,FALSE())),"NOT PRESENT",VLOOKUP(DATA!$P211,'M2'!$A:$C,Q$2,FALSE())),IF($N211=0,IF(ISERROR(VLOOKUP($P211,'M1'!$A:$C,Q$2,FALSE())),IF(ISERROR(VLOOKUP(DATA!$P211,'M2'!$A:$C,Q$2,FALSE())),"NOT PRESENT",VLOOKUP(DATA!$P211,'M2'!$A:$C,Q$2,FALSE())),VLOOKUP($P211,'M1'!$A:$C,Q$2,FALSE())),"SPECIFY METHOD")))</f>
        <v>Patiria miniata</v>
      </c>
      <c r="R211" s="54" t="str">
        <f>IF($N211=1,IF(ISERROR(VLOOKUP($P211,'M1'!$A:$C,R$2,FALSE())),"NOT PRESENT",VLOOKUP($P211,'M1'!$A:$C,R$2,FALSE())),IF($N211=2,IF(ISERROR(VLOOKUP(DATA!$P211,'M2'!$A:$C,R$2,FALSE())),"NOT PRESENT",VLOOKUP(DATA!$P211,'M2'!$A:$C,R$2,FALSE())),IF($N211=0,IF(ISERROR(VLOOKUP($P211,'M1'!$A:$C,R$2,FALSE())),IF(ISERROR(VLOOKUP(DATA!$P211,'M2'!$A:$C,R$2,FALSE())),"NOT PRESENT",VLOOKUP(DATA!$P211,'M2'!$A:$C,R$2,FALSE())),VLOOKUP($P211,'M1'!$A:$C,R$2,FALSE())),"SPECIFY METHOD")))</f>
        <v>Bat star</v>
      </c>
      <c r="S211" s="58">
        <f t="shared" si="118"/>
        <v>14</v>
      </c>
      <c r="T211" s="55">
        <v>14</v>
      </c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</row>
    <row r="212" spans="1:68" s="59" customFormat="1" ht="12.75" customHeight="1">
      <c r="A212" s="54">
        <f>MAX($A$1:$A211)+1</f>
        <v>210</v>
      </c>
      <c r="B212" s="55" t="str">
        <f t="shared" si="121"/>
        <v>Kieran Cox</v>
      </c>
      <c r="C212" s="55" t="str">
        <f t="shared" si="122"/>
        <v>Claire Attridge</v>
      </c>
      <c r="D212" s="55" t="str">
        <f t="shared" si="123"/>
        <v>KCCA19</v>
      </c>
      <c r="E212" s="54" t="str">
        <f>IF(ISERROR(VLOOKUP($D212,SITES!$A:$E,2,FALSE())),"",VLOOKUP($D212,SITES!$A:$E,2,FALSE()))</f>
        <v>Wizard Islet North</v>
      </c>
      <c r="F212" s="55">
        <f>IF(ISERROR(VLOOKUP($D212,SITES!$A:$E,3,FALSE())),"",VLOOKUP($D212,SITES!$A:$E,3,FALSE()))</f>
        <v>48.859160000000003</v>
      </c>
      <c r="G212" s="56">
        <f>IF(ISERROR(VLOOKUP($D212,SITES!$A:$E,4,FALSE())),"",VLOOKUP($D212,SITES!$A:$E,4,FALSE()))</f>
        <v>-125.15908</v>
      </c>
      <c r="H212" s="60" t="str">
        <f t="shared" si="124"/>
        <v>08/06/2023</v>
      </c>
      <c r="I212" s="55">
        <f t="shared" si="125"/>
        <v>1</v>
      </c>
      <c r="J212" s="55">
        <f t="shared" si="126"/>
        <v>210</v>
      </c>
      <c r="K212" s="57">
        <f t="shared" si="127"/>
        <v>0.4375</v>
      </c>
      <c r="L212" s="55" t="str">
        <f t="shared" si="128"/>
        <v>KDC</v>
      </c>
      <c r="M212" s="55">
        <f t="shared" si="129"/>
        <v>5.5</v>
      </c>
      <c r="N212" s="55">
        <f t="shared" si="130"/>
        <v>2</v>
      </c>
      <c r="O212" s="55">
        <f t="shared" si="131"/>
        <v>2</v>
      </c>
      <c r="P212" s="55" t="s">
        <v>177</v>
      </c>
      <c r="Q212" s="54" t="str">
        <f>IF($N212=1,IF(ISERROR(VLOOKUP($P212,'M1'!$A:$C,Q$2,FALSE())),"NOT PRESENT",VLOOKUP($P212,'M1'!$A:$C,Q$2,FALSE())),IF($N212=2,IF(ISERROR(VLOOKUP(DATA!$P212,'M2'!$A:$C,Q$2,FALSE())),"NOT PRESENT",VLOOKUP(DATA!$P212,'M2'!$A:$C,Q$2,FALSE())),IF($N212=0,IF(ISERROR(VLOOKUP($P212,'M1'!$A:$C,Q$2,FALSE())),IF(ISERROR(VLOOKUP(DATA!$P212,'M2'!$A:$C,Q$2,FALSE())),"NOT PRESENT",VLOOKUP(DATA!$P212,'M2'!$A:$C,Q$2,FALSE())),VLOOKUP($P212,'M1'!$A:$C,Q$2,FALSE())),"SPECIFY METHOD")))</f>
        <v>Jordania zonope</v>
      </c>
      <c r="R212" s="54" t="str">
        <f>IF($N212=1,IF(ISERROR(VLOOKUP($P212,'M1'!$A:$C,R$2,FALSE())),"NOT PRESENT",VLOOKUP($P212,'M1'!$A:$C,R$2,FALSE())),IF($N212=2,IF(ISERROR(VLOOKUP(DATA!$P212,'M2'!$A:$C,R$2,FALSE())),"NOT PRESENT",VLOOKUP(DATA!$P212,'M2'!$A:$C,R$2,FALSE())),IF($N212=0,IF(ISERROR(VLOOKUP($P212,'M1'!$A:$C,R$2,FALSE())),IF(ISERROR(VLOOKUP(DATA!$P212,'M2'!$A:$C,R$2,FALSE())),"NOT PRESENT",VLOOKUP(DATA!$P212,'M2'!$A:$C,R$2,FALSE())),VLOOKUP($P212,'M1'!$A:$C,R$2,FALSE())),"SPECIFY METHOD")))</f>
        <v>Longfin sculpin</v>
      </c>
      <c r="S212" s="58">
        <f t="shared" si="118"/>
        <v>4</v>
      </c>
      <c r="T212" s="55">
        <v>0</v>
      </c>
      <c r="U212" s="55">
        <v>4</v>
      </c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</row>
    <row r="213" spans="1:68" s="59" customFormat="1" ht="12.75" customHeight="1">
      <c r="A213" s="54">
        <f>MAX($A$1:$A212)+1</f>
        <v>211</v>
      </c>
      <c r="B213" s="55" t="str">
        <f t="shared" si="121"/>
        <v>Kieran Cox</v>
      </c>
      <c r="C213" s="55" t="str">
        <f t="shared" si="122"/>
        <v>Claire Attridge</v>
      </c>
      <c r="D213" s="55" t="str">
        <f t="shared" si="123"/>
        <v>KCCA19</v>
      </c>
      <c r="E213" s="54" t="str">
        <f>IF(ISERROR(VLOOKUP($D213,SITES!$A:$E,2,FALSE())),"",VLOOKUP($D213,SITES!$A:$E,2,FALSE()))</f>
        <v>Wizard Islet North</v>
      </c>
      <c r="F213" s="55">
        <f>IF(ISERROR(VLOOKUP($D213,SITES!$A:$E,3,FALSE())),"",VLOOKUP($D213,SITES!$A:$E,3,FALSE()))</f>
        <v>48.859160000000003</v>
      </c>
      <c r="G213" s="56">
        <f>IF(ISERROR(VLOOKUP($D213,SITES!$A:$E,4,FALSE())),"",VLOOKUP($D213,SITES!$A:$E,4,FALSE()))</f>
        <v>-125.15908</v>
      </c>
      <c r="H213" s="60" t="str">
        <f t="shared" ref="H213:M220" si="132">IF(ISERROR(H212),IF(ISERROR(H211),IF(ISERROR(H210),"BLANK",H210),H211),H212)</f>
        <v>08/06/2023</v>
      </c>
      <c r="I213" s="55">
        <f t="shared" si="132"/>
        <v>1</v>
      </c>
      <c r="J213" s="55">
        <f t="shared" si="132"/>
        <v>210</v>
      </c>
      <c r="K213" s="57">
        <f t="shared" si="132"/>
        <v>0.4375</v>
      </c>
      <c r="L213" s="55" t="str">
        <f t="shared" si="132"/>
        <v>KDC</v>
      </c>
      <c r="M213" s="55">
        <f t="shared" si="132"/>
        <v>5.5</v>
      </c>
      <c r="N213" s="55">
        <v>0</v>
      </c>
      <c r="O213" s="55">
        <f t="shared" ref="O213:O219" si="133">IF(ISERROR(O212),IF(ISERROR(O211),IF(ISERROR(O210),"BLANK",O210),O211),O212)</f>
        <v>2</v>
      </c>
      <c r="P213" s="55" t="s">
        <v>155</v>
      </c>
      <c r="Q213" s="54" t="str">
        <f>IF($N213=1,IF(ISERROR(VLOOKUP($P213,'M1'!$A:$C,Q$2,FALSE())),"NOT PRESENT",VLOOKUP($P213,'M1'!$A:$C,Q$2,FALSE())),IF($N213=2,IF(ISERROR(VLOOKUP(DATA!$P213,'M2'!$A:$C,Q$2,FALSE())),"NOT PRESENT",VLOOKUP(DATA!$P213,'M2'!$A:$C,Q$2,FALSE())),IF($N213=0,IF(ISERROR(VLOOKUP($P213,'M1'!$A:$C,Q$2,FALSE())),IF(ISERROR(VLOOKUP(DATA!$P213,'M2'!$A:$C,Q$2,FALSE())),"NOT PRESENT",VLOOKUP(DATA!$P213,'M2'!$A:$C,Q$2,FALSE())),VLOOKUP($P213,'M1'!$A:$C,Q$2,FALSE())),"SPECIFY METHOD")))</f>
        <v>Hexagrammos decagrammus</v>
      </c>
      <c r="R213" s="54" t="str">
        <f>IF($N213=1,IF(ISERROR(VLOOKUP($P213,'M1'!$A:$C,R$2,FALSE())),"NOT PRESENT",VLOOKUP($P213,'M1'!$A:$C,R$2,FALSE())),IF($N213=2,IF(ISERROR(VLOOKUP(DATA!$P213,'M2'!$A:$C,R$2,FALSE())),"NOT PRESENT",VLOOKUP(DATA!$P213,'M2'!$A:$C,R$2,FALSE())),IF($N213=0,IF(ISERROR(VLOOKUP($P213,'M1'!$A:$C,R$2,FALSE())),IF(ISERROR(VLOOKUP(DATA!$P213,'M2'!$A:$C,R$2,FALSE())),"NOT PRESENT",VLOOKUP(DATA!$P213,'M2'!$A:$C,R$2,FALSE())),VLOOKUP($P213,'M1'!$A:$C,R$2,FALSE())),"SPECIFY METHOD")))</f>
        <v>Kelp greenling</v>
      </c>
      <c r="S213" s="58">
        <f t="shared" si="118"/>
        <v>1</v>
      </c>
      <c r="T213" s="55">
        <v>0</v>
      </c>
      <c r="U213" s="55"/>
      <c r="V213" s="55"/>
      <c r="W213" s="55">
        <v>1</v>
      </c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</row>
    <row r="214" spans="1:68" s="59" customFormat="1" ht="12.75" customHeight="1">
      <c r="A214" s="54">
        <f>MAX($A$1:$A213)+1</f>
        <v>212</v>
      </c>
      <c r="B214" s="55" t="str">
        <f t="shared" si="121"/>
        <v>Kieran Cox</v>
      </c>
      <c r="C214" s="55" t="str">
        <f t="shared" si="122"/>
        <v>Claire Attridge</v>
      </c>
      <c r="D214" s="55" t="str">
        <f t="shared" si="123"/>
        <v>KCCA19</v>
      </c>
      <c r="E214" s="54" t="str">
        <f>IF(ISERROR(VLOOKUP($D214,SITES!$A:$E,2,FALSE())),"",VLOOKUP($D214,SITES!$A:$E,2,FALSE()))</f>
        <v>Wizard Islet North</v>
      </c>
      <c r="F214" s="55">
        <f>IF(ISERROR(VLOOKUP($D214,SITES!$A:$E,3,FALSE())),"",VLOOKUP($D214,SITES!$A:$E,3,FALSE()))</f>
        <v>48.859160000000003</v>
      </c>
      <c r="G214" s="56">
        <f>IF(ISERROR(VLOOKUP($D214,SITES!$A:$E,4,FALSE())),"",VLOOKUP($D214,SITES!$A:$E,4,FALSE()))</f>
        <v>-125.15908</v>
      </c>
      <c r="H214" s="60" t="str">
        <f t="shared" si="132"/>
        <v>08/06/2023</v>
      </c>
      <c r="I214" s="55">
        <f t="shared" si="132"/>
        <v>1</v>
      </c>
      <c r="J214" s="55">
        <f t="shared" si="132"/>
        <v>210</v>
      </c>
      <c r="K214" s="57">
        <f t="shared" si="132"/>
        <v>0.4375</v>
      </c>
      <c r="L214" s="55" t="str">
        <f t="shared" si="132"/>
        <v>KDC</v>
      </c>
      <c r="M214" s="55">
        <f t="shared" si="132"/>
        <v>5.5</v>
      </c>
      <c r="N214" s="55">
        <v>2</v>
      </c>
      <c r="O214" s="55">
        <f t="shared" si="133"/>
        <v>2</v>
      </c>
      <c r="P214" s="55" t="s">
        <v>203</v>
      </c>
      <c r="Q214" s="54" t="str">
        <f>IF($N214=1,IF(ISERROR(VLOOKUP($P214,'M1'!$A:$C,Q$2,FALSE())),"NOT PRESENT",VLOOKUP($P214,'M1'!$A:$C,Q$2,FALSE())),IF($N214=2,IF(ISERROR(VLOOKUP(DATA!$P214,'M2'!$A:$C,Q$2,FALSE())),"NOT PRESENT",VLOOKUP(DATA!$P214,'M2'!$A:$C,Q$2,FALSE())),IF($N214=0,IF(ISERROR(VLOOKUP($P214,'M1'!$A:$C,Q$2,FALSE())),IF(ISERROR(VLOOKUP(DATA!$P214,'M2'!$A:$C,Q$2,FALSE())),"NOT PRESENT",VLOOKUP(DATA!$P214,'M2'!$A:$C,Q$2,FALSE())),VLOOKUP($P214,'M1'!$A:$C,Q$2,FALSE())),"SPECIFY METHOD")))</f>
        <v>Peltodoris nobilis</v>
      </c>
      <c r="R214" s="54" t="str">
        <f>IF($N214=1,IF(ISERROR(VLOOKUP($P214,'M1'!$A:$C,R$2,FALSE())),"NOT PRESENT",VLOOKUP($P214,'M1'!$A:$C,R$2,FALSE())),IF($N214=2,IF(ISERROR(VLOOKUP(DATA!$P214,'M2'!$A:$C,R$2,FALSE())),"NOT PRESENT",VLOOKUP(DATA!$P214,'M2'!$A:$C,R$2,FALSE())),IF($N214=0,IF(ISERROR(VLOOKUP($P214,'M1'!$A:$C,R$2,FALSE())),IF(ISERROR(VLOOKUP(DATA!$P214,'M2'!$A:$C,R$2,FALSE())),"NOT PRESENT",VLOOKUP(DATA!$P214,'M2'!$A:$C,R$2,FALSE())),VLOOKUP($P214,'M1'!$A:$C,R$2,FALSE())),"SPECIFY METHOD")))</f>
        <v>Noble sea lemon</v>
      </c>
      <c r="S214" s="58">
        <f t="shared" si="118"/>
        <v>2</v>
      </c>
      <c r="T214" s="55">
        <v>2</v>
      </c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</row>
    <row r="215" spans="1:68" s="59" customFormat="1" ht="12.75" customHeight="1">
      <c r="A215" s="54">
        <f>MAX($A$1:$A214)+1</f>
        <v>213</v>
      </c>
      <c r="B215" s="55" t="str">
        <f t="shared" si="121"/>
        <v>Kieran Cox</v>
      </c>
      <c r="C215" s="55" t="str">
        <f t="shared" si="122"/>
        <v>Claire Attridge</v>
      </c>
      <c r="D215" s="55" t="str">
        <f t="shared" si="123"/>
        <v>KCCA19</v>
      </c>
      <c r="E215" s="54" t="str">
        <f>IF(ISERROR(VLOOKUP($D215,SITES!$A:$E,2,FALSE())),"",VLOOKUP($D215,SITES!$A:$E,2,FALSE()))</f>
        <v>Wizard Islet North</v>
      </c>
      <c r="F215" s="55">
        <f>IF(ISERROR(VLOOKUP($D215,SITES!$A:$E,3,FALSE())),"",VLOOKUP($D215,SITES!$A:$E,3,FALSE()))</f>
        <v>48.859160000000003</v>
      </c>
      <c r="G215" s="56">
        <f>IF(ISERROR(VLOOKUP($D215,SITES!$A:$E,4,FALSE())),"",VLOOKUP($D215,SITES!$A:$E,4,FALSE()))</f>
        <v>-125.15908</v>
      </c>
      <c r="H215" s="60" t="str">
        <f t="shared" si="132"/>
        <v>08/06/2023</v>
      </c>
      <c r="I215" s="55">
        <f t="shared" si="132"/>
        <v>1</v>
      </c>
      <c r="J215" s="55">
        <f t="shared" si="132"/>
        <v>210</v>
      </c>
      <c r="K215" s="57">
        <f t="shared" si="132"/>
        <v>0.4375</v>
      </c>
      <c r="L215" s="55" t="str">
        <f t="shared" si="132"/>
        <v>KDC</v>
      </c>
      <c r="M215" s="55">
        <f t="shared" si="132"/>
        <v>5.5</v>
      </c>
      <c r="N215" s="55">
        <f>IF(ISERROR(N214),IF(ISERROR(N213),IF(ISERROR(N212),"BLANK",N212),N213),N214)</f>
        <v>2</v>
      </c>
      <c r="O215" s="55">
        <f t="shared" si="133"/>
        <v>2</v>
      </c>
      <c r="P215" s="55" t="s">
        <v>173</v>
      </c>
      <c r="Q215" s="54" t="str">
        <f>IF($N215=1,IF(ISERROR(VLOOKUP($P215,'M1'!$A:$C,Q$2,FALSE())),"NOT PRESENT",VLOOKUP($P215,'M1'!$A:$C,Q$2,FALSE())),IF($N215=2,IF(ISERROR(VLOOKUP(DATA!$P215,'M2'!$A:$C,Q$2,FALSE())),"NOT PRESENT",VLOOKUP(DATA!$P215,'M2'!$A:$C,Q$2,FALSE())),IF($N215=0,IF(ISERROR(VLOOKUP($P215,'M1'!$A:$C,Q$2,FALSE())),IF(ISERROR(VLOOKUP(DATA!$P215,'M2'!$A:$C,Q$2,FALSE())),"NOT PRESENT",VLOOKUP(DATA!$P215,'M2'!$A:$C,Q$2,FALSE())),VLOOKUP($P215,'M1'!$A:$C,Q$2,FALSE())),"SPECIFY METHOD")))</f>
        <v>Haliotis kamtschatkana</v>
      </c>
      <c r="R215" s="54" t="str">
        <f>IF($N215=1,IF(ISERROR(VLOOKUP($P215,'M1'!$A:$C,R$2,FALSE())),"NOT PRESENT",VLOOKUP($P215,'M1'!$A:$C,R$2,FALSE())),IF($N215=2,IF(ISERROR(VLOOKUP(DATA!$P215,'M2'!$A:$C,R$2,FALSE())),"NOT PRESENT",VLOOKUP(DATA!$P215,'M2'!$A:$C,R$2,FALSE())),IF($N215=0,IF(ISERROR(VLOOKUP($P215,'M1'!$A:$C,R$2,FALSE())),IF(ISERROR(VLOOKUP(DATA!$P215,'M2'!$A:$C,R$2,FALSE())),"NOT PRESENT",VLOOKUP(DATA!$P215,'M2'!$A:$C,R$2,FALSE())),VLOOKUP($P215,'M1'!$A:$C,R$2,FALSE())),"SPECIFY METHOD")))</f>
        <v>Pinto abalone</v>
      </c>
      <c r="S215" s="58">
        <f t="shared" si="118"/>
        <v>5</v>
      </c>
      <c r="T215" s="55">
        <v>0</v>
      </c>
      <c r="U215" s="55">
        <v>4</v>
      </c>
      <c r="V215" s="55">
        <v>1</v>
      </c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</row>
    <row r="216" spans="1:68" s="59" customFormat="1" ht="12.75" customHeight="1">
      <c r="A216" s="54">
        <f>MAX($A$1:$A215)+1</f>
        <v>214</v>
      </c>
      <c r="B216" s="55" t="str">
        <f t="shared" si="121"/>
        <v>Kieran Cox</v>
      </c>
      <c r="C216" s="55" t="str">
        <f t="shared" si="122"/>
        <v>Claire Attridge</v>
      </c>
      <c r="D216" s="55" t="str">
        <f t="shared" si="123"/>
        <v>KCCA19</v>
      </c>
      <c r="E216" s="54" t="str">
        <f>IF(ISERROR(VLOOKUP($D216,SITES!$A:$E,2,FALSE())),"",VLOOKUP($D216,SITES!$A:$E,2,FALSE()))</f>
        <v>Wizard Islet North</v>
      </c>
      <c r="F216" s="55">
        <f>IF(ISERROR(VLOOKUP($D216,SITES!$A:$E,3,FALSE())),"",VLOOKUP($D216,SITES!$A:$E,3,FALSE()))</f>
        <v>48.859160000000003</v>
      </c>
      <c r="G216" s="56">
        <f>IF(ISERROR(VLOOKUP($D216,SITES!$A:$E,4,FALSE())),"",VLOOKUP($D216,SITES!$A:$E,4,FALSE()))</f>
        <v>-125.15908</v>
      </c>
      <c r="H216" s="60" t="str">
        <f t="shared" si="132"/>
        <v>08/06/2023</v>
      </c>
      <c r="I216" s="55">
        <f t="shared" si="132"/>
        <v>1</v>
      </c>
      <c r="J216" s="55">
        <f t="shared" si="132"/>
        <v>210</v>
      </c>
      <c r="K216" s="57">
        <f t="shared" si="132"/>
        <v>0.4375</v>
      </c>
      <c r="L216" s="55" t="str">
        <f t="shared" si="132"/>
        <v>KDC</v>
      </c>
      <c r="M216" s="55">
        <f t="shared" si="132"/>
        <v>5.5</v>
      </c>
      <c r="N216" s="55">
        <f>IF(ISERROR(N215),IF(ISERROR(N214),IF(ISERROR(N213),"BLANK",N213),N214),N215)</f>
        <v>2</v>
      </c>
      <c r="O216" s="55">
        <f t="shared" si="133"/>
        <v>2</v>
      </c>
      <c r="P216" s="55" t="s">
        <v>191</v>
      </c>
      <c r="Q216" s="54" t="str">
        <f>IF($N216=1,IF(ISERROR(VLOOKUP($P216,'M1'!$A:$C,Q$2,FALSE())),"NOT PRESENT",VLOOKUP($P216,'M1'!$A:$C,Q$2,FALSE())),IF($N216=2,IF(ISERROR(VLOOKUP(DATA!$P216,'M2'!$A:$C,Q$2,FALSE())),"NOT PRESENT",VLOOKUP(DATA!$P216,'M2'!$A:$C,Q$2,FALSE())),IF($N216=0,IF(ISERROR(VLOOKUP($P216,'M1'!$A:$C,Q$2,FALSE())),IF(ISERROR(VLOOKUP(DATA!$P216,'M2'!$A:$C,Q$2,FALSE())),"NOT PRESENT",VLOOKUP(DATA!$P216,'M2'!$A:$C,Q$2,FALSE())),VLOOKUP($P216,'M1'!$A:$C,Q$2,FALSE())),"SPECIFY METHOD")))</f>
        <v>Strongylocentrotus droebachiensis</v>
      </c>
      <c r="R216" s="54" t="str">
        <f>IF($N216=1,IF(ISERROR(VLOOKUP($P216,'M1'!$A:$C,R$2,FALSE())),"NOT PRESENT",VLOOKUP($P216,'M1'!$A:$C,R$2,FALSE())),IF($N216=2,IF(ISERROR(VLOOKUP(DATA!$P216,'M2'!$A:$C,R$2,FALSE())),"NOT PRESENT",VLOOKUP(DATA!$P216,'M2'!$A:$C,R$2,FALSE())),IF($N216=0,IF(ISERROR(VLOOKUP($P216,'M1'!$A:$C,R$2,FALSE())),IF(ISERROR(VLOOKUP(DATA!$P216,'M2'!$A:$C,R$2,FALSE())),"NOT PRESENT",VLOOKUP(DATA!$P216,'M2'!$A:$C,R$2,FALSE())),VLOOKUP($P216,'M1'!$A:$C,R$2,FALSE())),"SPECIFY METHOD")))</f>
        <v>Northern sea urchin</v>
      </c>
      <c r="S216" s="58">
        <f t="shared" si="118"/>
        <v>1</v>
      </c>
      <c r="T216" s="55">
        <v>1</v>
      </c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</row>
    <row r="217" spans="1:68" s="59" customFormat="1" ht="12.75" customHeight="1">
      <c r="A217" s="54">
        <f>MAX($A$1:$A216)+1</f>
        <v>215</v>
      </c>
      <c r="B217" s="55" t="str">
        <f t="shared" si="121"/>
        <v>Kieran Cox</v>
      </c>
      <c r="C217" s="55" t="str">
        <f t="shared" si="122"/>
        <v>Claire Attridge</v>
      </c>
      <c r="D217" s="55" t="str">
        <f t="shared" si="123"/>
        <v>KCCA19</v>
      </c>
      <c r="E217" s="54" t="str">
        <f>IF(ISERROR(VLOOKUP($D217,SITES!$A:$E,2,FALSE())),"",VLOOKUP($D217,SITES!$A:$E,2,FALSE()))</f>
        <v>Wizard Islet North</v>
      </c>
      <c r="F217" s="55">
        <f>IF(ISERROR(VLOOKUP($D217,SITES!$A:$E,3,FALSE())),"",VLOOKUP($D217,SITES!$A:$E,3,FALSE()))</f>
        <v>48.859160000000003</v>
      </c>
      <c r="G217" s="56">
        <f>IF(ISERROR(VLOOKUP($D217,SITES!$A:$E,4,FALSE())),"",VLOOKUP($D217,SITES!$A:$E,4,FALSE()))</f>
        <v>-125.15908</v>
      </c>
      <c r="H217" s="60" t="str">
        <f t="shared" si="132"/>
        <v>08/06/2023</v>
      </c>
      <c r="I217" s="55">
        <f t="shared" si="132"/>
        <v>1</v>
      </c>
      <c r="J217" s="55">
        <f t="shared" si="132"/>
        <v>210</v>
      </c>
      <c r="K217" s="57">
        <f t="shared" si="132"/>
        <v>0.4375</v>
      </c>
      <c r="L217" s="55" t="str">
        <f t="shared" si="132"/>
        <v>KDC</v>
      </c>
      <c r="M217" s="55">
        <f t="shared" si="132"/>
        <v>5.5</v>
      </c>
      <c r="N217" s="55">
        <f>IF(ISERROR(N216),IF(ISERROR(N215),IF(ISERROR(N214),"BLANK",N214),N215),N216)</f>
        <v>2</v>
      </c>
      <c r="O217" s="55">
        <f t="shared" si="133"/>
        <v>2</v>
      </c>
      <c r="P217" s="55" t="s">
        <v>143</v>
      </c>
      <c r="Q217" s="54" t="str">
        <f>IF($N217=1,IF(ISERROR(VLOOKUP($P217,'M1'!$A:$C,Q$2,FALSE())),"NOT PRESENT",VLOOKUP($P217,'M1'!$A:$C,Q$2,FALSE())),IF($N217=2,IF(ISERROR(VLOOKUP(DATA!$P217,'M2'!$A:$C,Q$2,FALSE())),"NOT PRESENT",VLOOKUP(DATA!$P217,'M2'!$A:$C,Q$2,FALSE())),IF($N217=0,IF(ISERROR(VLOOKUP($P217,'M1'!$A:$C,Q$2,FALSE())),IF(ISERROR(VLOOKUP(DATA!$P217,'M2'!$A:$C,Q$2,FALSE())),"NOT PRESENT",VLOOKUP(DATA!$P217,'M2'!$A:$C,Q$2,FALSE())),VLOOKUP($P217,'M1'!$A:$C,Q$2,FALSE())),"SPECIFY METHOD")))</f>
        <v>Henricia spp.</v>
      </c>
      <c r="R217" s="54" t="str">
        <f>IF($N217=1,IF(ISERROR(VLOOKUP($P217,'M1'!$A:$C,R$2,FALSE())),"NOT PRESENT",VLOOKUP($P217,'M1'!$A:$C,R$2,FALSE())),IF($N217=2,IF(ISERROR(VLOOKUP(DATA!$P217,'M2'!$A:$C,R$2,FALSE())),"NOT PRESENT",VLOOKUP(DATA!$P217,'M2'!$A:$C,R$2,FALSE())),IF($N217=0,IF(ISERROR(VLOOKUP($P217,'M1'!$A:$C,R$2,FALSE())),IF(ISERROR(VLOOKUP(DATA!$P217,'M2'!$A:$C,R$2,FALSE())),"NOT PRESENT",VLOOKUP(DATA!$P217,'M2'!$A:$C,R$2,FALSE())),VLOOKUP($P217,'M1'!$A:$C,R$2,FALSE())),"SPECIFY METHOD")))</f>
        <v>Unidentified blood star</v>
      </c>
      <c r="S217" s="58">
        <f t="shared" si="118"/>
        <v>2</v>
      </c>
      <c r="T217" s="55">
        <v>2</v>
      </c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</row>
    <row r="218" spans="1:68" s="59" customFormat="1" ht="12.75" customHeight="1">
      <c r="A218" s="54">
        <f>MAX($A$1:$A217)+1</f>
        <v>216</v>
      </c>
      <c r="B218" s="55" t="str">
        <f t="shared" si="121"/>
        <v>Kieran Cox</v>
      </c>
      <c r="C218" s="55" t="str">
        <f t="shared" si="122"/>
        <v>Claire Attridge</v>
      </c>
      <c r="D218" s="55" t="str">
        <f t="shared" si="123"/>
        <v>KCCA19</v>
      </c>
      <c r="E218" s="54" t="str">
        <f>IF(ISERROR(VLOOKUP($D218,SITES!$A:$E,2,FALSE())),"",VLOOKUP($D218,SITES!$A:$E,2,FALSE()))</f>
        <v>Wizard Islet North</v>
      </c>
      <c r="F218" s="55">
        <f>IF(ISERROR(VLOOKUP($D218,SITES!$A:$E,3,FALSE())),"",VLOOKUP($D218,SITES!$A:$E,3,FALSE()))</f>
        <v>48.859160000000003</v>
      </c>
      <c r="G218" s="56">
        <f>IF(ISERROR(VLOOKUP($D218,SITES!$A:$E,4,FALSE())),"",VLOOKUP($D218,SITES!$A:$E,4,FALSE()))</f>
        <v>-125.15908</v>
      </c>
      <c r="H218" s="60" t="str">
        <f t="shared" si="132"/>
        <v>08/06/2023</v>
      </c>
      <c r="I218" s="55">
        <f t="shared" si="132"/>
        <v>1</v>
      </c>
      <c r="J218" s="55">
        <f t="shared" si="132"/>
        <v>210</v>
      </c>
      <c r="K218" s="57">
        <f t="shared" si="132"/>
        <v>0.4375</v>
      </c>
      <c r="L218" s="55" t="str">
        <f t="shared" si="132"/>
        <v>KDC</v>
      </c>
      <c r="M218" s="55">
        <f t="shared" si="132"/>
        <v>5.5</v>
      </c>
      <c r="N218" s="55">
        <f>IF(ISERROR(N217),IF(ISERROR(N216),IF(ISERROR(N215),"BLANK",N215),N216),N217)</f>
        <v>2</v>
      </c>
      <c r="O218" s="55">
        <f t="shared" si="133"/>
        <v>2</v>
      </c>
      <c r="P218" s="55" t="s">
        <v>145</v>
      </c>
      <c r="Q218" s="54" t="str">
        <f>IF($N218=1,IF(ISERROR(VLOOKUP($P218,'M1'!$A:$C,Q$2,FALSE())),"NOT PRESENT",VLOOKUP($P218,'M1'!$A:$C,Q$2,FALSE())),IF($N218=2,IF(ISERROR(VLOOKUP(DATA!$P218,'M2'!$A:$C,Q$2,FALSE())),"NOT PRESENT",VLOOKUP(DATA!$P218,'M2'!$A:$C,Q$2,FALSE())),IF($N218=0,IF(ISERROR(VLOOKUP($P218,'M1'!$A:$C,Q$2,FALSE())),IF(ISERROR(VLOOKUP(DATA!$P218,'M2'!$A:$C,Q$2,FALSE())),"NOT PRESENT",VLOOKUP(DATA!$P218,'M2'!$A:$C,Q$2,FALSE())),VLOOKUP($P218,'M1'!$A:$C,Q$2,FALSE())),"SPECIFY METHOD")))</f>
        <v>Pycnopodia helianthoides</v>
      </c>
      <c r="R218" s="54" t="str">
        <f>IF($N218=1,IF(ISERROR(VLOOKUP($P218,'M1'!$A:$C,R$2,FALSE())),"NOT PRESENT",VLOOKUP($P218,'M1'!$A:$C,R$2,FALSE())),IF($N218=2,IF(ISERROR(VLOOKUP(DATA!$P218,'M2'!$A:$C,R$2,FALSE())),"NOT PRESENT",VLOOKUP(DATA!$P218,'M2'!$A:$C,R$2,FALSE())),IF($N218=0,IF(ISERROR(VLOOKUP($P218,'M1'!$A:$C,R$2,FALSE())),IF(ISERROR(VLOOKUP(DATA!$P218,'M2'!$A:$C,R$2,FALSE())),"NOT PRESENT",VLOOKUP(DATA!$P218,'M2'!$A:$C,R$2,FALSE())),VLOOKUP($P218,'M1'!$A:$C,R$2,FALSE())),"SPECIFY METHOD")))</f>
        <v>Sunflower star</v>
      </c>
      <c r="S218" s="58">
        <f t="shared" si="118"/>
        <v>1</v>
      </c>
      <c r="T218" s="55">
        <v>0</v>
      </c>
      <c r="U218" s="55">
        <v>1</v>
      </c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</row>
    <row r="219" spans="1:68" s="59" customFormat="1" ht="12.75" customHeight="1">
      <c r="A219" s="54">
        <f>MAX($A$1:$A218)+1</f>
        <v>217</v>
      </c>
      <c r="B219" s="55" t="str">
        <f t="shared" si="121"/>
        <v>Kieran Cox</v>
      </c>
      <c r="C219" s="55" t="str">
        <f t="shared" si="122"/>
        <v>Claire Attridge</v>
      </c>
      <c r="D219" s="55" t="str">
        <f t="shared" si="123"/>
        <v>KCCA19</v>
      </c>
      <c r="E219" s="54" t="str">
        <f>IF(ISERROR(VLOOKUP($D219,SITES!$A:$E,2,FALSE())),"",VLOOKUP($D219,SITES!$A:$E,2,FALSE()))</f>
        <v>Wizard Islet North</v>
      </c>
      <c r="F219" s="55">
        <f>IF(ISERROR(VLOOKUP($D219,SITES!$A:$E,3,FALSE())),"",VLOOKUP($D219,SITES!$A:$E,3,FALSE()))</f>
        <v>48.859160000000003</v>
      </c>
      <c r="G219" s="56">
        <f>IF(ISERROR(VLOOKUP($D219,SITES!$A:$E,4,FALSE())),"",VLOOKUP($D219,SITES!$A:$E,4,FALSE()))</f>
        <v>-125.15908</v>
      </c>
      <c r="H219" s="60" t="str">
        <f t="shared" si="132"/>
        <v>08/06/2023</v>
      </c>
      <c r="I219" s="55">
        <f t="shared" si="132"/>
        <v>1</v>
      </c>
      <c r="J219" s="55">
        <f t="shared" si="132"/>
        <v>210</v>
      </c>
      <c r="K219" s="57">
        <f t="shared" si="132"/>
        <v>0.4375</v>
      </c>
      <c r="L219" s="55" t="str">
        <f t="shared" si="132"/>
        <v>KDC</v>
      </c>
      <c r="M219" s="55">
        <f t="shared" si="132"/>
        <v>5.5</v>
      </c>
      <c r="N219" s="55">
        <f>IF(ISERROR(N218),IF(ISERROR(N217),IF(ISERROR(N216),"BLANK",N216),N217),N218)</f>
        <v>2</v>
      </c>
      <c r="O219" s="55">
        <f t="shared" si="133"/>
        <v>2</v>
      </c>
      <c r="P219" s="55" t="s">
        <v>166</v>
      </c>
      <c r="Q219" s="54" t="str">
        <f>IF($N219=1,IF(ISERROR(VLOOKUP($P219,'M1'!$A:$C,Q$2,FALSE())),"NOT PRESENT",VLOOKUP($P219,'M1'!$A:$C,Q$2,FALSE())),IF($N219=2,IF(ISERROR(VLOOKUP(DATA!$P219,'M2'!$A:$C,Q$2,FALSE())),"NOT PRESENT",VLOOKUP(DATA!$P219,'M2'!$A:$C,Q$2,FALSE())),IF($N219=0,IF(ISERROR(VLOOKUP($P219,'M1'!$A:$C,Q$2,FALSE())),IF(ISERROR(VLOOKUP(DATA!$P219,'M2'!$A:$C,Q$2,FALSE())),"NOT PRESENT",VLOOKUP(DATA!$P219,'M2'!$A:$C,Q$2,FALSE())),VLOOKUP($P219,'M1'!$A:$C,Q$2,FALSE())),"SPECIFY METHOD")))</f>
        <v>Oxylebius pictus</v>
      </c>
      <c r="R219" s="54" t="str">
        <f>IF($N219=1,IF(ISERROR(VLOOKUP($P219,'M1'!$A:$C,R$2,FALSE())),"NOT PRESENT",VLOOKUP($P219,'M1'!$A:$C,R$2,FALSE())),IF($N219=2,IF(ISERROR(VLOOKUP(DATA!$P219,'M2'!$A:$C,R$2,FALSE())),"NOT PRESENT",VLOOKUP(DATA!$P219,'M2'!$A:$C,R$2,FALSE())),IF($N219=0,IF(ISERROR(VLOOKUP($P219,'M1'!$A:$C,R$2,FALSE())),IF(ISERROR(VLOOKUP(DATA!$P219,'M2'!$A:$C,R$2,FALSE())),"NOT PRESENT",VLOOKUP(DATA!$P219,'M2'!$A:$C,R$2,FALSE())),VLOOKUP($P219,'M1'!$A:$C,R$2,FALSE())),"SPECIFY METHOD")))</f>
        <v>Painted greenling</v>
      </c>
      <c r="S219" s="58">
        <f t="shared" si="118"/>
        <v>1</v>
      </c>
      <c r="T219" s="55">
        <v>0</v>
      </c>
      <c r="U219" s="55"/>
      <c r="V219" s="55"/>
      <c r="W219" s="55"/>
      <c r="X219" s="55">
        <v>1</v>
      </c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</row>
    <row r="220" spans="1:68" s="59" customFormat="1" ht="12.75" customHeight="1">
      <c r="A220" s="54">
        <f>MAX($A$1:$A219)+1</f>
        <v>218</v>
      </c>
      <c r="B220" s="55" t="str">
        <f t="shared" si="121"/>
        <v>Kieran Cox</v>
      </c>
      <c r="C220" s="55" t="str">
        <f t="shared" si="122"/>
        <v>Claire Attridge</v>
      </c>
      <c r="D220" s="55" t="str">
        <f t="shared" si="123"/>
        <v>KCCA19</v>
      </c>
      <c r="E220" s="54" t="str">
        <f>IF(ISERROR(VLOOKUP($D220,SITES!$A:$E,2,FALSE())),"",VLOOKUP($D220,SITES!$A:$E,2,FALSE()))</f>
        <v>Wizard Islet North</v>
      </c>
      <c r="F220" s="55">
        <f>IF(ISERROR(VLOOKUP($D220,SITES!$A:$E,3,FALSE())),"",VLOOKUP($D220,SITES!$A:$E,3,FALSE()))</f>
        <v>48.859160000000003</v>
      </c>
      <c r="G220" s="56">
        <f>IF(ISERROR(VLOOKUP($D220,SITES!$A:$E,4,FALSE())),"",VLOOKUP($D220,SITES!$A:$E,4,FALSE()))</f>
        <v>-125.15908</v>
      </c>
      <c r="H220" s="60" t="str">
        <f t="shared" si="132"/>
        <v>08/06/2023</v>
      </c>
      <c r="I220" s="55">
        <f t="shared" si="132"/>
        <v>1</v>
      </c>
      <c r="J220" s="55">
        <f t="shared" si="132"/>
        <v>210</v>
      </c>
      <c r="K220" s="57">
        <f t="shared" si="132"/>
        <v>0.4375</v>
      </c>
      <c r="L220" s="55" t="str">
        <f t="shared" si="132"/>
        <v>KDC</v>
      </c>
      <c r="M220" s="55">
        <f t="shared" si="132"/>
        <v>5.5</v>
      </c>
      <c r="N220" s="55">
        <v>0</v>
      </c>
      <c r="O220" s="55">
        <v>2</v>
      </c>
      <c r="P220" s="55" t="s">
        <v>168</v>
      </c>
      <c r="Q220" s="54" t="str">
        <f>IF($N220=1,IF(ISERROR(VLOOKUP($P220,'M1'!$A:$C,Q$2,FALSE())),"NOT PRESENT",VLOOKUP($P220,'M1'!$A:$C,Q$2,FALSE())),IF($N220=2,IF(ISERROR(VLOOKUP(DATA!$P220,'M2'!$A:$C,Q$2,FALSE())),"NOT PRESENT",VLOOKUP(DATA!$P220,'M2'!$A:$C,Q$2,FALSE())),IF($N220=0,IF(ISERROR(VLOOKUP($P220,'M1'!$A:$C,Q$2,FALSE())),IF(ISERROR(VLOOKUP(DATA!$P220,'M2'!$A:$C,Q$2,FALSE())),"NOT PRESENT",VLOOKUP(DATA!$P220,'M2'!$A:$C,Q$2,FALSE())),VLOOKUP($P220,'M1'!$A:$C,Q$2,FALSE())),"SPECIFY METHOD")))</f>
        <v>Debris - Zero</v>
      </c>
      <c r="R220" s="54" t="str">
        <f>IF($N220=1,IF(ISERROR(VLOOKUP($P220,'M1'!$A:$C,R$2,FALSE())),"NOT PRESENT",VLOOKUP($P220,'M1'!$A:$C,R$2,FALSE())),IF($N220=2,IF(ISERROR(VLOOKUP(DATA!$P220,'M2'!$A:$C,R$2,FALSE())),"NOT PRESENT",VLOOKUP(DATA!$P220,'M2'!$A:$C,R$2,FALSE())),IF($N220=0,IF(ISERROR(VLOOKUP($P220,'M1'!$A:$C,R$2,FALSE())),IF(ISERROR(VLOOKUP(DATA!$P220,'M2'!$A:$C,R$2,FALSE())),"NOT PRESENT",VLOOKUP(DATA!$P220,'M2'!$A:$C,R$2,FALSE())),VLOOKUP($P220,'M1'!$A:$C,R$2,FALSE())),"SPECIFY METHOD")))</f>
        <v>No Debris found</v>
      </c>
      <c r="S220" s="58">
        <f t="shared" si="118"/>
        <v>0</v>
      </c>
      <c r="T220" s="55">
        <v>0</v>
      </c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</row>
    <row r="221" spans="1:68" s="59" customFormat="1" ht="12.75" customHeight="1">
      <c r="A221" s="54">
        <f>MAX($A$1:$A220)+1</f>
        <v>219</v>
      </c>
      <c r="B221" s="55" t="s">
        <v>169</v>
      </c>
      <c r="C221" s="55" t="s">
        <v>137</v>
      </c>
      <c r="D221" s="55" t="s">
        <v>22</v>
      </c>
      <c r="E221" s="54" t="str">
        <f>IF(ISERROR(VLOOKUP($D221,SITES!$A:$E,2,FALSE())),"",VLOOKUP($D221,SITES!$A:$E,2,FALSE()))</f>
        <v>Ross Islet 2</v>
      </c>
      <c r="F221" s="55">
        <f>IF(ISERROR(VLOOKUP($D221,SITES!$A:$E,3,FALSE())),"",VLOOKUP($D221,SITES!$A:$E,3,FALSE()))</f>
        <v>48.87229</v>
      </c>
      <c r="G221" s="56">
        <f>IF(ISERROR(VLOOKUP($D221,SITES!$A:$E,4,FALSE())),"",VLOOKUP($D221,SITES!$A:$E,4,FALSE()))</f>
        <v>-125.1627</v>
      </c>
      <c r="H221" s="60" t="s">
        <v>9</v>
      </c>
      <c r="I221" s="55">
        <v>2</v>
      </c>
      <c r="J221" s="55">
        <v>150</v>
      </c>
      <c r="K221" s="57">
        <v>0.4375</v>
      </c>
      <c r="L221" s="55" t="s">
        <v>170</v>
      </c>
      <c r="M221" s="55">
        <v>3.5</v>
      </c>
      <c r="N221" s="55">
        <v>1</v>
      </c>
      <c r="O221" s="55">
        <v>2</v>
      </c>
      <c r="P221" s="55" t="s">
        <v>171</v>
      </c>
      <c r="Q221" s="54" t="str">
        <f>IF($N221=1,IF(ISERROR(VLOOKUP($P221,'M1'!$A:$C,Q$2,FALSE())),"NOT PRESENT",VLOOKUP($P221,'M1'!$A:$C,Q$2,FALSE())),IF($N221=2,IF(ISERROR(VLOOKUP(DATA!$P221,'M2'!$A:$C,Q$2,FALSE())),"NOT PRESENT",VLOOKUP(DATA!$P221,'M2'!$A:$C,Q$2,FALSE())),IF($N221=0,IF(ISERROR(VLOOKUP($P221,'M1'!$A:$C,Q$2,FALSE())),IF(ISERROR(VLOOKUP(DATA!$P221,'M2'!$A:$C,Q$2,FALSE())),"NOT PRESENT",VLOOKUP(DATA!$P221,'M2'!$A:$C,Q$2,FALSE())),VLOOKUP($P221,'M1'!$A:$C,Q$2,FALSE())),"SPECIFY METHOD")))</f>
        <v>Rhacochilus vacca</v>
      </c>
      <c r="R221" s="54" t="str">
        <f>IF($N221=1,IF(ISERROR(VLOOKUP($P221,'M1'!$A:$C,R$2,FALSE())),"NOT PRESENT",VLOOKUP($P221,'M1'!$A:$C,R$2,FALSE())),IF($N221=2,IF(ISERROR(VLOOKUP(DATA!$P221,'M2'!$A:$C,R$2,FALSE())),"NOT PRESENT",VLOOKUP(DATA!$P221,'M2'!$A:$C,R$2,FALSE())),IF($N221=0,IF(ISERROR(VLOOKUP($P221,'M1'!$A:$C,R$2,FALSE())),IF(ISERROR(VLOOKUP(DATA!$P221,'M2'!$A:$C,R$2,FALSE())),"NOT PRESENT",VLOOKUP(DATA!$P221,'M2'!$A:$C,R$2,FALSE())),VLOOKUP($P221,'M1'!$A:$C,R$2,FALSE())),"SPECIFY METHOD")))</f>
        <v>Pile perch</v>
      </c>
      <c r="S221" s="58">
        <f t="shared" si="118"/>
        <v>6</v>
      </c>
      <c r="T221" s="55">
        <v>0</v>
      </c>
      <c r="U221" s="55"/>
      <c r="V221" s="55"/>
      <c r="W221" s="55"/>
      <c r="X221" s="55"/>
      <c r="Y221" s="55">
        <v>2</v>
      </c>
      <c r="Z221" s="55">
        <v>3</v>
      </c>
      <c r="AA221" s="55">
        <v>1</v>
      </c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</row>
    <row r="222" spans="1:68" s="59" customFormat="1" ht="12.75" customHeight="1">
      <c r="A222" s="54">
        <f>MAX($A$1:$A221)+1</f>
        <v>220</v>
      </c>
      <c r="B222" s="55" t="str">
        <f>IF(ISERROR(B221),IF(ISERROR(B219),IF(ISERROR(B218),"BLANK",B218),B219),B221)</f>
        <v>Claire Attridge</v>
      </c>
      <c r="C222" s="55" t="str">
        <f>IF(ISERROR(C221),IF(ISERROR(C219),IF(ISERROR(C218),"BLANK",C218),C219),C221)</f>
        <v>Kieran Cox</v>
      </c>
      <c r="D222" s="55" t="str">
        <f>IF(ISERROR(D221),IF(ISERROR(D219),IF(ISERROR(D218),"BLANK",D218),D219),D221)</f>
        <v>KCCA11</v>
      </c>
      <c r="E222" s="54" t="str">
        <f>IF(ISERROR(VLOOKUP($D222,SITES!$A:$E,2,FALSE())),"",VLOOKUP($D222,SITES!$A:$E,2,FALSE()))</f>
        <v>Ross Islet 2</v>
      </c>
      <c r="F222" s="55">
        <f>IF(ISERROR(VLOOKUP($D222,SITES!$A:$E,3,FALSE())),"",VLOOKUP($D222,SITES!$A:$E,3,FALSE()))</f>
        <v>48.87229</v>
      </c>
      <c r="G222" s="56">
        <f>IF(ISERROR(VLOOKUP($D222,SITES!$A:$E,4,FALSE())),"",VLOOKUP($D222,SITES!$A:$E,4,FALSE()))</f>
        <v>-125.1627</v>
      </c>
      <c r="H222" s="60" t="str">
        <f t="shared" ref="H222:O222" si="134">IF(ISERROR(H221),IF(ISERROR(H219),IF(ISERROR(H218),"BLANK",H218),H219),H221)</f>
        <v>12/06/2023</v>
      </c>
      <c r="I222" s="55">
        <f t="shared" si="134"/>
        <v>2</v>
      </c>
      <c r="J222" s="55">
        <f t="shared" si="134"/>
        <v>150</v>
      </c>
      <c r="K222" s="57">
        <f t="shared" si="134"/>
        <v>0.4375</v>
      </c>
      <c r="L222" s="55" t="str">
        <f t="shared" si="134"/>
        <v>KDC</v>
      </c>
      <c r="M222" s="55">
        <f t="shared" si="134"/>
        <v>3.5</v>
      </c>
      <c r="N222" s="55">
        <f t="shared" si="134"/>
        <v>1</v>
      </c>
      <c r="O222" s="55">
        <f t="shared" si="134"/>
        <v>2</v>
      </c>
      <c r="P222" s="55" t="s">
        <v>155</v>
      </c>
      <c r="Q222" s="54" t="str">
        <f>IF($N222=1,IF(ISERROR(VLOOKUP($P222,'M1'!$A:$C,Q$2,FALSE())),"NOT PRESENT",VLOOKUP($P222,'M1'!$A:$C,Q$2,FALSE())),IF($N222=2,IF(ISERROR(VLOOKUP(DATA!$P222,'M2'!$A:$C,Q$2,FALSE())),"NOT PRESENT",VLOOKUP(DATA!$P222,'M2'!$A:$C,Q$2,FALSE())),IF($N222=0,IF(ISERROR(VLOOKUP($P222,'M1'!$A:$C,Q$2,FALSE())),IF(ISERROR(VLOOKUP(DATA!$P222,'M2'!$A:$C,Q$2,FALSE())),"NOT PRESENT",VLOOKUP(DATA!$P222,'M2'!$A:$C,Q$2,FALSE())),VLOOKUP($P222,'M1'!$A:$C,Q$2,FALSE())),"SPECIFY METHOD")))</f>
        <v>Hexagrammos decagrammus</v>
      </c>
      <c r="R222" s="54" t="str">
        <f>IF($N222=1,IF(ISERROR(VLOOKUP($P222,'M1'!$A:$C,R$2,FALSE())),"NOT PRESENT",VLOOKUP($P222,'M1'!$A:$C,R$2,FALSE())),IF($N222=2,IF(ISERROR(VLOOKUP(DATA!$P222,'M2'!$A:$C,R$2,FALSE())),"NOT PRESENT",VLOOKUP(DATA!$P222,'M2'!$A:$C,R$2,FALSE())),IF($N222=0,IF(ISERROR(VLOOKUP($P222,'M1'!$A:$C,R$2,FALSE())),IF(ISERROR(VLOOKUP(DATA!$P222,'M2'!$A:$C,R$2,FALSE())),"NOT PRESENT",VLOOKUP(DATA!$P222,'M2'!$A:$C,R$2,FALSE())),VLOOKUP($P222,'M1'!$A:$C,R$2,FALSE())),"SPECIFY METHOD")))</f>
        <v>Kelp greenling</v>
      </c>
      <c r="S222" s="58">
        <f t="shared" si="118"/>
        <v>7</v>
      </c>
      <c r="T222" s="55">
        <v>0</v>
      </c>
      <c r="U222" s="55"/>
      <c r="V222" s="55"/>
      <c r="W222" s="55"/>
      <c r="X222" s="55"/>
      <c r="Y222" s="55"/>
      <c r="Z222" s="55"/>
      <c r="AA222" s="55">
        <v>2</v>
      </c>
      <c r="AB222" s="55">
        <v>1</v>
      </c>
      <c r="AC222" s="55">
        <v>3</v>
      </c>
      <c r="AD222" s="55">
        <v>1</v>
      </c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</row>
    <row r="223" spans="1:68" s="59" customFormat="1" ht="12.75" customHeight="1">
      <c r="A223" s="54">
        <f>MAX($A$1:$A222)+1</f>
        <v>221</v>
      </c>
      <c r="B223" s="55" t="str">
        <f>IF(ISERROR(B222),IF(ISERROR(B221),IF(ISERROR(B219),"BLANK",B219),B221),B222)</f>
        <v>Claire Attridge</v>
      </c>
      <c r="C223" s="55" t="str">
        <f>IF(ISERROR(C222),IF(ISERROR(C221),IF(ISERROR(C219),"BLANK",C219),C221),C222)</f>
        <v>Kieran Cox</v>
      </c>
      <c r="D223" s="55" t="str">
        <f>IF(ISERROR(D222),IF(ISERROR(D221),IF(ISERROR(D219),"BLANK",D219),D221),D222)</f>
        <v>KCCA11</v>
      </c>
      <c r="E223" s="54" t="str">
        <f>IF(ISERROR(VLOOKUP($D223,SITES!$A:$E,2,FALSE())),"",VLOOKUP($D223,SITES!$A:$E,2,FALSE()))</f>
        <v>Ross Islet 2</v>
      </c>
      <c r="F223" s="55">
        <f>IF(ISERROR(VLOOKUP($D223,SITES!$A:$E,3,FALSE())),"",VLOOKUP($D223,SITES!$A:$E,3,FALSE()))</f>
        <v>48.87229</v>
      </c>
      <c r="G223" s="56">
        <f>IF(ISERROR(VLOOKUP($D223,SITES!$A:$E,4,FALSE())),"",VLOOKUP($D223,SITES!$A:$E,4,FALSE()))</f>
        <v>-125.1627</v>
      </c>
      <c r="H223" s="60" t="str">
        <f t="shared" ref="H223:O223" si="135">IF(ISERROR(H222),IF(ISERROR(H221),IF(ISERROR(H219),"BLANK",H219),H221),H222)</f>
        <v>12/06/2023</v>
      </c>
      <c r="I223" s="55">
        <f t="shared" si="135"/>
        <v>2</v>
      </c>
      <c r="J223" s="55">
        <f t="shared" si="135"/>
        <v>150</v>
      </c>
      <c r="K223" s="57">
        <f t="shared" si="135"/>
        <v>0.4375</v>
      </c>
      <c r="L223" s="55" t="str">
        <f t="shared" si="135"/>
        <v>KDC</v>
      </c>
      <c r="M223" s="55">
        <f t="shared" si="135"/>
        <v>3.5</v>
      </c>
      <c r="N223" s="55">
        <f t="shared" si="135"/>
        <v>1</v>
      </c>
      <c r="O223" s="55">
        <f t="shared" si="135"/>
        <v>2</v>
      </c>
      <c r="P223" s="55" t="s">
        <v>164</v>
      </c>
      <c r="Q223" s="54" t="str">
        <f>IF($N223=1,IF(ISERROR(VLOOKUP($P223,'M1'!$A:$C,Q$2,FALSE())),"NOT PRESENT",VLOOKUP($P223,'M1'!$A:$C,Q$2,FALSE())),IF($N223=2,IF(ISERROR(VLOOKUP(DATA!$P223,'M2'!$A:$C,Q$2,FALSE())),"NOT PRESENT",VLOOKUP(DATA!$P223,'M2'!$A:$C,Q$2,FALSE())),IF($N223=0,IF(ISERROR(VLOOKUP($P223,'M1'!$A:$C,Q$2,FALSE())),IF(ISERROR(VLOOKUP(DATA!$P223,'M2'!$A:$C,Q$2,FALSE())),"NOT PRESENT",VLOOKUP(DATA!$P223,'M2'!$A:$C,Q$2,FALSE())),VLOOKUP($P223,'M1'!$A:$C,Q$2,FALSE())),"SPECIFY METHOD")))</f>
        <v>Brachyistius frenatus</v>
      </c>
      <c r="R223" s="54" t="str">
        <f>IF($N223=1,IF(ISERROR(VLOOKUP($P223,'M1'!$A:$C,R$2,FALSE())),"NOT PRESENT",VLOOKUP($P223,'M1'!$A:$C,R$2,FALSE())),IF($N223=2,IF(ISERROR(VLOOKUP(DATA!$P223,'M2'!$A:$C,R$2,FALSE())),"NOT PRESENT",VLOOKUP(DATA!$P223,'M2'!$A:$C,R$2,FALSE())),IF($N223=0,IF(ISERROR(VLOOKUP($P223,'M1'!$A:$C,R$2,FALSE())),IF(ISERROR(VLOOKUP(DATA!$P223,'M2'!$A:$C,R$2,FALSE())),"NOT PRESENT",VLOOKUP(DATA!$P223,'M2'!$A:$C,R$2,FALSE())),VLOOKUP($P223,'M1'!$A:$C,R$2,FALSE())),"SPECIFY METHOD")))</f>
        <v>Kelp perch</v>
      </c>
      <c r="S223" s="58">
        <f t="shared" si="118"/>
        <v>18</v>
      </c>
      <c r="T223" s="55">
        <v>0</v>
      </c>
      <c r="U223" s="55"/>
      <c r="V223" s="55"/>
      <c r="W223" s="55">
        <v>4</v>
      </c>
      <c r="X223" s="55">
        <v>9</v>
      </c>
      <c r="Y223" s="55">
        <v>5</v>
      </c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</row>
    <row r="224" spans="1:68" s="59" customFormat="1" ht="12.75" customHeight="1">
      <c r="A224" s="54">
        <f>MAX($A$1:$A223)+1</f>
        <v>222</v>
      </c>
      <c r="B224" s="55" t="str">
        <f t="shared" ref="B224:B250" si="136">IF(ISERROR(B223),IF(ISERROR(B222),IF(ISERROR(B221),"BLANK",B221),B222),B223)</f>
        <v>Claire Attridge</v>
      </c>
      <c r="C224" s="55" t="str">
        <f t="shared" ref="C224:C250" si="137">IF(ISERROR(C223),IF(ISERROR(C222),IF(ISERROR(C221),"BLANK",C221),C222),C223)</f>
        <v>Kieran Cox</v>
      </c>
      <c r="D224" s="55" t="str">
        <f t="shared" ref="D224:D250" si="138">IF(ISERROR(D223),IF(ISERROR(D222),IF(ISERROR(D221),"BLANK",D221),D222),D223)</f>
        <v>KCCA11</v>
      </c>
      <c r="E224" s="54" t="str">
        <f>IF(ISERROR(VLOOKUP($D224,SITES!$A:$E,2,FALSE())),"",VLOOKUP($D224,SITES!$A:$E,2,FALSE()))</f>
        <v>Ross Islet 2</v>
      </c>
      <c r="F224" s="55">
        <f>IF(ISERROR(VLOOKUP($D224,SITES!$A:$E,3,FALSE())),"",VLOOKUP($D224,SITES!$A:$E,3,FALSE()))</f>
        <v>48.87229</v>
      </c>
      <c r="G224" s="56">
        <f>IF(ISERROR(VLOOKUP($D224,SITES!$A:$E,4,FALSE())),"",VLOOKUP($D224,SITES!$A:$E,4,FALSE()))</f>
        <v>-125.1627</v>
      </c>
      <c r="H224" s="60" t="str">
        <f t="shared" ref="H224:O226" si="139">IF(ISERROR(H223),IF(ISERROR(H222),IF(ISERROR(H221),"BLANK",H221),H222),H223)</f>
        <v>12/06/2023</v>
      </c>
      <c r="I224" s="55">
        <f t="shared" si="139"/>
        <v>2</v>
      </c>
      <c r="J224" s="55">
        <f t="shared" si="139"/>
        <v>150</v>
      </c>
      <c r="K224" s="57">
        <f t="shared" si="139"/>
        <v>0.4375</v>
      </c>
      <c r="L224" s="55" t="str">
        <f t="shared" si="139"/>
        <v>KDC</v>
      </c>
      <c r="M224" s="55">
        <f t="shared" si="139"/>
        <v>3.5</v>
      </c>
      <c r="N224" s="55">
        <f t="shared" si="139"/>
        <v>1</v>
      </c>
      <c r="O224" s="55">
        <f t="shared" si="139"/>
        <v>2</v>
      </c>
      <c r="P224" s="55" t="s">
        <v>165</v>
      </c>
      <c r="Q224" s="54" t="str">
        <f>IF($N224=1,IF(ISERROR(VLOOKUP($P224,'M1'!$A:$C,Q$2,FALSE())),"NOT PRESENT",VLOOKUP($P224,'M1'!$A:$C,Q$2,FALSE())),IF($N224=2,IF(ISERROR(VLOOKUP(DATA!$P224,'M2'!$A:$C,Q$2,FALSE())),"NOT PRESENT",VLOOKUP(DATA!$P224,'M2'!$A:$C,Q$2,FALSE())),IF($N224=0,IF(ISERROR(VLOOKUP($P224,'M1'!$A:$C,Q$2,FALSE())),IF(ISERROR(VLOOKUP(DATA!$P224,'M2'!$A:$C,Q$2,FALSE())),"NOT PRESENT",VLOOKUP(DATA!$P224,'M2'!$A:$C,Q$2,FALSE())),VLOOKUP($P224,'M1'!$A:$C,Q$2,FALSE())),"SPECIFY METHOD")))</f>
        <v>Cymatogaster aggregata</v>
      </c>
      <c r="R224" s="54" t="str">
        <f>IF($N224=1,IF(ISERROR(VLOOKUP($P224,'M1'!$A:$C,R$2,FALSE())),"NOT PRESENT",VLOOKUP($P224,'M1'!$A:$C,R$2,FALSE())),IF($N224=2,IF(ISERROR(VLOOKUP(DATA!$P224,'M2'!$A:$C,R$2,FALSE())),"NOT PRESENT",VLOOKUP(DATA!$P224,'M2'!$A:$C,R$2,FALSE())),IF($N224=0,IF(ISERROR(VLOOKUP($P224,'M1'!$A:$C,R$2,FALSE())),IF(ISERROR(VLOOKUP(DATA!$P224,'M2'!$A:$C,R$2,FALSE())),"NOT PRESENT",VLOOKUP(DATA!$P224,'M2'!$A:$C,R$2,FALSE())),VLOOKUP($P224,'M1'!$A:$C,R$2,FALSE())),"SPECIFY METHOD")))</f>
        <v>Shiner perch</v>
      </c>
      <c r="S224" s="58">
        <f t="shared" si="118"/>
        <v>19</v>
      </c>
      <c r="T224" s="55">
        <v>0</v>
      </c>
      <c r="U224" s="55"/>
      <c r="V224" s="55"/>
      <c r="W224" s="55">
        <v>1</v>
      </c>
      <c r="X224" s="55">
        <v>12</v>
      </c>
      <c r="Y224" s="55">
        <v>6</v>
      </c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</row>
    <row r="225" spans="1:68" s="59" customFormat="1" ht="12.75" customHeight="1">
      <c r="A225" s="54">
        <f>MAX($A$1:$A224)+1</f>
        <v>223</v>
      </c>
      <c r="B225" s="55" t="str">
        <f t="shared" si="136"/>
        <v>Claire Attridge</v>
      </c>
      <c r="C225" s="55" t="str">
        <f t="shared" si="137"/>
        <v>Kieran Cox</v>
      </c>
      <c r="D225" s="55" t="str">
        <f t="shared" si="138"/>
        <v>KCCA11</v>
      </c>
      <c r="E225" s="54" t="str">
        <f>IF(ISERROR(VLOOKUP($D225,SITES!$A:$E,2,FALSE())),"",VLOOKUP($D225,SITES!$A:$E,2,FALSE()))</f>
        <v>Ross Islet 2</v>
      </c>
      <c r="F225" s="55">
        <f>IF(ISERROR(VLOOKUP($D225,SITES!$A:$E,3,FALSE())),"",VLOOKUP($D225,SITES!$A:$E,3,FALSE()))</f>
        <v>48.87229</v>
      </c>
      <c r="G225" s="56">
        <f>IF(ISERROR(VLOOKUP($D225,SITES!$A:$E,4,FALSE())),"",VLOOKUP($D225,SITES!$A:$E,4,FALSE()))</f>
        <v>-125.1627</v>
      </c>
      <c r="H225" s="60" t="str">
        <f t="shared" si="139"/>
        <v>12/06/2023</v>
      </c>
      <c r="I225" s="55">
        <f t="shared" si="139"/>
        <v>2</v>
      </c>
      <c r="J225" s="55">
        <f t="shared" si="139"/>
        <v>150</v>
      </c>
      <c r="K225" s="57">
        <f t="shared" si="139"/>
        <v>0.4375</v>
      </c>
      <c r="L225" s="55" t="str">
        <f t="shared" si="139"/>
        <v>KDC</v>
      </c>
      <c r="M225" s="55">
        <f t="shared" si="139"/>
        <v>3.5</v>
      </c>
      <c r="N225" s="55">
        <f t="shared" si="139"/>
        <v>1</v>
      </c>
      <c r="O225" s="55">
        <f t="shared" si="139"/>
        <v>2</v>
      </c>
      <c r="P225" s="55" t="s">
        <v>140</v>
      </c>
      <c r="Q225" s="54" t="str">
        <f>IF($N225=1,IF(ISERROR(VLOOKUP($P225,'M1'!$A:$C,Q$2,FALSE())),"NOT PRESENT",VLOOKUP($P225,'M1'!$A:$C,Q$2,FALSE())),IF($N225=2,IF(ISERROR(VLOOKUP(DATA!$P225,'M2'!$A:$C,Q$2,FALSE())),"NOT PRESENT",VLOOKUP(DATA!$P225,'M2'!$A:$C,Q$2,FALSE())),IF($N225=0,IF(ISERROR(VLOOKUP($P225,'M1'!$A:$C,Q$2,FALSE())),IF(ISERROR(VLOOKUP(DATA!$P225,'M2'!$A:$C,Q$2,FALSE())),"NOT PRESENT",VLOOKUP(DATA!$P225,'M2'!$A:$C,Q$2,FALSE())),VLOOKUP($P225,'M1'!$A:$C,Q$2,FALSE())),"SPECIFY METHOD")))</f>
        <v>Sebastes caurinus</v>
      </c>
      <c r="R225" s="54" t="str">
        <f>IF($N225=1,IF(ISERROR(VLOOKUP($P225,'M1'!$A:$C,R$2,FALSE())),"NOT PRESENT",VLOOKUP($P225,'M1'!$A:$C,R$2,FALSE())),IF($N225=2,IF(ISERROR(VLOOKUP(DATA!$P225,'M2'!$A:$C,R$2,FALSE())),"NOT PRESENT",VLOOKUP(DATA!$P225,'M2'!$A:$C,R$2,FALSE())),IF($N225=0,IF(ISERROR(VLOOKUP($P225,'M1'!$A:$C,R$2,FALSE())),IF(ISERROR(VLOOKUP(DATA!$P225,'M2'!$A:$C,R$2,FALSE())),"NOT PRESENT",VLOOKUP(DATA!$P225,'M2'!$A:$C,R$2,FALSE())),VLOOKUP($P225,'M1'!$A:$C,R$2,FALSE())),"SPECIFY METHOD")))</f>
        <v>Copper rockfish</v>
      </c>
      <c r="S225" s="58">
        <f t="shared" si="118"/>
        <v>7</v>
      </c>
      <c r="T225" s="55">
        <v>0</v>
      </c>
      <c r="U225" s="55"/>
      <c r="V225" s="55"/>
      <c r="W225" s="55"/>
      <c r="X225" s="55">
        <v>2</v>
      </c>
      <c r="Y225" s="55">
        <v>3</v>
      </c>
      <c r="Z225" s="55">
        <v>1</v>
      </c>
      <c r="AA225" s="55">
        <v>1</v>
      </c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</row>
    <row r="226" spans="1:68" s="59" customFormat="1" ht="12.75" customHeight="1">
      <c r="A226" s="54">
        <f>MAX($A$1:$A225)+1</f>
        <v>224</v>
      </c>
      <c r="B226" s="55" t="str">
        <f t="shared" si="136"/>
        <v>Claire Attridge</v>
      </c>
      <c r="C226" s="55" t="str">
        <f t="shared" si="137"/>
        <v>Kieran Cox</v>
      </c>
      <c r="D226" s="55" t="str">
        <f t="shared" si="138"/>
        <v>KCCA11</v>
      </c>
      <c r="E226" s="54" t="str">
        <f>IF(ISERROR(VLOOKUP($D226,SITES!$A:$E,2,FALSE())),"",VLOOKUP($D226,SITES!$A:$E,2,FALSE()))</f>
        <v>Ross Islet 2</v>
      </c>
      <c r="F226" s="55">
        <f>IF(ISERROR(VLOOKUP($D226,SITES!$A:$E,3,FALSE())),"",VLOOKUP($D226,SITES!$A:$E,3,FALSE()))</f>
        <v>48.87229</v>
      </c>
      <c r="G226" s="56">
        <f>IF(ISERROR(VLOOKUP($D226,SITES!$A:$E,4,FALSE())),"",VLOOKUP($D226,SITES!$A:$E,4,FALSE()))</f>
        <v>-125.1627</v>
      </c>
      <c r="H226" s="60" t="str">
        <f t="shared" si="139"/>
        <v>12/06/2023</v>
      </c>
      <c r="I226" s="55">
        <f t="shared" si="139"/>
        <v>2</v>
      </c>
      <c r="J226" s="55">
        <f t="shared" si="139"/>
        <v>150</v>
      </c>
      <c r="K226" s="57">
        <f t="shared" si="139"/>
        <v>0.4375</v>
      </c>
      <c r="L226" s="55" t="str">
        <f t="shared" si="139"/>
        <v>KDC</v>
      </c>
      <c r="M226" s="55">
        <f t="shared" si="139"/>
        <v>3.5</v>
      </c>
      <c r="N226" s="55">
        <f t="shared" si="139"/>
        <v>1</v>
      </c>
      <c r="O226" s="55">
        <f t="shared" si="139"/>
        <v>2</v>
      </c>
      <c r="P226" s="55" t="s">
        <v>204</v>
      </c>
      <c r="Q226" s="54" t="str">
        <f>IF($N226=1,IF(ISERROR(VLOOKUP($P226,'M1'!$A:$C,Q$2,FALSE())),"NOT PRESENT",VLOOKUP($P226,'M1'!$A:$C,Q$2,FALSE())),IF($N226=2,IF(ISERROR(VLOOKUP(DATA!$P226,'M2'!$A:$C,Q$2,FALSE())),"NOT PRESENT",VLOOKUP(DATA!$P226,'M2'!$A:$C,Q$2,FALSE())),IF($N226=0,IF(ISERROR(VLOOKUP($P226,'M1'!$A:$C,Q$2,FALSE())),IF(ISERROR(VLOOKUP(DATA!$P226,'M2'!$A:$C,Q$2,FALSE())),"NOT PRESENT",VLOOKUP(DATA!$P226,'M2'!$A:$C,Q$2,FALSE())),VLOOKUP($P226,'M1'!$A:$C,Q$2,FALSE())),"SPECIFY METHOD")))</f>
        <v>Sebastes spp.</v>
      </c>
      <c r="R226" s="54" t="str">
        <f>IF($N226=1,IF(ISERROR(VLOOKUP($P226,'M1'!$A:$C,R$2,FALSE())),"NOT PRESENT",VLOOKUP($P226,'M1'!$A:$C,R$2,FALSE())),IF($N226=2,IF(ISERROR(VLOOKUP(DATA!$P226,'M2'!$A:$C,R$2,FALSE())),"NOT PRESENT",VLOOKUP(DATA!$P226,'M2'!$A:$C,R$2,FALSE())),IF($N226=0,IF(ISERROR(VLOOKUP($P226,'M1'!$A:$C,R$2,FALSE())),IF(ISERROR(VLOOKUP(DATA!$P226,'M2'!$A:$C,R$2,FALSE())),"NOT PRESENT",VLOOKUP(DATA!$P226,'M2'!$A:$C,R$2,FALSE())),VLOOKUP($P226,'M1'!$A:$C,R$2,FALSE())),"SPECIFY METHOD")))</f>
        <v>Unidentified rockfish</v>
      </c>
      <c r="S226" s="58">
        <f t="shared" si="118"/>
        <v>2</v>
      </c>
      <c r="T226" s="55">
        <v>0</v>
      </c>
      <c r="U226" s="55"/>
      <c r="V226" s="55">
        <v>2</v>
      </c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</row>
    <row r="227" spans="1:68" s="59" customFormat="1" ht="12.75" customHeight="1">
      <c r="A227" s="54">
        <f>MAX($A$1:$A226)+1</f>
        <v>225</v>
      </c>
      <c r="B227" s="55" t="str">
        <f t="shared" si="136"/>
        <v>Claire Attridge</v>
      </c>
      <c r="C227" s="55" t="str">
        <f t="shared" si="137"/>
        <v>Kieran Cox</v>
      </c>
      <c r="D227" s="55" t="str">
        <f t="shared" si="138"/>
        <v>KCCA11</v>
      </c>
      <c r="E227" s="54" t="str">
        <f>IF(ISERROR(VLOOKUP($D227,SITES!$A:$E,2,FALSE())),"",VLOOKUP($D227,SITES!$A:$E,2,FALSE()))</f>
        <v>Ross Islet 2</v>
      </c>
      <c r="F227" s="55">
        <f>IF(ISERROR(VLOOKUP($D227,SITES!$A:$E,3,FALSE())),"",VLOOKUP($D227,SITES!$A:$E,3,FALSE()))</f>
        <v>48.87229</v>
      </c>
      <c r="G227" s="56">
        <f>IF(ISERROR(VLOOKUP($D227,SITES!$A:$E,4,FALSE())),"",VLOOKUP($D227,SITES!$A:$E,4,FALSE()))</f>
        <v>-125.1627</v>
      </c>
      <c r="H227" s="60" t="str">
        <f t="shared" ref="H227:H250" si="140">IF(ISERROR(H226),IF(ISERROR(H225),IF(ISERROR(H224),"BLANK",H224),H225),H226)</f>
        <v>12/06/2023</v>
      </c>
      <c r="I227" s="55">
        <f t="shared" ref="I227:I250" si="141">IF(ISERROR(I226),IF(ISERROR(I225),IF(ISERROR(I224),"BLANK",I224),I225),I226)</f>
        <v>2</v>
      </c>
      <c r="J227" s="55">
        <f t="shared" ref="J227:J250" si="142">IF(ISERROR(J226),IF(ISERROR(J225),IF(ISERROR(J224),"BLANK",J224),J225),J226)</f>
        <v>150</v>
      </c>
      <c r="K227" s="57">
        <f t="shared" ref="K227:K250" si="143">IF(ISERROR(K226),IF(ISERROR(K225),IF(ISERROR(K224),"BLANK",K224),K225),K226)</f>
        <v>0.4375</v>
      </c>
      <c r="L227" s="55" t="str">
        <f t="shared" ref="L227:L250" si="144">IF(ISERROR(L226),IF(ISERROR(L225),IF(ISERROR(L224),"BLANK",L224),L225),L226)</f>
        <v>KDC</v>
      </c>
      <c r="M227" s="55">
        <f t="shared" ref="M227:M250" si="145">IF(ISERROR(M226),IF(ISERROR(M225),IF(ISERROR(M224),"BLANK",M224),M225),M226)</f>
        <v>3.5</v>
      </c>
      <c r="N227" s="55">
        <v>2</v>
      </c>
      <c r="O227" s="55">
        <f t="shared" ref="O227:O250" si="146">IF(ISERROR(O226),IF(ISERROR(O225),IF(ISERROR(O224),"BLANK",O224),O225),O226)</f>
        <v>2</v>
      </c>
      <c r="P227" s="55" t="s">
        <v>159</v>
      </c>
      <c r="Q227" s="54" t="str">
        <f>IF($N227=1,IF(ISERROR(VLOOKUP($P227,'M1'!$A:$C,Q$2,FALSE())),"NOT PRESENT",VLOOKUP($P227,'M1'!$A:$C,Q$2,FALSE())),IF($N227=2,IF(ISERROR(VLOOKUP(DATA!$P227,'M2'!$A:$C,Q$2,FALSE())),"NOT PRESENT",VLOOKUP(DATA!$P227,'M2'!$A:$C,Q$2,FALSE())),IF($N227=0,IF(ISERROR(VLOOKUP($P227,'M1'!$A:$C,Q$2,FALSE())),IF(ISERROR(VLOOKUP(DATA!$P227,'M2'!$A:$C,Q$2,FALSE())),"NOT PRESENT",VLOOKUP(DATA!$P227,'M2'!$A:$C,Q$2,FALSE())),VLOOKUP($P227,'M1'!$A:$C,Q$2,FALSE())),"SPECIFY METHOD")))</f>
        <v>Patiria miniata</v>
      </c>
      <c r="R227" s="54" t="str">
        <f>IF($N227=1,IF(ISERROR(VLOOKUP($P227,'M1'!$A:$C,R$2,FALSE())),"NOT PRESENT",VLOOKUP($P227,'M1'!$A:$C,R$2,FALSE())),IF($N227=2,IF(ISERROR(VLOOKUP(DATA!$P227,'M2'!$A:$C,R$2,FALSE())),"NOT PRESENT",VLOOKUP(DATA!$P227,'M2'!$A:$C,R$2,FALSE())),IF($N227=0,IF(ISERROR(VLOOKUP($P227,'M1'!$A:$C,R$2,FALSE())),IF(ISERROR(VLOOKUP(DATA!$P227,'M2'!$A:$C,R$2,FALSE())),"NOT PRESENT",VLOOKUP(DATA!$P227,'M2'!$A:$C,R$2,FALSE())),VLOOKUP($P227,'M1'!$A:$C,R$2,FALSE())),"SPECIFY METHOD")))</f>
        <v>Bat star</v>
      </c>
      <c r="S227" s="58">
        <f t="shared" si="118"/>
        <v>40</v>
      </c>
      <c r="T227" s="55">
        <v>40</v>
      </c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</row>
    <row r="228" spans="1:68" s="59" customFormat="1" ht="12.75" customHeight="1">
      <c r="A228" s="54">
        <f>MAX($A$1:$A227)+1</f>
        <v>226</v>
      </c>
      <c r="B228" s="55" t="str">
        <f t="shared" si="136"/>
        <v>Claire Attridge</v>
      </c>
      <c r="C228" s="55" t="str">
        <f t="shared" si="137"/>
        <v>Kieran Cox</v>
      </c>
      <c r="D228" s="55" t="str">
        <f t="shared" si="138"/>
        <v>KCCA11</v>
      </c>
      <c r="E228" s="54" t="str">
        <f>IF(ISERROR(VLOOKUP($D228,SITES!$A:$E,2,FALSE())),"",VLOOKUP($D228,SITES!$A:$E,2,FALSE()))</f>
        <v>Ross Islet 2</v>
      </c>
      <c r="F228" s="55">
        <f>IF(ISERROR(VLOOKUP($D228,SITES!$A:$E,3,FALSE())),"",VLOOKUP($D228,SITES!$A:$E,3,FALSE()))</f>
        <v>48.87229</v>
      </c>
      <c r="G228" s="56">
        <f>IF(ISERROR(VLOOKUP($D228,SITES!$A:$E,4,FALSE())),"",VLOOKUP($D228,SITES!$A:$E,4,FALSE()))</f>
        <v>-125.1627</v>
      </c>
      <c r="H228" s="60" t="str">
        <f t="shared" si="140"/>
        <v>12/06/2023</v>
      </c>
      <c r="I228" s="55">
        <f t="shared" si="141"/>
        <v>2</v>
      </c>
      <c r="J228" s="55">
        <f t="shared" si="142"/>
        <v>150</v>
      </c>
      <c r="K228" s="57">
        <f t="shared" si="143"/>
        <v>0.4375</v>
      </c>
      <c r="L228" s="55" t="str">
        <f t="shared" si="144"/>
        <v>KDC</v>
      </c>
      <c r="M228" s="55">
        <f t="shared" si="145"/>
        <v>3.5</v>
      </c>
      <c r="N228" s="55">
        <f>IF(ISERROR(N227),IF(ISERROR(N226),IF(ISERROR(N225),"BLANK",N225),N226),N227)</f>
        <v>2</v>
      </c>
      <c r="O228" s="55">
        <f t="shared" si="146"/>
        <v>2</v>
      </c>
      <c r="P228" s="55" t="s">
        <v>144</v>
      </c>
      <c r="Q228" s="54" t="str">
        <f>IF($N228=1,IF(ISERROR(VLOOKUP($P228,'M1'!$A:$C,Q$2,FALSE())),"NOT PRESENT",VLOOKUP($P228,'M1'!$A:$C,Q$2,FALSE())),IF($N228=2,IF(ISERROR(VLOOKUP(DATA!$P228,'M2'!$A:$C,Q$2,FALSE())),"NOT PRESENT",VLOOKUP(DATA!$P228,'M2'!$A:$C,Q$2,FALSE())),IF($N228=0,IF(ISERROR(VLOOKUP($P228,'M1'!$A:$C,Q$2,FALSE())),IF(ISERROR(VLOOKUP(DATA!$P228,'M2'!$A:$C,Q$2,FALSE())),"NOT PRESENT",VLOOKUP(DATA!$P228,'M2'!$A:$C,Q$2,FALSE())),VLOOKUP($P228,'M1'!$A:$C,Q$2,FALSE())),"SPECIFY METHOD")))</f>
        <v>Pomaulax gibberosus</v>
      </c>
      <c r="R228" s="54" t="str">
        <f>IF($N228=1,IF(ISERROR(VLOOKUP($P228,'M1'!$A:$C,R$2,FALSE())),"NOT PRESENT",VLOOKUP($P228,'M1'!$A:$C,R$2,FALSE())),IF($N228=2,IF(ISERROR(VLOOKUP(DATA!$P228,'M2'!$A:$C,R$2,FALSE())),"NOT PRESENT",VLOOKUP(DATA!$P228,'M2'!$A:$C,R$2,FALSE())),IF($N228=0,IF(ISERROR(VLOOKUP($P228,'M1'!$A:$C,R$2,FALSE())),IF(ISERROR(VLOOKUP(DATA!$P228,'M2'!$A:$C,R$2,FALSE())),"NOT PRESENT",VLOOKUP(DATA!$P228,'M2'!$A:$C,R$2,FALSE())),VLOOKUP($P228,'M1'!$A:$C,R$2,FALSE())),"SPECIFY METHOD")))</f>
        <v>Red turban shell</v>
      </c>
      <c r="S228" s="58">
        <f t="shared" si="118"/>
        <v>94</v>
      </c>
      <c r="T228" s="55">
        <v>94</v>
      </c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</row>
    <row r="229" spans="1:68" s="59" customFormat="1" ht="12.75" customHeight="1">
      <c r="A229" s="54">
        <f>MAX($A$1:$A228)+1</f>
        <v>227</v>
      </c>
      <c r="B229" s="55" t="str">
        <f t="shared" si="136"/>
        <v>Claire Attridge</v>
      </c>
      <c r="C229" s="55" t="str">
        <f t="shared" si="137"/>
        <v>Kieran Cox</v>
      </c>
      <c r="D229" s="55" t="str">
        <f t="shared" si="138"/>
        <v>KCCA11</v>
      </c>
      <c r="E229" s="54" t="str">
        <f>IF(ISERROR(VLOOKUP($D229,SITES!$A:$E,2,FALSE())),"",VLOOKUP($D229,SITES!$A:$E,2,FALSE()))</f>
        <v>Ross Islet 2</v>
      </c>
      <c r="F229" s="55">
        <f>IF(ISERROR(VLOOKUP($D229,SITES!$A:$E,3,FALSE())),"",VLOOKUP($D229,SITES!$A:$E,3,FALSE()))</f>
        <v>48.87229</v>
      </c>
      <c r="G229" s="56">
        <f>IF(ISERROR(VLOOKUP($D229,SITES!$A:$E,4,FALSE())),"",VLOOKUP($D229,SITES!$A:$E,4,FALSE()))</f>
        <v>-125.1627</v>
      </c>
      <c r="H229" s="60" t="str">
        <f t="shared" si="140"/>
        <v>12/06/2023</v>
      </c>
      <c r="I229" s="55">
        <f t="shared" si="141"/>
        <v>2</v>
      </c>
      <c r="J229" s="55">
        <f t="shared" si="142"/>
        <v>150</v>
      </c>
      <c r="K229" s="57">
        <f t="shared" si="143"/>
        <v>0.4375</v>
      </c>
      <c r="L229" s="55" t="str">
        <f t="shared" si="144"/>
        <v>KDC</v>
      </c>
      <c r="M229" s="55">
        <f t="shared" si="145"/>
        <v>3.5</v>
      </c>
      <c r="N229" s="55">
        <f>IF(ISERROR(N228),IF(ISERROR(N227),IF(ISERROR(N226),"BLANK",N226),N227),N228)</f>
        <v>2</v>
      </c>
      <c r="O229" s="55">
        <f t="shared" si="146"/>
        <v>2</v>
      </c>
      <c r="P229" s="55" t="s">
        <v>146</v>
      </c>
      <c r="Q229" s="54" t="str">
        <f>IF($N229=1,IF(ISERROR(VLOOKUP($P229,'M1'!$A:$C,Q$2,FALSE())),"NOT PRESENT",VLOOKUP($P229,'M1'!$A:$C,Q$2,FALSE())),IF($N229=2,IF(ISERROR(VLOOKUP(DATA!$P229,'M2'!$A:$C,Q$2,FALSE())),"NOT PRESENT",VLOOKUP(DATA!$P229,'M2'!$A:$C,Q$2,FALSE())),IF($N229=0,IF(ISERROR(VLOOKUP($P229,'M1'!$A:$C,Q$2,FALSE())),IF(ISERROR(VLOOKUP(DATA!$P229,'M2'!$A:$C,Q$2,FALSE())),"NOT PRESENT",VLOOKUP(DATA!$P229,'M2'!$A:$C,Q$2,FALSE())),VLOOKUP($P229,'M1'!$A:$C,Q$2,FALSE())),"SPECIFY METHOD")))</f>
        <v>Mesocentrotus franciscanus</v>
      </c>
      <c r="R229" s="54" t="str">
        <f>IF($N229=1,IF(ISERROR(VLOOKUP($P229,'M1'!$A:$C,R$2,FALSE())),"NOT PRESENT",VLOOKUP($P229,'M1'!$A:$C,R$2,FALSE())),IF($N229=2,IF(ISERROR(VLOOKUP(DATA!$P229,'M2'!$A:$C,R$2,FALSE())),"NOT PRESENT",VLOOKUP(DATA!$P229,'M2'!$A:$C,R$2,FALSE())),IF($N229=0,IF(ISERROR(VLOOKUP($P229,'M1'!$A:$C,R$2,FALSE())),IF(ISERROR(VLOOKUP(DATA!$P229,'M2'!$A:$C,R$2,FALSE())),"NOT PRESENT",VLOOKUP(DATA!$P229,'M2'!$A:$C,R$2,FALSE())),VLOOKUP($P229,'M1'!$A:$C,R$2,FALSE())),"SPECIFY METHOD")))</f>
        <v>Red sea urchin</v>
      </c>
      <c r="S229" s="58">
        <f t="shared" si="118"/>
        <v>28</v>
      </c>
      <c r="T229" s="55">
        <v>28</v>
      </c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</row>
    <row r="230" spans="1:68" s="59" customFormat="1" ht="12.75" customHeight="1">
      <c r="A230" s="54">
        <f>MAX($A$1:$A229)+1</f>
        <v>228</v>
      </c>
      <c r="B230" s="55" t="str">
        <f t="shared" si="136"/>
        <v>Claire Attridge</v>
      </c>
      <c r="C230" s="55" t="str">
        <f t="shared" si="137"/>
        <v>Kieran Cox</v>
      </c>
      <c r="D230" s="55" t="str">
        <f t="shared" si="138"/>
        <v>KCCA11</v>
      </c>
      <c r="E230" s="54" t="str">
        <f>IF(ISERROR(VLOOKUP($D230,SITES!$A:$E,2,FALSE())),"",VLOOKUP($D230,SITES!$A:$E,2,FALSE()))</f>
        <v>Ross Islet 2</v>
      </c>
      <c r="F230" s="55">
        <f>IF(ISERROR(VLOOKUP($D230,SITES!$A:$E,3,FALSE())),"",VLOOKUP($D230,SITES!$A:$E,3,FALSE()))</f>
        <v>48.87229</v>
      </c>
      <c r="G230" s="56">
        <f>IF(ISERROR(VLOOKUP($D230,SITES!$A:$E,4,FALSE())),"",VLOOKUP($D230,SITES!$A:$E,4,FALSE()))</f>
        <v>-125.1627</v>
      </c>
      <c r="H230" s="60" t="str">
        <f t="shared" si="140"/>
        <v>12/06/2023</v>
      </c>
      <c r="I230" s="55">
        <f t="shared" si="141"/>
        <v>2</v>
      </c>
      <c r="J230" s="55">
        <f t="shared" si="142"/>
        <v>150</v>
      </c>
      <c r="K230" s="57">
        <f t="shared" si="143"/>
        <v>0.4375</v>
      </c>
      <c r="L230" s="55" t="str">
        <f t="shared" si="144"/>
        <v>KDC</v>
      </c>
      <c r="M230" s="55">
        <f t="shared" si="145"/>
        <v>3.5</v>
      </c>
      <c r="N230" s="55">
        <f>IF(ISERROR(N229),IF(ISERROR(N228),IF(ISERROR(N227),"BLANK",N227),N228),N229)</f>
        <v>2</v>
      </c>
      <c r="O230" s="55">
        <f t="shared" si="146"/>
        <v>2</v>
      </c>
      <c r="P230" s="55" t="s">
        <v>141</v>
      </c>
      <c r="Q230" s="54" t="str">
        <f>IF($N230=1,IF(ISERROR(VLOOKUP($P230,'M1'!$A:$C,Q$2,FALSE())),"NOT PRESENT",VLOOKUP($P230,'M1'!$A:$C,Q$2,FALSE())),IF($N230=2,IF(ISERROR(VLOOKUP(DATA!$P230,'M2'!$A:$C,Q$2,FALSE())),"NOT PRESENT",VLOOKUP(DATA!$P230,'M2'!$A:$C,Q$2,FALSE())),IF($N230=0,IF(ISERROR(VLOOKUP($P230,'M1'!$A:$C,Q$2,FALSE())),IF(ISERROR(VLOOKUP(DATA!$P230,'M2'!$A:$C,Q$2,FALSE())),"NOT PRESENT",VLOOKUP(DATA!$P230,'M2'!$A:$C,Q$2,FALSE())),VLOOKUP($P230,'M1'!$A:$C,Q$2,FALSE())),"SPECIFY METHOD")))</f>
        <v>Rhinogobiops nicholsii</v>
      </c>
      <c r="R230" s="54" t="str">
        <f>IF($N230=1,IF(ISERROR(VLOOKUP($P230,'M1'!$A:$C,R$2,FALSE())),"NOT PRESENT",VLOOKUP($P230,'M1'!$A:$C,R$2,FALSE())),IF($N230=2,IF(ISERROR(VLOOKUP(DATA!$P230,'M2'!$A:$C,R$2,FALSE())),"NOT PRESENT",VLOOKUP(DATA!$P230,'M2'!$A:$C,R$2,FALSE())),IF($N230=0,IF(ISERROR(VLOOKUP($P230,'M1'!$A:$C,R$2,FALSE())),IF(ISERROR(VLOOKUP(DATA!$P230,'M2'!$A:$C,R$2,FALSE())),"NOT PRESENT",VLOOKUP(DATA!$P230,'M2'!$A:$C,R$2,FALSE())),VLOOKUP($P230,'M1'!$A:$C,R$2,FALSE())),"SPECIFY METHOD")))</f>
        <v>Blackeye goby</v>
      </c>
      <c r="S230" s="58">
        <f t="shared" si="118"/>
        <v>46</v>
      </c>
      <c r="T230" s="55">
        <v>0</v>
      </c>
      <c r="U230" s="55"/>
      <c r="V230" s="55">
        <v>7</v>
      </c>
      <c r="W230" s="55">
        <v>10</v>
      </c>
      <c r="X230" s="55">
        <v>14</v>
      </c>
      <c r="Y230" s="55">
        <v>14</v>
      </c>
      <c r="Z230" s="55">
        <v>1</v>
      </c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</row>
    <row r="231" spans="1:68" s="59" customFormat="1" ht="12.75" customHeight="1">
      <c r="A231" s="54">
        <f>MAX($A$1:$A230)+1</f>
        <v>229</v>
      </c>
      <c r="B231" s="55" t="str">
        <f t="shared" si="136"/>
        <v>Claire Attridge</v>
      </c>
      <c r="C231" s="55" t="str">
        <f t="shared" si="137"/>
        <v>Kieran Cox</v>
      </c>
      <c r="D231" s="55" t="str">
        <f t="shared" si="138"/>
        <v>KCCA11</v>
      </c>
      <c r="E231" s="54" t="str">
        <f>IF(ISERROR(VLOOKUP($D231,SITES!$A:$E,2,FALSE())),"",VLOOKUP($D231,SITES!$A:$E,2,FALSE()))</f>
        <v>Ross Islet 2</v>
      </c>
      <c r="F231" s="55">
        <f>IF(ISERROR(VLOOKUP($D231,SITES!$A:$E,3,FALSE())),"",VLOOKUP($D231,SITES!$A:$E,3,FALSE()))</f>
        <v>48.87229</v>
      </c>
      <c r="G231" s="56">
        <f>IF(ISERROR(VLOOKUP($D231,SITES!$A:$E,4,FALSE())),"",VLOOKUP($D231,SITES!$A:$E,4,FALSE()))</f>
        <v>-125.1627</v>
      </c>
      <c r="H231" s="60" t="str">
        <f t="shared" si="140"/>
        <v>12/06/2023</v>
      </c>
      <c r="I231" s="55">
        <f t="shared" si="141"/>
        <v>2</v>
      </c>
      <c r="J231" s="55">
        <f t="shared" si="142"/>
        <v>150</v>
      </c>
      <c r="K231" s="57">
        <f t="shared" si="143"/>
        <v>0.4375</v>
      </c>
      <c r="L231" s="55" t="str">
        <f t="shared" si="144"/>
        <v>KDC</v>
      </c>
      <c r="M231" s="55">
        <f t="shared" si="145"/>
        <v>3.5</v>
      </c>
      <c r="N231" s="55">
        <v>0</v>
      </c>
      <c r="O231" s="55">
        <f t="shared" si="146"/>
        <v>2</v>
      </c>
      <c r="P231" s="55" t="s">
        <v>155</v>
      </c>
      <c r="Q231" s="54" t="str">
        <f>IF($N231=1,IF(ISERROR(VLOOKUP($P231,'M1'!$A:$C,Q$2,FALSE())),"NOT PRESENT",VLOOKUP($P231,'M1'!$A:$C,Q$2,FALSE())),IF($N231=2,IF(ISERROR(VLOOKUP(DATA!$P231,'M2'!$A:$C,Q$2,FALSE())),"NOT PRESENT",VLOOKUP(DATA!$P231,'M2'!$A:$C,Q$2,FALSE())),IF($N231=0,IF(ISERROR(VLOOKUP($P231,'M1'!$A:$C,Q$2,FALSE())),IF(ISERROR(VLOOKUP(DATA!$P231,'M2'!$A:$C,Q$2,FALSE())),"NOT PRESENT",VLOOKUP(DATA!$P231,'M2'!$A:$C,Q$2,FALSE())),VLOOKUP($P231,'M1'!$A:$C,Q$2,FALSE())),"SPECIFY METHOD")))</f>
        <v>Hexagrammos decagrammus</v>
      </c>
      <c r="R231" s="54" t="str">
        <f>IF($N231=1,IF(ISERROR(VLOOKUP($P231,'M1'!$A:$C,R$2,FALSE())),"NOT PRESENT",VLOOKUP($P231,'M1'!$A:$C,R$2,FALSE())),IF($N231=2,IF(ISERROR(VLOOKUP(DATA!$P231,'M2'!$A:$C,R$2,FALSE())),"NOT PRESENT",VLOOKUP(DATA!$P231,'M2'!$A:$C,R$2,FALSE())),IF($N231=0,IF(ISERROR(VLOOKUP($P231,'M1'!$A:$C,R$2,FALSE())),IF(ISERROR(VLOOKUP(DATA!$P231,'M2'!$A:$C,R$2,FALSE())),"NOT PRESENT",VLOOKUP(DATA!$P231,'M2'!$A:$C,R$2,FALSE())),VLOOKUP($P231,'M1'!$A:$C,R$2,FALSE())),"SPECIFY METHOD")))</f>
        <v>Kelp greenling</v>
      </c>
      <c r="S231" s="58">
        <f t="shared" si="118"/>
        <v>5</v>
      </c>
      <c r="T231" s="55">
        <v>0</v>
      </c>
      <c r="U231" s="55"/>
      <c r="V231" s="55"/>
      <c r="W231" s="55">
        <v>3</v>
      </c>
      <c r="X231" s="55">
        <v>1</v>
      </c>
      <c r="Y231" s="55"/>
      <c r="Z231" s="55">
        <v>1</v>
      </c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</row>
    <row r="232" spans="1:68" s="59" customFormat="1" ht="12.75" customHeight="1">
      <c r="A232" s="54">
        <f>MAX($A$1:$A231)+1</f>
        <v>230</v>
      </c>
      <c r="B232" s="55" t="str">
        <f t="shared" si="136"/>
        <v>Claire Attridge</v>
      </c>
      <c r="C232" s="55" t="str">
        <f t="shared" si="137"/>
        <v>Kieran Cox</v>
      </c>
      <c r="D232" s="55" t="str">
        <f t="shared" si="138"/>
        <v>KCCA11</v>
      </c>
      <c r="E232" s="54" t="str">
        <f>IF(ISERROR(VLOOKUP($D232,SITES!$A:$E,2,FALSE())),"",VLOOKUP($D232,SITES!$A:$E,2,FALSE()))</f>
        <v>Ross Islet 2</v>
      </c>
      <c r="F232" s="55">
        <f>IF(ISERROR(VLOOKUP($D232,SITES!$A:$E,3,FALSE())),"",VLOOKUP($D232,SITES!$A:$E,3,FALSE()))</f>
        <v>48.87229</v>
      </c>
      <c r="G232" s="56">
        <f>IF(ISERROR(VLOOKUP($D232,SITES!$A:$E,4,FALSE())),"",VLOOKUP($D232,SITES!$A:$E,4,FALSE()))</f>
        <v>-125.1627</v>
      </c>
      <c r="H232" s="60" t="str">
        <f t="shared" si="140"/>
        <v>12/06/2023</v>
      </c>
      <c r="I232" s="55">
        <f t="shared" si="141"/>
        <v>2</v>
      </c>
      <c r="J232" s="55">
        <f t="shared" si="142"/>
        <v>150</v>
      </c>
      <c r="K232" s="57">
        <f t="shared" si="143"/>
        <v>0.4375</v>
      </c>
      <c r="L232" s="55" t="str">
        <f t="shared" si="144"/>
        <v>KDC</v>
      </c>
      <c r="M232" s="55">
        <f t="shared" si="145"/>
        <v>3.5</v>
      </c>
      <c r="N232" s="55">
        <v>2</v>
      </c>
      <c r="O232" s="55">
        <f t="shared" si="146"/>
        <v>2</v>
      </c>
      <c r="P232" s="55" t="s">
        <v>174</v>
      </c>
      <c r="Q232" s="54" t="str">
        <f>IF($N232=1,IF(ISERROR(VLOOKUP($P232,'M1'!$A:$C,Q$2,FALSE())),"NOT PRESENT",VLOOKUP($P232,'M1'!$A:$C,Q$2,FALSE())),IF($N232=2,IF(ISERROR(VLOOKUP(DATA!$P232,'M2'!$A:$C,Q$2,FALSE())),"NOT PRESENT",VLOOKUP(DATA!$P232,'M2'!$A:$C,Q$2,FALSE())),IF($N232=0,IF(ISERROR(VLOOKUP($P232,'M1'!$A:$C,Q$2,FALSE())),IF(ISERROR(VLOOKUP(DATA!$P232,'M2'!$A:$C,Q$2,FALSE())),"NOT PRESENT",VLOOKUP(DATA!$P232,'M2'!$A:$C,Q$2,FALSE())),VLOOKUP($P232,'M1'!$A:$C,Q$2,FALSE())),"SPECIFY METHOD")))</f>
        <v>Hermissenda crassicornis</v>
      </c>
      <c r="R232" s="54" t="str">
        <f>IF($N232=1,IF(ISERROR(VLOOKUP($P232,'M1'!$A:$C,R$2,FALSE())),"NOT PRESENT",VLOOKUP($P232,'M1'!$A:$C,R$2,FALSE())),IF($N232=2,IF(ISERROR(VLOOKUP(DATA!$P232,'M2'!$A:$C,R$2,FALSE())),"NOT PRESENT",VLOOKUP(DATA!$P232,'M2'!$A:$C,R$2,FALSE())),IF($N232=0,IF(ISERROR(VLOOKUP($P232,'M1'!$A:$C,R$2,FALSE())),IF(ISERROR(VLOOKUP(DATA!$P232,'M2'!$A:$C,R$2,FALSE())),"NOT PRESENT",VLOOKUP(DATA!$P232,'M2'!$A:$C,R$2,FALSE())),VLOOKUP($P232,'M1'!$A:$C,R$2,FALSE())),"SPECIFY METHOD")))</f>
        <v>Opalescent nudibranch</v>
      </c>
      <c r="S232" s="58">
        <f t="shared" si="118"/>
        <v>3</v>
      </c>
      <c r="T232" s="55">
        <v>3</v>
      </c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</row>
    <row r="233" spans="1:68" s="59" customFormat="1" ht="12.75" customHeight="1">
      <c r="A233" s="54">
        <f>MAX($A$1:$A232)+1</f>
        <v>231</v>
      </c>
      <c r="B233" s="55" t="str">
        <f t="shared" si="136"/>
        <v>Claire Attridge</v>
      </c>
      <c r="C233" s="55" t="str">
        <f t="shared" si="137"/>
        <v>Kieran Cox</v>
      </c>
      <c r="D233" s="55" t="str">
        <f t="shared" si="138"/>
        <v>KCCA11</v>
      </c>
      <c r="E233" s="54" t="str">
        <f>IF(ISERROR(VLOOKUP($D233,SITES!$A:$E,2,FALSE())),"",VLOOKUP($D233,SITES!$A:$E,2,FALSE()))</f>
        <v>Ross Islet 2</v>
      </c>
      <c r="F233" s="55">
        <f>IF(ISERROR(VLOOKUP($D233,SITES!$A:$E,3,FALSE())),"",VLOOKUP($D233,SITES!$A:$E,3,FALSE()))</f>
        <v>48.87229</v>
      </c>
      <c r="G233" s="56">
        <f>IF(ISERROR(VLOOKUP($D233,SITES!$A:$E,4,FALSE())),"",VLOOKUP($D233,SITES!$A:$E,4,FALSE()))</f>
        <v>-125.1627</v>
      </c>
      <c r="H233" s="60" t="str">
        <f t="shared" si="140"/>
        <v>12/06/2023</v>
      </c>
      <c r="I233" s="55">
        <f t="shared" si="141"/>
        <v>2</v>
      </c>
      <c r="J233" s="55">
        <f t="shared" si="142"/>
        <v>150</v>
      </c>
      <c r="K233" s="57">
        <f t="shared" si="143"/>
        <v>0.4375</v>
      </c>
      <c r="L233" s="55" t="str">
        <f t="shared" si="144"/>
        <v>KDC</v>
      </c>
      <c r="M233" s="55">
        <f t="shared" si="145"/>
        <v>3.5</v>
      </c>
      <c r="N233" s="55">
        <f t="shared" ref="N233:N250" si="147">IF(ISERROR(N232),IF(ISERROR(N231),IF(ISERROR(N230),"BLANK",N230),N231),N232)</f>
        <v>2</v>
      </c>
      <c r="O233" s="55">
        <f t="shared" si="146"/>
        <v>2</v>
      </c>
      <c r="P233" s="55" t="s">
        <v>142</v>
      </c>
      <c r="Q233" s="54" t="str">
        <f>IF($N233=1,IF(ISERROR(VLOOKUP($P233,'M1'!$A:$C,Q$2,FALSE())),"NOT PRESENT",VLOOKUP($P233,'M1'!$A:$C,Q$2,FALSE())),IF($N233=2,IF(ISERROR(VLOOKUP(DATA!$P233,'M2'!$A:$C,Q$2,FALSE())),"NOT PRESENT",VLOOKUP(DATA!$P233,'M2'!$A:$C,Q$2,FALSE())),IF($N233=0,IF(ISERROR(VLOOKUP($P233,'M1'!$A:$C,Q$2,FALSE())),IF(ISERROR(VLOOKUP(DATA!$P233,'M2'!$A:$C,Q$2,FALSE())),"NOT PRESENT",VLOOKUP(DATA!$P233,'M2'!$A:$C,Q$2,FALSE())),VLOOKUP($P233,'M1'!$A:$C,Q$2,FALSE())),"SPECIFY METHOD")))</f>
        <v>Dermasterias imbricata</v>
      </c>
      <c r="R233" s="54" t="str">
        <f>IF($N233=1,IF(ISERROR(VLOOKUP($P233,'M1'!$A:$C,R$2,FALSE())),"NOT PRESENT",VLOOKUP($P233,'M1'!$A:$C,R$2,FALSE())),IF($N233=2,IF(ISERROR(VLOOKUP(DATA!$P233,'M2'!$A:$C,R$2,FALSE())),"NOT PRESENT",VLOOKUP(DATA!$P233,'M2'!$A:$C,R$2,FALSE())),IF($N233=0,IF(ISERROR(VLOOKUP($P233,'M1'!$A:$C,R$2,FALSE())),IF(ISERROR(VLOOKUP(DATA!$P233,'M2'!$A:$C,R$2,FALSE())),"NOT PRESENT",VLOOKUP(DATA!$P233,'M2'!$A:$C,R$2,FALSE())),VLOOKUP($P233,'M1'!$A:$C,R$2,FALSE())),"SPECIFY METHOD")))</f>
        <v>Leather star</v>
      </c>
      <c r="S233" s="58">
        <f t="shared" si="118"/>
        <v>21</v>
      </c>
      <c r="T233" s="55">
        <v>21</v>
      </c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</row>
    <row r="234" spans="1:68" s="59" customFormat="1" ht="12.75" customHeight="1">
      <c r="A234" s="54">
        <f>MAX($A$1:$A233)+1</f>
        <v>232</v>
      </c>
      <c r="B234" s="55" t="str">
        <f t="shared" si="136"/>
        <v>Claire Attridge</v>
      </c>
      <c r="C234" s="55" t="str">
        <f t="shared" si="137"/>
        <v>Kieran Cox</v>
      </c>
      <c r="D234" s="55" t="str">
        <f t="shared" si="138"/>
        <v>KCCA11</v>
      </c>
      <c r="E234" s="54" t="str">
        <f>IF(ISERROR(VLOOKUP($D234,SITES!$A:$E,2,FALSE())),"",VLOOKUP($D234,SITES!$A:$E,2,FALSE()))</f>
        <v>Ross Islet 2</v>
      </c>
      <c r="F234" s="55">
        <f>IF(ISERROR(VLOOKUP($D234,SITES!$A:$E,3,FALSE())),"",VLOOKUP($D234,SITES!$A:$E,3,FALSE()))</f>
        <v>48.87229</v>
      </c>
      <c r="G234" s="56">
        <f>IF(ISERROR(VLOOKUP($D234,SITES!$A:$E,4,FALSE())),"",VLOOKUP($D234,SITES!$A:$E,4,FALSE()))</f>
        <v>-125.1627</v>
      </c>
      <c r="H234" s="60" t="str">
        <f t="shared" si="140"/>
        <v>12/06/2023</v>
      </c>
      <c r="I234" s="55">
        <f t="shared" si="141"/>
        <v>2</v>
      </c>
      <c r="J234" s="55">
        <f t="shared" si="142"/>
        <v>150</v>
      </c>
      <c r="K234" s="57">
        <f t="shared" si="143"/>
        <v>0.4375</v>
      </c>
      <c r="L234" s="55" t="str">
        <f t="shared" si="144"/>
        <v>KDC</v>
      </c>
      <c r="M234" s="55">
        <f t="shared" si="145"/>
        <v>3.5</v>
      </c>
      <c r="N234" s="55">
        <f t="shared" si="147"/>
        <v>2</v>
      </c>
      <c r="O234" s="55">
        <f t="shared" si="146"/>
        <v>2</v>
      </c>
      <c r="P234" s="55" t="s">
        <v>145</v>
      </c>
      <c r="Q234" s="54" t="str">
        <f>IF($N234=1,IF(ISERROR(VLOOKUP($P234,'M1'!$A:$C,Q$2,FALSE())),"NOT PRESENT",VLOOKUP($P234,'M1'!$A:$C,Q$2,FALSE())),IF($N234=2,IF(ISERROR(VLOOKUP(DATA!$P234,'M2'!$A:$C,Q$2,FALSE())),"NOT PRESENT",VLOOKUP(DATA!$P234,'M2'!$A:$C,Q$2,FALSE())),IF($N234=0,IF(ISERROR(VLOOKUP($P234,'M1'!$A:$C,Q$2,FALSE())),IF(ISERROR(VLOOKUP(DATA!$P234,'M2'!$A:$C,Q$2,FALSE())),"NOT PRESENT",VLOOKUP(DATA!$P234,'M2'!$A:$C,Q$2,FALSE())),VLOOKUP($P234,'M1'!$A:$C,Q$2,FALSE())),"SPECIFY METHOD")))</f>
        <v>Pycnopodia helianthoides</v>
      </c>
      <c r="R234" s="54" t="str">
        <f>IF($N234=1,IF(ISERROR(VLOOKUP($P234,'M1'!$A:$C,R$2,FALSE())),"NOT PRESENT",VLOOKUP($P234,'M1'!$A:$C,R$2,FALSE())),IF($N234=2,IF(ISERROR(VLOOKUP(DATA!$P234,'M2'!$A:$C,R$2,FALSE())),"NOT PRESENT",VLOOKUP(DATA!$P234,'M2'!$A:$C,R$2,FALSE())),IF($N234=0,IF(ISERROR(VLOOKUP($P234,'M1'!$A:$C,R$2,FALSE())),IF(ISERROR(VLOOKUP(DATA!$P234,'M2'!$A:$C,R$2,FALSE())),"NOT PRESENT",VLOOKUP(DATA!$P234,'M2'!$A:$C,R$2,FALSE())),VLOOKUP($P234,'M1'!$A:$C,R$2,FALSE())),"SPECIFY METHOD")))</f>
        <v>Sunflower star</v>
      </c>
      <c r="S234" s="58">
        <f t="shared" si="118"/>
        <v>1</v>
      </c>
      <c r="T234" s="55">
        <v>0</v>
      </c>
      <c r="U234" s="55"/>
      <c r="V234" s="55"/>
      <c r="W234" s="55">
        <v>1</v>
      </c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</row>
    <row r="235" spans="1:68" s="59" customFormat="1" ht="12.75" customHeight="1">
      <c r="A235" s="54">
        <f>MAX($A$1:$A234)+1</f>
        <v>233</v>
      </c>
      <c r="B235" s="55" t="str">
        <f t="shared" si="136"/>
        <v>Claire Attridge</v>
      </c>
      <c r="C235" s="55" t="str">
        <f t="shared" si="137"/>
        <v>Kieran Cox</v>
      </c>
      <c r="D235" s="55" t="str">
        <f t="shared" si="138"/>
        <v>KCCA11</v>
      </c>
      <c r="E235" s="54" t="str">
        <f>IF(ISERROR(VLOOKUP($D235,SITES!$A:$E,2,FALSE())),"",VLOOKUP($D235,SITES!$A:$E,2,FALSE()))</f>
        <v>Ross Islet 2</v>
      </c>
      <c r="F235" s="55">
        <f>IF(ISERROR(VLOOKUP($D235,SITES!$A:$E,3,FALSE())),"",VLOOKUP($D235,SITES!$A:$E,3,FALSE()))</f>
        <v>48.87229</v>
      </c>
      <c r="G235" s="56">
        <f>IF(ISERROR(VLOOKUP($D235,SITES!$A:$E,4,FALSE())),"",VLOOKUP($D235,SITES!$A:$E,4,FALSE()))</f>
        <v>-125.1627</v>
      </c>
      <c r="H235" s="60" t="str">
        <f t="shared" si="140"/>
        <v>12/06/2023</v>
      </c>
      <c r="I235" s="55">
        <f t="shared" si="141"/>
        <v>2</v>
      </c>
      <c r="J235" s="55">
        <f t="shared" si="142"/>
        <v>150</v>
      </c>
      <c r="K235" s="57">
        <f t="shared" si="143"/>
        <v>0.4375</v>
      </c>
      <c r="L235" s="55" t="str">
        <f t="shared" si="144"/>
        <v>KDC</v>
      </c>
      <c r="M235" s="55">
        <f t="shared" si="145"/>
        <v>3.5</v>
      </c>
      <c r="N235" s="55">
        <f t="shared" si="147"/>
        <v>2</v>
      </c>
      <c r="O235" s="55">
        <f t="shared" si="146"/>
        <v>2</v>
      </c>
      <c r="P235" s="55" t="s">
        <v>147</v>
      </c>
      <c r="Q235" s="54" t="str">
        <f>IF($N235=1,IF(ISERROR(VLOOKUP($P235,'M1'!$A:$C,Q$2,FALSE())),"NOT PRESENT",VLOOKUP($P235,'M1'!$A:$C,Q$2,FALSE())),IF($N235=2,IF(ISERROR(VLOOKUP(DATA!$P235,'M2'!$A:$C,Q$2,FALSE())),"NOT PRESENT",VLOOKUP(DATA!$P235,'M2'!$A:$C,Q$2,FALSE())),IF($N235=0,IF(ISERROR(VLOOKUP($P235,'M1'!$A:$C,Q$2,FALSE())),IF(ISERROR(VLOOKUP(DATA!$P235,'M2'!$A:$C,Q$2,FALSE())),"NOT PRESENT",VLOOKUP(DATA!$P235,'M2'!$A:$C,Q$2,FALSE())),VLOOKUP($P235,'M1'!$A:$C,Q$2,FALSE())),"SPECIFY METHOD")))</f>
        <v>Orthasterias koehleri</v>
      </c>
      <c r="R235" s="54" t="str">
        <f>IF($N235=1,IF(ISERROR(VLOOKUP($P235,'M1'!$A:$C,R$2,FALSE())),"NOT PRESENT",VLOOKUP($P235,'M1'!$A:$C,R$2,FALSE())),IF($N235=2,IF(ISERROR(VLOOKUP(DATA!$P235,'M2'!$A:$C,R$2,FALSE())),"NOT PRESENT",VLOOKUP(DATA!$P235,'M2'!$A:$C,R$2,FALSE())),IF($N235=0,IF(ISERROR(VLOOKUP($P235,'M1'!$A:$C,R$2,FALSE())),IF(ISERROR(VLOOKUP(DATA!$P235,'M2'!$A:$C,R$2,FALSE())),"NOT PRESENT",VLOOKUP(DATA!$P235,'M2'!$A:$C,R$2,FALSE())),VLOOKUP($P235,'M1'!$A:$C,R$2,FALSE())),"SPECIFY METHOD")))</f>
        <v>Rainbow star</v>
      </c>
      <c r="S235" s="58">
        <f t="shared" si="118"/>
        <v>16</v>
      </c>
      <c r="T235" s="55">
        <v>16</v>
      </c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</row>
    <row r="236" spans="1:68" s="59" customFormat="1" ht="12.75" customHeight="1">
      <c r="A236" s="54">
        <f>MAX($A$1:$A235)+1</f>
        <v>234</v>
      </c>
      <c r="B236" s="55" t="str">
        <f t="shared" si="136"/>
        <v>Claire Attridge</v>
      </c>
      <c r="C236" s="55" t="str">
        <f t="shared" si="137"/>
        <v>Kieran Cox</v>
      </c>
      <c r="D236" s="55" t="str">
        <f t="shared" si="138"/>
        <v>KCCA11</v>
      </c>
      <c r="E236" s="54" t="str">
        <f>IF(ISERROR(VLOOKUP($D236,SITES!$A:$E,2,FALSE())),"",VLOOKUP($D236,SITES!$A:$E,2,FALSE()))</f>
        <v>Ross Islet 2</v>
      </c>
      <c r="F236" s="55">
        <f>IF(ISERROR(VLOOKUP($D236,SITES!$A:$E,3,FALSE())),"",VLOOKUP($D236,SITES!$A:$E,3,FALSE()))</f>
        <v>48.87229</v>
      </c>
      <c r="G236" s="56">
        <f>IF(ISERROR(VLOOKUP($D236,SITES!$A:$E,4,FALSE())),"",VLOOKUP($D236,SITES!$A:$E,4,FALSE()))</f>
        <v>-125.1627</v>
      </c>
      <c r="H236" s="60" t="str">
        <f t="shared" si="140"/>
        <v>12/06/2023</v>
      </c>
      <c r="I236" s="55">
        <f t="shared" si="141"/>
        <v>2</v>
      </c>
      <c r="J236" s="55">
        <f t="shared" si="142"/>
        <v>150</v>
      </c>
      <c r="K236" s="57">
        <f t="shared" si="143"/>
        <v>0.4375</v>
      </c>
      <c r="L236" s="55" t="str">
        <f t="shared" si="144"/>
        <v>KDC</v>
      </c>
      <c r="M236" s="55">
        <f t="shared" si="145"/>
        <v>3.5</v>
      </c>
      <c r="N236" s="55">
        <f t="shared" si="147"/>
        <v>2</v>
      </c>
      <c r="O236" s="55">
        <f t="shared" si="146"/>
        <v>2</v>
      </c>
      <c r="P236" s="55" t="s">
        <v>148</v>
      </c>
      <c r="Q236" s="54" t="str">
        <f>IF($N236=1,IF(ISERROR(VLOOKUP($P236,'M1'!$A:$C,Q$2,FALSE())),"NOT PRESENT",VLOOKUP($P236,'M1'!$A:$C,Q$2,FALSE())),IF($N236=2,IF(ISERROR(VLOOKUP(DATA!$P236,'M2'!$A:$C,Q$2,FALSE())),"NOT PRESENT",VLOOKUP(DATA!$P236,'M2'!$A:$C,Q$2,FALSE())),IF($N236=0,IF(ISERROR(VLOOKUP($P236,'M1'!$A:$C,Q$2,FALSE())),IF(ISERROR(VLOOKUP(DATA!$P236,'M2'!$A:$C,Q$2,FALSE())),"NOT PRESENT",VLOOKUP(DATA!$P236,'M2'!$A:$C,Q$2,FALSE())),VLOOKUP($P236,'M1'!$A:$C,Q$2,FALSE())),"SPECIFY METHOD")))</f>
        <v>Apostichopus californicus</v>
      </c>
      <c r="R236" s="54" t="str">
        <f>IF($N236=1,IF(ISERROR(VLOOKUP($P236,'M1'!$A:$C,R$2,FALSE())),"NOT PRESENT",VLOOKUP($P236,'M1'!$A:$C,R$2,FALSE())),IF($N236=2,IF(ISERROR(VLOOKUP(DATA!$P236,'M2'!$A:$C,R$2,FALSE())),"NOT PRESENT",VLOOKUP(DATA!$P236,'M2'!$A:$C,R$2,FALSE())),IF($N236=0,IF(ISERROR(VLOOKUP($P236,'M1'!$A:$C,R$2,FALSE())),IF(ISERROR(VLOOKUP(DATA!$P236,'M2'!$A:$C,R$2,FALSE())),"NOT PRESENT",VLOOKUP(DATA!$P236,'M2'!$A:$C,R$2,FALSE())),VLOOKUP($P236,'M1'!$A:$C,R$2,FALSE())),"SPECIFY METHOD")))</f>
        <v>California sea cucumber</v>
      </c>
      <c r="S236" s="58">
        <f t="shared" si="118"/>
        <v>9</v>
      </c>
      <c r="T236" s="55">
        <v>9</v>
      </c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</row>
    <row r="237" spans="1:68" s="59" customFormat="1" ht="12.75" customHeight="1">
      <c r="A237" s="54">
        <f>MAX($A$1:$A236)+1</f>
        <v>235</v>
      </c>
      <c r="B237" s="55" t="str">
        <f t="shared" si="136"/>
        <v>Claire Attridge</v>
      </c>
      <c r="C237" s="55" t="str">
        <f t="shared" si="137"/>
        <v>Kieran Cox</v>
      </c>
      <c r="D237" s="55" t="str">
        <f t="shared" si="138"/>
        <v>KCCA11</v>
      </c>
      <c r="E237" s="54" t="str">
        <f>IF(ISERROR(VLOOKUP($D237,SITES!$A:$E,2,FALSE())),"",VLOOKUP($D237,SITES!$A:$E,2,FALSE()))</f>
        <v>Ross Islet 2</v>
      </c>
      <c r="F237" s="55">
        <f>IF(ISERROR(VLOOKUP($D237,SITES!$A:$E,3,FALSE())),"",VLOOKUP($D237,SITES!$A:$E,3,FALSE()))</f>
        <v>48.87229</v>
      </c>
      <c r="G237" s="56">
        <f>IF(ISERROR(VLOOKUP($D237,SITES!$A:$E,4,FALSE())),"",VLOOKUP($D237,SITES!$A:$E,4,FALSE()))</f>
        <v>-125.1627</v>
      </c>
      <c r="H237" s="60" t="str">
        <f t="shared" si="140"/>
        <v>12/06/2023</v>
      </c>
      <c r="I237" s="55">
        <f t="shared" si="141"/>
        <v>2</v>
      </c>
      <c r="J237" s="55">
        <f t="shared" si="142"/>
        <v>150</v>
      </c>
      <c r="K237" s="57">
        <f t="shared" si="143"/>
        <v>0.4375</v>
      </c>
      <c r="L237" s="55" t="str">
        <f t="shared" si="144"/>
        <v>KDC</v>
      </c>
      <c r="M237" s="55">
        <f t="shared" si="145"/>
        <v>3.5</v>
      </c>
      <c r="N237" s="55">
        <f t="shared" si="147"/>
        <v>2</v>
      </c>
      <c r="O237" s="55">
        <f t="shared" si="146"/>
        <v>2</v>
      </c>
      <c r="P237" s="55" t="s">
        <v>175</v>
      </c>
      <c r="Q237" s="54" t="str">
        <f>IF($N237=1,IF(ISERROR(VLOOKUP($P237,'M1'!$A:$C,Q$2,FALSE())),"NOT PRESENT",VLOOKUP($P237,'M1'!$A:$C,Q$2,FALSE())),IF($N237=2,IF(ISERROR(VLOOKUP(DATA!$P237,'M2'!$A:$C,Q$2,FALSE())),"NOT PRESENT",VLOOKUP(DATA!$P237,'M2'!$A:$C,Q$2,FALSE())),IF($N237=0,IF(ISERROR(VLOOKUP($P237,'M1'!$A:$C,Q$2,FALSE())),IF(ISERROR(VLOOKUP(DATA!$P237,'M2'!$A:$C,Q$2,FALSE())),"NOT PRESENT",VLOOKUP(DATA!$P237,'M2'!$A:$C,Q$2,FALSE())),VLOOKUP($P237,'M1'!$A:$C,Q$2,FALSE())),"SPECIFY METHOD")))</f>
        <v>Acmaea mitra</v>
      </c>
      <c r="R237" s="54" t="str">
        <f>IF($N237=1,IF(ISERROR(VLOOKUP($P237,'M1'!$A:$C,R$2,FALSE())),"NOT PRESENT",VLOOKUP($P237,'M1'!$A:$C,R$2,FALSE())),IF($N237=2,IF(ISERROR(VLOOKUP(DATA!$P237,'M2'!$A:$C,R$2,FALSE())),"NOT PRESENT",VLOOKUP(DATA!$P237,'M2'!$A:$C,R$2,FALSE())),IF($N237=0,IF(ISERROR(VLOOKUP($P237,'M1'!$A:$C,R$2,FALSE())),IF(ISERROR(VLOOKUP(DATA!$P237,'M2'!$A:$C,R$2,FALSE())),"NOT PRESENT",VLOOKUP(DATA!$P237,'M2'!$A:$C,R$2,FALSE())),VLOOKUP($P237,'M1'!$A:$C,R$2,FALSE())),"SPECIFY METHOD")))</f>
        <v>Whitecap limpet</v>
      </c>
      <c r="S237" s="58">
        <f t="shared" si="118"/>
        <v>3</v>
      </c>
      <c r="T237" s="55">
        <v>3</v>
      </c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</row>
    <row r="238" spans="1:68" s="59" customFormat="1" ht="12.75" customHeight="1">
      <c r="A238" s="54">
        <f>MAX($A$1:$A237)+1</f>
        <v>236</v>
      </c>
      <c r="B238" s="55" t="str">
        <f t="shared" si="136"/>
        <v>Claire Attridge</v>
      </c>
      <c r="C238" s="55" t="str">
        <f t="shared" si="137"/>
        <v>Kieran Cox</v>
      </c>
      <c r="D238" s="55" t="str">
        <f t="shared" si="138"/>
        <v>KCCA11</v>
      </c>
      <c r="E238" s="54" t="str">
        <f>IF(ISERROR(VLOOKUP($D238,SITES!$A:$E,2,FALSE())),"",VLOOKUP($D238,SITES!$A:$E,2,FALSE()))</f>
        <v>Ross Islet 2</v>
      </c>
      <c r="F238" s="55">
        <f>IF(ISERROR(VLOOKUP($D238,SITES!$A:$E,3,FALSE())),"",VLOOKUP($D238,SITES!$A:$E,3,FALSE()))</f>
        <v>48.87229</v>
      </c>
      <c r="G238" s="56">
        <f>IF(ISERROR(VLOOKUP($D238,SITES!$A:$E,4,FALSE())),"",VLOOKUP($D238,SITES!$A:$E,4,FALSE()))</f>
        <v>-125.1627</v>
      </c>
      <c r="H238" s="60" t="str">
        <f t="shared" si="140"/>
        <v>12/06/2023</v>
      </c>
      <c r="I238" s="55">
        <f t="shared" si="141"/>
        <v>2</v>
      </c>
      <c r="J238" s="55">
        <f t="shared" si="142"/>
        <v>150</v>
      </c>
      <c r="K238" s="57">
        <f t="shared" si="143"/>
        <v>0.4375</v>
      </c>
      <c r="L238" s="55" t="str">
        <f t="shared" si="144"/>
        <v>KDC</v>
      </c>
      <c r="M238" s="55">
        <f t="shared" si="145"/>
        <v>3.5</v>
      </c>
      <c r="N238" s="55">
        <f t="shared" si="147"/>
        <v>2</v>
      </c>
      <c r="O238" s="55">
        <f t="shared" si="146"/>
        <v>2</v>
      </c>
      <c r="P238" s="55" t="s">
        <v>173</v>
      </c>
      <c r="Q238" s="54" t="str">
        <f>IF($N238=1,IF(ISERROR(VLOOKUP($P238,'M1'!$A:$C,Q$2,FALSE())),"NOT PRESENT",VLOOKUP($P238,'M1'!$A:$C,Q$2,FALSE())),IF($N238=2,IF(ISERROR(VLOOKUP(DATA!$P238,'M2'!$A:$C,Q$2,FALSE())),"NOT PRESENT",VLOOKUP(DATA!$P238,'M2'!$A:$C,Q$2,FALSE())),IF($N238=0,IF(ISERROR(VLOOKUP($P238,'M1'!$A:$C,Q$2,FALSE())),IF(ISERROR(VLOOKUP(DATA!$P238,'M2'!$A:$C,Q$2,FALSE())),"NOT PRESENT",VLOOKUP(DATA!$P238,'M2'!$A:$C,Q$2,FALSE())),VLOOKUP($P238,'M1'!$A:$C,Q$2,FALSE())),"SPECIFY METHOD")))</f>
        <v>Haliotis kamtschatkana</v>
      </c>
      <c r="R238" s="54" t="str">
        <f>IF($N238=1,IF(ISERROR(VLOOKUP($P238,'M1'!$A:$C,R$2,FALSE())),"NOT PRESENT",VLOOKUP($P238,'M1'!$A:$C,R$2,FALSE())),IF($N238=2,IF(ISERROR(VLOOKUP(DATA!$P238,'M2'!$A:$C,R$2,FALSE())),"NOT PRESENT",VLOOKUP(DATA!$P238,'M2'!$A:$C,R$2,FALSE())),IF($N238=0,IF(ISERROR(VLOOKUP($P238,'M1'!$A:$C,R$2,FALSE())),IF(ISERROR(VLOOKUP(DATA!$P238,'M2'!$A:$C,R$2,FALSE())),"NOT PRESENT",VLOOKUP(DATA!$P238,'M2'!$A:$C,R$2,FALSE())),VLOOKUP($P238,'M1'!$A:$C,R$2,FALSE())),"SPECIFY METHOD")))</f>
        <v>Pinto abalone</v>
      </c>
      <c r="S238" s="58">
        <f t="shared" si="118"/>
        <v>2</v>
      </c>
      <c r="T238" s="55">
        <v>0</v>
      </c>
      <c r="U238" s="55"/>
      <c r="V238" s="55"/>
      <c r="W238" s="55">
        <v>2</v>
      </c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</row>
    <row r="239" spans="1:68" s="59" customFormat="1" ht="12.75" customHeight="1">
      <c r="A239" s="54">
        <f>MAX($A$1:$A238)+1</f>
        <v>237</v>
      </c>
      <c r="B239" s="55" t="str">
        <f t="shared" si="136"/>
        <v>Claire Attridge</v>
      </c>
      <c r="C239" s="55" t="str">
        <f t="shared" si="137"/>
        <v>Kieran Cox</v>
      </c>
      <c r="D239" s="55" t="str">
        <f t="shared" si="138"/>
        <v>KCCA11</v>
      </c>
      <c r="E239" s="54" t="str">
        <f>IF(ISERROR(VLOOKUP($D239,SITES!$A:$E,2,FALSE())),"",VLOOKUP($D239,SITES!$A:$E,2,FALSE()))</f>
        <v>Ross Islet 2</v>
      </c>
      <c r="F239" s="55">
        <f>IF(ISERROR(VLOOKUP($D239,SITES!$A:$E,3,FALSE())),"",VLOOKUP($D239,SITES!$A:$E,3,FALSE()))</f>
        <v>48.87229</v>
      </c>
      <c r="G239" s="56">
        <f>IF(ISERROR(VLOOKUP($D239,SITES!$A:$E,4,FALSE())),"",VLOOKUP($D239,SITES!$A:$E,4,FALSE()))</f>
        <v>-125.1627</v>
      </c>
      <c r="H239" s="60" t="str">
        <f t="shared" si="140"/>
        <v>12/06/2023</v>
      </c>
      <c r="I239" s="55">
        <f t="shared" si="141"/>
        <v>2</v>
      </c>
      <c r="J239" s="55">
        <f t="shared" si="142"/>
        <v>150</v>
      </c>
      <c r="K239" s="57">
        <f t="shared" si="143"/>
        <v>0.4375</v>
      </c>
      <c r="L239" s="55" t="str">
        <f t="shared" si="144"/>
        <v>KDC</v>
      </c>
      <c r="M239" s="55">
        <f t="shared" si="145"/>
        <v>3.5</v>
      </c>
      <c r="N239" s="55">
        <f t="shared" si="147"/>
        <v>2</v>
      </c>
      <c r="O239" s="55">
        <f t="shared" si="146"/>
        <v>2</v>
      </c>
      <c r="P239" s="55" t="s">
        <v>151</v>
      </c>
      <c r="Q239" s="54" t="str">
        <f>IF($N239=1,IF(ISERROR(VLOOKUP($P239,'M1'!$A:$C,Q$2,FALSE())),"NOT PRESENT",VLOOKUP($P239,'M1'!$A:$C,Q$2,FALSE())),IF($N239=2,IF(ISERROR(VLOOKUP(DATA!$P239,'M2'!$A:$C,Q$2,FALSE())),"NOT PRESENT",VLOOKUP(DATA!$P239,'M2'!$A:$C,Q$2,FALSE())),IF($N239=0,IF(ISERROR(VLOOKUP($P239,'M1'!$A:$C,Q$2,FALSE())),IF(ISERROR(VLOOKUP(DATA!$P239,'M2'!$A:$C,Q$2,FALSE())),"NOT PRESENT",VLOOKUP(DATA!$P239,'M2'!$A:$C,Q$2,FALSE())),VLOOKUP($P239,'M1'!$A:$C,Q$2,FALSE())),"SPECIFY METHOD")))</f>
        <v>Evasterias troschelii</v>
      </c>
      <c r="R239" s="54" t="str">
        <f>IF($N239=1,IF(ISERROR(VLOOKUP($P239,'M1'!$A:$C,R$2,FALSE())),"NOT PRESENT",VLOOKUP($P239,'M1'!$A:$C,R$2,FALSE())),IF($N239=2,IF(ISERROR(VLOOKUP(DATA!$P239,'M2'!$A:$C,R$2,FALSE())),"NOT PRESENT",VLOOKUP(DATA!$P239,'M2'!$A:$C,R$2,FALSE())),IF($N239=0,IF(ISERROR(VLOOKUP($P239,'M1'!$A:$C,R$2,FALSE())),IF(ISERROR(VLOOKUP(DATA!$P239,'M2'!$A:$C,R$2,FALSE())),"NOT PRESENT",VLOOKUP(DATA!$P239,'M2'!$A:$C,R$2,FALSE())),VLOOKUP($P239,'M1'!$A:$C,R$2,FALSE())),"SPECIFY METHOD")))</f>
        <v>Mottled starfish</v>
      </c>
      <c r="S239" s="58">
        <f t="shared" si="118"/>
        <v>3</v>
      </c>
      <c r="T239" s="55">
        <v>3</v>
      </c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</row>
    <row r="240" spans="1:68" s="59" customFormat="1" ht="12.75" customHeight="1">
      <c r="A240" s="54">
        <f>MAX($A$1:$A239)+1</f>
        <v>238</v>
      </c>
      <c r="B240" s="55" t="str">
        <f t="shared" si="136"/>
        <v>Claire Attridge</v>
      </c>
      <c r="C240" s="55" t="str">
        <f t="shared" si="137"/>
        <v>Kieran Cox</v>
      </c>
      <c r="D240" s="55" t="str">
        <f t="shared" si="138"/>
        <v>KCCA11</v>
      </c>
      <c r="E240" s="54" t="str">
        <f>IF(ISERROR(VLOOKUP($D240,SITES!$A:$E,2,FALSE())),"",VLOOKUP($D240,SITES!$A:$E,2,FALSE()))</f>
        <v>Ross Islet 2</v>
      </c>
      <c r="F240" s="55">
        <f>IF(ISERROR(VLOOKUP($D240,SITES!$A:$E,3,FALSE())),"",VLOOKUP($D240,SITES!$A:$E,3,FALSE()))</f>
        <v>48.87229</v>
      </c>
      <c r="G240" s="56">
        <f>IF(ISERROR(VLOOKUP($D240,SITES!$A:$E,4,FALSE())),"",VLOOKUP($D240,SITES!$A:$E,4,FALSE()))</f>
        <v>-125.1627</v>
      </c>
      <c r="H240" s="60" t="str">
        <f t="shared" si="140"/>
        <v>12/06/2023</v>
      </c>
      <c r="I240" s="55">
        <f t="shared" si="141"/>
        <v>2</v>
      </c>
      <c r="J240" s="55">
        <f t="shared" si="142"/>
        <v>150</v>
      </c>
      <c r="K240" s="57">
        <f t="shared" si="143"/>
        <v>0.4375</v>
      </c>
      <c r="L240" s="55" t="str">
        <f t="shared" si="144"/>
        <v>KDC</v>
      </c>
      <c r="M240" s="55">
        <f t="shared" si="145"/>
        <v>3.5</v>
      </c>
      <c r="N240" s="55">
        <f t="shared" si="147"/>
        <v>2</v>
      </c>
      <c r="O240" s="55">
        <f t="shared" si="146"/>
        <v>2</v>
      </c>
      <c r="P240" s="55" t="s">
        <v>197</v>
      </c>
      <c r="Q240" s="54" t="str">
        <f>IF($N240=1,IF(ISERROR(VLOOKUP($P240,'M1'!$A:$C,Q$2,FALSE())),"NOT PRESENT",VLOOKUP($P240,'M1'!$A:$C,Q$2,FALSE())),IF($N240=2,IF(ISERROR(VLOOKUP(DATA!$P240,'M2'!$A:$C,Q$2,FALSE())),"NOT PRESENT",VLOOKUP(DATA!$P240,'M2'!$A:$C,Q$2,FALSE())),IF($N240=0,IF(ISERROR(VLOOKUP($P240,'M1'!$A:$C,Q$2,FALSE())),IF(ISERROR(VLOOKUP(DATA!$P240,'M2'!$A:$C,Q$2,FALSE())),"NOT PRESENT",VLOOKUP(DATA!$P240,'M2'!$A:$C,Q$2,FALSE())),VLOOKUP($P240,'M1'!$A:$C,Q$2,FALSE())),"SPECIFY METHOD")))</f>
        <v>Pholis laeta</v>
      </c>
      <c r="R240" s="54" t="str">
        <f>IF($N240=1,IF(ISERROR(VLOOKUP($P240,'M1'!$A:$C,R$2,FALSE())),"NOT PRESENT",VLOOKUP($P240,'M1'!$A:$C,R$2,FALSE())),IF($N240=2,IF(ISERROR(VLOOKUP(DATA!$P240,'M2'!$A:$C,R$2,FALSE())),"NOT PRESENT",VLOOKUP(DATA!$P240,'M2'!$A:$C,R$2,FALSE())),IF($N240=0,IF(ISERROR(VLOOKUP($P240,'M1'!$A:$C,R$2,FALSE())),IF(ISERROR(VLOOKUP(DATA!$P240,'M2'!$A:$C,R$2,FALSE())),"NOT PRESENT",VLOOKUP(DATA!$P240,'M2'!$A:$C,R$2,FALSE())),VLOOKUP($P240,'M1'!$A:$C,R$2,FALSE())),"SPECIFY METHOD")))</f>
        <v>Crescent gunnel</v>
      </c>
      <c r="S240" s="58">
        <f t="shared" si="118"/>
        <v>3</v>
      </c>
      <c r="T240" s="55">
        <v>0</v>
      </c>
      <c r="U240" s="55"/>
      <c r="V240" s="55"/>
      <c r="W240" s="55"/>
      <c r="X240" s="55"/>
      <c r="Y240" s="55">
        <v>2</v>
      </c>
      <c r="Z240" s="55">
        <v>1</v>
      </c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</row>
    <row r="241" spans="1:68" s="59" customFormat="1" ht="12.75" customHeight="1">
      <c r="A241" s="54">
        <f>MAX($A$1:$A240)+1</f>
        <v>239</v>
      </c>
      <c r="B241" s="55" t="str">
        <f t="shared" si="136"/>
        <v>Claire Attridge</v>
      </c>
      <c r="C241" s="55" t="str">
        <f t="shared" si="137"/>
        <v>Kieran Cox</v>
      </c>
      <c r="D241" s="55" t="str">
        <f t="shared" si="138"/>
        <v>KCCA11</v>
      </c>
      <c r="E241" s="54" t="str">
        <f>IF(ISERROR(VLOOKUP($D241,SITES!$A:$E,2,FALSE())),"",VLOOKUP($D241,SITES!$A:$E,2,FALSE()))</f>
        <v>Ross Islet 2</v>
      </c>
      <c r="F241" s="55">
        <f>IF(ISERROR(VLOOKUP($D241,SITES!$A:$E,3,FALSE())),"",VLOOKUP($D241,SITES!$A:$E,3,FALSE()))</f>
        <v>48.87229</v>
      </c>
      <c r="G241" s="56">
        <f>IF(ISERROR(VLOOKUP($D241,SITES!$A:$E,4,FALSE())),"",VLOOKUP($D241,SITES!$A:$E,4,FALSE()))</f>
        <v>-125.1627</v>
      </c>
      <c r="H241" s="60" t="str">
        <f t="shared" si="140"/>
        <v>12/06/2023</v>
      </c>
      <c r="I241" s="55">
        <f t="shared" si="141"/>
        <v>2</v>
      </c>
      <c r="J241" s="55">
        <f t="shared" si="142"/>
        <v>150</v>
      </c>
      <c r="K241" s="57">
        <f t="shared" si="143"/>
        <v>0.4375</v>
      </c>
      <c r="L241" s="55" t="str">
        <f t="shared" si="144"/>
        <v>KDC</v>
      </c>
      <c r="M241" s="55">
        <f t="shared" si="145"/>
        <v>3.5</v>
      </c>
      <c r="N241" s="55">
        <f t="shared" si="147"/>
        <v>2</v>
      </c>
      <c r="O241" s="55">
        <f t="shared" si="146"/>
        <v>2</v>
      </c>
      <c r="P241" s="55" t="s">
        <v>205</v>
      </c>
      <c r="Q241" s="54" t="str">
        <f>IF($N241=1,IF(ISERROR(VLOOKUP($P241,'M1'!$A:$C,Q$2,FALSE())),"NOT PRESENT",VLOOKUP($P241,'M1'!$A:$C,Q$2,FALSE())),IF($N241=2,IF(ISERROR(VLOOKUP(DATA!$P241,'M2'!$A:$C,Q$2,FALSE())),"NOT PRESENT",VLOOKUP(DATA!$P241,'M2'!$A:$C,Q$2,FALSE())),IF($N241=0,IF(ISERROR(VLOOKUP($P241,'M1'!$A:$C,Q$2,FALSE())),IF(ISERROR(VLOOKUP(DATA!$P241,'M2'!$A:$C,Q$2,FALSE())),"NOT PRESENT",VLOOKUP(DATA!$P241,'M2'!$A:$C,Q$2,FALSE())),VLOOKUP($P241,'M1'!$A:$C,Q$2,FALSE())),"SPECIFY METHOD")))</f>
        <v>Rhamphocottus richardsonii</v>
      </c>
      <c r="R241" s="54" t="str">
        <f>IF($N241=1,IF(ISERROR(VLOOKUP($P241,'M1'!$A:$C,R$2,FALSE())),"NOT PRESENT",VLOOKUP($P241,'M1'!$A:$C,R$2,FALSE())),IF($N241=2,IF(ISERROR(VLOOKUP(DATA!$P241,'M2'!$A:$C,R$2,FALSE())),"NOT PRESENT",VLOOKUP(DATA!$P241,'M2'!$A:$C,R$2,FALSE())),IF($N241=0,IF(ISERROR(VLOOKUP($P241,'M1'!$A:$C,R$2,FALSE())),IF(ISERROR(VLOOKUP(DATA!$P241,'M2'!$A:$C,R$2,FALSE())),"NOT PRESENT",VLOOKUP(DATA!$P241,'M2'!$A:$C,R$2,FALSE())),VLOOKUP($P241,'M1'!$A:$C,R$2,FALSE())),"SPECIFY METHOD")))</f>
        <v>Grunt sculpin</v>
      </c>
      <c r="S241" s="58">
        <f t="shared" si="118"/>
        <v>1</v>
      </c>
      <c r="T241" s="55">
        <v>0</v>
      </c>
      <c r="U241" s="55"/>
      <c r="V241" s="55">
        <v>1</v>
      </c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</row>
    <row r="242" spans="1:68" s="59" customFormat="1" ht="12.75" customHeight="1">
      <c r="A242" s="54">
        <f>MAX($A$1:$A241)+1</f>
        <v>240</v>
      </c>
      <c r="B242" s="55" t="str">
        <f t="shared" si="136"/>
        <v>Claire Attridge</v>
      </c>
      <c r="C242" s="55" t="str">
        <f t="shared" si="137"/>
        <v>Kieran Cox</v>
      </c>
      <c r="D242" s="55" t="str">
        <f t="shared" si="138"/>
        <v>KCCA11</v>
      </c>
      <c r="E242" s="54" t="str">
        <f>IF(ISERROR(VLOOKUP($D242,SITES!$A:$E,2,FALSE())),"",VLOOKUP($D242,SITES!$A:$E,2,FALSE()))</f>
        <v>Ross Islet 2</v>
      </c>
      <c r="F242" s="55">
        <f>IF(ISERROR(VLOOKUP($D242,SITES!$A:$E,3,FALSE())),"",VLOOKUP($D242,SITES!$A:$E,3,FALSE()))</f>
        <v>48.87229</v>
      </c>
      <c r="G242" s="56">
        <f>IF(ISERROR(VLOOKUP($D242,SITES!$A:$E,4,FALSE())),"",VLOOKUP($D242,SITES!$A:$E,4,FALSE()))</f>
        <v>-125.1627</v>
      </c>
      <c r="H242" s="60" t="str">
        <f t="shared" si="140"/>
        <v>12/06/2023</v>
      </c>
      <c r="I242" s="55">
        <f t="shared" si="141"/>
        <v>2</v>
      </c>
      <c r="J242" s="55">
        <f t="shared" si="142"/>
        <v>150</v>
      </c>
      <c r="K242" s="57">
        <f t="shared" si="143"/>
        <v>0.4375</v>
      </c>
      <c r="L242" s="55" t="str">
        <f t="shared" si="144"/>
        <v>KDC</v>
      </c>
      <c r="M242" s="55">
        <f t="shared" si="145"/>
        <v>3.5</v>
      </c>
      <c r="N242" s="55">
        <f t="shared" si="147"/>
        <v>2</v>
      </c>
      <c r="O242" s="55">
        <f t="shared" si="146"/>
        <v>2</v>
      </c>
      <c r="P242" s="55" t="s">
        <v>162</v>
      </c>
      <c r="Q242" s="54" t="str">
        <f>IF($N242=1,IF(ISERROR(VLOOKUP($P242,'M1'!$A:$C,Q$2,FALSE())),"NOT PRESENT",VLOOKUP($P242,'M1'!$A:$C,Q$2,FALSE())),IF($N242=2,IF(ISERROR(VLOOKUP(DATA!$P242,'M2'!$A:$C,Q$2,FALSE())),"NOT PRESENT",VLOOKUP(DATA!$P242,'M2'!$A:$C,Q$2,FALSE())),IF($N242=0,IF(ISERROR(VLOOKUP($P242,'M1'!$A:$C,Q$2,FALSE())),IF(ISERROR(VLOOKUP(DATA!$P242,'M2'!$A:$C,Q$2,FALSE())),"NOT PRESENT",VLOOKUP(DATA!$P242,'M2'!$A:$C,Q$2,FALSE())),VLOOKUP($P242,'M1'!$A:$C,Q$2,FALSE())),"SPECIFY METHOD")))</f>
        <v>Cancer productus</v>
      </c>
      <c r="R242" s="54" t="str">
        <f>IF($N242=1,IF(ISERROR(VLOOKUP($P242,'M1'!$A:$C,R$2,FALSE())),"NOT PRESENT",VLOOKUP($P242,'M1'!$A:$C,R$2,FALSE())),IF($N242=2,IF(ISERROR(VLOOKUP(DATA!$P242,'M2'!$A:$C,R$2,FALSE())),"NOT PRESENT",VLOOKUP(DATA!$P242,'M2'!$A:$C,R$2,FALSE())),IF($N242=0,IF(ISERROR(VLOOKUP($P242,'M1'!$A:$C,R$2,FALSE())),IF(ISERROR(VLOOKUP(DATA!$P242,'M2'!$A:$C,R$2,FALSE())),"NOT PRESENT",VLOOKUP(DATA!$P242,'M2'!$A:$C,R$2,FALSE())),VLOOKUP($P242,'M1'!$A:$C,R$2,FALSE())),"SPECIFY METHOD")))</f>
        <v>Red rock crab</v>
      </c>
      <c r="S242" s="58">
        <f t="shared" si="118"/>
        <v>2</v>
      </c>
      <c r="T242" s="55">
        <v>2</v>
      </c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</row>
    <row r="243" spans="1:68" s="59" customFormat="1" ht="12.75" customHeight="1">
      <c r="A243" s="54">
        <f>MAX($A$1:$A242)+1</f>
        <v>241</v>
      </c>
      <c r="B243" s="55" t="str">
        <f t="shared" si="136"/>
        <v>Claire Attridge</v>
      </c>
      <c r="C243" s="55" t="str">
        <f t="shared" si="137"/>
        <v>Kieran Cox</v>
      </c>
      <c r="D243" s="55" t="str">
        <f t="shared" si="138"/>
        <v>KCCA11</v>
      </c>
      <c r="E243" s="54" t="str">
        <f>IF(ISERROR(VLOOKUP($D243,SITES!$A:$E,2,FALSE())),"",VLOOKUP($D243,SITES!$A:$E,2,FALSE()))</f>
        <v>Ross Islet 2</v>
      </c>
      <c r="F243" s="55">
        <f>IF(ISERROR(VLOOKUP($D243,SITES!$A:$E,3,FALSE())),"",VLOOKUP($D243,SITES!$A:$E,3,FALSE()))</f>
        <v>48.87229</v>
      </c>
      <c r="G243" s="56">
        <f>IF(ISERROR(VLOOKUP($D243,SITES!$A:$E,4,FALSE())),"",VLOOKUP($D243,SITES!$A:$E,4,FALSE()))</f>
        <v>-125.1627</v>
      </c>
      <c r="H243" s="60" t="str">
        <f t="shared" si="140"/>
        <v>12/06/2023</v>
      </c>
      <c r="I243" s="55">
        <f t="shared" si="141"/>
        <v>2</v>
      </c>
      <c r="J243" s="55">
        <f t="shared" si="142"/>
        <v>150</v>
      </c>
      <c r="K243" s="57">
        <f t="shared" si="143"/>
        <v>0.4375</v>
      </c>
      <c r="L243" s="55" t="str">
        <f t="shared" si="144"/>
        <v>KDC</v>
      </c>
      <c r="M243" s="55">
        <f t="shared" si="145"/>
        <v>3.5</v>
      </c>
      <c r="N243" s="55">
        <f t="shared" si="147"/>
        <v>2</v>
      </c>
      <c r="O243" s="55">
        <f t="shared" si="146"/>
        <v>2</v>
      </c>
      <c r="P243" s="55" t="s">
        <v>206</v>
      </c>
      <c r="Q243" s="54" t="str">
        <f>IF($N243=1,IF(ISERROR(VLOOKUP($P243,'M1'!$A:$C,Q$2,FALSE())),"NOT PRESENT",VLOOKUP($P243,'M1'!$A:$C,Q$2,FALSE())),IF($N243=2,IF(ISERROR(VLOOKUP(DATA!$P243,'M2'!$A:$C,Q$2,FALSE())),"NOT PRESENT",VLOOKUP(DATA!$P243,'M2'!$A:$C,Q$2,FALSE())),IF($N243=0,IF(ISERROR(VLOOKUP($P243,'M1'!$A:$C,Q$2,FALSE())),IF(ISERROR(VLOOKUP(DATA!$P243,'M2'!$A:$C,Q$2,FALSE())),"NOT PRESENT",VLOOKUP(DATA!$P243,'M2'!$A:$C,Q$2,FALSE())),VLOOKUP($P243,'M1'!$A:$C,Q$2,FALSE())),"SPECIFY METHOD")))</f>
        <v>Limacia cockerelli</v>
      </c>
      <c r="R243" s="54" t="str">
        <f>IF($N243=1,IF(ISERROR(VLOOKUP($P243,'M1'!$A:$C,R$2,FALSE())),"NOT PRESENT",VLOOKUP($P243,'M1'!$A:$C,R$2,FALSE())),IF($N243=2,IF(ISERROR(VLOOKUP(DATA!$P243,'M2'!$A:$C,R$2,FALSE())),"NOT PRESENT",VLOOKUP(DATA!$P243,'M2'!$A:$C,R$2,FALSE())),IF($N243=0,IF(ISERROR(VLOOKUP($P243,'M1'!$A:$C,R$2,FALSE())),IF(ISERROR(VLOOKUP(DATA!$P243,'M2'!$A:$C,R$2,FALSE())),"NOT PRESENT",VLOOKUP(DATA!$P243,'M2'!$A:$C,R$2,FALSE())),VLOOKUP($P243,'M1'!$A:$C,R$2,FALSE())),"SPECIFY METHOD")))</f>
        <v>Cockerell's dorid</v>
      </c>
      <c r="S243" s="58">
        <f t="shared" si="118"/>
        <v>3</v>
      </c>
      <c r="T243" s="55">
        <v>3</v>
      </c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</row>
    <row r="244" spans="1:68" s="59" customFormat="1" ht="12.75" customHeight="1">
      <c r="A244" s="54">
        <f>MAX($A$1:$A243)+1</f>
        <v>242</v>
      </c>
      <c r="B244" s="55" t="str">
        <f t="shared" si="136"/>
        <v>Claire Attridge</v>
      </c>
      <c r="C244" s="55" t="str">
        <f t="shared" si="137"/>
        <v>Kieran Cox</v>
      </c>
      <c r="D244" s="55" t="str">
        <f t="shared" si="138"/>
        <v>KCCA11</v>
      </c>
      <c r="E244" s="54" t="str">
        <f>IF(ISERROR(VLOOKUP($D244,SITES!$A:$E,2,FALSE())),"",VLOOKUP($D244,SITES!$A:$E,2,FALSE()))</f>
        <v>Ross Islet 2</v>
      </c>
      <c r="F244" s="55">
        <f>IF(ISERROR(VLOOKUP($D244,SITES!$A:$E,3,FALSE())),"",VLOOKUP($D244,SITES!$A:$E,3,FALSE()))</f>
        <v>48.87229</v>
      </c>
      <c r="G244" s="56">
        <f>IF(ISERROR(VLOOKUP($D244,SITES!$A:$E,4,FALSE())),"",VLOOKUP($D244,SITES!$A:$E,4,FALSE()))</f>
        <v>-125.1627</v>
      </c>
      <c r="H244" s="60" t="str">
        <f t="shared" si="140"/>
        <v>12/06/2023</v>
      </c>
      <c r="I244" s="55">
        <f t="shared" si="141"/>
        <v>2</v>
      </c>
      <c r="J244" s="55">
        <f t="shared" si="142"/>
        <v>150</v>
      </c>
      <c r="K244" s="57">
        <f t="shared" si="143"/>
        <v>0.4375</v>
      </c>
      <c r="L244" s="55" t="str">
        <f t="shared" si="144"/>
        <v>KDC</v>
      </c>
      <c r="M244" s="55">
        <f t="shared" si="145"/>
        <v>3.5</v>
      </c>
      <c r="N244" s="55">
        <f t="shared" si="147"/>
        <v>2</v>
      </c>
      <c r="O244" s="55">
        <f t="shared" si="146"/>
        <v>2</v>
      </c>
      <c r="P244" s="55" t="s">
        <v>156</v>
      </c>
      <c r="Q244" s="54" t="str">
        <f>IF($N244=1,IF(ISERROR(VLOOKUP($P244,'M1'!$A:$C,Q$2,FALSE())),"NOT PRESENT",VLOOKUP($P244,'M1'!$A:$C,Q$2,FALSE())),IF($N244=2,IF(ISERROR(VLOOKUP(DATA!$P244,'M2'!$A:$C,Q$2,FALSE())),"NOT PRESENT",VLOOKUP(DATA!$P244,'M2'!$A:$C,Q$2,FALSE())),IF($N244=0,IF(ISERROR(VLOOKUP($P244,'M1'!$A:$C,Q$2,FALSE())),IF(ISERROR(VLOOKUP(DATA!$P244,'M2'!$A:$C,Q$2,FALSE())),"NOT PRESENT",VLOOKUP(DATA!$P244,'M2'!$A:$C,Q$2,FALSE())),VLOOKUP($P244,'M1'!$A:$C,Q$2,FALSE())),"SPECIFY METHOD")))</f>
        <v>Pugettia producta</v>
      </c>
      <c r="R244" s="54" t="str">
        <f>IF($N244=1,IF(ISERROR(VLOOKUP($P244,'M1'!$A:$C,R$2,FALSE())),"NOT PRESENT",VLOOKUP($P244,'M1'!$A:$C,R$2,FALSE())),IF($N244=2,IF(ISERROR(VLOOKUP(DATA!$P244,'M2'!$A:$C,R$2,FALSE())),"NOT PRESENT",VLOOKUP(DATA!$P244,'M2'!$A:$C,R$2,FALSE())),IF($N244=0,IF(ISERROR(VLOOKUP($P244,'M1'!$A:$C,R$2,FALSE())),IF(ISERROR(VLOOKUP(DATA!$P244,'M2'!$A:$C,R$2,FALSE())),"NOT PRESENT",VLOOKUP(DATA!$P244,'M2'!$A:$C,R$2,FALSE())),VLOOKUP($P244,'M1'!$A:$C,R$2,FALSE())),"SPECIFY METHOD")))</f>
        <v>Northern kelp crab</v>
      </c>
      <c r="S244" s="58">
        <f t="shared" si="118"/>
        <v>3</v>
      </c>
      <c r="T244" s="55">
        <v>3</v>
      </c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</row>
    <row r="245" spans="1:68" s="59" customFormat="1" ht="12.75" customHeight="1">
      <c r="A245" s="54">
        <f>MAX($A$1:$A244)+1</f>
        <v>243</v>
      </c>
      <c r="B245" s="55" t="str">
        <f t="shared" si="136"/>
        <v>Claire Attridge</v>
      </c>
      <c r="C245" s="55" t="str">
        <f t="shared" si="137"/>
        <v>Kieran Cox</v>
      </c>
      <c r="D245" s="55" t="str">
        <f t="shared" si="138"/>
        <v>KCCA11</v>
      </c>
      <c r="E245" s="54" t="str">
        <f>IF(ISERROR(VLOOKUP($D245,SITES!$A:$E,2,FALSE())),"",VLOOKUP($D245,SITES!$A:$E,2,FALSE()))</f>
        <v>Ross Islet 2</v>
      </c>
      <c r="F245" s="55">
        <f>IF(ISERROR(VLOOKUP($D245,SITES!$A:$E,3,FALSE())),"",VLOOKUP($D245,SITES!$A:$E,3,FALSE()))</f>
        <v>48.87229</v>
      </c>
      <c r="G245" s="56">
        <f>IF(ISERROR(VLOOKUP($D245,SITES!$A:$E,4,FALSE())),"",VLOOKUP($D245,SITES!$A:$E,4,FALSE()))</f>
        <v>-125.1627</v>
      </c>
      <c r="H245" s="60" t="str">
        <f t="shared" si="140"/>
        <v>12/06/2023</v>
      </c>
      <c r="I245" s="55">
        <f t="shared" si="141"/>
        <v>2</v>
      </c>
      <c r="J245" s="55">
        <f t="shared" si="142"/>
        <v>150</v>
      </c>
      <c r="K245" s="57">
        <f t="shared" si="143"/>
        <v>0.4375</v>
      </c>
      <c r="L245" s="55" t="str">
        <f t="shared" si="144"/>
        <v>KDC</v>
      </c>
      <c r="M245" s="55">
        <f t="shared" si="145"/>
        <v>3.5</v>
      </c>
      <c r="N245" s="55">
        <f t="shared" si="147"/>
        <v>2</v>
      </c>
      <c r="O245" s="55">
        <f t="shared" si="146"/>
        <v>2</v>
      </c>
      <c r="P245" s="55" t="s">
        <v>207</v>
      </c>
      <c r="Q245" s="54" t="str">
        <f>IF($N245=1,IF(ISERROR(VLOOKUP($P245,'M1'!$A:$C,Q$2,FALSE())),"NOT PRESENT",VLOOKUP($P245,'M1'!$A:$C,Q$2,FALSE())),IF($N245=2,IF(ISERROR(VLOOKUP(DATA!$P245,'M2'!$A:$C,Q$2,FALSE())),"NOT PRESENT",VLOOKUP(DATA!$P245,'M2'!$A:$C,Q$2,FALSE())),IF($N245=0,IF(ISERROR(VLOOKUP($P245,'M1'!$A:$C,Q$2,FALSE())),IF(ISERROR(VLOOKUP(DATA!$P245,'M2'!$A:$C,Q$2,FALSE())),"NOT PRESENT",VLOOKUP(DATA!$P245,'M2'!$A:$C,Q$2,FALSE())),VLOOKUP($P245,'M1'!$A:$C,Q$2,FALSE())),"SPECIFY METHOD")))</f>
        <v>Nautichthys oculofasciatus</v>
      </c>
      <c r="R245" s="54" t="str">
        <f>IF($N245=1,IF(ISERROR(VLOOKUP($P245,'M1'!$A:$C,R$2,FALSE())),"NOT PRESENT",VLOOKUP($P245,'M1'!$A:$C,R$2,FALSE())),IF($N245=2,IF(ISERROR(VLOOKUP(DATA!$P245,'M2'!$A:$C,R$2,FALSE())),"NOT PRESENT",VLOOKUP(DATA!$P245,'M2'!$A:$C,R$2,FALSE())),IF($N245=0,IF(ISERROR(VLOOKUP($P245,'M1'!$A:$C,R$2,FALSE())),IF(ISERROR(VLOOKUP(DATA!$P245,'M2'!$A:$C,R$2,FALSE())),"NOT PRESENT",VLOOKUP(DATA!$P245,'M2'!$A:$C,R$2,FALSE())),VLOOKUP($P245,'M1'!$A:$C,R$2,FALSE())),"SPECIFY METHOD")))</f>
        <v>Sailfin sculpin</v>
      </c>
      <c r="S245" s="58">
        <f t="shared" si="118"/>
        <v>1</v>
      </c>
      <c r="T245" s="55">
        <v>0</v>
      </c>
      <c r="U245" s="55"/>
      <c r="V245" s="55"/>
      <c r="W245" s="55"/>
      <c r="X245" s="55"/>
      <c r="Y245" s="55"/>
      <c r="Z245" s="55">
        <v>1</v>
      </c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</row>
    <row r="246" spans="1:68" s="59" customFormat="1" ht="12.75" customHeight="1">
      <c r="A246" s="54">
        <f>MAX($A$1:$A245)+1</f>
        <v>244</v>
      </c>
      <c r="B246" s="55" t="str">
        <f t="shared" si="136"/>
        <v>Claire Attridge</v>
      </c>
      <c r="C246" s="55" t="str">
        <f t="shared" si="137"/>
        <v>Kieran Cox</v>
      </c>
      <c r="D246" s="55" t="str">
        <f t="shared" si="138"/>
        <v>KCCA11</v>
      </c>
      <c r="E246" s="54" t="str">
        <f>IF(ISERROR(VLOOKUP($D246,SITES!$A:$E,2,FALSE())),"",VLOOKUP($D246,SITES!$A:$E,2,FALSE()))</f>
        <v>Ross Islet 2</v>
      </c>
      <c r="F246" s="55">
        <f>IF(ISERROR(VLOOKUP($D246,SITES!$A:$E,3,FALSE())),"",VLOOKUP($D246,SITES!$A:$E,3,FALSE()))</f>
        <v>48.87229</v>
      </c>
      <c r="G246" s="56">
        <f>IF(ISERROR(VLOOKUP($D246,SITES!$A:$E,4,FALSE())),"",VLOOKUP($D246,SITES!$A:$E,4,FALSE()))</f>
        <v>-125.1627</v>
      </c>
      <c r="H246" s="60" t="str">
        <f t="shared" si="140"/>
        <v>12/06/2023</v>
      </c>
      <c r="I246" s="55">
        <f t="shared" si="141"/>
        <v>2</v>
      </c>
      <c r="J246" s="55">
        <f t="shared" si="142"/>
        <v>150</v>
      </c>
      <c r="K246" s="57">
        <f t="shared" si="143"/>
        <v>0.4375</v>
      </c>
      <c r="L246" s="55" t="str">
        <f t="shared" si="144"/>
        <v>KDC</v>
      </c>
      <c r="M246" s="55">
        <f t="shared" si="145"/>
        <v>3.5</v>
      </c>
      <c r="N246" s="55">
        <f t="shared" si="147"/>
        <v>2</v>
      </c>
      <c r="O246" s="55">
        <f t="shared" si="146"/>
        <v>2</v>
      </c>
      <c r="P246" s="55" t="s">
        <v>208</v>
      </c>
      <c r="Q246" s="54" t="str">
        <f>IF($N246=1,IF(ISERROR(VLOOKUP($P246,'M1'!$A:$C,Q$2,FALSE())),"NOT PRESENT",VLOOKUP($P246,'M1'!$A:$C,Q$2,FALSE())),IF($N246=2,IF(ISERROR(VLOOKUP(DATA!$P246,'M2'!$A:$C,Q$2,FALSE())),"NOT PRESENT",VLOOKUP(DATA!$P246,'M2'!$A:$C,Q$2,FALSE())),IF($N246=0,IF(ISERROR(VLOOKUP($P246,'M1'!$A:$C,Q$2,FALSE())),IF(ISERROR(VLOOKUP(DATA!$P246,'M2'!$A:$C,Q$2,FALSE())),"NOT PRESENT",VLOOKUP(DATA!$P246,'M2'!$A:$C,Q$2,FALSE())),VLOOKUP($P246,'M1'!$A:$C,Q$2,FALSE())),"SPECIFY METHOD")))</f>
        <v>Pugettia gracilis</v>
      </c>
      <c r="R246" s="54" t="str">
        <f>IF($N246=1,IF(ISERROR(VLOOKUP($P246,'M1'!$A:$C,R$2,FALSE())),"NOT PRESENT",VLOOKUP($P246,'M1'!$A:$C,R$2,FALSE())),IF($N246=2,IF(ISERROR(VLOOKUP(DATA!$P246,'M2'!$A:$C,R$2,FALSE())),"NOT PRESENT",VLOOKUP(DATA!$P246,'M2'!$A:$C,R$2,FALSE())),IF($N246=0,IF(ISERROR(VLOOKUP($P246,'M1'!$A:$C,R$2,FALSE())),IF(ISERROR(VLOOKUP(DATA!$P246,'M2'!$A:$C,R$2,FALSE())),"NOT PRESENT",VLOOKUP(DATA!$P246,'M2'!$A:$C,R$2,FALSE())),VLOOKUP($P246,'M1'!$A:$C,R$2,FALSE())),"SPECIFY METHOD")))</f>
        <v>Graceful kelp crab</v>
      </c>
      <c r="S246" s="58">
        <f t="shared" si="118"/>
        <v>5</v>
      </c>
      <c r="T246" s="55">
        <v>5</v>
      </c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</row>
    <row r="247" spans="1:68" s="59" customFormat="1" ht="12.75" customHeight="1">
      <c r="A247" s="54">
        <f>MAX($A$1:$A246)+1</f>
        <v>245</v>
      </c>
      <c r="B247" s="55" t="str">
        <f t="shared" si="136"/>
        <v>Claire Attridge</v>
      </c>
      <c r="C247" s="55" t="str">
        <f t="shared" si="137"/>
        <v>Kieran Cox</v>
      </c>
      <c r="D247" s="55" t="str">
        <f t="shared" si="138"/>
        <v>KCCA11</v>
      </c>
      <c r="E247" s="54" t="str">
        <f>IF(ISERROR(VLOOKUP($D247,SITES!$A:$E,2,FALSE())),"",VLOOKUP($D247,SITES!$A:$E,2,FALSE()))</f>
        <v>Ross Islet 2</v>
      </c>
      <c r="F247" s="55">
        <f>IF(ISERROR(VLOOKUP($D247,SITES!$A:$E,3,FALSE())),"",VLOOKUP($D247,SITES!$A:$E,3,FALSE()))</f>
        <v>48.87229</v>
      </c>
      <c r="G247" s="56">
        <f>IF(ISERROR(VLOOKUP($D247,SITES!$A:$E,4,FALSE())),"",VLOOKUP($D247,SITES!$A:$E,4,FALSE()))</f>
        <v>-125.1627</v>
      </c>
      <c r="H247" s="60" t="str">
        <f t="shared" si="140"/>
        <v>12/06/2023</v>
      </c>
      <c r="I247" s="55">
        <f t="shared" si="141"/>
        <v>2</v>
      </c>
      <c r="J247" s="55">
        <f t="shared" si="142"/>
        <v>150</v>
      </c>
      <c r="K247" s="57">
        <f t="shared" si="143"/>
        <v>0.4375</v>
      </c>
      <c r="L247" s="55" t="str">
        <f t="shared" si="144"/>
        <v>KDC</v>
      </c>
      <c r="M247" s="55">
        <f t="shared" si="145"/>
        <v>3.5</v>
      </c>
      <c r="N247" s="55">
        <f t="shared" si="147"/>
        <v>2</v>
      </c>
      <c r="O247" s="55">
        <f t="shared" si="146"/>
        <v>2</v>
      </c>
      <c r="P247" s="55" t="s">
        <v>209</v>
      </c>
      <c r="Q247" s="54" t="str">
        <f>IF($N247=1,IF(ISERROR(VLOOKUP($P247,'M1'!$A:$C,Q$2,FALSE())),"NOT PRESENT",VLOOKUP($P247,'M1'!$A:$C,Q$2,FALSE())),IF($N247=2,IF(ISERROR(VLOOKUP(DATA!$P247,'M2'!$A:$C,Q$2,FALSE())),"NOT PRESENT",VLOOKUP(DATA!$P247,'M2'!$A:$C,Q$2,FALSE())),IF($N247=0,IF(ISERROR(VLOOKUP($P247,'M1'!$A:$C,Q$2,FALSE())),IF(ISERROR(VLOOKUP(DATA!$P247,'M2'!$A:$C,Q$2,FALSE())),"NOT PRESENT",VLOOKUP(DATA!$P247,'M2'!$A:$C,Q$2,FALSE())),VLOOKUP($P247,'M1'!$A:$C,Q$2,FALSE())),"SPECIFY METHOD")))</f>
        <v>Sebastes maliger</v>
      </c>
      <c r="R247" s="54" t="str">
        <f>IF($N247=1,IF(ISERROR(VLOOKUP($P247,'M1'!$A:$C,R$2,FALSE())),"NOT PRESENT",VLOOKUP($P247,'M1'!$A:$C,R$2,FALSE())),IF($N247=2,IF(ISERROR(VLOOKUP(DATA!$P247,'M2'!$A:$C,R$2,FALSE())),"NOT PRESENT",VLOOKUP(DATA!$P247,'M2'!$A:$C,R$2,FALSE())),IF($N247=0,IF(ISERROR(VLOOKUP($P247,'M1'!$A:$C,R$2,FALSE())),IF(ISERROR(VLOOKUP(DATA!$P247,'M2'!$A:$C,R$2,FALSE())),"NOT PRESENT",VLOOKUP(DATA!$P247,'M2'!$A:$C,R$2,FALSE())),VLOOKUP($P247,'M1'!$A:$C,R$2,FALSE())),"SPECIFY METHOD")))</f>
        <v>Quillback rockfish</v>
      </c>
      <c r="S247" s="58">
        <f t="shared" si="118"/>
        <v>2</v>
      </c>
      <c r="T247" s="55">
        <v>0</v>
      </c>
      <c r="U247" s="55"/>
      <c r="V247" s="55"/>
      <c r="W247" s="55"/>
      <c r="X247" s="55"/>
      <c r="Y247" s="55">
        <v>1</v>
      </c>
      <c r="Z247" s="55">
        <v>1</v>
      </c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</row>
    <row r="248" spans="1:68" s="59" customFormat="1" ht="12.75" customHeight="1">
      <c r="A248" s="54">
        <f>MAX($A$1:$A247)+1</f>
        <v>246</v>
      </c>
      <c r="B248" s="55" t="str">
        <f t="shared" si="136"/>
        <v>Claire Attridge</v>
      </c>
      <c r="C248" s="55" t="str">
        <f t="shared" si="137"/>
        <v>Kieran Cox</v>
      </c>
      <c r="D248" s="55" t="str">
        <f t="shared" si="138"/>
        <v>KCCA11</v>
      </c>
      <c r="E248" s="54" t="str">
        <f>IF(ISERROR(VLOOKUP($D248,SITES!$A:$E,2,FALSE())),"",VLOOKUP($D248,SITES!$A:$E,2,FALSE()))</f>
        <v>Ross Islet 2</v>
      </c>
      <c r="F248" s="55">
        <f>IF(ISERROR(VLOOKUP($D248,SITES!$A:$E,3,FALSE())),"",VLOOKUP($D248,SITES!$A:$E,3,FALSE()))</f>
        <v>48.87229</v>
      </c>
      <c r="G248" s="56">
        <f>IF(ISERROR(VLOOKUP($D248,SITES!$A:$E,4,FALSE())),"",VLOOKUP($D248,SITES!$A:$E,4,FALSE()))</f>
        <v>-125.1627</v>
      </c>
      <c r="H248" s="60" t="str">
        <f t="shared" si="140"/>
        <v>12/06/2023</v>
      </c>
      <c r="I248" s="55">
        <f t="shared" si="141"/>
        <v>2</v>
      </c>
      <c r="J248" s="55">
        <f t="shared" si="142"/>
        <v>150</v>
      </c>
      <c r="K248" s="57">
        <f t="shared" si="143"/>
        <v>0.4375</v>
      </c>
      <c r="L248" s="55" t="str">
        <f t="shared" si="144"/>
        <v>KDC</v>
      </c>
      <c r="M248" s="55">
        <f t="shared" si="145"/>
        <v>3.5</v>
      </c>
      <c r="N248" s="55">
        <f t="shared" si="147"/>
        <v>2</v>
      </c>
      <c r="O248" s="55">
        <f t="shared" si="146"/>
        <v>2</v>
      </c>
      <c r="P248" s="55" t="s">
        <v>185</v>
      </c>
      <c r="Q248" s="54" t="str">
        <f>IF($N248=1,IF(ISERROR(VLOOKUP($P248,'M1'!$A:$C,Q$2,FALSE())),"NOT PRESENT",VLOOKUP($P248,'M1'!$A:$C,Q$2,FALSE())),IF($N248=2,IF(ISERROR(VLOOKUP(DATA!$P248,'M2'!$A:$C,Q$2,FALSE())),"NOT PRESENT",VLOOKUP(DATA!$P248,'M2'!$A:$C,Q$2,FALSE())),IF($N248=0,IF(ISERROR(VLOOKUP($P248,'M1'!$A:$C,Q$2,FALSE())),IF(ISERROR(VLOOKUP(DATA!$P248,'M2'!$A:$C,Q$2,FALSE())),"NOT PRESENT",VLOOKUP(DATA!$P248,'M2'!$A:$C,Q$2,FALSE())),VLOOKUP($P248,'M1'!$A:$C,Q$2,FALSE())),"SPECIFY METHOD")))</f>
        <v>Oregonia gracilis</v>
      </c>
      <c r="R248" s="54" t="str">
        <f>IF($N248=1,IF(ISERROR(VLOOKUP($P248,'M1'!$A:$C,R$2,FALSE())),"NOT PRESENT",VLOOKUP($P248,'M1'!$A:$C,R$2,FALSE())),IF($N248=2,IF(ISERROR(VLOOKUP(DATA!$P248,'M2'!$A:$C,R$2,FALSE())),"NOT PRESENT",VLOOKUP(DATA!$P248,'M2'!$A:$C,R$2,FALSE())),IF($N248=0,IF(ISERROR(VLOOKUP($P248,'M1'!$A:$C,R$2,FALSE())),IF(ISERROR(VLOOKUP(DATA!$P248,'M2'!$A:$C,R$2,FALSE())),"NOT PRESENT",VLOOKUP(DATA!$P248,'M2'!$A:$C,R$2,FALSE())),VLOOKUP($P248,'M1'!$A:$C,R$2,FALSE())),"SPECIFY METHOD")))</f>
        <v>Graceful decorator crab</v>
      </c>
      <c r="S248" s="58">
        <f t="shared" si="118"/>
        <v>1</v>
      </c>
      <c r="T248" s="55">
        <v>1</v>
      </c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</row>
    <row r="249" spans="1:68" s="59" customFormat="1" ht="12.75" customHeight="1">
      <c r="A249" s="54">
        <f>MAX($A$1:$A248)+1</f>
        <v>247</v>
      </c>
      <c r="B249" s="55" t="str">
        <f t="shared" si="136"/>
        <v>Claire Attridge</v>
      </c>
      <c r="C249" s="55" t="str">
        <f t="shared" si="137"/>
        <v>Kieran Cox</v>
      </c>
      <c r="D249" s="55" t="str">
        <f t="shared" si="138"/>
        <v>KCCA11</v>
      </c>
      <c r="E249" s="54" t="str">
        <f>IF(ISERROR(VLOOKUP($D249,SITES!$A:$E,2,FALSE())),"",VLOOKUP($D249,SITES!$A:$E,2,FALSE()))</f>
        <v>Ross Islet 2</v>
      </c>
      <c r="F249" s="55">
        <f>IF(ISERROR(VLOOKUP($D249,SITES!$A:$E,3,FALSE())),"",VLOOKUP($D249,SITES!$A:$E,3,FALSE()))</f>
        <v>48.87229</v>
      </c>
      <c r="G249" s="56">
        <f>IF(ISERROR(VLOOKUP($D249,SITES!$A:$E,4,FALSE())),"",VLOOKUP($D249,SITES!$A:$E,4,FALSE()))</f>
        <v>-125.1627</v>
      </c>
      <c r="H249" s="60" t="str">
        <f t="shared" si="140"/>
        <v>12/06/2023</v>
      </c>
      <c r="I249" s="55">
        <f t="shared" si="141"/>
        <v>2</v>
      </c>
      <c r="J249" s="55">
        <f t="shared" si="142"/>
        <v>150</v>
      </c>
      <c r="K249" s="57">
        <f t="shared" si="143"/>
        <v>0.4375</v>
      </c>
      <c r="L249" s="55" t="str">
        <f t="shared" si="144"/>
        <v>KDC</v>
      </c>
      <c r="M249" s="55">
        <f t="shared" si="145"/>
        <v>3.5</v>
      </c>
      <c r="N249" s="55">
        <f t="shared" si="147"/>
        <v>2</v>
      </c>
      <c r="O249" s="55">
        <f t="shared" si="146"/>
        <v>2</v>
      </c>
      <c r="P249" s="55" t="s">
        <v>152</v>
      </c>
      <c r="Q249" s="54" t="str">
        <f>IF($N249=1,IF(ISERROR(VLOOKUP($P249,'M1'!$A:$C,Q$2,FALSE())),"NOT PRESENT",VLOOKUP($P249,'M1'!$A:$C,Q$2,FALSE())),IF($N249=2,IF(ISERROR(VLOOKUP(DATA!$P249,'M2'!$A:$C,Q$2,FALSE())),"NOT PRESENT",VLOOKUP(DATA!$P249,'M2'!$A:$C,Q$2,FALSE())),IF($N249=0,IF(ISERROR(VLOOKUP($P249,'M1'!$A:$C,Q$2,FALSE())),IF(ISERROR(VLOOKUP(DATA!$P249,'M2'!$A:$C,Q$2,FALSE())),"NOT PRESENT",VLOOKUP(DATA!$P249,'M2'!$A:$C,Q$2,FALSE())),VLOOKUP($P249,'M1'!$A:$C,Q$2,FALSE())),"SPECIFY METHOD")))</f>
        <v>Stylasterias forreri</v>
      </c>
      <c r="R249" s="54" t="str">
        <f>IF($N249=1,IF(ISERROR(VLOOKUP($P249,'M1'!$A:$C,R$2,FALSE())),"NOT PRESENT",VLOOKUP($P249,'M1'!$A:$C,R$2,FALSE())),IF($N249=2,IF(ISERROR(VLOOKUP(DATA!$P249,'M2'!$A:$C,R$2,FALSE())),"NOT PRESENT",VLOOKUP(DATA!$P249,'M2'!$A:$C,R$2,FALSE())),IF($N249=0,IF(ISERROR(VLOOKUP($P249,'M1'!$A:$C,R$2,FALSE())),IF(ISERROR(VLOOKUP(DATA!$P249,'M2'!$A:$C,R$2,FALSE())),"NOT PRESENT",VLOOKUP(DATA!$P249,'M2'!$A:$C,R$2,FALSE())),VLOOKUP($P249,'M1'!$A:$C,R$2,FALSE())),"SPECIFY METHOD")))</f>
        <v>Velcro seastar</v>
      </c>
      <c r="S249" s="58">
        <f t="shared" si="118"/>
        <v>1</v>
      </c>
      <c r="T249" s="55">
        <v>1</v>
      </c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</row>
    <row r="250" spans="1:68" s="59" customFormat="1" ht="12.75" customHeight="1">
      <c r="A250" s="54">
        <f>MAX($A$1:$A249)+1</f>
        <v>248</v>
      </c>
      <c r="B250" s="55" t="str">
        <f t="shared" si="136"/>
        <v>Claire Attridge</v>
      </c>
      <c r="C250" s="55" t="str">
        <f t="shared" si="137"/>
        <v>Kieran Cox</v>
      </c>
      <c r="D250" s="55" t="str">
        <f t="shared" si="138"/>
        <v>KCCA11</v>
      </c>
      <c r="E250" s="54" t="str">
        <f>IF(ISERROR(VLOOKUP($D250,SITES!$A:$E,2,FALSE())),"",VLOOKUP($D250,SITES!$A:$E,2,FALSE()))</f>
        <v>Ross Islet 2</v>
      </c>
      <c r="F250" s="55">
        <f>IF(ISERROR(VLOOKUP($D250,SITES!$A:$E,3,FALSE())),"",VLOOKUP($D250,SITES!$A:$E,3,FALSE()))</f>
        <v>48.87229</v>
      </c>
      <c r="G250" s="56">
        <f>IF(ISERROR(VLOOKUP($D250,SITES!$A:$E,4,FALSE())),"",VLOOKUP($D250,SITES!$A:$E,4,FALSE()))</f>
        <v>-125.1627</v>
      </c>
      <c r="H250" s="60" t="str">
        <f t="shared" si="140"/>
        <v>12/06/2023</v>
      </c>
      <c r="I250" s="55">
        <f t="shared" si="141"/>
        <v>2</v>
      </c>
      <c r="J250" s="55">
        <f t="shared" si="142"/>
        <v>150</v>
      </c>
      <c r="K250" s="57">
        <f t="shared" si="143"/>
        <v>0.4375</v>
      </c>
      <c r="L250" s="55" t="str">
        <f t="shared" si="144"/>
        <v>KDC</v>
      </c>
      <c r="M250" s="55">
        <f t="shared" si="145"/>
        <v>3.5</v>
      </c>
      <c r="N250" s="55">
        <f t="shared" si="147"/>
        <v>2</v>
      </c>
      <c r="O250" s="55">
        <f t="shared" si="146"/>
        <v>2</v>
      </c>
      <c r="P250" s="55" t="s">
        <v>168</v>
      </c>
      <c r="Q250" s="54" t="str">
        <f>IF($N250=1,IF(ISERROR(VLOOKUP($P250,'M1'!$A:$C,Q$2,FALSE())),"NOT PRESENT",VLOOKUP($P250,'M1'!$A:$C,Q$2,FALSE())),IF($N250=2,IF(ISERROR(VLOOKUP(DATA!$P250,'M2'!$A:$C,Q$2,FALSE())),"NOT PRESENT",VLOOKUP(DATA!$P250,'M2'!$A:$C,Q$2,FALSE())),IF($N250=0,IF(ISERROR(VLOOKUP($P250,'M1'!$A:$C,Q$2,FALSE())),IF(ISERROR(VLOOKUP(DATA!$P250,'M2'!$A:$C,Q$2,FALSE())),"NOT PRESENT",VLOOKUP(DATA!$P250,'M2'!$A:$C,Q$2,FALSE())),VLOOKUP($P250,'M1'!$A:$C,Q$2,FALSE())),"SPECIFY METHOD")))</f>
        <v>Debris - Zero</v>
      </c>
      <c r="R250" s="54" t="str">
        <f>IF($N250=1,IF(ISERROR(VLOOKUP($P250,'M1'!$A:$C,R$2,FALSE())),"NOT PRESENT",VLOOKUP($P250,'M1'!$A:$C,R$2,FALSE())),IF($N250=2,IF(ISERROR(VLOOKUP(DATA!$P250,'M2'!$A:$C,R$2,FALSE())),"NOT PRESENT",VLOOKUP(DATA!$P250,'M2'!$A:$C,R$2,FALSE())),IF($N250=0,IF(ISERROR(VLOOKUP($P250,'M1'!$A:$C,R$2,FALSE())),IF(ISERROR(VLOOKUP(DATA!$P250,'M2'!$A:$C,R$2,FALSE())),"NOT PRESENT",VLOOKUP(DATA!$P250,'M2'!$A:$C,R$2,FALSE())),VLOOKUP($P250,'M1'!$A:$C,R$2,FALSE())),"SPECIFY METHOD")))</f>
        <v>No Debris found</v>
      </c>
      <c r="S250" s="58">
        <f t="shared" si="118"/>
        <v>0</v>
      </c>
      <c r="T250" s="55">
        <v>0</v>
      </c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</row>
    <row r="251" spans="1:68" s="59" customFormat="1" ht="12.75" customHeight="1">
      <c r="A251" s="54">
        <f>MAX($A$1:$A250)+1</f>
        <v>249</v>
      </c>
      <c r="B251" s="55" t="str">
        <f t="shared" ref="B251:B267" si="148">IF(ISERROR(B250),IF(ISERROR(B249),IF(ISERROR(B248),"BLANK",B248),B249),B250)</f>
        <v>Claire Attridge</v>
      </c>
      <c r="C251" s="55" t="str">
        <f t="shared" ref="C251:C267" si="149">IF(ISERROR(C250),IF(ISERROR(C249),IF(ISERROR(C248),"BLANK",C248),C249),C250)</f>
        <v>Kieran Cox</v>
      </c>
      <c r="D251" s="55" t="s">
        <v>23</v>
      </c>
      <c r="E251" s="54" t="str">
        <f>IF(ISERROR(VLOOKUP($D251,SITES!$A:$E,2,FALSE())),"",VLOOKUP($D251,SITES!$A:$E,2,FALSE()))</f>
        <v>Less Dangerous Bay</v>
      </c>
      <c r="F251" s="55">
        <f>IF(ISERROR(VLOOKUP($D251,SITES!$A:$E,3,FALSE())),"",VLOOKUP($D251,SITES!$A:$E,3,FALSE()))</f>
        <v>48.875349999999997</v>
      </c>
      <c r="G251" s="56">
        <f>IF(ISERROR(VLOOKUP($D251,SITES!$A:$E,4,FALSE())),"",VLOOKUP($D251,SITES!$A:$E,4,FALSE()))</f>
        <v>-125.0915</v>
      </c>
      <c r="H251" s="55" t="s">
        <v>10</v>
      </c>
      <c r="I251" s="55">
        <v>3</v>
      </c>
      <c r="J251" s="55">
        <v>40</v>
      </c>
      <c r="K251" s="57">
        <v>0.37222222222222201</v>
      </c>
      <c r="L251" s="55" t="s">
        <v>170</v>
      </c>
      <c r="M251" s="55">
        <v>3.2</v>
      </c>
      <c r="N251" s="55">
        <v>1</v>
      </c>
      <c r="O251" s="55">
        <v>1</v>
      </c>
      <c r="P251" s="55" t="s">
        <v>155</v>
      </c>
      <c r="Q251" s="54" t="str">
        <f>IF($N251=1,IF(ISERROR(VLOOKUP($P251,'M1'!$A:$C,Q$2,FALSE())),"NOT PRESENT",VLOOKUP($P251,'M1'!$A:$C,Q$2,FALSE())),IF($N251=2,IF(ISERROR(VLOOKUP(DATA!$P251,'M2'!$A:$C,Q$2,FALSE())),"NOT PRESENT",VLOOKUP(DATA!$P251,'M2'!$A:$C,Q$2,FALSE())),IF($N251=0,IF(ISERROR(VLOOKUP($P251,'M1'!$A:$C,Q$2,FALSE())),IF(ISERROR(VLOOKUP(DATA!$P251,'M2'!$A:$C,Q$2,FALSE())),"NOT PRESENT",VLOOKUP(DATA!$P251,'M2'!$A:$C,Q$2,FALSE())),VLOOKUP($P251,'M1'!$A:$C,Q$2,FALSE())),"SPECIFY METHOD")))</f>
        <v>Hexagrammos decagrammus</v>
      </c>
      <c r="R251" s="54" t="str">
        <f>IF($N251=1,IF(ISERROR(VLOOKUP($P251,'M1'!$A:$C,R$2,FALSE())),"NOT PRESENT",VLOOKUP($P251,'M1'!$A:$C,R$2,FALSE())),IF($N251=2,IF(ISERROR(VLOOKUP(DATA!$P251,'M2'!$A:$C,R$2,FALSE())),"NOT PRESENT",VLOOKUP(DATA!$P251,'M2'!$A:$C,R$2,FALSE())),IF($N251=0,IF(ISERROR(VLOOKUP($P251,'M1'!$A:$C,R$2,FALSE())),IF(ISERROR(VLOOKUP(DATA!$P251,'M2'!$A:$C,R$2,FALSE())),"NOT PRESENT",VLOOKUP(DATA!$P251,'M2'!$A:$C,R$2,FALSE())),VLOOKUP($P251,'M1'!$A:$C,R$2,FALSE())),"SPECIFY METHOD")))</f>
        <v>Kelp greenling</v>
      </c>
      <c r="S251" s="58">
        <f t="shared" si="118"/>
        <v>8</v>
      </c>
      <c r="T251" s="55">
        <v>0</v>
      </c>
      <c r="U251" s="55"/>
      <c r="V251" s="55"/>
      <c r="W251" s="55"/>
      <c r="X251" s="55"/>
      <c r="Y251" s="55"/>
      <c r="Z251" s="55">
        <v>1</v>
      </c>
      <c r="AA251" s="55">
        <v>5</v>
      </c>
      <c r="AB251" s="55">
        <v>2</v>
      </c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</row>
    <row r="252" spans="1:68" s="59" customFormat="1" ht="12.75" customHeight="1">
      <c r="A252" s="54">
        <f>MAX($A$1:$A251)+1</f>
        <v>250</v>
      </c>
      <c r="B252" s="55" t="str">
        <f t="shared" si="148"/>
        <v>Claire Attridge</v>
      </c>
      <c r="C252" s="55" t="str">
        <f t="shared" si="149"/>
        <v>Kieran Cox</v>
      </c>
      <c r="D252" s="55" t="str">
        <f t="shared" ref="D252:D267" si="150">IF(ISERROR(D251),IF(ISERROR(D250),IF(ISERROR(D249),"BLANK",D249),D250),D251)</f>
        <v>KCCA6</v>
      </c>
      <c r="E252" s="54" t="str">
        <f>IF(ISERROR(VLOOKUP($D252,SITES!$A:$E,2,FALSE())),"",VLOOKUP($D252,SITES!$A:$E,2,FALSE()))</f>
        <v>Less Dangerous Bay</v>
      </c>
      <c r="F252" s="55">
        <f>IF(ISERROR(VLOOKUP($D252,SITES!$A:$E,3,FALSE())),"",VLOOKUP($D252,SITES!$A:$E,3,FALSE()))</f>
        <v>48.875349999999997</v>
      </c>
      <c r="G252" s="56">
        <f>IF(ISERROR(VLOOKUP($D252,SITES!$A:$E,4,FALSE())),"",VLOOKUP($D252,SITES!$A:$E,4,FALSE()))</f>
        <v>-125.0915</v>
      </c>
      <c r="H252" s="60" t="str">
        <f t="shared" ref="H252:H267" si="151">IF(ISERROR(H251),IF(ISERROR(H250),IF(ISERROR(H249),"BLANK",H249),H250),H251)</f>
        <v>13/06/2023</v>
      </c>
      <c r="I252" s="55">
        <v>3</v>
      </c>
      <c r="J252" s="55">
        <f t="shared" ref="J252:J267" si="152">IF(ISERROR(J251),IF(ISERROR(J250),IF(ISERROR(J249),"BLANK",J249),J250),J251)</f>
        <v>40</v>
      </c>
      <c r="K252" s="57">
        <f t="shared" ref="K252:K267" si="153">IF(ISERROR(K251),IF(ISERROR(K250),IF(ISERROR(K249),"BLANK",K249),K250),K251)</f>
        <v>0.37222222222222201</v>
      </c>
      <c r="L252" s="55" t="str">
        <f t="shared" ref="L252:L267" si="154">IF(ISERROR(L251),IF(ISERROR(L250),IF(ISERROR(L249),"BLANK",L249),L250),L251)</f>
        <v>KDC</v>
      </c>
      <c r="M252" s="55">
        <v>3.2</v>
      </c>
      <c r="N252" s="55">
        <f>IF(ISERROR(N251),IF(ISERROR(N250),IF(ISERROR(N249),"BLANK",N249),N250),N251)</f>
        <v>1</v>
      </c>
      <c r="O252" s="55">
        <f>IF(ISERROR(O251),IF(ISERROR(O250),IF(ISERROR(O249),"BLANK",O249),O250),O251)</f>
        <v>1</v>
      </c>
      <c r="P252" s="55" t="s">
        <v>140</v>
      </c>
      <c r="Q252" s="54" t="str">
        <f>IF($N252=1,IF(ISERROR(VLOOKUP($P252,'M1'!$A:$C,Q$2,FALSE())),"NOT PRESENT",VLOOKUP($P252,'M1'!$A:$C,Q$2,FALSE())),IF($N252=2,IF(ISERROR(VLOOKUP(DATA!$P252,'M2'!$A:$C,Q$2,FALSE())),"NOT PRESENT",VLOOKUP(DATA!$P252,'M2'!$A:$C,Q$2,FALSE())),IF($N252=0,IF(ISERROR(VLOOKUP($P252,'M1'!$A:$C,Q$2,FALSE())),IF(ISERROR(VLOOKUP(DATA!$P252,'M2'!$A:$C,Q$2,FALSE())),"NOT PRESENT",VLOOKUP(DATA!$P252,'M2'!$A:$C,Q$2,FALSE())),VLOOKUP($P252,'M1'!$A:$C,Q$2,FALSE())),"SPECIFY METHOD")))</f>
        <v>Sebastes caurinus</v>
      </c>
      <c r="R252" s="54" t="str">
        <f>IF($N252=1,IF(ISERROR(VLOOKUP($P252,'M1'!$A:$C,R$2,FALSE())),"NOT PRESENT",VLOOKUP($P252,'M1'!$A:$C,R$2,FALSE())),IF($N252=2,IF(ISERROR(VLOOKUP(DATA!$P252,'M2'!$A:$C,R$2,FALSE())),"NOT PRESENT",VLOOKUP(DATA!$P252,'M2'!$A:$C,R$2,FALSE())),IF($N252=0,IF(ISERROR(VLOOKUP($P252,'M1'!$A:$C,R$2,FALSE())),IF(ISERROR(VLOOKUP(DATA!$P252,'M2'!$A:$C,R$2,FALSE())),"NOT PRESENT",VLOOKUP(DATA!$P252,'M2'!$A:$C,R$2,FALSE())),VLOOKUP($P252,'M1'!$A:$C,R$2,FALSE())),"SPECIFY METHOD")))</f>
        <v>Copper rockfish</v>
      </c>
      <c r="S252" s="58">
        <f t="shared" si="118"/>
        <v>1</v>
      </c>
      <c r="T252" s="55">
        <v>0</v>
      </c>
      <c r="U252" s="55"/>
      <c r="V252" s="55"/>
      <c r="W252" s="55"/>
      <c r="X252" s="55"/>
      <c r="Y252" s="55"/>
      <c r="Z252" s="55">
        <v>1</v>
      </c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</row>
    <row r="253" spans="1:68" s="59" customFormat="1" ht="12.75" customHeight="1">
      <c r="A253" s="54">
        <f>MAX($A$1:$A252)+1</f>
        <v>251</v>
      </c>
      <c r="B253" s="55" t="str">
        <f t="shared" si="148"/>
        <v>Claire Attridge</v>
      </c>
      <c r="C253" s="55" t="str">
        <f t="shared" si="149"/>
        <v>Kieran Cox</v>
      </c>
      <c r="D253" s="55" t="str">
        <f t="shared" si="150"/>
        <v>KCCA6</v>
      </c>
      <c r="E253" s="54" t="str">
        <f>IF(ISERROR(VLOOKUP($D253,SITES!$A:$E,2,FALSE())),"",VLOOKUP($D253,SITES!$A:$E,2,FALSE()))</f>
        <v>Less Dangerous Bay</v>
      </c>
      <c r="F253" s="55">
        <f>IF(ISERROR(VLOOKUP($D253,SITES!$A:$E,3,FALSE())),"",VLOOKUP($D253,SITES!$A:$E,3,FALSE()))</f>
        <v>48.875349999999997</v>
      </c>
      <c r="G253" s="56">
        <f>IF(ISERROR(VLOOKUP($D253,SITES!$A:$E,4,FALSE())),"",VLOOKUP($D253,SITES!$A:$E,4,FALSE()))</f>
        <v>-125.0915</v>
      </c>
      <c r="H253" s="60" t="str">
        <f t="shared" si="151"/>
        <v>13/06/2023</v>
      </c>
      <c r="I253" s="55">
        <v>3</v>
      </c>
      <c r="J253" s="55">
        <f t="shared" si="152"/>
        <v>40</v>
      </c>
      <c r="K253" s="57">
        <f t="shared" si="153"/>
        <v>0.37222222222222201</v>
      </c>
      <c r="L253" s="55" t="str">
        <f t="shared" si="154"/>
        <v>KDC</v>
      </c>
      <c r="M253" s="55">
        <v>3.2</v>
      </c>
      <c r="N253" s="55">
        <v>2</v>
      </c>
      <c r="O253" s="55">
        <f t="shared" ref="O253:O266" si="155">IF(ISERROR(O252),IF(ISERROR(O251),IF(ISERROR(O250),"BLANK",O250),O251),O252)</f>
        <v>1</v>
      </c>
      <c r="P253" s="55" t="s">
        <v>142</v>
      </c>
      <c r="Q253" s="54" t="str">
        <f>IF($N253=1,IF(ISERROR(VLOOKUP($P253,'M1'!$A:$C,Q$2,FALSE())),"NOT PRESENT",VLOOKUP($P253,'M1'!$A:$C,Q$2,FALSE())),IF($N253=2,IF(ISERROR(VLOOKUP(DATA!$P253,'M2'!$A:$C,Q$2,FALSE())),"NOT PRESENT",VLOOKUP(DATA!$P253,'M2'!$A:$C,Q$2,FALSE())),IF($N253=0,IF(ISERROR(VLOOKUP($P253,'M1'!$A:$C,Q$2,FALSE())),IF(ISERROR(VLOOKUP(DATA!$P253,'M2'!$A:$C,Q$2,FALSE())),"NOT PRESENT",VLOOKUP(DATA!$P253,'M2'!$A:$C,Q$2,FALSE())),VLOOKUP($P253,'M1'!$A:$C,Q$2,FALSE())),"SPECIFY METHOD")))</f>
        <v>Dermasterias imbricata</v>
      </c>
      <c r="R253" s="54" t="str">
        <f>IF($N253=1,IF(ISERROR(VLOOKUP($P253,'M1'!$A:$C,R$2,FALSE())),"NOT PRESENT",VLOOKUP($P253,'M1'!$A:$C,R$2,FALSE())),IF($N253=2,IF(ISERROR(VLOOKUP(DATA!$P253,'M2'!$A:$C,R$2,FALSE())),"NOT PRESENT",VLOOKUP(DATA!$P253,'M2'!$A:$C,R$2,FALSE())),IF($N253=0,IF(ISERROR(VLOOKUP($P253,'M1'!$A:$C,R$2,FALSE())),IF(ISERROR(VLOOKUP(DATA!$P253,'M2'!$A:$C,R$2,FALSE())),"NOT PRESENT",VLOOKUP(DATA!$P253,'M2'!$A:$C,R$2,FALSE())),VLOOKUP($P253,'M1'!$A:$C,R$2,FALSE())),"SPECIFY METHOD")))</f>
        <v>Leather star</v>
      </c>
      <c r="S253" s="58">
        <f t="shared" si="118"/>
        <v>10</v>
      </c>
      <c r="T253" s="55">
        <v>10</v>
      </c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</row>
    <row r="254" spans="1:68" s="59" customFormat="1" ht="12.75" customHeight="1">
      <c r="A254" s="54">
        <f>MAX($A$1:$A253)+1</f>
        <v>252</v>
      </c>
      <c r="B254" s="55" t="str">
        <f t="shared" si="148"/>
        <v>Claire Attridge</v>
      </c>
      <c r="C254" s="55" t="str">
        <f t="shared" si="149"/>
        <v>Kieran Cox</v>
      </c>
      <c r="D254" s="55" t="str">
        <f t="shared" si="150"/>
        <v>KCCA6</v>
      </c>
      <c r="E254" s="54" t="str">
        <f>IF(ISERROR(VLOOKUP($D254,SITES!$A:$E,2,FALSE())),"",VLOOKUP($D254,SITES!$A:$E,2,FALSE()))</f>
        <v>Less Dangerous Bay</v>
      </c>
      <c r="F254" s="55">
        <f>IF(ISERROR(VLOOKUP($D254,SITES!$A:$E,3,FALSE())),"",VLOOKUP($D254,SITES!$A:$E,3,FALSE()))</f>
        <v>48.875349999999997</v>
      </c>
      <c r="G254" s="56">
        <f>IF(ISERROR(VLOOKUP($D254,SITES!$A:$E,4,FALSE())),"",VLOOKUP($D254,SITES!$A:$E,4,FALSE()))</f>
        <v>-125.0915</v>
      </c>
      <c r="H254" s="60" t="str">
        <f t="shared" si="151"/>
        <v>13/06/2023</v>
      </c>
      <c r="I254" s="55">
        <v>3</v>
      </c>
      <c r="J254" s="55">
        <f t="shared" si="152"/>
        <v>40</v>
      </c>
      <c r="K254" s="57">
        <f t="shared" si="153"/>
        <v>0.37222222222222201</v>
      </c>
      <c r="L254" s="55" t="str">
        <f t="shared" si="154"/>
        <v>KDC</v>
      </c>
      <c r="M254" s="55">
        <v>3.2</v>
      </c>
      <c r="N254" s="55">
        <f t="shared" ref="N254:N266" si="156">IF(ISERROR(N253),IF(ISERROR(N252),IF(ISERROR(N251),"BLANK",N251),N252),N253)</f>
        <v>2</v>
      </c>
      <c r="O254" s="55">
        <f t="shared" si="155"/>
        <v>1</v>
      </c>
      <c r="P254" s="55" t="s">
        <v>159</v>
      </c>
      <c r="Q254" s="54" t="str">
        <f>IF($N254=1,IF(ISERROR(VLOOKUP($P254,'M1'!$A:$C,Q$2,FALSE())),"NOT PRESENT",VLOOKUP($P254,'M1'!$A:$C,Q$2,FALSE())),IF($N254=2,IF(ISERROR(VLOOKUP(DATA!$P254,'M2'!$A:$C,Q$2,FALSE())),"NOT PRESENT",VLOOKUP(DATA!$P254,'M2'!$A:$C,Q$2,FALSE())),IF($N254=0,IF(ISERROR(VLOOKUP($P254,'M1'!$A:$C,Q$2,FALSE())),IF(ISERROR(VLOOKUP(DATA!$P254,'M2'!$A:$C,Q$2,FALSE())),"NOT PRESENT",VLOOKUP(DATA!$P254,'M2'!$A:$C,Q$2,FALSE())),VLOOKUP($P254,'M1'!$A:$C,Q$2,FALSE())),"SPECIFY METHOD")))</f>
        <v>Patiria miniata</v>
      </c>
      <c r="R254" s="54" t="str">
        <f>IF($N254=1,IF(ISERROR(VLOOKUP($P254,'M1'!$A:$C,R$2,FALSE())),"NOT PRESENT",VLOOKUP($P254,'M1'!$A:$C,R$2,FALSE())),IF($N254=2,IF(ISERROR(VLOOKUP(DATA!$P254,'M2'!$A:$C,R$2,FALSE())),"NOT PRESENT",VLOOKUP(DATA!$P254,'M2'!$A:$C,R$2,FALSE())),IF($N254=0,IF(ISERROR(VLOOKUP($P254,'M1'!$A:$C,R$2,FALSE())),IF(ISERROR(VLOOKUP(DATA!$P254,'M2'!$A:$C,R$2,FALSE())),"NOT PRESENT",VLOOKUP(DATA!$P254,'M2'!$A:$C,R$2,FALSE())),VLOOKUP($P254,'M1'!$A:$C,R$2,FALSE())),"SPECIFY METHOD")))</f>
        <v>Bat star</v>
      </c>
      <c r="S254" s="58">
        <f t="shared" si="118"/>
        <v>46</v>
      </c>
      <c r="T254" s="55">
        <v>46</v>
      </c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</row>
    <row r="255" spans="1:68" s="59" customFormat="1" ht="12.75" customHeight="1">
      <c r="A255" s="54">
        <f>MAX($A$1:$A254)+1</f>
        <v>253</v>
      </c>
      <c r="B255" s="55" t="str">
        <f t="shared" si="148"/>
        <v>Claire Attridge</v>
      </c>
      <c r="C255" s="55" t="str">
        <f t="shared" si="149"/>
        <v>Kieran Cox</v>
      </c>
      <c r="D255" s="55" t="str">
        <f t="shared" si="150"/>
        <v>KCCA6</v>
      </c>
      <c r="E255" s="54" t="str">
        <f>IF(ISERROR(VLOOKUP($D255,SITES!$A:$E,2,FALSE())),"",VLOOKUP($D255,SITES!$A:$E,2,FALSE()))</f>
        <v>Less Dangerous Bay</v>
      </c>
      <c r="F255" s="55">
        <f>IF(ISERROR(VLOOKUP($D255,SITES!$A:$E,3,FALSE())),"",VLOOKUP($D255,SITES!$A:$E,3,FALSE()))</f>
        <v>48.875349999999997</v>
      </c>
      <c r="G255" s="56">
        <f>IF(ISERROR(VLOOKUP($D255,SITES!$A:$E,4,FALSE())),"",VLOOKUP($D255,SITES!$A:$E,4,FALSE()))</f>
        <v>-125.0915</v>
      </c>
      <c r="H255" s="60" t="str">
        <f t="shared" si="151"/>
        <v>13/06/2023</v>
      </c>
      <c r="I255" s="55">
        <v>3</v>
      </c>
      <c r="J255" s="55">
        <f t="shared" si="152"/>
        <v>40</v>
      </c>
      <c r="K255" s="57">
        <f t="shared" si="153"/>
        <v>0.37222222222222201</v>
      </c>
      <c r="L255" s="55" t="str">
        <f t="shared" si="154"/>
        <v>KDC</v>
      </c>
      <c r="M255" s="55">
        <v>3.2</v>
      </c>
      <c r="N255" s="55">
        <f t="shared" si="156"/>
        <v>2</v>
      </c>
      <c r="O255" s="55">
        <f t="shared" si="155"/>
        <v>1</v>
      </c>
      <c r="P255" s="55" t="s">
        <v>151</v>
      </c>
      <c r="Q255" s="54" t="str">
        <f>IF($N255=1,IF(ISERROR(VLOOKUP($P255,'M1'!$A:$C,Q$2,FALSE())),"NOT PRESENT",VLOOKUP($P255,'M1'!$A:$C,Q$2,FALSE())),IF($N255=2,IF(ISERROR(VLOOKUP(DATA!$P255,'M2'!$A:$C,Q$2,FALSE())),"NOT PRESENT",VLOOKUP(DATA!$P255,'M2'!$A:$C,Q$2,FALSE())),IF($N255=0,IF(ISERROR(VLOOKUP($P255,'M1'!$A:$C,Q$2,FALSE())),IF(ISERROR(VLOOKUP(DATA!$P255,'M2'!$A:$C,Q$2,FALSE())),"NOT PRESENT",VLOOKUP(DATA!$P255,'M2'!$A:$C,Q$2,FALSE())),VLOOKUP($P255,'M1'!$A:$C,Q$2,FALSE())),"SPECIFY METHOD")))</f>
        <v>Evasterias troschelii</v>
      </c>
      <c r="R255" s="54" t="str">
        <f>IF($N255=1,IF(ISERROR(VLOOKUP($P255,'M1'!$A:$C,R$2,FALSE())),"NOT PRESENT",VLOOKUP($P255,'M1'!$A:$C,R$2,FALSE())),IF($N255=2,IF(ISERROR(VLOOKUP(DATA!$P255,'M2'!$A:$C,R$2,FALSE())),"NOT PRESENT",VLOOKUP(DATA!$P255,'M2'!$A:$C,R$2,FALSE())),IF($N255=0,IF(ISERROR(VLOOKUP($P255,'M1'!$A:$C,R$2,FALSE())),IF(ISERROR(VLOOKUP(DATA!$P255,'M2'!$A:$C,R$2,FALSE())),"NOT PRESENT",VLOOKUP(DATA!$P255,'M2'!$A:$C,R$2,FALSE())),VLOOKUP($P255,'M1'!$A:$C,R$2,FALSE())),"SPECIFY METHOD")))</f>
        <v>Mottled starfish</v>
      </c>
      <c r="S255" s="58">
        <f t="shared" si="118"/>
        <v>6</v>
      </c>
      <c r="T255" s="55">
        <v>6</v>
      </c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</row>
    <row r="256" spans="1:68" s="59" customFormat="1" ht="12.75" customHeight="1">
      <c r="A256" s="54">
        <f>MAX($A$1:$A255)+1</f>
        <v>254</v>
      </c>
      <c r="B256" s="55" t="str">
        <f t="shared" si="148"/>
        <v>Claire Attridge</v>
      </c>
      <c r="C256" s="55" t="str">
        <f t="shared" si="149"/>
        <v>Kieran Cox</v>
      </c>
      <c r="D256" s="55" t="str">
        <f t="shared" si="150"/>
        <v>KCCA6</v>
      </c>
      <c r="E256" s="54" t="str">
        <f>IF(ISERROR(VLOOKUP($D256,SITES!$A:$E,2,FALSE())),"",VLOOKUP($D256,SITES!$A:$E,2,FALSE()))</f>
        <v>Less Dangerous Bay</v>
      </c>
      <c r="F256" s="55">
        <f>IF(ISERROR(VLOOKUP($D256,SITES!$A:$E,3,FALSE())),"",VLOOKUP($D256,SITES!$A:$E,3,FALSE()))</f>
        <v>48.875349999999997</v>
      </c>
      <c r="G256" s="56">
        <f>IF(ISERROR(VLOOKUP($D256,SITES!$A:$E,4,FALSE())),"",VLOOKUP($D256,SITES!$A:$E,4,FALSE()))</f>
        <v>-125.0915</v>
      </c>
      <c r="H256" s="60" t="str">
        <f t="shared" si="151"/>
        <v>13/06/2023</v>
      </c>
      <c r="I256" s="55">
        <v>3</v>
      </c>
      <c r="J256" s="55">
        <f t="shared" si="152"/>
        <v>40</v>
      </c>
      <c r="K256" s="57">
        <f t="shared" si="153"/>
        <v>0.37222222222222201</v>
      </c>
      <c r="L256" s="55" t="str">
        <f t="shared" si="154"/>
        <v>KDC</v>
      </c>
      <c r="M256" s="55">
        <v>3.2</v>
      </c>
      <c r="N256" s="55">
        <f t="shared" si="156"/>
        <v>2</v>
      </c>
      <c r="O256" s="55">
        <f t="shared" si="155"/>
        <v>1</v>
      </c>
      <c r="P256" s="55" t="s">
        <v>146</v>
      </c>
      <c r="Q256" s="54" t="str">
        <f>IF($N256=1,IF(ISERROR(VLOOKUP($P256,'M1'!$A:$C,Q$2,FALSE())),"NOT PRESENT",VLOOKUP($P256,'M1'!$A:$C,Q$2,FALSE())),IF($N256=2,IF(ISERROR(VLOOKUP(DATA!$P256,'M2'!$A:$C,Q$2,FALSE())),"NOT PRESENT",VLOOKUP(DATA!$P256,'M2'!$A:$C,Q$2,FALSE())),IF($N256=0,IF(ISERROR(VLOOKUP($P256,'M1'!$A:$C,Q$2,FALSE())),IF(ISERROR(VLOOKUP(DATA!$P256,'M2'!$A:$C,Q$2,FALSE())),"NOT PRESENT",VLOOKUP(DATA!$P256,'M2'!$A:$C,Q$2,FALSE())),VLOOKUP($P256,'M1'!$A:$C,Q$2,FALSE())),"SPECIFY METHOD")))</f>
        <v>Mesocentrotus franciscanus</v>
      </c>
      <c r="R256" s="54" t="str">
        <f>IF($N256=1,IF(ISERROR(VLOOKUP($P256,'M1'!$A:$C,R$2,FALSE())),"NOT PRESENT",VLOOKUP($P256,'M1'!$A:$C,R$2,FALSE())),IF($N256=2,IF(ISERROR(VLOOKUP(DATA!$P256,'M2'!$A:$C,R$2,FALSE())),"NOT PRESENT",VLOOKUP(DATA!$P256,'M2'!$A:$C,R$2,FALSE())),IF($N256=0,IF(ISERROR(VLOOKUP($P256,'M1'!$A:$C,R$2,FALSE())),IF(ISERROR(VLOOKUP(DATA!$P256,'M2'!$A:$C,R$2,FALSE())),"NOT PRESENT",VLOOKUP(DATA!$P256,'M2'!$A:$C,R$2,FALSE())),VLOOKUP($P256,'M1'!$A:$C,R$2,FALSE())),"SPECIFY METHOD")))</f>
        <v>Red sea urchin</v>
      </c>
      <c r="S256" s="58">
        <f t="shared" si="118"/>
        <v>4</v>
      </c>
      <c r="T256" s="55">
        <v>4</v>
      </c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</row>
    <row r="257" spans="1:68" s="59" customFormat="1" ht="12.75" customHeight="1">
      <c r="A257" s="54">
        <f>MAX($A$1:$A256)+1</f>
        <v>255</v>
      </c>
      <c r="B257" s="55" t="str">
        <f t="shared" si="148"/>
        <v>Claire Attridge</v>
      </c>
      <c r="C257" s="55" t="str">
        <f t="shared" si="149"/>
        <v>Kieran Cox</v>
      </c>
      <c r="D257" s="55" t="str">
        <f t="shared" si="150"/>
        <v>KCCA6</v>
      </c>
      <c r="E257" s="54" t="str">
        <f>IF(ISERROR(VLOOKUP($D257,SITES!$A:$E,2,FALSE())),"",VLOOKUP($D257,SITES!$A:$E,2,FALSE()))</f>
        <v>Less Dangerous Bay</v>
      </c>
      <c r="F257" s="55">
        <f>IF(ISERROR(VLOOKUP($D257,SITES!$A:$E,3,FALSE())),"",VLOOKUP($D257,SITES!$A:$E,3,FALSE()))</f>
        <v>48.875349999999997</v>
      </c>
      <c r="G257" s="56">
        <f>IF(ISERROR(VLOOKUP($D257,SITES!$A:$E,4,FALSE())),"",VLOOKUP($D257,SITES!$A:$E,4,FALSE()))</f>
        <v>-125.0915</v>
      </c>
      <c r="H257" s="60" t="str">
        <f t="shared" si="151"/>
        <v>13/06/2023</v>
      </c>
      <c r="I257" s="55">
        <v>3</v>
      </c>
      <c r="J257" s="55">
        <f t="shared" si="152"/>
        <v>40</v>
      </c>
      <c r="K257" s="57">
        <f t="shared" si="153"/>
        <v>0.37222222222222201</v>
      </c>
      <c r="L257" s="55" t="str">
        <f t="shared" si="154"/>
        <v>KDC</v>
      </c>
      <c r="M257" s="55">
        <v>3.2</v>
      </c>
      <c r="N257" s="55">
        <f t="shared" si="156"/>
        <v>2</v>
      </c>
      <c r="O257" s="55">
        <f t="shared" si="155"/>
        <v>1</v>
      </c>
      <c r="P257" s="55" t="s">
        <v>145</v>
      </c>
      <c r="Q257" s="54" t="str">
        <f>IF($N257=1,IF(ISERROR(VLOOKUP($P257,'M1'!$A:$C,Q$2,FALSE())),"NOT PRESENT",VLOOKUP($P257,'M1'!$A:$C,Q$2,FALSE())),IF($N257=2,IF(ISERROR(VLOOKUP(DATA!$P257,'M2'!$A:$C,Q$2,FALSE())),"NOT PRESENT",VLOOKUP(DATA!$P257,'M2'!$A:$C,Q$2,FALSE())),IF($N257=0,IF(ISERROR(VLOOKUP($P257,'M1'!$A:$C,Q$2,FALSE())),IF(ISERROR(VLOOKUP(DATA!$P257,'M2'!$A:$C,Q$2,FALSE())),"NOT PRESENT",VLOOKUP(DATA!$P257,'M2'!$A:$C,Q$2,FALSE())),VLOOKUP($P257,'M1'!$A:$C,Q$2,FALSE())),"SPECIFY METHOD")))</f>
        <v>Pycnopodia helianthoides</v>
      </c>
      <c r="R257" s="54" t="str">
        <f>IF($N257=1,IF(ISERROR(VLOOKUP($P257,'M1'!$A:$C,R$2,FALSE())),"NOT PRESENT",VLOOKUP($P257,'M1'!$A:$C,R$2,FALSE())),IF($N257=2,IF(ISERROR(VLOOKUP(DATA!$P257,'M2'!$A:$C,R$2,FALSE())),"NOT PRESENT",VLOOKUP(DATA!$P257,'M2'!$A:$C,R$2,FALSE())),IF($N257=0,IF(ISERROR(VLOOKUP($P257,'M1'!$A:$C,R$2,FALSE())),IF(ISERROR(VLOOKUP(DATA!$P257,'M2'!$A:$C,R$2,FALSE())),"NOT PRESENT",VLOOKUP(DATA!$P257,'M2'!$A:$C,R$2,FALSE())),VLOOKUP($P257,'M1'!$A:$C,R$2,FALSE())),"SPECIFY METHOD")))</f>
        <v>Sunflower star</v>
      </c>
      <c r="S257" s="58">
        <f t="shared" si="118"/>
        <v>1</v>
      </c>
      <c r="T257" s="55">
        <v>0</v>
      </c>
      <c r="U257" s="55"/>
      <c r="V257" s="55">
        <v>1</v>
      </c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</row>
    <row r="258" spans="1:68" s="59" customFormat="1" ht="12.75" customHeight="1">
      <c r="A258" s="54">
        <f>MAX($A$1:$A257)+1</f>
        <v>256</v>
      </c>
      <c r="B258" s="55" t="str">
        <f t="shared" si="148"/>
        <v>Claire Attridge</v>
      </c>
      <c r="C258" s="55" t="str">
        <f t="shared" si="149"/>
        <v>Kieran Cox</v>
      </c>
      <c r="D258" s="55" t="str">
        <f t="shared" si="150"/>
        <v>KCCA6</v>
      </c>
      <c r="E258" s="54" t="str">
        <f>IF(ISERROR(VLOOKUP($D258,SITES!$A:$E,2,FALSE())),"",VLOOKUP($D258,SITES!$A:$E,2,FALSE()))</f>
        <v>Less Dangerous Bay</v>
      </c>
      <c r="F258" s="55">
        <f>IF(ISERROR(VLOOKUP($D258,SITES!$A:$E,3,FALSE())),"",VLOOKUP($D258,SITES!$A:$E,3,FALSE()))</f>
        <v>48.875349999999997</v>
      </c>
      <c r="G258" s="56">
        <f>IF(ISERROR(VLOOKUP($D258,SITES!$A:$E,4,FALSE())),"",VLOOKUP($D258,SITES!$A:$E,4,FALSE()))</f>
        <v>-125.0915</v>
      </c>
      <c r="H258" s="60" t="str">
        <f t="shared" si="151"/>
        <v>13/06/2023</v>
      </c>
      <c r="I258" s="55">
        <v>3</v>
      </c>
      <c r="J258" s="55">
        <f t="shared" si="152"/>
        <v>40</v>
      </c>
      <c r="K258" s="57">
        <f t="shared" si="153"/>
        <v>0.37222222222222201</v>
      </c>
      <c r="L258" s="55" t="str">
        <f t="shared" si="154"/>
        <v>KDC</v>
      </c>
      <c r="M258" s="55">
        <v>3.2</v>
      </c>
      <c r="N258" s="55">
        <f t="shared" si="156"/>
        <v>2</v>
      </c>
      <c r="O258" s="55">
        <f t="shared" si="155"/>
        <v>1</v>
      </c>
      <c r="P258" s="55" t="s">
        <v>148</v>
      </c>
      <c r="Q258" s="54" t="str">
        <f>IF($N258=1,IF(ISERROR(VLOOKUP($P258,'M1'!$A:$C,Q$2,FALSE())),"NOT PRESENT",VLOOKUP($P258,'M1'!$A:$C,Q$2,FALSE())),IF($N258=2,IF(ISERROR(VLOOKUP(DATA!$P258,'M2'!$A:$C,Q$2,FALSE())),"NOT PRESENT",VLOOKUP(DATA!$P258,'M2'!$A:$C,Q$2,FALSE())),IF($N258=0,IF(ISERROR(VLOOKUP($P258,'M1'!$A:$C,Q$2,FALSE())),IF(ISERROR(VLOOKUP(DATA!$P258,'M2'!$A:$C,Q$2,FALSE())),"NOT PRESENT",VLOOKUP(DATA!$P258,'M2'!$A:$C,Q$2,FALSE())),VLOOKUP($P258,'M1'!$A:$C,Q$2,FALSE())),"SPECIFY METHOD")))</f>
        <v>Apostichopus californicus</v>
      </c>
      <c r="R258" s="54" t="str">
        <f>IF($N258=1,IF(ISERROR(VLOOKUP($P258,'M1'!$A:$C,R$2,FALSE())),"NOT PRESENT",VLOOKUP($P258,'M1'!$A:$C,R$2,FALSE())),IF($N258=2,IF(ISERROR(VLOOKUP(DATA!$P258,'M2'!$A:$C,R$2,FALSE())),"NOT PRESENT",VLOOKUP(DATA!$P258,'M2'!$A:$C,R$2,FALSE())),IF($N258=0,IF(ISERROR(VLOOKUP($P258,'M1'!$A:$C,R$2,FALSE())),IF(ISERROR(VLOOKUP(DATA!$P258,'M2'!$A:$C,R$2,FALSE())),"NOT PRESENT",VLOOKUP(DATA!$P258,'M2'!$A:$C,R$2,FALSE())),VLOOKUP($P258,'M1'!$A:$C,R$2,FALSE())),"SPECIFY METHOD")))</f>
        <v>California sea cucumber</v>
      </c>
      <c r="S258" s="58">
        <f t="shared" si="118"/>
        <v>4</v>
      </c>
      <c r="T258" s="55">
        <v>4</v>
      </c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</row>
    <row r="259" spans="1:68" s="59" customFormat="1" ht="12.75" customHeight="1">
      <c r="A259" s="54">
        <f>MAX($A$1:$A258)+1</f>
        <v>257</v>
      </c>
      <c r="B259" s="55" t="str">
        <f t="shared" si="148"/>
        <v>Claire Attridge</v>
      </c>
      <c r="C259" s="55" t="str">
        <f t="shared" si="149"/>
        <v>Kieran Cox</v>
      </c>
      <c r="D259" s="55" t="str">
        <f t="shared" si="150"/>
        <v>KCCA6</v>
      </c>
      <c r="E259" s="54" t="str">
        <f>IF(ISERROR(VLOOKUP($D259,SITES!$A:$E,2,FALSE())),"",VLOOKUP($D259,SITES!$A:$E,2,FALSE()))</f>
        <v>Less Dangerous Bay</v>
      </c>
      <c r="F259" s="55">
        <f>IF(ISERROR(VLOOKUP($D259,SITES!$A:$E,3,FALSE())),"",VLOOKUP($D259,SITES!$A:$E,3,FALSE()))</f>
        <v>48.875349999999997</v>
      </c>
      <c r="G259" s="56">
        <f>IF(ISERROR(VLOOKUP($D259,SITES!$A:$E,4,FALSE())),"",VLOOKUP($D259,SITES!$A:$E,4,FALSE()))</f>
        <v>-125.0915</v>
      </c>
      <c r="H259" s="60" t="str">
        <f t="shared" si="151"/>
        <v>13/06/2023</v>
      </c>
      <c r="I259" s="55">
        <v>3</v>
      </c>
      <c r="J259" s="55">
        <f t="shared" si="152"/>
        <v>40</v>
      </c>
      <c r="K259" s="57">
        <f t="shared" si="153"/>
        <v>0.37222222222222201</v>
      </c>
      <c r="L259" s="55" t="str">
        <f t="shared" si="154"/>
        <v>KDC</v>
      </c>
      <c r="M259" s="55">
        <v>3.2</v>
      </c>
      <c r="N259" s="55">
        <f t="shared" si="156"/>
        <v>2</v>
      </c>
      <c r="O259" s="55">
        <f t="shared" si="155"/>
        <v>1</v>
      </c>
      <c r="P259" s="55" t="s">
        <v>141</v>
      </c>
      <c r="Q259" s="54" t="str">
        <f>IF($N259=1,IF(ISERROR(VLOOKUP($P259,'M1'!$A:$C,Q$2,FALSE())),"NOT PRESENT",VLOOKUP($P259,'M1'!$A:$C,Q$2,FALSE())),IF($N259=2,IF(ISERROR(VLOOKUP(DATA!$P259,'M2'!$A:$C,Q$2,FALSE())),"NOT PRESENT",VLOOKUP(DATA!$P259,'M2'!$A:$C,Q$2,FALSE())),IF($N259=0,IF(ISERROR(VLOOKUP($P259,'M1'!$A:$C,Q$2,FALSE())),IF(ISERROR(VLOOKUP(DATA!$P259,'M2'!$A:$C,Q$2,FALSE())),"NOT PRESENT",VLOOKUP(DATA!$P259,'M2'!$A:$C,Q$2,FALSE())),VLOOKUP($P259,'M1'!$A:$C,Q$2,FALSE())),"SPECIFY METHOD")))</f>
        <v>Rhinogobiops nicholsii</v>
      </c>
      <c r="R259" s="54" t="str">
        <f>IF($N259=1,IF(ISERROR(VLOOKUP($P259,'M1'!$A:$C,R$2,FALSE())),"NOT PRESENT",VLOOKUP($P259,'M1'!$A:$C,R$2,FALSE())),IF($N259=2,IF(ISERROR(VLOOKUP(DATA!$P259,'M2'!$A:$C,R$2,FALSE())),"NOT PRESENT",VLOOKUP(DATA!$P259,'M2'!$A:$C,R$2,FALSE())),IF($N259=0,IF(ISERROR(VLOOKUP($P259,'M1'!$A:$C,R$2,FALSE())),IF(ISERROR(VLOOKUP(DATA!$P259,'M2'!$A:$C,R$2,FALSE())),"NOT PRESENT",VLOOKUP(DATA!$P259,'M2'!$A:$C,R$2,FALSE())),VLOOKUP($P259,'M1'!$A:$C,R$2,FALSE())),"SPECIFY METHOD")))</f>
        <v>Blackeye goby</v>
      </c>
      <c r="S259" s="58">
        <f t="shared" ref="S259:S322" si="157">SUM(T259:AV259)</f>
        <v>10</v>
      </c>
      <c r="T259" s="55">
        <v>0</v>
      </c>
      <c r="U259" s="55"/>
      <c r="V259" s="55"/>
      <c r="W259" s="55">
        <v>3</v>
      </c>
      <c r="X259" s="55">
        <v>5</v>
      </c>
      <c r="Y259" s="55">
        <v>2</v>
      </c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</row>
    <row r="260" spans="1:68" s="59" customFormat="1" ht="12.75" customHeight="1">
      <c r="A260" s="54">
        <f>MAX($A$1:$A259)+1</f>
        <v>258</v>
      </c>
      <c r="B260" s="55" t="str">
        <f t="shared" si="148"/>
        <v>Claire Attridge</v>
      </c>
      <c r="C260" s="55" t="str">
        <f t="shared" si="149"/>
        <v>Kieran Cox</v>
      </c>
      <c r="D260" s="55" t="str">
        <f t="shared" si="150"/>
        <v>KCCA6</v>
      </c>
      <c r="E260" s="54" t="str">
        <f>IF(ISERROR(VLOOKUP($D260,SITES!$A:$E,2,FALSE())),"",VLOOKUP($D260,SITES!$A:$E,2,FALSE()))</f>
        <v>Less Dangerous Bay</v>
      </c>
      <c r="F260" s="55">
        <f>IF(ISERROR(VLOOKUP($D260,SITES!$A:$E,3,FALSE())),"",VLOOKUP($D260,SITES!$A:$E,3,FALSE()))</f>
        <v>48.875349999999997</v>
      </c>
      <c r="G260" s="56">
        <f>IF(ISERROR(VLOOKUP($D260,SITES!$A:$E,4,FALSE())),"",VLOOKUP($D260,SITES!$A:$E,4,FALSE()))</f>
        <v>-125.0915</v>
      </c>
      <c r="H260" s="60" t="str">
        <f t="shared" si="151"/>
        <v>13/06/2023</v>
      </c>
      <c r="I260" s="55">
        <v>3</v>
      </c>
      <c r="J260" s="55">
        <f t="shared" si="152"/>
        <v>40</v>
      </c>
      <c r="K260" s="57">
        <f t="shared" si="153"/>
        <v>0.37222222222222201</v>
      </c>
      <c r="L260" s="55" t="str">
        <f t="shared" si="154"/>
        <v>KDC</v>
      </c>
      <c r="M260" s="55">
        <v>3.2</v>
      </c>
      <c r="N260" s="55">
        <f t="shared" si="156"/>
        <v>2</v>
      </c>
      <c r="O260" s="55">
        <f t="shared" si="155"/>
        <v>1</v>
      </c>
      <c r="P260" s="55" t="s">
        <v>192</v>
      </c>
      <c r="Q260" s="54" t="str">
        <f>IF($N260=1,IF(ISERROR(VLOOKUP($P260,'M1'!$A:$C,Q$2,FALSE())),"NOT PRESENT",VLOOKUP($P260,'M1'!$A:$C,Q$2,FALSE())),IF($N260=2,IF(ISERROR(VLOOKUP(DATA!$P260,'M2'!$A:$C,Q$2,FALSE())),"NOT PRESENT",VLOOKUP(DATA!$P260,'M2'!$A:$C,Q$2,FALSE())),IF($N260=0,IF(ISERROR(VLOOKUP($P260,'M1'!$A:$C,Q$2,FALSE())),IF(ISERROR(VLOOKUP(DATA!$P260,'M2'!$A:$C,Q$2,FALSE())),"NOT PRESENT",VLOOKUP(DATA!$P260,'M2'!$A:$C,Q$2,FALSE())),VLOOKUP($P260,'M1'!$A:$C,Q$2,FALSE())),"SPECIFY METHOD")))</f>
        <v>Crassadoma gigantea</v>
      </c>
      <c r="R260" s="54" t="str">
        <f>IF($N260=1,IF(ISERROR(VLOOKUP($P260,'M1'!$A:$C,R$2,FALSE())),"NOT PRESENT",VLOOKUP($P260,'M1'!$A:$C,R$2,FALSE())),IF($N260=2,IF(ISERROR(VLOOKUP(DATA!$P260,'M2'!$A:$C,R$2,FALSE())),"NOT PRESENT",VLOOKUP(DATA!$P260,'M2'!$A:$C,R$2,FALSE())),IF($N260=0,IF(ISERROR(VLOOKUP($P260,'M1'!$A:$C,R$2,FALSE())),IF(ISERROR(VLOOKUP(DATA!$P260,'M2'!$A:$C,R$2,FALSE())),"NOT PRESENT",VLOOKUP(DATA!$P260,'M2'!$A:$C,R$2,FALSE())),VLOOKUP($P260,'M1'!$A:$C,R$2,FALSE())),"SPECIFY METHOD")))</f>
        <v>Purple-hinged rock scallop</v>
      </c>
      <c r="S260" s="58">
        <f t="shared" si="157"/>
        <v>2</v>
      </c>
      <c r="T260" s="55">
        <v>0</v>
      </c>
      <c r="U260" s="55"/>
      <c r="V260" s="55"/>
      <c r="W260" s="55"/>
      <c r="X260" s="55">
        <v>1</v>
      </c>
      <c r="Y260" s="55">
        <v>1</v>
      </c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</row>
    <row r="261" spans="1:68" s="59" customFormat="1" ht="12.75" customHeight="1">
      <c r="A261" s="54">
        <f>MAX($A$1:$A260)+1</f>
        <v>259</v>
      </c>
      <c r="B261" s="55" t="str">
        <f t="shared" si="148"/>
        <v>Claire Attridge</v>
      </c>
      <c r="C261" s="55" t="str">
        <f t="shared" si="149"/>
        <v>Kieran Cox</v>
      </c>
      <c r="D261" s="55" t="str">
        <f t="shared" si="150"/>
        <v>KCCA6</v>
      </c>
      <c r="E261" s="54" t="str">
        <f>IF(ISERROR(VLOOKUP($D261,SITES!$A:$E,2,FALSE())),"",VLOOKUP($D261,SITES!$A:$E,2,FALSE()))</f>
        <v>Less Dangerous Bay</v>
      </c>
      <c r="F261" s="55">
        <f>IF(ISERROR(VLOOKUP($D261,SITES!$A:$E,3,FALSE())),"",VLOOKUP($D261,SITES!$A:$E,3,FALSE()))</f>
        <v>48.875349999999997</v>
      </c>
      <c r="G261" s="56">
        <f>IF(ISERROR(VLOOKUP($D261,SITES!$A:$E,4,FALSE())),"",VLOOKUP($D261,SITES!$A:$E,4,FALSE()))</f>
        <v>-125.0915</v>
      </c>
      <c r="H261" s="60" t="str">
        <f t="shared" si="151"/>
        <v>13/06/2023</v>
      </c>
      <c r="I261" s="55">
        <v>3</v>
      </c>
      <c r="J261" s="55">
        <f t="shared" si="152"/>
        <v>40</v>
      </c>
      <c r="K261" s="57">
        <f t="shared" si="153"/>
        <v>0.37222222222222201</v>
      </c>
      <c r="L261" s="55" t="str">
        <f t="shared" si="154"/>
        <v>KDC</v>
      </c>
      <c r="M261" s="55">
        <v>3.2</v>
      </c>
      <c r="N261" s="55">
        <f t="shared" si="156"/>
        <v>2</v>
      </c>
      <c r="O261" s="55">
        <f t="shared" si="155"/>
        <v>1</v>
      </c>
      <c r="P261" s="55" t="s">
        <v>193</v>
      </c>
      <c r="Q261" s="54" t="str">
        <f>IF($N261=1,IF(ISERROR(VLOOKUP($P261,'M1'!$A:$C,Q$2,FALSE())),"NOT PRESENT",VLOOKUP($P261,'M1'!$A:$C,Q$2,FALSE())),IF($N261=2,IF(ISERROR(VLOOKUP(DATA!$P261,'M2'!$A:$C,Q$2,FALSE())),"NOT PRESENT",VLOOKUP(DATA!$P261,'M2'!$A:$C,Q$2,FALSE())),IF($N261=0,IF(ISERROR(VLOOKUP($P261,'M1'!$A:$C,Q$2,FALSE())),IF(ISERROR(VLOOKUP(DATA!$P261,'M2'!$A:$C,Q$2,FALSE())),"NOT PRESENT",VLOOKUP(DATA!$P261,'M2'!$A:$C,Q$2,FALSE())),VLOOKUP($P261,'M1'!$A:$C,Q$2,FALSE())),"SPECIFY METHOD")))</f>
        <v>Diodora aspera</v>
      </c>
      <c r="R261" s="54" t="str">
        <f>IF($N261=1,IF(ISERROR(VLOOKUP($P261,'M1'!$A:$C,R$2,FALSE())),"NOT PRESENT",VLOOKUP($P261,'M1'!$A:$C,R$2,FALSE())),IF($N261=2,IF(ISERROR(VLOOKUP(DATA!$P261,'M2'!$A:$C,R$2,FALSE())),"NOT PRESENT",VLOOKUP(DATA!$P261,'M2'!$A:$C,R$2,FALSE())),IF($N261=0,IF(ISERROR(VLOOKUP($P261,'M1'!$A:$C,R$2,FALSE())),IF(ISERROR(VLOOKUP(DATA!$P261,'M2'!$A:$C,R$2,FALSE())),"NOT PRESENT",VLOOKUP(DATA!$P261,'M2'!$A:$C,R$2,FALSE())),VLOOKUP($P261,'M1'!$A:$C,R$2,FALSE())),"SPECIFY METHOD")))</f>
        <v>Rough Keyhold Limpet</v>
      </c>
      <c r="S261" s="58">
        <f t="shared" si="157"/>
        <v>1</v>
      </c>
      <c r="T261" s="55">
        <v>1</v>
      </c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</row>
    <row r="262" spans="1:68" s="59" customFormat="1" ht="12.75" customHeight="1">
      <c r="A262" s="54">
        <f>MAX($A$1:$A261)+1</f>
        <v>260</v>
      </c>
      <c r="B262" s="55" t="str">
        <f t="shared" si="148"/>
        <v>Claire Attridge</v>
      </c>
      <c r="C262" s="55" t="str">
        <f t="shared" si="149"/>
        <v>Kieran Cox</v>
      </c>
      <c r="D262" s="55" t="str">
        <f t="shared" si="150"/>
        <v>KCCA6</v>
      </c>
      <c r="E262" s="54" t="str">
        <f>IF(ISERROR(VLOOKUP($D262,SITES!$A:$E,2,FALSE())),"",VLOOKUP($D262,SITES!$A:$E,2,FALSE()))</f>
        <v>Less Dangerous Bay</v>
      </c>
      <c r="F262" s="55">
        <f>IF(ISERROR(VLOOKUP($D262,SITES!$A:$E,3,FALSE())),"",VLOOKUP($D262,SITES!$A:$E,3,FALSE()))</f>
        <v>48.875349999999997</v>
      </c>
      <c r="G262" s="56">
        <f>IF(ISERROR(VLOOKUP($D262,SITES!$A:$E,4,FALSE())),"",VLOOKUP($D262,SITES!$A:$E,4,FALSE()))</f>
        <v>-125.0915</v>
      </c>
      <c r="H262" s="60" t="str">
        <f t="shared" si="151"/>
        <v>13/06/2023</v>
      </c>
      <c r="I262" s="55">
        <v>3</v>
      </c>
      <c r="J262" s="55">
        <f t="shared" si="152"/>
        <v>40</v>
      </c>
      <c r="K262" s="57">
        <f t="shared" si="153"/>
        <v>0.37222222222222201</v>
      </c>
      <c r="L262" s="55" t="str">
        <f t="shared" si="154"/>
        <v>KDC</v>
      </c>
      <c r="M262" s="55">
        <v>3.2</v>
      </c>
      <c r="N262" s="55">
        <f t="shared" si="156"/>
        <v>2</v>
      </c>
      <c r="O262" s="55">
        <f t="shared" si="155"/>
        <v>1</v>
      </c>
      <c r="P262" s="55" t="s">
        <v>144</v>
      </c>
      <c r="Q262" s="54" t="str">
        <f>IF($N262=1,IF(ISERROR(VLOOKUP($P262,'M1'!$A:$C,Q$2,FALSE())),"NOT PRESENT",VLOOKUP($P262,'M1'!$A:$C,Q$2,FALSE())),IF($N262=2,IF(ISERROR(VLOOKUP(DATA!$P262,'M2'!$A:$C,Q$2,FALSE())),"NOT PRESENT",VLOOKUP(DATA!$P262,'M2'!$A:$C,Q$2,FALSE())),IF($N262=0,IF(ISERROR(VLOOKUP($P262,'M1'!$A:$C,Q$2,FALSE())),IF(ISERROR(VLOOKUP(DATA!$P262,'M2'!$A:$C,Q$2,FALSE())),"NOT PRESENT",VLOOKUP(DATA!$P262,'M2'!$A:$C,Q$2,FALSE())),VLOOKUP($P262,'M1'!$A:$C,Q$2,FALSE())),"SPECIFY METHOD")))</f>
        <v>Pomaulax gibberosus</v>
      </c>
      <c r="R262" s="54" t="str">
        <f>IF($N262=1,IF(ISERROR(VLOOKUP($P262,'M1'!$A:$C,R$2,FALSE())),"NOT PRESENT",VLOOKUP($P262,'M1'!$A:$C,R$2,FALSE())),IF($N262=2,IF(ISERROR(VLOOKUP(DATA!$P262,'M2'!$A:$C,R$2,FALSE())),"NOT PRESENT",VLOOKUP(DATA!$P262,'M2'!$A:$C,R$2,FALSE())),IF($N262=0,IF(ISERROR(VLOOKUP($P262,'M1'!$A:$C,R$2,FALSE())),IF(ISERROR(VLOOKUP(DATA!$P262,'M2'!$A:$C,R$2,FALSE())),"NOT PRESENT",VLOOKUP(DATA!$P262,'M2'!$A:$C,R$2,FALSE())),VLOOKUP($P262,'M1'!$A:$C,R$2,FALSE())),"SPECIFY METHOD")))</f>
        <v>Red turban shell</v>
      </c>
      <c r="S262" s="58">
        <f t="shared" si="157"/>
        <v>3</v>
      </c>
      <c r="T262" s="55">
        <v>3</v>
      </c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</row>
    <row r="263" spans="1:68" s="59" customFormat="1" ht="12.75" customHeight="1">
      <c r="A263" s="54">
        <f>MAX($A$1:$A262)+1</f>
        <v>261</v>
      </c>
      <c r="B263" s="55" t="str">
        <f t="shared" si="148"/>
        <v>Claire Attridge</v>
      </c>
      <c r="C263" s="55" t="str">
        <f t="shared" si="149"/>
        <v>Kieran Cox</v>
      </c>
      <c r="D263" s="55" t="str">
        <f t="shared" si="150"/>
        <v>KCCA6</v>
      </c>
      <c r="E263" s="54" t="str">
        <f>IF(ISERROR(VLOOKUP($D263,SITES!$A:$E,2,FALSE())),"",VLOOKUP($D263,SITES!$A:$E,2,FALSE()))</f>
        <v>Less Dangerous Bay</v>
      </c>
      <c r="F263" s="55">
        <f>IF(ISERROR(VLOOKUP($D263,SITES!$A:$E,3,FALSE())),"",VLOOKUP($D263,SITES!$A:$E,3,FALSE()))</f>
        <v>48.875349999999997</v>
      </c>
      <c r="G263" s="56">
        <f>IF(ISERROR(VLOOKUP($D263,SITES!$A:$E,4,FALSE())),"",VLOOKUP($D263,SITES!$A:$E,4,FALSE()))</f>
        <v>-125.0915</v>
      </c>
      <c r="H263" s="60" t="str">
        <f t="shared" si="151"/>
        <v>13/06/2023</v>
      </c>
      <c r="I263" s="55">
        <v>3</v>
      </c>
      <c r="J263" s="55">
        <f t="shared" si="152"/>
        <v>40</v>
      </c>
      <c r="K263" s="57">
        <f t="shared" si="153"/>
        <v>0.37222222222222201</v>
      </c>
      <c r="L263" s="55" t="str">
        <f t="shared" si="154"/>
        <v>KDC</v>
      </c>
      <c r="M263" s="55">
        <v>3.2</v>
      </c>
      <c r="N263" s="55">
        <f t="shared" si="156"/>
        <v>2</v>
      </c>
      <c r="O263" s="55">
        <f t="shared" si="155"/>
        <v>1</v>
      </c>
      <c r="P263" s="55" t="s">
        <v>162</v>
      </c>
      <c r="Q263" s="54" t="str">
        <f>IF($N263=1,IF(ISERROR(VLOOKUP($P263,'M1'!$A:$C,Q$2,FALSE())),"NOT PRESENT",VLOOKUP($P263,'M1'!$A:$C,Q$2,FALSE())),IF($N263=2,IF(ISERROR(VLOOKUP(DATA!$P263,'M2'!$A:$C,Q$2,FALSE())),"NOT PRESENT",VLOOKUP(DATA!$P263,'M2'!$A:$C,Q$2,FALSE())),IF($N263=0,IF(ISERROR(VLOOKUP($P263,'M1'!$A:$C,Q$2,FALSE())),IF(ISERROR(VLOOKUP(DATA!$P263,'M2'!$A:$C,Q$2,FALSE())),"NOT PRESENT",VLOOKUP(DATA!$P263,'M2'!$A:$C,Q$2,FALSE())),VLOOKUP($P263,'M1'!$A:$C,Q$2,FALSE())),"SPECIFY METHOD")))</f>
        <v>Cancer productus</v>
      </c>
      <c r="R263" s="54" t="str">
        <f>IF($N263=1,IF(ISERROR(VLOOKUP($P263,'M1'!$A:$C,R$2,FALSE())),"NOT PRESENT",VLOOKUP($P263,'M1'!$A:$C,R$2,FALSE())),IF($N263=2,IF(ISERROR(VLOOKUP(DATA!$P263,'M2'!$A:$C,R$2,FALSE())),"NOT PRESENT",VLOOKUP(DATA!$P263,'M2'!$A:$C,R$2,FALSE())),IF($N263=0,IF(ISERROR(VLOOKUP($P263,'M1'!$A:$C,R$2,FALSE())),IF(ISERROR(VLOOKUP(DATA!$P263,'M2'!$A:$C,R$2,FALSE())),"NOT PRESENT",VLOOKUP(DATA!$P263,'M2'!$A:$C,R$2,FALSE())),VLOOKUP($P263,'M1'!$A:$C,R$2,FALSE())),"SPECIFY METHOD")))</f>
        <v>Red rock crab</v>
      </c>
      <c r="S263" s="58">
        <f t="shared" si="157"/>
        <v>5</v>
      </c>
      <c r="T263" s="55">
        <v>5</v>
      </c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</row>
    <row r="264" spans="1:68" s="59" customFormat="1" ht="12.75" customHeight="1">
      <c r="A264" s="54">
        <f>MAX($A$1:$A263)+1</f>
        <v>262</v>
      </c>
      <c r="B264" s="55" t="str">
        <f t="shared" si="148"/>
        <v>Claire Attridge</v>
      </c>
      <c r="C264" s="55" t="str">
        <f t="shared" si="149"/>
        <v>Kieran Cox</v>
      </c>
      <c r="D264" s="55" t="str">
        <f t="shared" si="150"/>
        <v>KCCA6</v>
      </c>
      <c r="E264" s="54" t="str">
        <f>IF(ISERROR(VLOOKUP($D264,SITES!$A:$E,2,FALSE())),"",VLOOKUP($D264,SITES!$A:$E,2,FALSE()))</f>
        <v>Less Dangerous Bay</v>
      </c>
      <c r="F264" s="55">
        <f>IF(ISERROR(VLOOKUP($D264,SITES!$A:$E,3,FALSE())),"",VLOOKUP($D264,SITES!$A:$E,3,FALSE()))</f>
        <v>48.875349999999997</v>
      </c>
      <c r="G264" s="56">
        <f>IF(ISERROR(VLOOKUP($D264,SITES!$A:$E,4,FALSE())),"",VLOOKUP($D264,SITES!$A:$E,4,FALSE()))</f>
        <v>-125.0915</v>
      </c>
      <c r="H264" s="60" t="str">
        <f t="shared" si="151"/>
        <v>13/06/2023</v>
      </c>
      <c r="I264" s="55">
        <v>3</v>
      </c>
      <c r="J264" s="55">
        <f t="shared" si="152"/>
        <v>40</v>
      </c>
      <c r="K264" s="57">
        <f t="shared" si="153"/>
        <v>0.37222222222222201</v>
      </c>
      <c r="L264" s="55" t="str">
        <f t="shared" si="154"/>
        <v>KDC</v>
      </c>
      <c r="M264" s="55">
        <v>3.2</v>
      </c>
      <c r="N264" s="55">
        <f t="shared" si="156"/>
        <v>2</v>
      </c>
      <c r="O264" s="55">
        <f t="shared" si="155"/>
        <v>1</v>
      </c>
      <c r="P264" s="55" t="s">
        <v>206</v>
      </c>
      <c r="Q264" s="54" t="str">
        <f>IF($N264=1,IF(ISERROR(VLOOKUP($P264,'M1'!$A:$C,Q$2,FALSE())),"NOT PRESENT",VLOOKUP($P264,'M1'!$A:$C,Q$2,FALSE())),IF($N264=2,IF(ISERROR(VLOOKUP(DATA!$P264,'M2'!$A:$C,Q$2,FALSE())),"NOT PRESENT",VLOOKUP(DATA!$P264,'M2'!$A:$C,Q$2,FALSE())),IF($N264=0,IF(ISERROR(VLOOKUP($P264,'M1'!$A:$C,Q$2,FALSE())),IF(ISERROR(VLOOKUP(DATA!$P264,'M2'!$A:$C,Q$2,FALSE())),"NOT PRESENT",VLOOKUP(DATA!$P264,'M2'!$A:$C,Q$2,FALSE())),VLOOKUP($P264,'M1'!$A:$C,Q$2,FALSE())),"SPECIFY METHOD")))</f>
        <v>Limacia cockerelli</v>
      </c>
      <c r="R264" s="54" t="str">
        <f>IF($N264=1,IF(ISERROR(VLOOKUP($P264,'M1'!$A:$C,R$2,FALSE())),"NOT PRESENT",VLOOKUP($P264,'M1'!$A:$C,R$2,FALSE())),IF($N264=2,IF(ISERROR(VLOOKUP(DATA!$P264,'M2'!$A:$C,R$2,FALSE())),"NOT PRESENT",VLOOKUP(DATA!$P264,'M2'!$A:$C,R$2,FALSE())),IF($N264=0,IF(ISERROR(VLOOKUP($P264,'M1'!$A:$C,R$2,FALSE())),IF(ISERROR(VLOOKUP(DATA!$P264,'M2'!$A:$C,R$2,FALSE())),"NOT PRESENT",VLOOKUP(DATA!$P264,'M2'!$A:$C,R$2,FALSE())),VLOOKUP($P264,'M1'!$A:$C,R$2,FALSE())),"SPECIFY METHOD")))</f>
        <v>Cockerell's dorid</v>
      </c>
      <c r="S264" s="58">
        <f t="shared" si="157"/>
        <v>1</v>
      </c>
      <c r="T264" s="55">
        <v>1</v>
      </c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</row>
    <row r="265" spans="1:68" s="59" customFormat="1" ht="12.75" customHeight="1">
      <c r="A265" s="54">
        <f>MAX($A$1:$A264)+1</f>
        <v>263</v>
      </c>
      <c r="B265" s="55" t="str">
        <f t="shared" si="148"/>
        <v>Claire Attridge</v>
      </c>
      <c r="C265" s="55" t="str">
        <f t="shared" si="149"/>
        <v>Kieran Cox</v>
      </c>
      <c r="D265" s="55" t="str">
        <f t="shared" si="150"/>
        <v>KCCA6</v>
      </c>
      <c r="E265" s="54" t="str">
        <f>IF(ISERROR(VLOOKUP($D265,SITES!$A:$E,2,FALSE())),"",VLOOKUP($D265,SITES!$A:$E,2,FALSE()))</f>
        <v>Less Dangerous Bay</v>
      </c>
      <c r="F265" s="55">
        <f>IF(ISERROR(VLOOKUP($D265,SITES!$A:$E,3,FALSE())),"",VLOOKUP($D265,SITES!$A:$E,3,FALSE()))</f>
        <v>48.875349999999997</v>
      </c>
      <c r="G265" s="56">
        <f>IF(ISERROR(VLOOKUP($D265,SITES!$A:$E,4,FALSE())),"",VLOOKUP($D265,SITES!$A:$E,4,FALSE()))</f>
        <v>-125.0915</v>
      </c>
      <c r="H265" s="60" t="str">
        <f t="shared" si="151"/>
        <v>13/06/2023</v>
      </c>
      <c r="I265" s="55">
        <v>3</v>
      </c>
      <c r="J265" s="55">
        <f t="shared" si="152"/>
        <v>40</v>
      </c>
      <c r="K265" s="57">
        <f t="shared" si="153"/>
        <v>0.37222222222222201</v>
      </c>
      <c r="L265" s="55" t="str">
        <f t="shared" si="154"/>
        <v>KDC</v>
      </c>
      <c r="M265" s="55">
        <v>3.2</v>
      </c>
      <c r="N265" s="55">
        <f t="shared" si="156"/>
        <v>2</v>
      </c>
      <c r="O265" s="55">
        <f t="shared" si="155"/>
        <v>1</v>
      </c>
      <c r="P265" s="55" t="s">
        <v>197</v>
      </c>
      <c r="Q265" s="54" t="str">
        <f>IF($N265=1,IF(ISERROR(VLOOKUP($P265,'M1'!$A:$C,Q$2,FALSE())),"NOT PRESENT",VLOOKUP($P265,'M1'!$A:$C,Q$2,FALSE())),IF($N265=2,IF(ISERROR(VLOOKUP(DATA!$P265,'M2'!$A:$C,Q$2,FALSE())),"NOT PRESENT",VLOOKUP(DATA!$P265,'M2'!$A:$C,Q$2,FALSE())),IF($N265=0,IF(ISERROR(VLOOKUP($P265,'M1'!$A:$C,Q$2,FALSE())),IF(ISERROR(VLOOKUP(DATA!$P265,'M2'!$A:$C,Q$2,FALSE())),"NOT PRESENT",VLOOKUP(DATA!$P265,'M2'!$A:$C,Q$2,FALSE())),VLOOKUP($P265,'M1'!$A:$C,Q$2,FALSE())),"SPECIFY METHOD")))</f>
        <v>Pholis laeta</v>
      </c>
      <c r="R265" s="54" t="str">
        <f>IF($N265=1,IF(ISERROR(VLOOKUP($P265,'M1'!$A:$C,R$2,FALSE())),"NOT PRESENT",VLOOKUP($P265,'M1'!$A:$C,R$2,FALSE())),IF($N265=2,IF(ISERROR(VLOOKUP(DATA!$P265,'M2'!$A:$C,R$2,FALSE())),"NOT PRESENT",VLOOKUP(DATA!$P265,'M2'!$A:$C,R$2,FALSE())),IF($N265=0,IF(ISERROR(VLOOKUP($P265,'M1'!$A:$C,R$2,FALSE())),IF(ISERROR(VLOOKUP(DATA!$P265,'M2'!$A:$C,R$2,FALSE())),"NOT PRESENT",VLOOKUP(DATA!$P265,'M2'!$A:$C,R$2,FALSE())),VLOOKUP($P265,'M1'!$A:$C,R$2,FALSE())),"SPECIFY METHOD")))</f>
        <v>Crescent gunnel</v>
      </c>
      <c r="S265" s="58">
        <f t="shared" si="157"/>
        <v>1</v>
      </c>
      <c r="T265" s="55">
        <v>0</v>
      </c>
      <c r="U265" s="55"/>
      <c r="V265" s="55"/>
      <c r="W265" s="55"/>
      <c r="X265" s="55">
        <v>1</v>
      </c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</row>
    <row r="266" spans="1:68" s="59" customFormat="1" ht="12.75" customHeight="1">
      <c r="A266" s="54">
        <f>MAX($A$1:$A265)+1</f>
        <v>264</v>
      </c>
      <c r="B266" s="55" t="str">
        <f t="shared" si="148"/>
        <v>Claire Attridge</v>
      </c>
      <c r="C266" s="55" t="str">
        <f t="shared" si="149"/>
        <v>Kieran Cox</v>
      </c>
      <c r="D266" s="55" t="str">
        <f t="shared" si="150"/>
        <v>KCCA6</v>
      </c>
      <c r="E266" s="54" t="str">
        <f>IF(ISERROR(VLOOKUP($D266,SITES!$A:$E,2,FALSE())),"",VLOOKUP($D266,SITES!$A:$E,2,FALSE()))</f>
        <v>Less Dangerous Bay</v>
      </c>
      <c r="F266" s="55">
        <f>IF(ISERROR(VLOOKUP($D266,SITES!$A:$E,3,FALSE())),"",VLOOKUP($D266,SITES!$A:$E,3,FALSE()))</f>
        <v>48.875349999999997</v>
      </c>
      <c r="G266" s="56">
        <f>IF(ISERROR(VLOOKUP($D266,SITES!$A:$E,4,FALSE())),"",VLOOKUP($D266,SITES!$A:$E,4,FALSE()))</f>
        <v>-125.0915</v>
      </c>
      <c r="H266" s="60" t="str">
        <f t="shared" si="151"/>
        <v>13/06/2023</v>
      </c>
      <c r="I266" s="55">
        <v>3</v>
      </c>
      <c r="J266" s="55">
        <f t="shared" si="152"/>
        <v>40</v>
      </c>
      <c r="K266" s="57">
        <f t="shared" si="153"/>
        <v>0.37222222222222201</v>
      </c>
      <c r="L266" s="55" t="str">
        <f t="shared" si="154"/>
        <v>KDC</v>
      </c>
      <c r="M266" s="55">
        <v>3.2</v>
      </c>
      <c r="N266" s="55">
        <f t="shared" si="156"/>
        <v>2</v>
      </c>
      <c r="O266" s="55">
        <f t="shared" si="155"/>
        <v>1</v>
      </c>
      <c r="P266" s="55" t="s">
        <v>177</v>
      </c>
      <c r="Q266" s="54" t="str">
        <f>IF($N266=1,IF(ISERROR(VLOOKUP($P266,'M1'!$A:$C,Q$2,FALSE())),"NOT PRESENT",VLOOKUP($P266,'M1'!$A:$C,Q$2,FALSE())),IF($N266=2,IF(ISERROR(VLOOKUP(DATA!$P266,'M2'!$A:$C,Q$2,FALSE())),"NOT PRESENT",VLOOKUP(DATA!$P266,'M2'!$A:$C,Q$2,FALSE())),IF($N266=0,IF(ISERROR(VLOOKUP($P266,'M1'!$A:$C,Q$2,FALSE())),IF(ISERROR(VLOOKUP(DATA!$P266,'M2'!$A:$C,Q$2,FALSE())),"NOT PRESENT",VLOOKUP(DATA!$P266,'M2'!$A:$C,Q$2,FALSE())),VLOOKUP($P266,'M1'!$A:$C,Q$2,FALSE())),"SPECIFY METHOD")))</f>
        <v>Jordania zonope</v>
      </c>
      <c r="R266" s="54" t="str">
        <f>IF($N266=1,IF(ISERROR(VLOOKUP($P266,'M1'!$A:$C,R$2,FALSE())),"NOT PRESENT",VLOOKUP($P266,'M1'!$A:$C,R$2,FALSE())),IF($N266=2,IF(ISERROR(VLOOKUP(DATA!$P266,'M2'!$A:$C,R$2,FALSE())),"NOT PRESENT",VLOOKUP(DATA!$P266,'M2'!$A:$C,R$2,FALSE())),IF($N266=0,IF(ISERROR(VLOOKUP($P266,'M1'!$A:$C,R$2,FALSE())),IF(ISERROR(VLOOKUP(DATA!$P266,'M2'!$A:$C,R$2,FALSE())),"NOT PRESENT",VLOOKUP(DATA!$P266,'M2'!$A:$C,R$2,FALSE())),VLOOKUP($P266,'M1'!$A:$C,R$2,FALSE())),"SPECIFY METHOD")))</f>
        <v>Longfin sculpin</v>
      </c>
      <c r="S266" s="58">
        <f t="shared" si="157"/>
        <v>1</v>
      </c>
      <c r="T266" s="55">
        <v>0</v>
      </c>
      <c r="U266" s="55"/>
      <c r="V266" s="55"/>
      <c r="W266" s="55"/>
      <c r="X266" s="55">
        <v>1</v>
      </c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</row>
    <row r="267" spans="1:68" s="59" customFormat="1" ht="12.75" customHeight="1">
      <c r="A267" s="54">
        <f>MAX($A$1:$A266)+1</f>
        <v>265</v>
      </c>
      <c r="B267" s="55" t="str">
        <f t="shared" si="148"/>
        <v>Claire Attridge</v>
      </c>
      <c r="C267" s="55" t="str">
        <f t="shared" si="149"/>
        <v>Kieran Cox</v>
      </c>
      <c r="D267" s="55" t="str">
        <f t="shared" si="150"/>
        <v>KCCA6</v>
      </c>
      <c r="E267" s="54" t="str">
        <f>IF(ISERROR(VLOOKUP($D267,SITES!$A:$E,2,FALSE())),"",VLOOKUP($D267,SITES!$A:$E,2,FALSE()))</f>
        <v>Less Dangerous Bay</v>
      </c>
      <c r="F267" s="55">
        <f>IF(ISERROR(VLOOKUP($D267,SITES!$A:$E,3,FALSE())),"",VLOOKUP($D267,SITES!$A:$E,3,FALSE()))</f>
        <v>48.875349999999997</v>
      </c>
      <c r="G267" s="56">
        <f>IF(ISERROR(VLOOKUP($D267,SITES!$A:$E,4,FALSE())),"",VLOOKUP($D267,SITES!$A:$E,4,FALSE()))</f>
        <v>-125.0915</v>
      </c>
      <c r="H267" s="60" t="str">
        <f t="shared" si="151"/>
        <v>13/06/2023</v>
      </c>
      <c r="I267" s="55">
        <v>3</v>
      </c>
      <c r="J267" s="55">
        <f t="shared" si="152"/>
        <v>40</v>
      </c>
      <c r="K267" s="57">
        <f t="shared" si="153"/>
        <v>0.37222222222222201</v>
      </c>
      <c r="L267" s="55" t="str">
        <f t="shared" si="154"/>
        <v>KDC</v>
      </c>
      <c r="M267" s="55">
        <v>3.2</v>
      </c>
      <c r="N267" s="55">
        <v>0</v>
      </c>
      <c r="O267" s="55">
        <v>1</v>
      </c>
      <c r="P267" s="55" t="s">
        <v>168</v>
      </c>
      <c r="Q267" s="54" t="str">
        <f>IF($N267=1,IF(ISERROR(VLOOKUP($P267,'M1'!$A:$C,Q$2,FALSE())),"NOT PRESENT",VLOOKUP($P267,'M1'!$A:$C,Q$2,FALSE())),IF($N267=2,IF(ISERROR(VLOOKUP(DATA!$P267,'M2'!$A:$C,Q$2,FALSE())),"NOT PRESENT",VLOOKUP(DATA!$P267,'M2'!$A:$C,Q$2,FALSE())),IF($N267=0,IF(ISERROR(VLOOKUP($P267,'M1'!$A:$C,Q$2,FALSE())),IF(ISERROR(VLOOKUP(DATA!$P267,'M2'!$A:$C,Q$2,FALSE())),"NOT PRESENT",VLOOKUP(DATA!$P267,'M2'!$A:$C,Q$2,FALSE())),VLOOKUP($P267,'M1'!$A:$C,Q$2,FALSE())),"SPECIFY METHOD")))</f>
        <v>Debris - Zero</v>
      </c>
      <c r="R267" s="54" t="str">
        <f>IF($N267=1,IF(ISERROR(VLOOKUP($P267,'M1'!$A:$C,R$2,FALSE())),"NOT PRESENT",VLOOKUP($P267,'M1'!$A:$C,R$2,FALSE())),IF($N267=2,IF(ISERROR(VLOOKUP(DATA!$P267,'M2'!$A:$C,R$2,FALSE())),"NOT PRESENT",VLOOKUP(DATA!$P267,'M2'!$A:$C,R$2,FALSE())),IF($N267=0,IF(ISERROR(VLOOKUP($P267,'M1'!$A:$C,R$2,FALSE())),IF(ISERROR(VLOOKUP(DATA!$P267,'M2'!$A:$C,R$2,FALSE())),"NOT PRESENT",VLOOKUP(DATA!$P267,'M2'!$A:$C,R$2,FALSE())),VLOOKUP($P267,'M1'!$A:$C,R$2,FALSE())),"SPECIFY METHOD")))</f>
        <v>No Debris found</v>
      </c>
      <c r="S267" s="58">
        <f t="shared" si="157"/>
        <v>0</v>
      </c>
      <c r="T267" s="55">
        <v>0</v>
      </c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</row>
    <row r="268" spans="1:68" s="59" customFormat="1" ht="12.75" customHeight="1">
      <c r="A268" s="54">
        <f>MAX($A$1:$A267)+1</f>
        <v>266</v>
      </c>
      <c r="B268" s="55" t="str">
        <f>IF(ISERROR(B266),IF(ISERROR(B265),IF(ISERROR(B264),"BLANK",B264),B265),B266)</f>
        <v>Claire Attridge</v>
      </c>
      <c r="C268" s="55" t="str">
        <f>IF(ISERROR(C266),IF(ISERROR(C265),IF(ISERROR(C264),"BLANK",C264),C265),C266)</f>
        <v>Kieran Cox</v>
      </c>
      <c r="D268" s="55" t="s">
        <v>24</v>
      </c>
      <c r="E268" s="54" t="str">
        <f>IF(ISERROR(VLOOKUP($D268,SITES!$A:$E,2,FALSE())),"",VLOOKUP($D268,SITES!$A:$E,2,FALSE()))</f>
        <v>Ross Islet Slug Island</v>
      </c>
      <c r="F268" s="55">
        <f>IF(ISERROR(VLOOKUP($D268,SITES!$A:$E,3,FALSE())),"",VLOOKUP($D268,SITES!$A:$E,3,FALSE()))</f>
        <v>48.87039</v>
      </c>
      <c r="G268" s="56">
        <f>IF(ISERROR(VLOOKUP($D268,SITES!$A:$E,4,FALSE())),"",VLOOKUP($D268,SITES!$A:$E,4,FALSE()))</f>
        <v>-125.15989999999999</v>
      </c>
      <c r="H268" s="55" t="s">
        <v>11</v>
      </c>
      <c r="I268" s="55">
        <v>3.5</v>
      </c>
      <c r="J268" s="55">
        <v>90</v>
      </c>
      <c r="K268" s="57">
        <v>0.42638888888888898</v>
      </c>
      <c r="L268" s="55" t="s">
        <v>170</v>
      </c>
      <c r="M268" s="55">
        <v>2.7</v>
      </c>
      <c r="N268" s="55">
        <v>1</v>
      </c>
      <c r="O268" s="55">
        <v>2</v>
      </c>
      <c r="P268" s="55" t="s">
        <v>157</v>
      </c>
      <c r="Q268" s="54" t="str">
        <f>IF($N268=1,IF(ISERROR(VLOOKUP($P268,'M1'!$A:$C,Q$2,FALSE())),"NOT PRESENT",VLOOKUP($P268,'M1'!$A:$C,Q$2,FALSE())),IF($N268=2,IF(ISERROR(VLOOKUP(DATA!$P268,'M2'!$A:$C,Q$2,FALSE())),"NOT PRESENT",VLOOKUP(DATA!$P268,'M2'!$A:$C,Q$2,FALSE())),IF($N268=0,IF(ISERROR(VLOOKUP($P268,'M1'!$A:$C,Q$2,FALSE())),IF(ISERROR(VLOOKUP(DATA!$P268,'M2'!$A:$C,Q$2,FALSE())),"NOT PRESENT",VLOOKUP(DATA!$P268,'M2'!$A:$C,Q$2,FALSE())),VLOOKUP($P268,'M1'!$A:$C,Q$2,FALSE())),"SPECIFY METHOD")))</f>
        <v>Sebastes melanops</v>
      </c>
      <c r="R268" s="54" t="str">
        <f>IF($N268=1,IF(ISERROR(VLOOKUP($P268,'M1'!$A:$C,R$2,FALSE())),"NOT PRESENT",VLOOKUP($P268,'M1'!$A:$C,R$2,FALSE())),IF($N268=2,IF(ISERROR(VLOOKUP(DATA!$P268,'M2'!$A:$C,R$2,FALSE())),"NOT PRESENT",VLOOKUP(DATA!$P268,'M2'!$A:$C,R$2,FALSE())),IF($N268=0,IF(ISERROR(VLOOKUP($P268,'M1'!$A:$C,R$2,FALSE())),IF(ISERROR(VLOOKUP(DATA!$P268,'M2'!$A:$C,R$2,FALSE())),"NOT PRESENT",VLOOKUP(DATA!$P268,'M2'!$A:$C,R$2,FALSE())),VLOOKUP($P268,'M1'!$A:$C,R$2,FALSE())),"SPECIFY METHOD")))</f>
        <v>Black rockfish</v>
      </c>
      <c r="S268" s="58">
        <f t="shared" si="157"/>
        <v>2</v>
      </c>
      <c r="T268" s="55">
        <v>0</v>
      </c>
      <c r="U268" s="55"/>
      <c r="V268" s="55"/>
      <c r="W268" s="55"/>
      <c r="X268" s="55"/>
      <c r="Y268" s="55"/>
      <c r="Z268" s="55">
        <v>1</v>
      </c>
      <c r="AA268" s="55">
        <v>1</v>
      </c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</row>
    <row r="269" spans="1:68" s="59" customFormat="1" ht="12.75" customHeight="1">
      <c r="A269" s="54">
        <f>MAX($A$1:$A268)+1</f>
        <v>267</v>
      </c>
      <c r="B269" s="55" t="str">
        <f>IF(ISERROR(B268),IF(ISERROR(B266),IF(ISERROR(B265),"BLANK",B265),B266),B268)</f>
        <v>Claire Attridge</v>
      </c>
      <c r="C269" s="55" t="str">
        <f>IF(ISERROR(C268),IF(ISERROR(C266),IF(ISERROR(C265),"BLANK",C265),C266),C268)</f>
        <v>Kieran Cox</v>
      </c>
      <c r="D269" s="55" t="str">
        <f>IF(ISERROR(D268),IF(ISERROR(D266),IF(ISERROR(D265),"BLANK",D265),D266),D268)</f>
        <v>KCCA1</v>
      </c>
      <c r="E269" s="54" t="str">
        <f>IF(ISERROR(VLOOKUP($D269,SITES!$A:$E,2,FALSE())),"",VLOOKUP($D269,SITES!$A:$E,2,FALSE()))</f>
        <v>Ross Islet Slug Island</v>
      </c>
      <c r="F269" s="55">
        <f>IF(ISERROR(VLOOKUP($D269,SITES!$A:$E,3,FALSE())),"",VLOOKUP($D269,SITES!$A:$E,3,FALSE()))</f>
        <v>48.87039</v>
      </c>
      <c r="G269" s="56">
        <f>IF(ISERROR(VLOOKUP($D269,SITES!$A:$E,4,FALSE())),"",VLOOKUP($D269,SITES!$A:$E,4,FALSE()))</f>
        <v>-125.15989999999999</v>
      </c>
      <c r="H269" s="60" t="str">
        <f t="shared" ref="H269:O269" si="158">IF(ISERROR(H268),IF(ISERROR(H266),IF(ISERROR(H265),"BLANK",H265),H266),H268)</f>
        <v>14/06/2023</v>
      </c>
      <c r="I269" s="55">
        <f t="shared" si="158"/>
        <v>3.5</v>
      </c>
      <c r="J269" s="55">
        <f t="shared" si="158"/>
        <v>90</v>
      </c>
      <c r="K269" s="57">
        <f t="shared" si="158"/>
        <v>0.42638888888888898</v>
      </c>
      <c r="L269" s="55" t="str">
        <f t="shared" si="158"/>
        <v>KDC</v>
      </c>
      <c r="M269" s="55">
        <f t="shared" si="158"/>
        <v>2.7</v>
      </c>
      <c r="N269" s="55">
        <f t="shared" si="158"/>
        <v>1</v>
      </c>
      <c r="O269" s="55">
        <f t="shared" si="158"/>
        <v>2</v>
      </c>
      <c r="P269" s="55" t="s">
        <v>140</v>
      </c>
      <c r="Q269" s="54" t="str">
        <f>IF($N269=1,IF(ISERROR(VLOOKUP($P269,'M1'!$A:$C,Q$2,FALSE())),"NOT PRESENT",VLOOKUP($P269,'M1'!$A:$C,Q$2,FALSE())),IF($N269=2,IF(ISERROR(VLOOKUP(DATA!$P269,'M2'!$A:$C,Q$2,FALSE())),"NOT PRESENT",VLOOKUP(DATA!$P269,'M2'!$A:$C,Q$2,FALSE())),IF($N269=0,IF(ISERROR(VLOOKUP($P269,'M1'!$A:$C,Q$2,FALSE())),IF(ISERROR(VLOOKUP(DATA!$P269,'M2'!$A:$C,Q$2,FALSE())),"NOT PRESENT",VLOOKUP(DATA!$P269,'M2'!$A:$C,Q$2,FALSE())),VLOOKUP($P269,'M1'!$A:$C,Q$2,FALSE())),"SPECIFY METHOD")))</f>
        <v>Sebastes caurinus</v>
      </c>
      <c r="R269" s="54" t="str">
        <f>IF($N269=1,IF(ISERROR(VLOOKUP($P269,'M1'!$A:$C,R$2,FALSE())),"NOT PRESENT",VLOOKUP($P269,'M1'!$A:$C,R$2,FALSE())),IF($N269=2,IF(ISERROR(VLOOKUP(DATA!$P269,'M2'!$A:$C,R$2,FALSE())),"NOT PRESENT",VLOOKUP(DATA!$P269,'M2'!$A:$C,R$2,FALSE())),IF($N269=0,IF(ISERROR(VLOOKUP($P269,'M1'!$A:$C,R$2,FALSE())),IF(ISERROR(VLOOKUP(DATA!$P269,'M2'!$A:$C,R$2,FALSE())),"NOT PRESENT",VLOOKUP(DATA!$P269,'M2'!$A:$C,R$2,FALSE())),VLOOKUP($P269,'M1'!$A:$C,R$2,FALSE())),"SPECIFY METHOD")))</f>
        <v>Copper rockfish</v>
      </c>
      <c r="S269" s="58">
        <f t="shared" si="157"/>
        <v>2</v>
      </c>
      <c r="T269" s="55">
        <v>0</v>
      </c>
      <c r="U269" s="55"/>
      <c r="V269" s="55"/>
      <c r="W269" s="55"/>
      <c r="X269" s="55"/>
      <c r="Y269" s="55"/>
      <c r="Z269" s="55">
        <v>2</v>
      </c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</row>
    <row r="270" spans="1:68" s="59" customFormat="1" ht="12.75" customHeight="1">
      <c r="A270" s="54">
        <f>MAX($A$1:$A269)+1</f>
        <v>268</v>
      </c>
      <c r="B270" s="55" t="str">
        <f>IF(ISERROR(B269),IF(ISERROR(B268),IF(ISERROR(B266),"BLANK",B266),B268),B269)</f>
        <v>Claire Attridge</v>
      </c>
      <c r="C270" s="55" t="str">
        <f>IF(ISERROR(C269),IF(ISERROR(C268),IF(ISERROR(C266),"BLANK",C266),C268),C269)</f>
        <v>Kieran Cox</v>
      </c>
      <c r="D270" s="55" t="str">
        <f>IF(ISERROR(D269),IF(ISERROR(D268),IF(ISERROR(D266),"BLANK",D266),D268),D269)</f>
        <v>KCCA1</v>
      </c>
      <c r="E270" s="54" t="str">
        <f>IF(ISERROR(VLOOKUP($D270,SITES!$A:$E,2,FALSE())),"",VLOOKUP($D270,SITES!$A:$E,2,FALSE()))</f>
        <v>Ross Islet Slug Island</v>
      </c>
      <c r="F270" s="55">
        <f>IF(ISERROR(VLOOKUP($D270,SITES!$A:$E,3,FALSE())),"",VLOOKUP($D270,SITES!$A:$E,3,FALSE()))</f>
        <v>48.87039</v>
      </c>
      <c r="G270" s="56">
        <f>IF(ISERROR(VLOOKUP($D270,SITES!$A:$E,4,FALSE())),"",VLOOKUP($D270,SITES!$A:$E,4,FALSE()))</f>
        <v>-125.15989999999999</v>
      </c>
      <c r="H270" s="60" t="str">
        <f t="shared" ref="H270:O270" si="159">IF(ISERROR(H269),IF(ISERROR(H268),IF(ISERROR(H266),"BLANK",H266),H268),H269)</f>
        <v>14/06/2023</v>
      </c>
      <c r="I270" s="55">
        <f t="shared" si="159"/>
        <v>3.5</v>
      </c>
      <c r="J270" s="55">
        <f t="shared" si="159"/>
        <v>90</v>
      </c>
      <c r="K270" s="57">
        <f t="shared" si="159"/>
        <v>0.42638888888888898</v>
      </c>
      <c r="L270" s="55" t="str">
        <f t="shared" si="159"/>
        <v>KDC</v>
      </c>
      <c r="M270" s="55">
        <f t="shared" si="159"/>
        <v>2.7</v>
      </c>
      <c r="N270" s="55">
        <f t="shared" si="159"/>
        <v>1</v>
      </c>
      <c r="O270" s="55">
        <f t="shared" si="159"/>
        <v>2</v>
      </c>
      <c r="P270" s="55" t="s">
        <v>164</v>
      </c>
      <c r="Q270" s="54" t="str">
        <f>IF($N270=1,IF(ISERROR(VLOOKUP($P270,'M1'!$A:$C,Q$2,FALSE())),"NOT PRESENT",VLOOKUP($P270,'M1'!$A:$C,Q$2,FALSE())),IF($N270=2,IF(ISERROR(VLOOKUP(DATA!$P270,'M2'!$A:$C,Q$2,FALSE())),"NOT PRESENT",VLOOKUP(DATA!$P270,'M2'!$A:$C,Q$2,FALSE())),IF($N270=0,IF(ISERROR(VLOOKUP($P270,'M1'!$A:$C,Q$2,FALSE())),IF(ISERROR(VLOOKUP(DATA!$P270,'M2'!$A:$C,Q$2,FALSE())),"NOT PRESENT",VLOOKUP(DATA!$P270,'M2'!$A:$C,Q$2,FALSE())),VLOOKUP($P270,'M1'!$A:$C,Q$2,FALSE())),"SPECIFY METHOD")))</f>
        <v>Brachyistius frenatus</v>
      </c>
      <c r="R270" s="54" t="str">
        <f>IF($N270=1,IF(ISERROR(VLOOKUP($P270,'M1'!$A:$C,R$2,FALSE())),"NOT PRESENT",VLOOKUP($P270,'M1'!$A:$C,R$2,FALSE())),IF($N270=2,IF(ISERROR(VLOOKUP(DATA!$P270,'M2'!$A:$C,R$2,FALSE())),"NOT PRESENT",VLOOKUP(DATA!$P270,'M2'!$A:$C,R$2,FALSE())),IF($N270=0,IF(ISERROR(VLOOKUP($P270,'M1'!$A:$C,R$2,FALSE())),IF(ISERROR(VLOOKUP(DATA!$P270,'M2'!$A:$C,R$2,FALSE())),"NOT PRESENT",VLOOKUP(DATA!$P270,'M2'!$A:$C,R$2,FALSE())),VLOOKUP($P270,'M1'!$A:$C,R$2,FALSE())),"SPECIFY METHOD")))</f>
        <v>Kelp perch</v>
      </c>
      <c r="S270" s="58">
        <f t="shared" si="157"/>
        <v>3</v>
      </c>
      <c r="T270" s="55">
        <v>0</v>
      </c>
      <c r="U270" s="55"/>
      <c r="V270" s="55"/>
      <c r="W270" s="55"/>
      <c r="X270" s="55">
        <v>2</v>
      </c>
      <c r="Y270" s="55">
        <v>1</v>
      </c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</row>
    <row r="271" spans="1:68" s="59" customFormat="1" ht="12.75" customHeight="1">
      <c r="A271" s="54">
        <f>MAX($A$1:$A270)+1</f>
        <v>269</v>
      </c>
      <c r="B271" s="55" t="str">
        <f t="shared" ref="B271:B297" si="160">IF(ISERROR(B270),IF(ISERROR(B269),IF(ISERROR(B268),"BLANK",B268),B269),B270)</f>
        <v>Claire Attridge</v>
      </c>
      <c r="C271" s="55" t="str">
        <f t="shared" ref="C271:C297" si="161">IF(ISERROR(C270),IF(ISERROR(C269),IF(ISERROR(C268),"BLANK",C268),C269),C270)</f>
        <v>Kieran Cox</v>
      </c>
      <c r="D271" s="55" t="str">
        <f t="shared" ref="D271:D297" si="162">IF(ISERROR(D270),IF(ISERROR(D269),IF(ISERROR(D268),"BLANK",D268),D269),D270)</f>
        <v>KCCA1</v>
      </c>
      <c r="E271" s="54" t="str">
        <f>IF(ISERROR(VLOOKUP($D271,SITES!$A:$E,2,FALSE())),"",VLOOKUP($D271,SITES!$A:$E,2,FALSE()))</f>
        <v>Ross Islet Slug Island</v>
      </c>
      <c r="F271" s="55">
        <f>IF(ISERROR(VLOOKUP($D271,SITES!$A:$E,3,FALSE())),"",VLOOKUP($D271,SITES!$A:$E,3,FALSE()))</f>
        <v>48.87039</v>
      </c>
      <c r="G271" s="56">
        <f>IF(ISERROR(VLOOKUP($D271,SITES!$A:$E,4,FALSE())),"",VLOOKUP($D271,SITES!$A:$E,4,FALSE()))</f>
        <v>-125.15989999999999</v>
      </c>
      <c r="H271" s="60" t="str">
        <f t="shared" ref="H271:O275" si="163">IF(ISERROR(H270),IF(ISERROR(H269),IF(ISERROR(H268),"BLANK",H268),H269),H270)</f>
        <v>14/06/2023</v>
      </c>
      <c r="I271" s="55">
        <f t="shared" si="163"/>
        <v>3.5</v>
      </c>
      <c r="J271" s="55">
        <f t="shared" si="163"/>
        <v>90</v>
      </c>
      <c r="K271" s="57">
        <f t="shared" si="163"/>
        <v>0.42638888888888898</v>
      </c>
      <c r="L271" s="55" t="str">
        <f t="shared" si="163"/>
        <v>KDC</v>
      </c>
      <c r="M271" s="55">
        <f t="shared" si="163"/>
        <v>2.7</v>
      </c>
      <c r="N271" s="55">
        <f t="shared" si="163"/>
        <v>1</v>
      </c>
      <c r="O271" s="55">
        <f t="shared" si="163"/>
        <v>2</v>
      </c>
      <c r="P271" s="55" t="s">
        <v>155</v>
      </c>
      <c r="Q271" s="54" t="str">
        <f>IF($N271=1,IF(ISERROR(VLOOKUP($P271,'M1'!$A:$C,Q$2,FALSE())),"NOT PRESENT",VLOOKUP($P271,'M1'!$A:$C,Q$2,FALSE())),IF($N271=2,IF(ISERROR(VLOOKUP(DATA!$P271,'M2'!$A:$C,Q$2,FALSE())),"NOT PRESENT",VLOOKUP(DATA!$P271,'M2'!$A:$C,Q$2,FALSE())),IF($N271=0,IF(ISERROR(VLOOKUP($P271,'M1'!$A:$C,Q$2,FALSE())),IF(ISERROR(VLOOKUP(DATA!$P271,'M2'!$A:$C,Q$2,FALSE())),"NOT PRESENT",VLOOKUP(DATA!$P271,'M2'!$A:$C,Q$2,FALSE())),VLOOKUP($P271,'M1'!$A:$C,Q$2,FALSE())),"SPECIFY METHOD")))</f>
        <v>Hexagrammos decagrammus</v>
      </c>
      <c r="R271" s="54" t="str">
        <f>IF($N271=1,IF(ISERROR(VLOOKUP($P271,'M1'!$A:$C,R$2,FALSE())),"NOT PRESENT",VLOOKUP($P271,'M1'!$A:$C,R$2,FALSE())),IF($N271=2,IF(ISERROR(VLOOKUP(DATA!$P271,'M2'!$A:$C,R$2,FALSE())),"NOT PRESENT",VLOOKUP(DATA!$P271,'M2'!$A:$C,R$2,FALSE())),IF($N271=0,IF(ISERROR(VLOOKUP($P271,'M1'!$A:$C,R$2,FALSE())),IF(ISERROR(VLOOKUP(DATA!$P271,'M2'!$A:$C,R$2,FALSE())),"NOT PRESENT",VLOOKUP(DATA!$P271,'M2'!$A:$C,R$2,FALSE())),VLOOKUP($P271,'M1'!$A:$C,R$2,FALSE())),"SPECIFY METHOD")))</f>
        <v>Kelp greenling</v>
      </c>
      <c r="S271" s="58">
        <f t="shared" si="157"/>
        <v>4</v>
      </c>
      <c r="T271" s="55">
        <v>0</v>
      </c>
      <c r="U271" s="55"/>
      <c r="V271" s="55"/>
      <c r="W271" s="55"/>
      <c r="X271" s="55"/>
      <c r="Y271" s="55"/>
      <c r="Z271" s="55"/>
      <c r="AA271" s="55">
        <v>2</v>
      </c>
      <c r="AB271" s="55">
        <v>1</v>
      </c>
      <c r="AC271" s="55"/>
      <c r="AD271" s="55">
        <v>1</v>
      </c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</row>
    <row r="272" spans="1:68" s="59" customFormat="1" ht="12.75" customHeight="1">
      <c r="A272" s="54">
        <f>MAX($A$1:$A271)+1</f>
        <v>270</v>
      </c>
      <c r="B272" s="55" t="str">
        <f t="shared" si="160"/>
        <v>Claire Attridge</v>
      </c>
      <c r="C272" s="55" t="str">
        <f t="shared" si="161"/>
        <v>Kieran Cox</v>
      </c>
      <c r="D272" s="55" t="str">
        <f t="shared" si="162"/>
        <v>KCCA1</v>
      </c>
      <c r="E272" s="54" t="str">
        <f>IF(ISERROR(VLOOKUP($D272,SITES!$A:$E,2,FALSE())),"",VLOOKUP($D272,SITES!$A:$E,2,FALSE()))</f>
        <v>Ross Islet Slug Island</v>
      </c>
      <c r="F272" s="55">
        <f>IF(ISERROR(VLOOKUP($D272,SITES!$A:$E,3,FALSE())),"",VLOOKUP($D272,SITES!$A:$E,3,FALSE()))</f>
        <v>48.87039</v>
      </c>
      <c r="G272" s="56">
        <f>IF(ISERROR(VLOOKUP($D272,SITES!$A:$E,4,FALSE())),"",VLOOKUP($D272,SITES!$A:$E,4,FALSE()))</f>
        <v>-125.15989999999999</v>
      </c>
      <c r="H272" s="60" t="str">
        <f t="shared" si="163"/>
        <v>14/06/2023</v>
      </c>
      <c r="I272" s="55">
        <f t="shared" si="163"/>
        <v>3.5</v>
      </c>
      <c r="J272" s="55">
        <f t="shared" si="163"/>
        <v>90</v>
      </c>
      <c r="K272" s="57">
        <f t="shared" si="163"/>
        <v>0.42638888888888898</v>
      </c>
      <c r="L272" s="55" t="str">
        <f t="shared" si="163"/>
        <v>KDC</v>
      </c>
      <c r="M272" s="55">
        <f t="shared" si="163"/>
        <v>2.7</v>
      </c>
      <c r="N272" s="55">
        <f t="shared" si="163"/>
        <v>1</v>
      </c>
      <c r="O272" s="55">
        <f t="shared" si="163"/>
        <v>2</v>
      </c>
      <c r="P272" s="55" t="s">
        <v>166</v>
      </c>
      <c r="Q272" s="54" t="str">
        <f>IF($N272=1,IF(ISERROR(VLOOKUP($P272,'M1'!$A:$C,Q$2,FALSE())),"NOT PRESENT",VLOOKUP($P272,'M1'!$A:$C,Q$2,FALSE())),IF($N272=2,IF(ISERROR(VLOOKUP(DATA!$P272,'M2'!$A:$C,Q$2,FALSE())),"NOT PRESENT",VLOOKUP(DATA!$P272,'M2'!$A:$C,Q$2,FALSE())),IF($N272=0,IF(ISERROR(VLOOKUP($P272,'M1'!$A:$C,Q$2,FALSE())),IF(ISERROR(VLOOKUP(DATA!$P272,'M2'!$A:$C,Q$2,FALSE())),"NOT PRESENT",VLOOKUP(DATA!$P272,'M2'!$A:$C,Q$2,FALSE())),VLOOKUP($P272,'M1'!$A:$C,Q$2,FALSE())),"SPECIFY METHOD")))</f>
        <v>Oxylebius pictus</v>
      </c>
      <c r="R272" s="54" t="str">
        <f>IF($N272=1,IF(ISERROR(VLOOKUP($P272,'M1'!$A:$C,R$2,FALSE())),"NOT PRESENT",VLOOKUP($P272,'M1'!$A:$C,R$2,FALSE())),IF($N272=2,IF(ISERROR(VLOOKUP(DATA!$P272,'M2'!$A:$C,R$2,FALSE())),"NOT PRESENT",VLOOKUP(DATA!$P272,'M2'!$A:$C,R$2,FALSE())),IF($N272=0,IF(ISERROR(VLOOKUP($P272,'M1'!$A:$C,R$2,FALSE())),IF(ISERROR(VLOOKUP(DATA!$P272,'M2'!$A:$C,R$2,FALSE())),"NOT PRESENT",VLOOKUP(DATA!$P272,'M2'!$A:$C,R$2,FALSE())),VLOOKUP($P272,'M1'!$A:$C,R$2,FALSE())),"SPECIFY METHOD")))</f>
        <v>Painted greenling</v>
      </c>
      <c r="S272" s="58">
        <f t="shared" si="157"/>
        <v>2</v>
      </c>
      <c r="T272" s="55">
        <v>0</v>
      </c>
      <c r="U272" s="55"/>
      <c r="V272" s="55"/>
      <c r="W272" s="55"/>
      <c r="X272" s="55"/>
      <c r="Y272" s="55">
        <v>1</v>
      </c>
      <c r="Z272" s="55">
        <v>1</v>
      </c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</row>
    <row r="273" spans="1:68" s="59" customFormat="1" ht="12.75" customHeight="1">
      <c r="A273" s="54">
        <f>MAX($A$1:$A272)+1</f>
        <v>271</v>
      </c>
      <c r="B273" s="55" t="str">
        <f t="shared" si="160"/>
        <v>Claire Attridge</v>
      </c>
      <c r="C273" s="55" t="str">
        <f t="shared" si="161"/>
        <v>Kieran Cox</v>
      </c>
      <c r="D273" s="55" t="str">
        <f t="shared" si="162"/>
        <v>KCCA1</v>
      </c>
      <c r="E273" s="54" t="str">
        <f>IF(ISERROR(VLOOKUP($D273,SITES!$A:$E,2,FALSE())),"",VLOOKUP($D273,SITES!$A:$E,2,FALSE()))</f>
        <v>Ross Islet Slug Island</v>
      </c>
      <c r="F273" s="55">
        <f>IF(ISERROR(VLOOKUP($D273,SITES!$A:$E,3,FALSE())),"",VLOOKUP($D273,SITES!$A:$E,3,FALSE()))</f>
        <v>48.87039</v>
      </c>
      <c r="G273" s="56">
        <f>IF(ISERROR(VLOOKUP($D273,SITES!$A:$E,4,FALSE())),"",VLOOKUP($D273,SITES!$A:$E,4,FALSE()))</f>
        <v>-125.15989999999999</v>
      </c>
      <c r="H273" s="60" t="str">
        <f t="shared" si="163"/>
        <v>14/06/2023</v>
      </c>
      <c r="I273" s="55">
        <f t="shared" si="163"/>
        <v>3.5</v>
      </c>
      <c r="J273" s="55">
        <f t="shared" si="163"/>
        <v>90</v>
      </c>
      <c r="K273" s="57">
        <f t="shared" si="163"/>
        <v>0.42638888888888898</v>
      </c>
      <c r="L273" s="55" t="str">
        <f t="shared" si="163"/>
        <v>KDC</v>
      </c>
      <c r="M273" s="55">
        <f t="shared" si="163"/>
        <v>2.7</v>
      </c>
      <c r="N273" s="55">
        <f t="shared" si="163"/>
        <v>1</v>
      </c>
      <c r="O273" s="55">
        <f t="shared" si="163"/>
        <v>2</v>
      </c>
      <c r="P273" s="55" t="s">
        <v>165</v>
      </c>
      <c r="Q273" s="54" t="str">
        <f>IF($N273=1,IF(ISERROR(VLOOKUP($P273,'M1'!$A:$C,Q$2,FALSE())),"NOT PRESENT",VLOOKUP($P273,'M1'!$A:$C,Q$2,FALSE())),IF($N273=2,IF(ISERROR(VLOOKUP(DATA!$P273,'M2'!$A:$C,Q$2,FALSE())),"NOT PRESENT",VLOOKUP(DATA!$P273,'M2'!$A:$C,Q$2,FALSE())),IF($N273=0,IF(ISERROR(VLOOKUP($P273,'M1'!$A:$C,Q$2,FALSE())),IF(ISERROR(VLOOKUP(DATA!$P273,'M2'!$A:$C,Q$2,FALSE())),"NOT PRESENT",VLOOKUP(DATA!$P273,'M2'!$A:$C,Q$2,FALSE())),VLOOKUP($P273,'M1'!$A:$C,Q$2,FALSE())),"SPECIFY METHOD")))</f>
        <v>Cymatogaster aggregata</v>
      </c>
      <c r="R273" s="54" t="str">
        <f>IF($N273=1,IF(ISERROR(VLOOKUP($P273,'M1'!$A:$C,R$2,FALSE())),"NOT PRESENT",VLOOKUP($P273,'M1'!$A:$C,R$2,FALSE())),IF($N273=2,IF(ISERROR(VLOOKUP(DATA!$P273,'M2'!$A:$C,R$2,FALSE())),"NOT PRESENT",VLOOKUP(DATA!$P273,'M2'!$A:$C,R$2,FALSE())),IF($N273=0,IF(ISERROR(VLOOKUP($P273,'M1'!$A:$C,R$2,FALSE())),IF(ISERROR(VLOOKUP(DATA!$P273,'M2'!$A:$C,R$2,FALSE())),"NOT PRESENT",VLOOKUP(DATA!$P273,'M2'!$A:$C,R$2,FALSE())),VLOOKUP($P273,'M1'!$A:$C,R$2,FALSE())),"SPECIFY METHOD")))</f>
        <v>Shiner perch</v>
      </c>
      <c r="S273" s="58">
        <f t="shared" si="157"/>
        <v>4</v>
      </c>
      <c r="T273" s="55">
        <v>0</v>
      </c>
      <c r="U273" s="55"/>
      <c r="V273" s="55"/>
      <c r="W273" s="55">
        <v>2</v>
      </c>
      <c r="X273" s="55">
        <v>2</v>
      </c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</row>
    <row r="274" spans="1:68" s="59" customFormat="1" ht="12.75" customHeight="1">
      <c r="A274" s="54">
        <f>MAX($A$1:$A273)+1</f>
        <v>272</v>
      </c>
      <c r="B274" s="55" t="str">
        <f t="shared" si="160"/>
        <v>Claire Attridge</v>
      </c>
      <c r="C274" s="55" t="str">
        <f t="shared" si="161"/>
        <v>Kieran Cox</v>
      </c>
      <c r="D274" s="55" t="str">
        <f t="shared" si="162"/>
        <v>KCCA1</v>
      </c>
      <c r="E274" s="54" t="str">
        <f>IF(ISERROR(VLOOKUP($D274,SITES!$A:$E,2,FALSE())),"",VLOOKUP($D274,SITES!$A:$E,2,FALSE()))</f>
        <v>Ross Islet Slug Island</v>
      </c>
      <c r="F274" s="55">
        <f>IF(ISERROR(VLOOKUP($D274,SITES!$A:$E,3,FALSE())),"",VLOOKUP($D274,SITES!$A:$E,3,FALSE()))</f>
        <v>48.87039</v>
      </c>
      <c r="G274" s="56">
        <f>IF(ISERROR(VLOOKUP($D274,SITES!$A:$E,4,FALSE())),"",VLOOKUP($D274,SITES!$A:$E,4,FALSE()))</f>
        <v>-125.15989999999999</v>
      </c>
      <c r="H274" s="60" t="str">
        <f t="shared" si="163"/>
        <v>14/06/2023</v>
      </c>
      <c r="I274" s="55">
        <f t="shared" si="163"/>
        <v>3.5</v>
      </c>
      <c r="J274" s="55">
        <f t="shared" si="163"/>
        <v>90</v>
      </c>
      <c r="K274" s="57">
        <f t="shared" si="163"/>
        <v>0.42638888888888898</v>
      </c>
      <c r="L274" s="55" t="str">
        <f t="shared" si="163"/>
        <v>KDC</v>
      </c>
      <c r="M274" s="55">
        <f t="shared" si="163"/>
        <v>2.7</v>
      </c>
      <c r="N274" s="55">
        <f t="shared" si="163"/>
        <v>1</v>
      </c>
      <c r="O274" s="55">
        <f t="shared" si="163"/>
        <v>2</v>
      </c>
      <c r="P274" s="55" t="s">
        <v>171</v>
      </c>
      <c r="Q274" s="54" t="str">
        <f>IF($N274=1,IF(ISERROR(VLOOKUP($P274,'M1'!$A:$C,Q$2,FALSE())),"NOT PRESENT",VLOOKUP($P274,'M1'!$A:$C,Q$2,FALSE())),IF($N274=2,IF(ISERROR(VLOOKUP(DATA!$P274,'M2'!$A:$C,Q$2,FALSE())),"NOT PRESENT",VLOOKUP(DATA!$P274,'M2'!$A:$C,Q$2,FALSE())),IF($N274=0,IF(ISERROR(VLOOKUP($P274,'M1'!$A:$C,Q$2,FALSE())),IF(ISERROR(VLOOKUP(DATA!$P274,'M2'!$A:$C,Q$2,FALSE())),"NOT PRESENT",VLOOKUP(DATA!$P274,'M2'!$A:$C,Q$2,FALSE())),VLOOKUP($P274,'M1'!$A:$C,Q$2,FALSE())),"SPECIFY METHOD")))</f>
        <v>Rhacochilus vacca</v>
      </c>
      <c r="R274" s="54" t="str">
        <f>IF($N274=1,IF(ISERROR(VLOOKUP($P274,'M1'!$A:$C,R$2,FALSE())),"NOT PRESENT",VLOOKUP($P274,'M1'!$A:$C,R$2,FALSE())),IF($N274=2,IF(ISERROR(VLOOKUP(DATA!$P274,'M2'!$A:$C,R$2,FALSE())),"NOT PRESENT",VLOOKUP(DATA!$P274,'M2'!$A:$C,R$2,FALSE())),IF($N274=0,IF(ISERROR(VLOOKUP($P274,'M1'!$A:$C,R$2,FALSE())),IF(ISERROR(VLOOKUP(DATA!$P274,'M2'!$A:$C,R$2,FALSE())),"NOT PRESENT",VLOOKUP(DATA!$P274,'M2'!$A:$C,R$2,FALSE())),VLOOKUP($P274,'M1'!$A:$C,R$2,FALSE())),"SPECIFY METHOD")))</f>
        <v>Pile perch</v>
      </c>
      <c r="S274" s="58">
        <f t="shared" si="157"/>
        <v>3</v>
      </c>
      <c r="T274" s="55">
        <v>0</v>
      </c>
      <c r="U274" s="55"/>
      <c r="V274" s="55"/>
      <c r="W274" s="55"/>
      <c r="X274" s="55">
        <v>2</v>
      </c>
      <c r="Y274" s="55">
        <v>1</v>
      </c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</row>
    <row r="275" spans="1:68" s="59" customFormat="1" ht="12.75" customHeight="1">
      <c r="A275" s="54">
        <f>MAX($A$1:$A274)+1</f>
        <v>273</v>
      </c>
      <c r="B275" s="55" t="str">
        <f t="shared" si="160"/>
        <v>Claire Attridge</v>
      </c>
      <c r="C275" s="55" t="str">
        <f t="shared" si="161"/>
        <v>Kieran Cox</v>
      </c>
      <c r="D275" s="55" t="str">
        <f t="shared" si="162"/>
        <v>KCCA1</v>
      </c>
      <c r="E275" s="54" t="str">
        <f>IF(ISERROR(VLOOKUP($D275,SITES!$A:$E,2,FALSE())),"",VLOOKUP($D275,SITES!$A:$E,2,FALSE()))</f>
        <v>Ross Islet Slug Island</v>
      </c>
      <c r="F275" s="55">
        <f>IF(ISERROR(VLOOKUP($D275,SITES!$A:$E,3,FALSE())),"",VLOOKUP($D275,SITES!$A:$E,3,FALSE()))</f>
        <v>48.87039</v>
      </c>
      <c r="G275" s="56">
        <f>IF(ISERROR(VLOOKUP($D275,SITES!$A:$E,4,FALSE())),"",VLOOKUP($D275,SITES!$A:$E,4,FALSE()))</f>
        <v>-125.15989999999999</v>
      </c>
      <c r="H275" s="60" t="str">
        <f t="shared" si="163"/>
        <v>14/06/2023</v>
      </c>
      <c r="I275" s="55">
        <f t="shared" si="163"/>
        <v>3.5</v>
      </c>
      <c r="J275" s="55">
        <f t="shared" si="163"/>
        <v>90</v>
      </c>
      <c r="K275" s="57">
        <f t="shared" si="163"/>
        <v>0.42638888888888898</v>
      </c>
      <c r="L275" s="55" t="str">
        <f t="shared" si="163"/>
        <v>KDC</v>
      </c>
      <c r="M275" s="55">
        <f t="shared" si="163"/>
        <v>2.7</v>
      </c>
      <c r="N275" s="55">
        <f t="shared" si="163"/>
        <v>1</v>
      </c>
      <c r="O275" s="55">
        <f t="shared" si="163"/>
        <v>2</v>
      </c>
      <c r="P275" s="55" t="s">
        <v>141</v>
      </c>
      <c r="Q275" s="54" t="str">
        <f>IF($N275=1,IF(ISERROR(VLOOKUP($P275,'M1'!$A:$C,Q$2,FALSE())),"NOT PRESENT",VLOOKUP($P275,'M1'!$A:$C,Q$2,FALSE())),IF($N275=2,IF(ISERROR(VLOOKUP(DATA!$P275,'M2'!$A:$C,Q$2,FALSE())),"NOT PRESENT",VLOOKUP(DATA!$P275,'M2'!$A:$C,Q$2,FALSE())),IF($N275=0,IF(ISERROR(VLOOKUP($P275,'M1'!$A:$C,Q$2,FALSE())),IF(ISERROR(VLOOKUP(DATA!$P275,'M2'!$A:$C,Q$2,FALSE())),"NOT PRESENT",VLOOKUP(DATA!$P275,'M2'!$A:$C,Q$2,FALSE())),VLOOKUP($P275,'M1'!$A:$C,Q$2,FALSE())),"SPECIFY METHOD")))</f>
        <v>Rhinogobiops nicholsii</v>
      </c>
      <c r="R275" s="54" t="str">
        <f>IF($N275=1,IF(ISERROR(VLOOKUP($P275,'M1'!$A:$C,R$2,FALSE())),"NOT PRESENT",VLOOKUP($P275,'M1'!$A:$C,R$2,FALSE())),IF($N275=2,IF(ISERROR(VLOOKUP(DATA!$P275,'M2'!$A:$C,R$2,FALSE())),"NOT PRESENT",VLOOKUP(DATA!$P275,'M2'!$A:$C,R$2,FALSE())),IF($N275=0,IF(ISERROR(VLOOKUP($P275,'M1'!$A:$C,R$2,FALSE())),IF(ISERROR(VLOOKUP(DATA!$P275,'M2'!$A:$C,R$2,FALSE())),"NOT PRESENT",VLOOKUP(DATA!$P275,'M2'!$A:$C,R$2,FALSE())),VLOOKUP($P275,'M1'!$A:$C,R$2,FALSE())),"SPECIFY METHOD")))</f>
        <v>Blackeye goby</v>
      </c>
      <c r="S275" s="58">
        <f t="shared" si="157"/>
        <v>1</v>
      </c>
      <c r="T275" s="55">
        <v>0</v>
      </c>
      <c r="U275" s="55"/>
      <c r="V275" s="55"/>
      <c r="W275" s="55">
        <v>1</v>
      </c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</row>
    <row r="276" spans="1:68" s="59" customFormat="1" ht="12.75" customHeight="1">
      <c r="A276" s="54">
        <f>MAX($A$1:$A275)+1</f>
        <v>274</v>
      </c>
      <c r="B276" s="55" t="str">
        <f t="shared" si="160"/>
        <v>Claire Attridge</v>
      </c>
      <c r="C276" s="55" t="str">
        <f t="shared" si="161"/>
        <v>Kieran Cox</v>
      </c>
      <c r="D276" s="55" t="str">
        <f t="shared" si="162"/>
        <v>KCCA1</v>
      </c>
      <c r="E276" s="54" t="str">
        <f>IF(ISERROR(VLOOKUP($D276,SITES!$A:$E,2,FALSE())),"",VLOOKUP($D276,SITES!$A:$E,2,FALSE()))</f>
        <v>Ross Islet Slug Island</v>
      </c>
      <c r="F276" s="55">
        <f>IF(ISERROR(VLOOKUP($D276,SITES!$A:$E,3,FALSE())),"",VLOOKUP($D276,SITES!$A:$E,3,FALSE()))</f>
        <v>48.87039</v>
      </c>
      <c r="G276" s="56">
        <f>IF(ISERROR(VLOOKUP($D276,SITES!$A:$E,4,FALSE())),"",VLOOKUP($D276,SITES!$A:$E,4,FALSE()))</f>
        <v>-125.15989999999999</v>
      </c>
      <c r="H276" s="60" t="str">
        <f t="shared" ref="H276:H297" si="164">IF(ISERROR(H275),IF(ISERROR(H274),IF(ISERROR(H273),"BLANK",H273),H274),H275)</f>
        <v>14/06/2023</v>
      </c>
      <c r="I276" s="55">
        <f t="shared" ref="I276:I297" si="165">IF(ISERROR(I275),IF(ISERROR(I274),IF(ISERROR(I273),"BLANK",I273),I274),I275)</f>
        <v>3.5</v>
      </c>
      <c r="J276" s="55">
        <f t="shared" ref="J276:J297" si="166">IF(ISERROR(J275),IF(ISERROR(J274),IF(ISERROR(J273),"BLANK",J273),J274),J275)</f>
        <v>90</v>
      </c>
      <c r="K276" s="57">
        <f t="shared" ref="K276:K297" si="167">IF(ISERROR(K275),IF(ISERROR(K274),IF(ISERROR(K273),"BLANK",K273),K274),K275)</f>
        <v>0.42638888888888898</v>
      </c>
      <c r="L276" s="55" t="str">
        <f t="shared" ref="L276:L297" si="168">IF(ISERROR(L275),IF(ISERROR(L274),IF(ISERROR(L273),"BLANK",L273),L274),L275)</f>
        <v>KDC</v>
      </c>
      <c r="M276" s="55">
        <f t="shared" ref="M276:M297" si="169">IF(ISERROR(M275),IF(ISERROR(M274),IF(ISERROR(M273),"BLANK",M273),M274),M275)</f>
        <v>2.7</v>
      </c>
      <c r="N276" s="55">
        <v>2</v>
      </c>
      <c r="O276" s="55">
        <f t="shared" ref="O276:O297" si="170">IF(ISERROR(O275),IF(ISERROR(O274),IF(ISERROR(O273),"BLANK",O273),O274),O275)</f>
        <v>2</v>
      </c>
      <c r="P276" s="55" t="s">
        <v>146</v>
      </c>
      <c r="Q276" s="54" t="str">
        <f>IF($N276=1,IF(ISERROR(VLOOKUP($P276,'M1'!$A:$C,Q$2,FALSE())),"NOT PRESENT",VLOOKUP($P276,'M1'!$A:$C,Q$2,FALSE())),IF($N276=2,IF(ISERROR(VLOOKUP(DATA!$P276,'M2'!$A:$C,Q$2,FALSE())),"NOT PRESENT",VLOOKUP(DATA!$P276,'M2'!$A:$C,Q$2,FALSE())),IF($N276=0,IF(ISERROR(VLOOKUP($P276,'M1'!$A:$C,Q$2,FALSE())),IF(ISERROR(VLOOKUP(DATA!$P276,'M2'!$A:$C,Q$2,FALSE())),"NOT PRESENT",VLOOKUP(DATA!$P276,'M2'!$A:$C,Q$2,FALSE())),VLOOKUP($P276,'M1'!$A:$C,Q$2,FALSE())),"SPECIFY METHOD")))</f>
        <v>Mesocentrotus franciscanus</v>
      </c>
      <c r="R276" s="54" t="str">
        <f>IF($N276=1,IF(ISERROR(VLOOKUP($P276,'M1'!$A:$C,R$2,FALSE())),"NOT PRESENT",VLOOKUP($P276,'M1'!$A:$C,R$2,FALSE())),IF($N276=2,IF(ISERROR(VLOOKUP(DATA!$P276,'M2'!$A:$C,R$2,FALSE())),"NOT PRESENT",VLOOKUP(DATA!$P276,'M2'!$A:$C,R$2,FALSE())),IF($N276=0,IF(ISERROR(VLOOKUP($P276,'M1'!$A:$C,R$2,FALSE())),IF(ISERROR(VLOOKUP(DATA!$P276,'M2'!$A:$C,R$2,FALSE())),"NOT PRESENT",VLOOKUP(DATA!$P276,'M2'!$A:$C,R$2,FALSE())),VLOOKUP($P276,'M1'!$A:$C,R$2,FALSE())),"SPECIFY METHOD")))</f>
        <v>Red sea urchin</v>
      </c>
      <c r="S276" s="58">
        <f t="shared" si="157"/>
        <v>39</v>
      </c>
      <c r="T276" s="55">
        <v>39</v>
      </c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</row>
    <row r="277" spans="1:68" s="59" customFormat="1" ht="12.75" customHeight="1">
      <c r="A277" s="54">
        <f>MAX($A$1:$A276)+1</f>
        <v>275</v>
      </c>
      <c r="B277" s="55" t="str">
        <f t="shared" si="160"/>
        <v>Claire Attridge</v>
      </c>
      <c r="C277" s="55" t="str">
        <f t="shared" si="161"/>
        <v>Kieran Cox</v>
      </c>
      <c r="D277" s="55" t="str">
        <f t="shared" si="162"/>
        <v>KCCA1</v>
      </c>
      <c r="E277" s="54" t="str">
        <f>IF(ISERROR(VLOOKUP($D277,SITES!$A:$E,2,FALSE())),"",VLOOKUP($D277,SITES!$A:$E,2,FALSE()))</f>
        <v>Ross Islet Slug Island</v>
      </c>
      <c r="F277" s="55">
        <f>IF(ISERROR(VLOOKUP($D277,SITES!$A:$E,3,FALSE())),"",VLOOKUP($D277,SITES!$A:$E,3,FALSE()))</f>
        <v>48.87039</v>
      </c>
      <c r="G277" s="56">
        <f>IF(ISERROR(VLOOKUP($D277,SITES!$A:$E,4,FALSE())),"",VLOOKUP($D277,SITES!$A:$E,4,FALSE()))</f>
        <v>-125.15989999999999</v>
      </c>
      <c r="H277" s="60" t="str">
        <f t="shared" si="164"/>
        <v>14/06/2023</v>
      </c>
      <c r="I277" s="55">
        <f t="shared" si="165"/>
        <v>3.5</v>
      </c>
      <c r="J277" s="55">
        <f t="shared" si="166"/>
        <v>90</v>
      </c>
      <c r="K277" s="57">
        <f t="shared" si="167"/>
        <v>0.42638888888888898</v>
      </c>
      <c r="L277" s="55" t="str">
        <f t="shared" si="168"/>
        <v>KDC</v>
      </c>
      <c r="M277" s="55">
        <f t="shared" si="169"/>
        <v>2.7</v>
      </c>
      <c r="N277" s="55">
        <f t="shared" ref="N277:N294" si="171">IF(ISERROR(N276),IF(ISERROR(N275),IF(ISERROR(N274),"BLANK",N274),N275),N276)</f>
        <v>2</v>
      </c>
      <c r="O277" s="55">
        <f t="shared" si="170"/>
        <v>2</v>
      </c>
      <c r="P277" s="55" t="s">
        <v>173</v>
      </c>
      <c r="Q277" s="54" t="str">
        <f>IF($N277=1,IF(ISERROR(VLOOKUP($P277,'M1'!$A:$C,Q$2,FALSE())),"NOT PRESENT",VLOOKUP($P277,'M1'!$A:$C,Q$2,FALSE())),IF($N277=2,IF(ISERROR(VLOOKUP(DATA!$P277,'M2'!$A:$C,Q$2,FALSE())),"NOT PRESENT",VLOOKUP(DATA!$P277,'M2'!$A:$C,Q$2,FALSE())),IF($N277=0,IF(ISERROR(VLOOKUP($P277,'M1'!$A:$C,Q$2,FALSE())),IF(ISERROR(VLOOKUP(DATA!$P277,'M2'!$A:$C,Q$2,FALSE())),"NOT PRESENT",VLOOKUP(DATA!$P277,'M2'!$A:$C,Q$2,FALSE())),VLOOKUP($P277,'M1'!$A:$C,Q$2,FALSE())),"SPECIFY METHOD")))</f>
        <v>Haliotis kamtschatkana</v>
      </c>
      <c r="R277" s="54" t="str">
        <f>IF($N277=1,IF(ISERROR(VLOOKUP($P277,'M1'!$A:$C,R$2,FALSE())),"NOT PRESENT",VLOOKUP($P277,'M1'!$A:$C,R$2,FALSE())),IF($N277=2,IF(ISERROR(VLOOKUP(DATA!$P277,'M2'!$A:$C,R$2,FALSE())),"NOT PRESENT",VLOOKUP(DATA!$P277,'M2'!$A:$C,R$2,FALSE())),IF($N277=0,IF(ISERROR(VLOOKUP($P277,'M1'!$A:$C,R$2,FALSE())),IF(ISERROR(VLOOKUP(DATA!$P277,'M2'!$A:$C,R$2,FALSE())),"NOT PRESENT",VLOOKUP(DATA!$P277,'M2'!$A:$C,R$2,FALSE())),VLOOKUP($P277,'M1'!$A:$C,R$2,FALSE())),"SPECIFY METHOD")))</f>
        <v>Pinto abalone</v>
      </c>
      <c r="S277" s="58">
        <f t="shared" si="157"/>
        <v>24</v>
      </c>
      <c r="T277" s="55">
        <v>0</v>
      </c>
      <c r="U277" s="55"/>
      <c r="V277" s="55">
        <v>4</v>
      </c>
      <c r="W277" s="55">
        <v>7</v>
      </c>
      <c r="X277" s="55">
        <v>9</v>
      </c>
      <c r="Y277" s="55">
        <v>4</v>
      </c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</row>
    <row r="278" spans="1:68" s="59" customFormat="1" ht="12.75" customHeight="1">
      <c r="A278" s="54">
        <f>MAX($A$1:$A277)+1</f>
        <v>276</v>
      </c>
      <c r="B278" s="55" t="str">
        <f t="shared" si="160"/>
        <v>Claire Attridge</v>
      </c>
      <c r="C278" s="55" t="str">
        <f t="shared" si="161"/>
        <v>Kieran Cox</v>
      </c>
      <c r="D278" s="55" t="str">
        <f t="shared" si="162"/>
        <v>KCCA1</v>
      </c>
      <c r="E278" s="54" t="str">
        <f>IF(ISERROR(VLOOKUP($D278,SITES!$A:$E,2,FALSE())),"",VLOOKUP($D278,SITES!$A:$E,2,FALSE()))</f>
        <v>Ross Islet Slug Island</v>
      </c>
      <c r="F278" s="55">
        <f>IF(ISERROR(VLOOKUP($D278,SITES!$A:$E,3,FALSE())),"",VLOOKUP($D278,SITES!$A:$E,3,FALSE()))</f>
        <v>48.87039</v>
      </c>
      <c r="G278" s="56">
        <f>IF(ISERROR(VLOOKUP($D278,SITES!$A:$E,4,FALSE())),"",VLOOKUP($D278,SITES!$A:$E,4,FALSE()))</f>
        <v>-125.15989999999999</v>
      </c>
      <c r="H278" s="60" t="str">
        <f t="shared" si="164"/>
        <v>14/06/2023</v>
      </c>
      <c r="I278" s="55">
        <f t="shared" si="165"/>
        <v>3.5</v>
      </c>
      <c r="J278" s="55">
        <f t="shared" si="166"/>
        <v>90</v>
      </c>
      <c r="K278" s="57">
        <f t="shared" si="167"/>
        <v>0.42638888888888898</v>
      </c>
      <c r="L278" s="55" t="str">
        <f t="shared" si="168"/>
        <v>KDC</v>
      </c>
      <c r="M278" s="55">
        <f t="shared" si="169"/>
        <v>2.7</v>
      </c>
      <c r="N278" s="55">
        <f t="shared" si="171"/>
        <v>2</v>
      </c>
      <c r="O278" s="55">
        <f t="shared" si="170"/>
        <v>2</v>
      </c>
      <c r="P278" s="55" t="s">
        <v>142</v>
      </c>
      <c r="Q278" s="54" t="str">
        <f>IF($N278=1,IF(ISERROR(VLOOKUP($P278,'M1'!$A:$C,Q$2,FALSE())),"NOT PRESENT",VLOOKUP($P278,'M1'!$A:$C,Q$2,FALSE())),IF($N278=2,IF(ISERROR(VLOOKUP(DATA!$P278,'M2'!$A:$C,Q$2,FALSE())),"NOT PRESENT",VLOOKUP(DATA!$P278,'M2'!$A:$C,Q$2,FALSE())),IF($N278=0,IF(ISERROR(VLOOKUP($P278,'M1'!$A:$C,Q$2,FALSE())),IF(ISERROR(VLOOKUP(DATA!$P278,'M2'!$A:$C,Q$2,FALSE())),"NOT PRESENT",VLOOKUP(DATA!$P278,'M2'!$A:$C,Q$2,FALSE())),VLOOKUP($P278,'M1'!$A:$C,Q$2,FALSE())),"SPECIFY METHOD")))</f>
        <v>Dermasterias imbricata</v>
      </c>
      <c r="R278" s="54" t="str">
        <f>IF($N278=1,IF(ISERROR(VLOOKUP($P278,'M1'!$A:$C,R$2,FALSE())),"NOT PRESENT",VLOOKUP($P278,'M1'!$A:$C,R$2,FALSE())),IF($N278=2,IF(ISERROR(VLOOKUP(DATA!$P278,'M2'!$A:$C,R$2,FALSE())),"NOT PRESENT",VLOOKUP(DATA!$P278,'M2'!$A:$C,R$2,FALSE())),IF($N278=0,IF(ISERROR(VLOOKUP($P278,'M1'!$A:$C,R$2,FALSE())),IF(ISERROR(VLOOKUP(DATA!$P278,'M2'!$A:$C,R$2,FALSE())),"NOT PRESENT",VLOOKUP(DATA!$P278,'M2'!$A:$C,R$2,FALSE())),VLOOKUP($P278,'M1'!$A:$C,R$2,FALSE())),"SPECIFY METHOD")))</f>
        <v>Leather star</v>
      </c>
      <c r="S278" s="58">
        <f t="shared" si="157"/>
        <v>8</v>
      </c>
      <c r="T278" s="55">
        <v>8</v>
      </c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</row>
    <row r="279" spans="1:68" s="59" customFormat="1" ht="12.75" customHeight="1">
      <c r="A279" s="54">
        <f>MAX($A$1:$A278)+1</f>
        <v>277</v>
      </c>
      <c r="B279" s="55" t="str">
        <f t="shared" si="160"/>
        <v>Claire Attridge</v>
      </c>
      <c r="C279" s="55" t="str">
        <f t="shared" si="161"/>
        <v>Kieran Cox</v>
      </c>
      <c r="D279" s="55" t="str">
        <f t="shared" si="162"/>
        <v>KCCA1</v>
      </c>
      <c r="E279" s="54" t="str">
        <f>IF(ISERROR(VLOOKUP($D279,SITES!$A:$E,2,FALSE())),"",VLOOKUP($D279,SITES!$A:$E,2,FALSE()))</f>
        <v>Ross Islet Slug Island</v>
      </c>
      <c r="F279" s="55">
        <f>IF(ISERROR(VLOOKUP($D279,SITES!$A:$E,3,FALSE())),"",VLOOKUP($D279,SITES!$A:$E,3,FALSE()))</f>
        <v>48.87039</v>
      </c>
      <c r="G279" s="56">
        <f>IF(ISERROR(VLOOKUP($D279,SITES!$A:$E,4,FALSE())),"",VLOOKUP($D279,SITES!$A:$E,4,FALSE()))</f>
        <v>-125.15989999999999</v>
      </c>
      <c r="H279" s="60" t="str">
        <f t="shared" si="164"/>
        <v>14/06/2023</v>
      </c>
      <c r="I279" s="55">
        <f t="shared" si="165"/>
        <v>3.5</v>
      </c>
      <c r="J279" s="55">
        <f t="shared" si="166"/>
        <v>90</v>
      </c>
      <c r="K279" s="57">
        <f t="shared" si="167"/>
        <v>0.42638888888888898</v>
      </c>
      <c r="L279" s="55" t="str">
        <f t="shared" si="168"/>
        <v>KDC</v>
      </c>
      <c r="M279" s="55">
        <f t="shared" si="169"/>
        <v>2.7</v>
      </c>
      <c r="N279" s="55">
        <f t="shared" si="171"/>
        <v>2</v>
      </c>
      <c r="O279" s="55">
        <f t="shared" si="170"/>
        <v>2</v>
      </c>
      <c r="P279" s="55" t="s">
        <v>159</v>
      </c>
      <c r="Q279" s="54" t="str">
        <f>IF($N279=1,IF(ISERROR(VLOOKUP($P279,'M1'!$A:$C,Q$2,FALSE())),"NOT PRESENT",VLOOKUP($P279,'M1'!$A:$C,Q$2,FALSE())),IF($N279=2,IF(ISERROR(VLOOKUP(DATA!$P279,'M2'!$A:$C,Q$2,FALSE())),"NOT PRESENT",VLOOKUP(DATA!$P279,'M2'!$A:$C,Q$2,FALSE())),IF($N279=0,IF(ISERROR(VLOOKUP($P279,'M1'!$A:$C,Q$2,FALSE())),IF(ISERROR(VLOOKUP(DATA!$P279,'M2'!$A:$C,Q$2,FALSE())),"NOT PRESENT",VLOOKUP(DATA!$P279,'M2'!$A:$C,Q$2,FALSE())),VLOOKUP($P279,'M1'!$A:$C,Q$2,FALSE())),"SPECIFY METHOD")))</f>
        <v>Patiria miniata</v>
      </c>
      <c r="R279" s="54" t="str">
        <f>IF($N279=1,IF(ISERROR(VLOOKUP($P279,'M1'!$A:$C,R$2,FALSE())),"NOT PRESENT",VLOOKUP($P279,'M1'!$A:$C,R$2,FALSE())),IF($N279=2,IF(ISERROR(VLOOKUP(DATA!$P279,'M2'!$A:$C,R$2,FALSE())),"NOT PRESENT",VLOOKUP(DATA!$P279,'M2'!$A:$C,R$2,FALSE())),IF($N279=0,IF(ISERROR(VLOOKUP($P279,'M1'!$A:$C,R$2,FALSE())),IF(ISERROR(VLOOKUP(DATA!$P279,'M2'!$A:$C,R$2,FALSE())),"NOT PRESENT",VLOOKUP(DATA!$P279,'M2'!$A:$C,R$2,FALSE())),VLOOKUP($P279,'M1'!$A:$C,R$2,FALSE())),"SPECIFY METHOD")))</f>
        <v>Bat star</v>
      </c>
      <c r="S279" s="58">
        <f t="shared" si="157"/>
        <v>44</v>
      </c>
      <c r="T279" s="55">
        <v>44</v>
      </c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</row>
    <row r="280" spans="1:68" s="59" customFormat="1" ht="12.75" customHeight="1">
      <c r="A280" s="54">
        <f>MAX($A$1:$A279)+1</f>
        <v>278</v>
      </c>
      <c r="B280" s="55" t="str">
        <f t="shared" si="160"/>
        <v>Claire Attridge</v>
      </c>
      <c r="C280" s="55" t="str">
        <f t="shared" si="161"/>
        <v>Kieran Cox</v>
      </c>
      <c r="D280" s="55" t="str">
        <f t="shared" si="162"/>
        <v>KCCA1</v>
      </c>
      <c r="E280" s="54" t="str">
        <f>IF(ISERROR(VLOOKUP($D280,SITES!$A:$E,2,FALSE())),"",VLOOKUP($D280,SITES!$A:$E,2,FALSE()))</f>
        <v>Ross Islet Slug Island</v>
      </c>
      <c r="F280" s="55">
        <f>IF(ISERROR(VLOOKUP($D280,SITES!$A:$E,3,FALSE())),"",VLOOKUP($D280,SITES!$A:$E,3,FALSE()))</f>
        <v>48.87039</v>
      </c>
      <c r="G280" s="56">
        <f>IF(ISERROR(VLOOKUP($D280,SITES!$A:$E,4,FALSE())),"",VLOOKUP($D280,SITES!$A:$E,4,FALSE()))</f>
        <v>-125.15989999999999</v>
      </c>
      <c r="H280" s="60" t="str">
        <f t="shared" si="164"/>
        <v>14/06/2023</v>
      </c>
      <c r="I280" s="55">
        <f t="shared" si="165"/>
        <v>3.5</v>
      </c>
      <c r="J280" s="55">
        <f t="shared" si="166"/>
        <v>90</v>
      </c>
      <c r="K280" s="57">
        <f t="shared" si="167"/>
        <v>0.42638888888888898</v>
      </c>
      <c r="L280" s="55" t="str">
        <f t="shared" si="168"/>
        <v>KDC</v>
      </c>
      <c r="M280" s="55">
        <f t="shared" si="169"/>
        <v>2.7</v>
      </c>
      <c r="N280" s="55">
        <f t="shared" si="171"/>
        <v>2</v>
      </c>
      <c r="O280" s="55">
        <f t="shared" si="170"/>
        <v>2</v>
      </c>
      <c r="P280" s="55" t="s">
        <v>141</v>
      </c>
      <c r="Q280" s="54" t="str">
        <f>IF($N280=1,IF(ISERROR(VLOOKUP($P280,'M1'!$A:$C,Q$2,FALSE())),"NOT PRESENT",VLOOKUP($P280,'M1'!$A:$C,Q$2,FALSE())),IF($N280=2,IF(ISERROR(VLOOKUP(DATA!$P280,'M2'!$A:$C,Q$2,FALSE())),"NOT PRESENT",VLOOKUP(DATA!$P280,'M2'!$A:$C,Q$2,FALSE())),IF($N280=0,IF(ISERROR(VLOOKUP($P280,'M1'!$A:$C,Q$2,FALSE())),IF(ISERROR(VLOOKUP(DATA!$P280,'M2'!$A:$C,Q$2,FALSE())),"NOT PRESENT",VLOOKUP(DATA!$P280,'M2'!$A:$C,Q$2,FALSE())),VLOOKUP($P280,'M1'!$A:$C,Q$2,FALSE())),"SPECIFY METHOD")))</f>
        <v>Rhinogobiops nicholsii</v>
      </c>
      <c r="R280" s="54" t="str">
        <f>IF($N280=1,IF(ISERROR(VLOOKUP($P280,'M1'!$A:$C,R$2,FALSE())),"NOT PRESENT",VLOOKUP($P280,'M1'!$A:$C,R$2,FALSE())),IF($N280=2,IF(ISERROR(VLOOKUP(DATA!$P280,'M2'!$A:$C,R$2,FALSE())),"NOT PRESENT",VLOOKUP(DATA!$P280,'M2'!$A:$C,R$2,FALSE())),IF($N280=0,IF(ISERROR(VLOOKUP($P280,'M1'!$A:$C,R$2,FALSE())),IF(ISERROR(VLOOKUP(DATA!$P280,'M2'!$A:$C,R$2,FALSE())),"NOT PRESENT",VLOOKUP(DATA!$P280,'M2'!$A:$C,R$2,FALSE())),VLOOKUP($P280,'M1'!$A:$C,R$2,FALSE())),"SPECIFY METHOD")))</f>
        <v>Blackeye goby</v>
      </c>
      <c r="S280" s="58">
        <f t="shared" si="157"/>
        <v>58</v>
      </c>
      <c r="T280" s="55">
        <v>0</v>
      </c>
      <c r="U280" s="55"/>
      <c r="V280" s="55">
        <v>9</v>
      </c>
      <c r="W280" s="55">
        <v>18</v>
      </c>
      <c r="X280" s="55">
        <v>19</v>
      </c>
      <c r="Y280" s="55">
        <v>12</v>
      </c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</row>
    <row r="281" spans="1:68" s="59" customFormat="1" ht="12.75" customHeight="1">
      <c r="A281" s="54">
        <f>MAX($A$1:$A280)+1</f>
        <v>279</v>
      </c>
      <c r="B281" s="55" t="str">
        <f t="shared" si="160"/>
        <v>Claire Attridge</v>
      </c>
      <c r="C281" s="55" t="str">
        <f t="shared" si="161"/>
        <v>Kieran Cox</v>
      </c>
      <c r="D281" s="55" t="str">
        <f t="shared" si="162"/>
        <v>KCCA1</v>
      </c>
      <c r="E281" s="54" t="str">
        <f>IF(ISERROR(VLOOKUP($D281,SITES!$A:$E,2,FALSE())),"",VLOOKUP($D281,SITES!$A:$E,2,FALSE()))</f>
        <v>Ross Islet Slug Island</v>
      </c>
      <c r="F281" s="55">
        <f>IF(ISERROR(VLOOKUP($D281,SITES!$A:$E,3,FALSE())),"",VLOOKUP($D281,SITES!$A:$E,3,FALSE()))</f>
        <v>48.87039</v>
      </c>
      <c r="G281" s="56">
        <f>IF(ISERROR(VLOOKUP($D281,SITES!$A:$E,4,FALSE())),"",VLOOKUP($D281,SITES!$A:$E,4,FALSE()))</f>
        <v>-125.15989999999999</v>
      </c>
      <c r="H281" s="60" t="str">
        <f t="shared" si="164"/>
        <v>14/06/2023</v>
      </c>
      <c r="I281" s="55">
        <f t="shared" si="165"/>
        <v>3.5</v>
      </c>
      <c r="J281" s="55">
        <f t="shared" si="166"/>
        <v>90</v>
      </c>
      <c r="K281" s="57">
        <f t="shared" si="167"/>
        <v>0.42638888888888898</v>
      </c>
      <c r="L281" s="55" t="str">
        <f t="shared" si="168"/>
        <v>KDC</v>
      </c>
      <c r="M281" s="55">
        <f t="shared" si="169"/>
        <v>2.7</v>
      </c>
      <c r="N281" s="55">
        <f t="shared" si="171"/>
        <v>2</v>
      </c>
      <c r="O281" s="55">
        <f t="shared" si="170"/>
        <v>2</v>
      </c>
      <c r="P281" s="55" t="s">
        <v>151</v>
      </c>
      <c r="Q281" s="54" t="str">
        <f>IF($N281=1,IF(ISERROR(VLOOKUP($P281,'M1'!$A:$C,Q$2,FALSE())),"NOT PRESENT",VLOOKUP($P281,'M1'!$A:$C,Q$2,FALSE())),IF($N281=2,IF(ISERROR(VLOOKUP(DATA!$P281,'M2'!$A:$C,Q$2,FALSE())),"NOT PRESENT",VLOOKUP(DATA!$P281,'M2'!$A:$C,Q$2,FALSE())),IF($N281=0,IF(ISERROR(VLOOKUP($P281,'M1'!$A:$C,Q$2,FALSE())),IF(ISERROR(VLOOKUP(DATA!$P281,'M2'!$A:$C,Q$2,FALSE())),"NOT PRESENT",VLOOKUP(DATA!$P281,'M2'!$A:$C,Q$2,FALSE())),VLOOKUP($P281,'M1'!$A:$C,Q$2,FALSE())),"SPECIFY METHOD")))</f>
        <v>Evasterias troschelii</v>
      </c>
      <c r="R281" s="54" t="str">
        <f>IF($N281=1,IF(ISERROR(VLOOKUP($P281,'M1'!$A:$C,R$2,FALSE())),"NOT PRESENT",VLOOKUP($P281,'M1'!$A:$C,R$2,FALSE())),IF($N281=2,IF(ISERROR(VLOOKUP(DATA!$P281,'M2'!$A:$C,R$2,FALSE())),"NOT PRESENT",VLOOKUP(DATA!$P281,'M2'!$A:$C,R$2,FALSE())),IF($N281=0,IF(ISERROR(VLOOKUP($P281,'M1'!$A:$C,R$2,FALSE())),IF(ISERROR(VLOOKUP(DATA!$P281,'M2'!$A:$C,R$2,FALSE())),"NOT PRESENT",VLOOKUP(DATA!$P281,'M2'!$A:$C,R$2,FALSE())),VLOOKUP($P281,'M1'!$A:$C,R$2,FALSE())),"SPECIFY METHOD")))</f>
        <v>Mottled starfish</v>
      </c>
      <c r="S281" s="58">
        <f t="shared" si="157"/>
        <v>3</v>
      </c>
      <c r="T281" s="55">
        <v>3</v>
      </c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</row>
    <row r="282" spans="1:68" s="59" customFormat="1" ht="12.75" customHeight="1">
      <c r="A282" s="54">
        <f>MAX($A$1:$A281)+1</f>
        <v>280</v>
      </c>
      <c r="B282" s="55" t="str">
        <f t="shared" si="160"/>
        <v>Claire Attridge</v>
      </c>
      <c r="C282" s="55" t="str">
        <f t="shared" si="161"/>
        <v>Kieran Cox</v>
      </c>
      <c r="D282" s="55" t="str">
        <f t="shared" si="162"/>
        <v>KCCA1</v>
      </c>
      <c r="E282" s="54" t="str">
        <f>IF(ISERROR(VLOOKUP($D282,SITES!$A:$E,2,FALSE())),"",VLOOKUP($D282,SITES!$A:$E,2,FALSE()))</f>
        <v>Ross Islet Slug Island</v>
      </c>
      <c r="F282" s="55">
        <f>IF(ISERROR(VLOOKUP($D282,SITES!$A:$E,3,FALSE())),"",VLOOKUP($D282,SITES!$A:$E,3,FALSE()))</f>
        <v>48.87039</v>
      </c>
      <c r="G282" s="56">
        <f>IF(ISERROR(VLOOKUP($D282,SITES!$A:$E,4,FALSE())),"",VLOOKUP($D282,SITES!$A:$E,4,FALSE()))</f>
        <v>-125.15989999999999</v>
      </c>
      <c r="H282" s="60" t="str">
        <f t="shared" si="164"/>
        <v>14/06/2023</v>
      </c>
      <c r="I282" s="55">
        <f t="shared" si="165"/>
        <v>3.5</v>
      </c>
      <c r="J282" s="55">
        <f t="shared" si="166"/>
        <v>90</v>
      </c>
      <c r="K282" s="57">
        <f t="shared" si="167"/>
        <v>0.42638888888888898</v>
      </c>
      <c r="L282" s="55" t="str">
        <f t="shared" si="168"/>
        <v>KDC</v>
      </c>
      <c r="M282" s="55">
        <f t="shared" si="169"/>
        <v>2.7</v>
      </c>
      <c r="N282" s="55">
        <f t="shared" si="171"/>
        <v>2</v>
      </c>
      <c r="O282" s="55">
        <f t="shared" si="170"/>
        <v>2</v>
      </c>
      <c r="P282" s="55" t="s">
        <v>145</v>
      </c>
      <c r="Q282" s="54" t="str">
        <f>IF($N282=1,IF(ISERROR(VLOOKUP($P282,'M1'!$A:$C,Q$2,FALSE())),"NOT PRESENT",VLOOKUP($P282,'M1'!$A:$C,Q$2,FALSE())),IF($N282=2,IF(ISERROR(VLOOKUP(DATA!$P282,'M2'!$A:$C,Q$2,FALSE())),"NOT PRESENT",VLOOKUP(DATA!$P282,'M2'!$A:$C,Q$2,FALSE())),IF($N282=0,IF(ISERROR(VLOOKUP($P282,'M1'!$A:$C,Q$2,FALSE())),IF(ISERROR(VLOOKUP(DATA!$P282,'M2'!$A:$C,Q$2,FALSE())),"NOT PRESENT",VLOOKUP(DATA!$P282,'M2'!$A:$C,Q$2,FALSE())),VLOOKUP($P282,'M1'!$A:$C,Q$2,FALSE())),"SPECIFY METHOD")))</f>
        <v>Pycnopodia helianthoides</v>
      </c>
      <c r="R282" s="54" t="str">
        <f>IF($N282=1,IF(ISERROR(VLOOKUP($P282,'M1'!$A:$C,R$2,FALSE())),"NOT PRESENT",VLOOKUP($P282,'M1'!$A:$C,R$2,FALSE())),IF($N282=2,IF(ISERROR(VLOOKUP(DATA!$P282,'M2'!$A:$C,R$2,FALSE())),"NOT PRESENT",VLOOKUP(DATA!$P282,'M2'!$A:$C,R$2,FALSE())),IF($N282=0,IF(ISERROR(VLOOKUP($P282,'M1'!$A:$C,R$2,FALSE())),IF(ISERROR(VLOOKUP(DATA!$P282,'M2'!$A:$C,R$2,FALSE())),"NOT PRESENT",VLOOKUP(DATA!$P282,'M2'!$A:$C,R$2,FALSE())),VLOOKUP($P282,'M1'!$A:$C,R$2,FALSE())),"SPECIFY METHOD")))</f>
        <v>Sunflower star</v>
      </c>
      <c r="S282" s="58">
        <f t="shared" si="157"/>
        <v>3</v>
      </c>
      <c r="T282" s="55">
        <v>0</v>
      </c>
      <c r="U282" s="55">
        <v>3</v>
      </c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</row>
    <row r="283" spans="1:68" s="59" customFormat="1" ht="12.75" customHeight="1">
      <c r="A283" s="54">
        <f>MAX($A$1:$A282)+1</f>
        <v>281</v>
      </c>
      <c r="B283" s="55" t="str">
        <f t="shared" si="160"/>
        <v>Claire Attridge</v>
      </c>
      <c r="C283" s="55" t="str">
        <f t="shared" si="161"/>
        <v>Kieran Cox</v>
      </c>
      <c r="D283" s="55" t="str">
        <f t="shared" si="162"/>
        <v>KCCA1</v>
      </c>
      <c r="E283" s="54" t="str">
        <f>IF(ISERROR(VLOOKUP($D283,SITES!$A:$E,2,FALSE())),"",VLOOKUP($D283,SITES!$A:$E,2,FALSE()))</f>
        <v>Ross Islet Slug Island</v>
      </c>
      <c r="F283" s="55">
        <f>IF(ISERROR(VLOOKUP($D283,SITES!$A:$E,3,FALSE())),"",VLOOKUP($D283,SITES!$A:$E,3,FALSE()))</f>
        <v>48.87039</v>
      </c>
      <c r="G283" s="56">
        <f>IF(ISERROR(VLOOKUP($D283,SITES!$A:$E,4,FALSE())),"",VLOOKUP($D283,SITES!$A:$E,4,FALSE()))</f>
        <v>-125.15989999999999</v>
      </c>
      <c r="H283" s="60" t="str">
        <f t="shared" si="164"/>
        <v>14/06/2023</v>
      </c>
      <c r="I283" s="55">
        <f t="shared" si="165"/>
        <v>3.5</v>
      </c>
      <c r="J283" s="55">
        <f t="shared" si="166"/>
        <v>90</v>
      </c>
      <c r="K283" s="57">
        <f t="shared" si="167"/>
        <v>0.42638888888888898</v>
      </c>
      <c r="L283" s="55" t="str">
        <f t="shared" si="168"/>
        <v>KDC</v>
      </c>
      <c r="M283" s="55">
        <f t="shared" si="169"/>
        <v>2.7</v>
      </c>
      <c r="N283" s="55">
        <f t="shared" si="171"/>
        <v>2</v>
      </c>
      <c r="O283" s="55">
        <f t="shared" si="170"/>
        <v>2</v>
      </c>
      <c r="P283" s="55" t="s">
        <v>193</v>
      </c>
      <c r="Q283" s="54" t="str">
        <f>IF($N283=1,IF(ISERROR(VLOOKUP($P283,'M1'!$A:$C,Q$2,FALSE())),"NOT PRESENT",VLOOKUP($P283,'M1'!$A:$C,Q$2,FALSE())),IF($N283=2,IF(ISERROR(VLOOKUP(DATA!$P283,'M2'!$A:$C,Q$2,FALSE())),"NOT PRESENT",VLOOKUP(DATA!$P283,'M2'!$A:$C,Q$2,FALSE())),IF($N283=0,IF(ISERROR(VLOOKUP($P283,'M1'!$A:$C,Q$2,FALSE())),IF(ISERROR(VLOOKUP(DATA!$P283,'M2'!$A:$C,Q$2,FALSE())),"NOT PRESENT",VLOOKUP(DATA!$P283,'M2'!$A:$C,Q$2,FALSE())),VLOOKUP($P283,'M1'!$A:$C,Q$2,FALSE())),"SPECIFY METHOD")))</f>
        <v>Diodora aspera</v>
      </c>
      <c r="R283" s="54" t="str">
        <f>IF($N283=1,IF(ISERROR(VLOOKUP($P283,'M1'!$A:$C,R$2,FALSE())),"NOT PRESENT",VLOOKUP($P283,'M1'!$A:$C,R$2,FALSE())),IF($N283=2,IF(ISERROR(VLOOKUP(DATA!$P283,'M2'!$A:$C,R$2,FALSE())),"NOT PRESENT",VLOOKUP(DATA!$P283,'M2'!$A:$C,R$2,FALSE())),IF($N283=0,IF(ISERROR(VLOOKUP($P283,'M1'!$A:$C,R$2,FALSE())),IF(ISERROR(VLOOKUP(DATA!$P283,'M2'!$A:$C,R$2,FALSE())),"NOT PRESENT",VLOOKUP(DATA!$P283,'M2'!$A:$C,R$2,FALSE())),VLOOKUP($P283,'M1'!$A:$C,R$2,FALSE())),"SPECIFY METHOD")))</f>
        <v>Rough Keyhold Limpet</v>
      </c>
      <c r="S283" s="58">
        <f t="shared" si="157"/>
        <v>7</v>
      </c>
      <c r="T283" s="55">
        <v>7</v>
      </c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</row>
    <row r="284" spans="1:68" s="59" customFormat="1" ht="12.75" customHeight="1">
      <c r="A284" s="54">
        <f>MAX($A$1:$A283)+1</f>
        <v>282</v>
      </c>
      <c r="B284" s="55" t="str">
        <f t="shared" si="160"/>
        <v>Claire Attridge</v>
      </c>
      <c r="C284" s="55" t="str">
        <f t="shared" si="161"/>
        <v>Kieran Cox</v>
      </c>
      <c r="D284" s="55" t="str">
        <f t="shared" si="162"/>
        <v>KCCA1</v>
      </c>
      <c r="E284" s="54" t="str">
        <f>IF(ISERROR(VLOOKUP($D284,SITES!$A:$E,2,FALSE())),"",VLOOKUP($D284,SITES!$A:$E,2,FALSE()))</f>
        <v>Ross Islet Slug Island</v>
      </c>
      <c r="F284" s="55">
        <f>IF(ISERROR(VLOOKUP($D284,SITES!$A:$E,3,FALSE())),"",VLOOKUP($D284,SITES!$A:$E,3,FALSE()))</f>
        <v>48.87039</v>
      </c>
      <c r="G284" s="56">
        <f>IF(ISERROR(VLOOKUP($D284,SITES!$A:$E,4,FALSE())),"",VLOOKUP($D284,SITES!$A:$E,4,FALSE()))</f>
        <v>-125.15989999999999</v>
      </c>
      <c r="H284" s="60" t="str">
        <f t="shared" si="164"/>
        <v>14/06/2023</v>
      </c>
      <c r="I284" s="55">
        <f t="shared" si="165"/>
        <v>3.5</v>
      </c>
      <c r="J284" s="55">
        <f t="shared" si="166"/>
        <v>90</v>
      </c>
      <c r="K284" s="57">
        <f t="shared" si="167"/>
        <v>0.42638888888888898</v>
      </c>
      <c r="L284" s="55" t="str">
        <f t="shared" si="168"/>
        <v>KDC</v>
      </c>
      <c r="M284" s="55">
        <f t="shared" si="169"/>
        <v>2.7</v>
      </c>
      <c r="N284" s="55">
        <f t="shared" si="171"/>
        <v>2</v>
      </c>
      <c r="O284" s="55">
        <f t="shared" si="170"/>
        <v>2</v>
      </c>
      <c r="P284" s="55" t="s">
        <v>144</v>
      </c>
      <c r="Q284" s="54" t="str">
        <f>IF($N284=1,IF(ISERROR(VLOOKUP($P284,'M1'!$A:$C,Q$2,FALSE())),"NOT PRESENT",VLOOKUP($P284,'M1'!$A:$C,Q$2,FALSE())),IF($N284=2,IF(ISERROR(VLOOKUP(DATA!$P284,'M2'!$A:$C,Q$2,FALSE())),"NOT PRESENT",VLOOKUP(DATA!$P284,'M2'!$A:$C,Q$2,FALSE())),IF($N284=0,IF(ISERROR(VLOOKUP($P284,'M1'!$A:$C,Q$2,FALSE())),IF(ISERROR(VLOOKUP(DATA!$P284,'M2'!$A:$C,Q$2,FALSE())),"NOT PRESENT",VLOOKUP(DATA!$P284,'M2'!$A:$C,Q$2,FALSE())),VLOOKUP($P284,'M1'!$A:$C,Q$2,FALSE())),"SPECIFY METHOD")))</f>
        <v>Pomaulax gibberosus</v>
      </c>
      <c r="R284" s="54" t="str">
        <f>IF($N284=1,IF(ISERROR(VLOOKUP($P284,'M1'!$A:$C,R$2,FALSE())),"NOT PRESENT",VLOOKUP($P284,'M1'!$A:$C,R$2,FALSE())),IF($N284=2,IF(ISERROR(VLOOKUP(DATA!$P284,'M2'!$A:$C,R$2,FALSE())),"NOT PRESENT",VLOOKUP(DATA!$P284,'M2'!$A:$C,R$2,FALSE())),IF($N284=0,IF(ISERROR(VLOOKUP($P284,'M1'!$A:$C,R$2,FALSE())),IF(ISERROR(VLOOKUP(DATA!$P284,'M2'!$A:$C,R$2,FALSE())),"NOT PRESENT",VLOOKUP(DATA!$P284,'M2'!$A:$C,R$2,FALSE())),VLOOKUP($P284,'M1'!$A:$C,R$2,FALSE())),"SPECIFY METHOD")))</f>
        <v>Red turban shell</v>
      </c>
      <c r="S284" s="58">
        <f t="shared" si="157"/>
        <v>15</v>
      </c>
      <c r="T284" s="55">
        <v>15</v>
      </c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</row>
    <row r="285" spans="1:68" s="59" customFormat="1" ht="12.75" customHeight="1">
      <c r="A285" s="54">
        <f>MAX($A$1:$A284)+1</f>
        <v>283</v>
      </c>
      <c r="B285" s="55" t="str">
        <f t="shared" si="160"/>
        <v>Claire Attridge</v>
      </c>
      <c r="C285" s="55" t="str">
        <f t="shared" si="161"/>
        <v>Kieran Cox</v>
      </c>
      <c r="D285" s="55" t="str">
        <f t="shared" si="162"/>
        <v>KCCA1</v>
      </c>
      <c r="E285" s="54" t="str">
        <f>IF(ISERROR(VLOOKUP($D285,SITES!$A:$E,2,FALSE())),"",VLOOKUP($D285,SITES!$A:$E,2,FALSE()))</f>
        <v>Ross Islet Slug Island</v>
      </c>
      <c r="F285" s="55">
        <f>IF(ISERROR(VLOOKUP($D285,SITES!$A:$E,3,FALSE())),"",VLOOKUP($D285,SITES!$A:$E,3,FALSE()))</f>
        <v>48.87039</v>
      </c>
      <c r="G285" s="56">
        <f>IF(ISERROR(VLOOKUP($D285,SITES!$A:$E,4,FALSE())),"",VLOOKUP($D285,SITES!$A:$E,4,FALSE()))</f>
        <v>-125.15989999999999</v>
      </c>
      <c r="H285" s="60" t="str">
        <f t="shared" si="164"/>
        <v>14/06/2023</v>
      </c>
      <c r="I285" s="55">
        <f t="shared" si="165"/>
        <v>3.5</v>
      </c>
      <c r="J285" s="55">
        <f t="shared" si="166"/>
        <v>90</v>
      </c>
      <c r="K285" s="57">
        <f t="shared" si="167"/>
        <v>0.42638888888888898</v>
      </c>
      <c r="L285" s="55" t="str">
        <f t="shared" si="168"/>
        <v>KDC</v>
      </c>
      <c r="M285" s="55">
        <f t="shared" si="169"/>
        <v>2.7</v>
      </c>
      <c r="N285" s="55">
        <f t="shared" si="171"/>
        <v>2</v>
      </c>
      <c r="O285" s="55">
        <f t="shared" si="170"/>
        <v>2</v>
      </c>
      <c r="P285" s="55" t="s">
        <v>140</v>
      </c>
      <c r="Q285" s="54" t="str">
        <f>IF($N285=1,IF(ISERROR(VLOOKUP($P285,'M1'!$A:$C,Q$2,FALSE())),"NOT PRESENT",VLOOKUP($P285,'M1'!$A:$C,Q$2,FALSE())),IF($N285=2,IF(ISERROR(VLOOKUP(DATA!$P285,'M2'!$A:$C,Q$2,FALSE())),"NOT PRESENT",VLOOKUP(DATA!$P285,'M2'!$A:$C,Q$2,FALSE())),IF($N285=0,IF(ISERROR(VLOOKUP($P285,'M1'!$A:$C,Q$2,FALSE())),IF(ISERROR(VLOOKUP(DATA!$P285,'M2'!$A:$C,Q$2,FALSE())),"NOT PRESENT",VLOOKUP(DATA!$P285,'M2'!$A:$C,Q$2,FALSE())),VLOOKUP($P285,'M1'!$A:$C,Q$2,FALSE())),"SPECIFY METHOD")))</f>
        <v>Sebastes caurinus</v>
      </c>
      <c r="R285" s="54" t="str">
        <f>IF($N285=1,IF(ISERROR(VLOOKUP($P285,'M1'!$A:$C,R$2,FALSE())),"NOT PRESENT",VLOOKUP($P285,'M1'!$A:$C,R$2,FALSE())),IF($N285=2,IF(ISERROR(VLOOKUP(DATA!$P285,'M2'!$A:$C,R$2,FALSE())),"NOT PRESENT",VLOOKUP(DATA!$P285,'M2'!$A:$C,R$2,FALSE())),IF($N285=0,IF(ISERROR(VLOOKUP($P285,'M1'!$A:$C,R$2,FALSE())),IF(ISERROR(VLOOKUP(DATA!$P285,'M2'!$A:$C,R$2,FALSE())),"NOT PRESENT",VLOOKUP(DATA!$P285,'M2'!$A:$C,R$2,FALSE())),VLOOKUP($P285,'M1'!$A:$C,R$2,FALSE())),"SPECIFY METHOD")))</f>
        <v>Copper rockfish</v>
      </c>
      <c r="S285" s="58">
        <f t="shared" si="157"/>
        <v>4</v>
      </c>
      <c r="T285" s="55">
        <v>0</v>
      </c>
      <c r="U285" s="55"/>
      <c r="V285" s="55"/>
      <c r="W285" s="55"/>
      <c r="X285" s="55">
        <v>1</v>
      </c>
      <c r="Y285" s="55">
        <v>3</v>
      </c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</row>
    <row r="286" spans="1:68" s="59" customFormat="1" ht="12.75" customHeight="1">
      <c r="A286" s="54">
        <f>MAX($A$1:$A285)+1</f>
        <v>284</v>
      </c>
      <c r="B286" s="55" t="str">
        <f t="shared" si="160"/>
        <v>Claire Attridge</v>
      </c>
      <c r="C286" s="55" t="str">
        <f t="shared" si="161"/>
        <v>Kieran Cox</v>
      </c>
      <c r="D286" s="55" t="str">
        <f t="shared" si="162"/>
        <v>KCCA1</v>
      </c>
      <c r="E286" s="54" t="str">
        <f>IF(ISERROR(VLOOKUP($D286,SITES!$A:$E,2,FALSE())),"",VLOOKUP($D286,SITES!$A:$E,2,FALSE()))</f>
        <v>Ross Islet Slug Island</v>
      </c>
      <c r="F286" s="55">
        <f>IF(ISERROR(VLOOKUP($D286,SITES!$A:$E,3,FALSE())),"",VLOOKUP($D286,SITES!$A:$E,3,FALSE()))</f>
        <v>48.87039</v>
      </c>
      <c r="G286" s="56">
        <f>IF(ISERROR(VLOOKUP($D286,SITES!$A:$E,4,FALSE())),"",VLOOKUP($D286,SITES!$A:$E,4,FALSE()))</f>
        <v>-125.15989999999999</v>
      </c>
      <c r="H286" s="60" t="str">
        <f t="shared" si="164"/>
        <v>14/06/2023</v>
      </c>
      <c r="I286" s="55">
        <f t="shared" si="165"/>
        <v>3.5</v>
      </c>
      <c r="J286" s="55">
        <f t="shared" si="166"/>
        <v>90</v>
      </c>
      <c r="K286" s="57">
        <f t="shared" si="167"/>
        <v>0.42638888888888898</v>
      </c>
      <c r="L286" s="55" t="str">
        <f t="shared" si="168"/>
        <v>KDC</v>
      </c>
      <c r="M286" s="55">
        <f t="shared" si="169"/>
        <v>2.7</v>
      </c>
      <c r="N286" s="55">
        <f t="shared" si="171"/>
        <v>2</v>
      </c>
      <c r="O286" s="55">
        <f t="shared" si="170"/>
        <v>2</v>
      </c>
      <c r="P286" s="55" t="s">
        <v>176</v>
      </c>
      <c r="Q286" s="54" t="str">
        <f>IF($N286=1,IF(ISERROR(VLOOKUP($P286,'M1'!$A:$C,Q$2,FALSE())),"NOT PRESENT",VLOOKUP($P286,'M1'!$A:$C,Q$2,FALSE())),IF($N286=2,IF(ISERROR(VLOOKUP(DATA!$P286,'M2'!$A:$C,Q$2,FALSE())),"NOT PRESENT",VLOOKUP(DATA!$P286,'M2'!$A:$C,Q$2,FALSE())),IF($N286=0,IF(ISERROR(VLOOKUP($P286,'M1'!$A:$C,Q$2,FALSE())),IF(ISERROR(VLOOKUP(DATA!$P286,'M2'!$A:$C,Q$2,FALSE())),"NOT PRESENT",VLOOKUP(DATA!$P286,'M2'!$A:$C,Q$2,FALSE())),VLOOKUP($P286,'M1'!$A:$C,Q$2,FALSE())),"SPECIFY METHOD")))</f>
        <v>Pisaster ochraceus</v>
      </c>
      <c r="R286" s="54" t="str">
        <f>IF($N286=1,IF(ISERROR(VLOOKUP($P286,'M1'!$A:$C,R$2,FALSE())),"NOT PRESENT",VLOOKUP($P286,'M1'!$A:$C,R$2,FALSE())),IF($N286=2,IF(ISERROR(VLOOKUP(DATA!$P286,'M2'!$A:$C,R$2,FALSE())),"NOT PRESENT",VLOOKUP(DATA!$P286,'M2'!$A:$C,R$2,FALSE())),IF($N286=0,IF(ISERROR(VLOOKUP($P286,'M1'!$A:$C,R$2,FALSE())),IF(ISERROR(VLOOKUP(DATA!$P286,'M2'!$A:$C,R$2,FALSE())),"NOT PRESENT",VLOOKUP(DATA!$P286,'M2'!$A:$C,R$2,FALSE())),VLOOKUP($P286,'M1'!$A:$C,R$2,FALSE())),"SPECIFY METHOD")))</f>
        <v>Purple sea star</v>
      </c>
      <c r="S286" s="58">
        <f t="shared" si="157"/>
        <v>1</v>
      </c>
      <c r="T286" s="55">
        <v>1</v>
      </c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</row>
    <row r="287" spans="1:68" s="59" customFormat="1" ht="12.75" customHeight="1">
      <c r="A287" s="54">
        <f>MAX($A$1:$A286)+1</f>
        <v>285</v>
      </c>
      <c r="B287" s="55" t="str">
        <f t="shared" si="160"/>
        <v>Claire Attridge</v>
      </c>
      <c r="C287" s="55" t="str">
        <f t="shared" si="161"/>
        <v>Kieran Cox</v>
      </c>
      <c r="D287" s="55" t="str">
        <f t="shared" si="162"/>
        <v>KCCA1</v>
      </c>
      <c r="E287" s="54" t="str">
        <f>IF(ISERROR(VLOOKUP($D287,SITES!$A:$E,2,FALSE())),"",VLOOKUP($D287,SITES!$A:$E,2,FALSE()))</f>
        <v>Ross Islet Slug Island</v>
      </c>
      <c r="F287" s="55">
        <f>IF(ISERROR(VLOOKUP($D287,SITES!$A:$E,3,FALSE())),"",VLOOKUP($D287,SITES!$A:$E,3,FALSE()))</f>
        <v>48.87039</v>
      </c>
      <c r="G287" s="56">
        <f>IF(ISERROR(VLOOKUP($D287,SITES!$A:$E,4,FALSE())),"",VLOOKUP($D287,SITES!$A:$E,4,FALSE()))</f>
        <v>-125.15989999999999</v>
      </c>
      <c r="H287" s="60" t="str">
        <f t="shared" si="164"/>
        <v>14/06/2023</v>
      </c>
      <c r="I287" s="55">
        <f t="shared" si="165"/>
        <v>3.5</v>
      </c>
      <c r="J287" s="55">
        <f t="shared" si="166"/>
        <v>90</v>
      </c>
      <c r="K287" s="57">
        <f t="shared" si="167"/>
        <v>0.42638888888888898</v>
      </c>
      <c r="L287" s="55" t="str">
        <f t="shared" si="168"/>
        <v>KDC</v>
      </c>
      <c r="M287" s="55">
        <f t="shared" si="169"/>
        <v>2.7</v>
      </c>
      <c r="N287" s="55">
        <f t="shared" si="171"/>
        <v>2</v>
      </c>
      <c r="O287" s="55">
        <f t="shared" si="170"/>
        <v>2</v>
      </c>
      <c r="P287" s="55" t="s">
        <v>147</v>
      </c>
      <c r="Q287" s="54" t="str">
        <f>IF($N287=1,IF(ISERROR(VLOOKUP($P287,'M1'!$A:$C,Q$2,FALSE())),"NOT PRESENT",VLOOKUP($P287,'M1'!$A:$C,Q$2,FALSE())),IF($N287=2,IF(ISERROR(VLOOKUP(DATA!$P287,'M2'!$A:$C,Q$2,FALSE())),"NOT PRESENT",VLOOKUP(DATA!$P287,'M2'!$A:$C,Q$2,FALSE())),IF($N287=0,IF(ISERROR(VLOOKUP($P287,'M1'!$A:$C,Q$2,FALSE())),IF(ISERROR(VLOOKUP(DATA!$P287,'M2'!$A:$C,Q$2,FALSE())),"NOT PRESENT",VLOOKUP(DATA!$P287,'M2'!$A:$C,Q$2,FALSE())),VLOOKUP($P287,'M1'!$A:$C,Q$2,FALSE())),"SPECIFY METHOD")))</f>
        <v>Orthasterias koehleri</v>
      </c>
      <c r="R287" s="54" t="str">
        <f>IF($N287=1,IF(ISERROR(VLOOKUP($P287,'M1'!$A:$C,R$2,FALSE())),"NOT PRESENT",VLOOKUP($P287,'M1'!$A:$C,R$2,FALSE())),IF($N287=2,IF(ISERROR(VLOOKUP(DATA!$P287,'M2'!$A:$C,R$2,FALSE())),"NOT PRESENT",VLOOKUP(DATA!$P287,'M2'!$A:$C,R$2,FALSE())),IF($N287=0,IF(ISERROR(VLOOKUP($P287,'M1'!$A:$C,R$2,FALSE())),IF(ISERROR(VLOOKUP(DATA!$P287,'M2'!$A:$C,R$2,FALSE())),"NOT PRESENT",VLOOKUP(DATA!$P287,'M2'!$A:$C,R$2,FALSE())),VLOOKUP($P287,'M1'!$A:$C,R$2,FALSE())),"SPECIFY METHOD")))</f>
        <v>Rainbow star</v>
      </c>
      <c r="S287" s="58">
        <f t="shared" si="157"/>
        <v>5</v>
      </c>
      <c r="T287" s="55">
        <v>5</v>
      </c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</row>
    <row r="288" spans="1:68" s="59" customFormat="1" ht="12.75" customHeight="1">
      <c r="A288" s="54">
        <f>MAX($A$1:$A287)+1</f>
        <v>286</v>
      </c>
      <c r="B288" s="55" t="str">
        <f t="shared" si="160"/>
        <v>Claire Attridge</v>
      </c>
      <c r="C288" s="55" t="str">
        <f t="shared" si="161"/>
        <v>Kieran Cox</v>
      </c>
      <c r="D288" s="55" t="str">
        <f t="shared" si="162"/>
        <v>KCCA1</v>
      </c>
      <c r="E288" s="54" t="str">
        <f>IF(ISERROR(VLOOKUP($D288,SITES!$A:$E,2,FALSE())),"",VLOOKUP($D288,SITES!$A:$E,2,FALSE()))</f>
        <v>Ross Islet Slug Island</v>
      </c>
      <c r="F288" s="55">
        <f>IF(ISERROR(VLOOKUP($D288,SITES!$A:$E,3,FALSE())),"",VLOOKUP($D288,SITES!$A:$E,3,FALSE()))</f>
        <v>48.87039</v>
      </c>
      <c r="G288" s="56">
        <f>IF(ISERROR(VLOOKUP($D288,SITES!$A:$E,4,FALSE())),"",VLOOKUP($D288,SITES!$A:$E,4,FALSE()))</f>
        <v>-125.15989999999999</v>
      </c>
      <c r="H288" s="60" t="str">
        <f t="shared" si="164"/>
        <v>14/06/2023</v>
      </c>
      <c r="I288" s="55">
        <f t="shared" si="165"/>
        <v>3.5</v>
      </c>
      <c r="J288" s="55">
        <f t="shared" si="166"/>
        <v>90</v>
      </c>
      <c r="K288" s="57">
        <f t="shared" si="167"/>
        <v>0.42638888888888898</v>
      </c>
      <c r="L288" s="55" t="str">
        <f t="shared" si="168"/>
        <v>KDC</v>
      </c>
      <c r="M288" s="55">
        <f t="shared" si="169"/>
        <v>2.7</v>
      </c>
      <c r="N288" s="55">
        <f t="shared" si="171"/>
        <v>2</v>
      </c>
      <c r="O288" s="55">
        <f t="shared" si="170"/>
        <v>2</v>
      </c>
      <c r="P288" s="55" t="s">
        <v>208</v>
      </c>
      <c r="Q288" s="54" t="str">
        <f>IF($N288=1,IF(ISERROR(VLOOKUP($P288,'M1'!$A:$C,Q$2,FALSE())),"NOT PRESENT",VLOOKUP($P288,'M1'!$A:$C,Q$2,FALSE())),IF($N288=2,IF(ISERROR(VLOOKUP(DATA!$P288,'M2'!$A:$C,Q$2,FALSE())),"NOT PRESENT",VLOOKUP(DATA!$P288,'M2'!$A:$C,Q$2,FALSE())),IF($N288=0,IF(ISERROR(VLOOKUP($P288,'M1'!$A:$C,Q$2,FALSE())),IF(ISERROR(VLOOKUP(DATA!$P288,'M2'!$A:$C,Q$2,FALSE())),"NOT PRESENT",VLOOKUP(DATA!$P288,'M2'!$A:$C,Q$2,FALSE())),VLOOKUP($P288,'M1'!$A:$C,Q$2,FALSE())),"SPECIFY METHOD")))</f>
        <v>Pugettia gracilis</v>
      </c>
      <c r="R288" s="54" t="str">
        <f>IF($N288=1,IF(ISERROR(VLOOKUP($P288,'M1'!$A:$C,R$2,FALSE())),"NOT PRESENT",VLOOKUP($P288,'M1'!$A:$C,R$2,FALSE())),IF($N288=2,IF(ISERROR(VLOOKUP(DATA!$P288,'M2'!$A:$C,R$2,FALSE())),"NOT PRESENT",VLOOKUP(DATA!$P288,'M2'!$A:$C,R$2,FALSE())),IF($N288=0,IF(ISERROR(VLOOKUP($P288,'M1'!$A:$C,R$2,FALSE())),IF(ISERROR(VLOOKUP(DATA!$P288,'M2'!$A:$C,R$2,FALSE())),"NOT PRESENT",VLOOKUP(DATA!$P288,'M2'!$A:$C,R$2,FALSE())),VLOOKUP($P288,'M1'!$A:$C,R$2,FALSE())),"SPECIFY METHOD")))</f>
        <v>Graceful kelp crab</v>
      </c>
      <c r="S288" s="58">
        <f t="shared" si="157"/>
        <v>1</v>
      </c>
      <c r="T288" s="55">
        <v>1</v>
      </c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</row>
    <row r="289" spans="1:68" s="59" customFormat="1" ht="12.75" customHeight="1">
      <c r="A289" s="54">
        <f>MAX($A$1:$A288)+1</f>
        <v>287</v>
      </c>
      <c r="B289" s="55" t="str">
        <f t="shared" si="160"/>
        <v>Claire Attridge</v>
      </c>
      <c r="C289" s="55" t="str">
        <f t="shared" si="161"/>
        <v>Kieran Cox</v>
      </c>
      <c r="D289" s="55" t="str">
        <f t="shared" si="162"/>
        <v>KCCA1</v>
      </c>
      <c r="E289" s="54" t="str">
        <f>IF(ISERROR(VLOOKUP($D289,SITES!$A:$E,2,FALSE())),"",VLOOKUP($D289,SITES!$A:$E,2,FALSE()))</f>
        <v>Ross Islet Slug Island</v>
      </c>
      <c r="F289" s="55">
        <f>IF(ISERROR(VLOOKUP($D289,SITES!$A:$E,3,FALSE())),"",VLOOKUP($D289,SITES!$A:$E,3,FALSE()))</f>
        <v>48.87039</v>
      </c>
      <c r="G289" s="56">
        <f>IF(ISERROR(VLOOKUP($D289,SITES!$A:$E,4,FALSE())),"",VLOOKUP($D289,SITES!$A:$E,4,FALSE()))</f>
        <v>-125.15989999999999</v>
      </c>
      <c r="H289" s="60" t="str">
        <f t="shared" si="164"/>
        <v>14/06/2023</v>
      </c>
      <c r="I289" s="55">
        <f t="shared" si="165"/>
        <v>3.5</v>
      </c>
      <c r="J289" s="55">
        <f t="shared" si="166"/>
        <v>90</v>
      </c>
      <c r="K289" s="57">
        <f t="shared" si="167"/>
        <v>0.42638888888888898</v>
      </c>
      <c r="L289" s="55" t="str">
        <f t="shared" si="168"/>
        <v>KDC</v>
      </c>
      <c r="M289" s="55">
        <f t="shared" si="169"/>
        <v>2.7</v>
      </c>
      <c r="N289" s="55">
        <f t="shared" si="171"/>
        <v>2</v>
      </c>
      <c r="O289" s="55">
        <f t="shared" si="170"/>
        <v>2</v>
      </c>
      <c r="P289" s="55" t="s">
        <v>185</v>
      </c>
      <c r="Q289" s="54" t="str">
        <f>IF($N289=1,IF(ISERROR(VLOOKUP($P289,'M1'!$A:$C,Q$2,FALSE())),"NOT PRESENT",VLOOKUP($P289,'M1'!$A:$C,Q$2,FALSE())),IF($N289=2,IF(ISERROR(VLOOKUP(DATA!$P289,'M2'!$A:$C,Q$2,FALSE())),"NOT PRESENT",VLOOKUP(DATA!$P289,'M2'!$A:$C,Q$2,FALSE())),IF($N289=0,IF(ISERROR(VLOOKUP($P289,'M1'!$A:$C,Q$2,FALSE())),IF(ISERROR(VLOOKUP(DATA!$P289,'M2'!$A:$C,Q$2,FALSE())),"NOT PRESENT",VLOOKUP(DATA!$P289,'M2'!$A:$C,Q$2,FALSE())),VLOOKUP($P289,'M1'!$A:$C,Q$2,FALSE())),"SPECIFY METHOD")))</f>
        <v>Oregonia gracilis</v>
      </c>
      <c r="R289" s="54" t="str">
        <f>IF($N289=1,IF(ISERROR(VLOOKUP($P289,'M1'!$A:$C,R$2,FALSE())),"NOT PRESENT",VLOOKUP($P289,'M1'!$A:$C,R$2,FALSE())),IF($N289=2,IF(ISERROR(VLOOKUP(DATA!$P289,'M2'!$A:$C,R$2,FALSE())),"NOT PRESENT",VLOOKUP(DATA!$P289,'M2'!$A:$C,R$2,FALSE())),IF($N289=0,IF(ISERROR(VLOOKUP($P289,'M1'!$A:$C,R$2,FALSE())),IF(ISERROR(VLOOKUP(DATA!$P289,'M2'!$A:$C,R$2,FALSE())),"NOT PRESENT",VLOOKUP(DATA!$P289,'M2'!$A:$C,R$2,FALSE())),VLOOKUP($P289,'M1'!$A:$C,R$2,FALSE())),"SPECIFY METHOD")))</f>
        <v>Graceful decorator crab</v>
      </c>
      <c r="S289" s="58">
        <f t="shared" si="157"/>
        <v>6</v>
      </c>
      <c r="T289" s="55">
        <v>6</v>
      </c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</row>
    <row r="290" spans="1:68" s="59" customFormat="1" ht="12.75" customHeight="1">
      <c r="A290" s="54">
        <f>MAX($A$1:$A289)+1</f>
        <v>288</v>
      </c>
      <c r="B290" s="55" t="str">
        <f t="shared" si="160"/>
        <v>Claire Attridge</v>
      </c>
      <c r="C290" s="55" t="str">
        <f t="shared" si="161"/>
        <v>Kieran Cox</v>
      </c>
      <c r="D290" s="55" t="str">
        <f t="shared" si="162"/>
        <v>KCCA1</v>
      </c>
      <c r="E290" s="54" t="str">
        <f>IF(ISERROR(VLOOKUP($D290,SITES!$A:$E,2,FALSE())),"",VLOOKUP($D290,SITES!$A:$E,2,FALSE()))</f>
        <v>Ross Islet Slug Island</v>
      </c>
      <c r="F290" s="55">
        <f>IF(ISERROR(VLOOKUP($D290,SITES!$A:$E,3,FALSE())),"",VLOOKUP($D290,SITES!$A:$E,3,FALSE()))</f>
        <v>48.87039</v>
      </c>
      <c r="G290" s="56">
        <f>IF(ISERROR(VLOOKUP($D290,SITES!$A:$E,4,FALSE())),"",VLOOKUP($D290,SITES!$A:$E,4,FALSE()))</f>
        <v>-125.15989999999999</v>
      </c>
      <c r="H290" s="60" t="str">
        <f t="shared" si="164"/>
        <v>14/06/2023</v>
      </c>
      <c r="I290" s="55">
        <f t="shared" si="165"/>
        <v>3.5</v>
      </c>
      <c r="J290" s="55">
        <f t="shared" si="166"/>
        <v>90</v>
      </c>
      <c r="K290" s="57">
        <f t="shared" si="167"/>
        <v>0.42638888888888898</v>
      </c>
      <c r="L290" s="55" t="str">
        <f t="shared" si="168"/>
        <v>KDC</v>
      </c>
      <c r="M290" s="55">
        <f t="shared" si="169"/>
        <v>2.7</v>
      </c>
      <c r="N290" s="55">
        <f t="shared" si="171"/>
        <v>2</v>
      </c>
      <c r="O290" s="55">
        <f t="shared" si="170"/>
        <v>2</v>
      </c>
      <c r="P290" s="55" t="s">
        <v>182</v>
      </c>
      <c r="Q290" s="54" t="str">
        <f>IF($N290=1,IF(ISERROR(VLOOKUP($P290,'M1'!$A:$C,Q$2,FALSE())),"NOT PRESENT",VLOOKUP($P290,'M1'!$A:$C,Q$2,FALSE())),IF($N290=2,IF(ISERROR(VLOOKUP(DATA!$P290,'M2'!$A:$C,Q$2,FALSE())),"NOT PRESENT",VLOOKUP(DATA!$P290,'M2'!$A:$C,Q$2,FALSE())),IF($N290=0,IF(ISERROR(VLOOKUP($P290,'M1'!$A:$C,Q$2,FALSE())),IF(ISERROR(VLOOKUP(DATA!$P290,'M2'!$A:$C,Q$2,FALSE())),"NOT PRESENT",VLOOKUP(DATA!$P290,'M2'!$A:$C,Q$2,FALSE())),VLOOKUP($P290,'M1'!$A:$C,Q$2,FALSE())),"SPECIFY METHOD")))</f>
        <v>Strongylocentrotus purpuratus</v>
      </c>
      <c r="R290" s="54" t="str">
        <f>IF($N290=1,IF(ISERROR(VLOOKUP($P290,'M1'!$A:$C,R$2,FALSE())),"NOT PRESENT",VLOOKUP($P290,'M1'!$A:$C,R$2,FALSE())),IF($N290=2,IF(ISERROR(VLOOKUP(DATA!$P290,'M2'!$A:$C,R$2,FALSE())),"NOT PRESENT",VLOOKUP(DATA!$P290,'M2'!$A:$C,R$2,FALSE())),IF($N290=0,IF(ISERROR(VLOOKUP($P290,'M1'!$A:$C,R$2,FALSE())),IF(ISERROR(VLOOKUP(DATA!$P290,'M2'!$A:$C,R$2,FALSE())),"NOT PRESENT",VLOOKUP(DATA!$P290,'M2'!$A:$C,R$2,FALSE())),VLOOKUP($P290,'M1'!$A:$C,R$2,FALSE())),"SPECIFY METHOD")))</f>
        <v>Purple sea urchin</v>
      </c>
      <c r="S290" s="58">
        <f t="shared" si="157"/>
        <v>4</v>
      </c>
      <c r="T290" s="55">
        <v>4</v>
      </c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</row>
    <row r="291" spans="1:68" s="59" customFormat="1" ht="12.75" customHeight="1">
      <c r="A291" s="54">
        <f>MAX($A$1:$A290)+1</f>
        <v>289</v>
      </c>
      <c r="B291" s="55" t="str">
        <f t="shared" si="160"/>
        <v>Claire Attridge</v>
      </c>
      <c r="C291" s="55" t="str">
        <f t="shared" si="161"/>
        <v>Kieran Cox</v>
      </c>
      <c r="D291" s="55" t="str">
        <f t="shared" si="162"/>
        <v>KCCA1</v>
      </c>
      <c r="E291" s="54" t="str">
        <f>IF(ISERROR(VLOOKUP($D291,SITES!$A:$E,2,FALSE())),"",VLOOKUP($D291,SITES!$A:$E,2,FALSE()))</f>
        <v>Ross Islet Slug Island</v>
      </c>
      <c r="F291" s="55">
        <f>IF(ISERROR(VLOOKUP($D291,SITES!$A:$E,3,FALSE())),"",VLOOKUP($D291,SITES!$A:$E,3,FALSE()))</f>
        <v>48.87039</v>
      </c>
      <c r="G291" s="56">
        <f>IF(ISERROR(VLOOKUP($D291,SITES!$A:$E,4,FALSE())),"",VLOOKUP($D291,SITES!$A:$E,4,FALSE()))</f>
        <v>-125.15989999999999</v>
      </c>
      <c r="H291" s="60" t="str">
        <f t="shared" si="164"/>
        <v>14/06/2023</v>
      </c>
      <c r="I291" s="55">
        <f t="shared" si="165"/>
        <v>3.5</v>
      </c>
      <c r="J291" s="55">
        <f t="shared" si="166"/>
        <v>90</v>
      </c>
      <c r="K291" s="57">
        <f t="shared" si="167"/>
        <v>0.42638888888888898</v>
      </c>
      <c r="L291" s="55" t="str">
        <f t="shared" si="168"/>
        <v>KDC</v>
      </c>
      <c r="M291" s="55">
        <f t="shared" si="169"/>
        <v>2.7</v>
      </c>
      <c r="N291" s="55">
        <f t="shared" si="171"/>
        <v>2</v>
      </c>
      <c r="O291" s="55">
        <f t="shared" si="170"/>
        <v>2</v>
      </c>
      <c r="P291" s="55" t="s">
        <v>148</v>
      </c>
      <c r="Q291" s="54" t="str">
        <f>IF($N291=1,IF(ISERROR(VLOOKUP($P291,'M1'!$A:$C,Q$2,FALSE())),"NOT PRESENT",VLOOKUP($P291,'M1'!$A:$C,Q$2,FALSE())),IF($N291=2,IF(ISERROR(VLOOKUP(DATA!$P291,'M2'!$A:$C,Q$2,FALSE())),"NOT PRESENT",VLOOKUP(DATA!$P291,'M2'!$A:$C,Q$2,FALSE())),IF($N291=0,IF(ISERROR(VLOOKUP($P291,'M1'!$A:$C,Q$2,FALSE())),IF(ISERROR(VLOOKUP(DATA!$P291,'M2'!$A:$C,Q$2,FALSE())),"NOT PRESENT",VLOOKUP(DATA!$P291,'M2'!$A:$C,Q$2,FALSE())),VLOOKUP($P291,'M1'!$A:$C,Q$2,FALSE())),"SPECIFY METHOD")))</f>
        <v>Apostichopus californicus</v>
      </c>
      <c r="R291" s="54" t="str">
        <f>IF($N291=1,IF(ISERROR(VLOOKUP($P291,'M1'!$A:$C,R$2,FALSE())),"NOT PRESENT",VLOOKUP($P291,'M1'!$A:$C,R$2,FALSE())),IF($N291=2,IF(ISERROR(VLOOKUP(DATA!$P291,'M2'!$A:$C,R$2,FALSE())),"NOT PRESENT",VLOOKUP(DATA!$P291,'M2'!$A:$C,R$2,FALSE())),IF($N291=0,IF(ISERROR(VLOOKUP($P291,'M1'!$A:$C,R$2,FALSE())),IF(ISERROR(VLOOKUP(DATA!$P291,'M2'!$A:$C,R$2,FALSE())),"NOT PRESENT",VLOOKUP(DATA!$P291,'M2'!$A:$C,R$2,FALSE())),VLOOKUP($P291,'M1'!$A:$C,R$2,FALSE())),"SPECIFY METHOD")))</f>
        <v>California sea cucumber</v>
      </c>
      <c r="S291" s="58">
        <f t="shared" si="157"/>
        <v>10</v>
      </c>
      <c r="T291" s="55">
        <v>10</v>
      </c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</row>
    <row r="292" spans="1:68" s="59" customFormat="1" ht="12.75" customHeight="1">
      <c r="A292" s="54">
        <f>MAX($A$1:$A291)+1</f>
        <v>290</v>
      </c>
      <c r="B292" s="55" t="str">
        <f t="shared" si="160"/>
        <v>Claire Attridge</v>
      </c>
      <c r="C292" s="55" t="str">
        <f t="shared" si="161"/>
        <v>Kieran Cox</v>
      </c>
      <c r="D292" s="55" t="str">
        <f t="shared" si="162"/>
        <v>KCCA1</v>
      </c>
      <c r="E292" s="54" t="str">
        <f>IF(ISERROR(VLOOKUP($D292,SITES!$A:$E,2,FALSE())),"",VLOOKUP($D292,SITES!$A:$E,2,FALSE()))</f>
        <v>Ross Islet Slug Island</v>
      </c>
      <c r="F292" s="55">
        <f>IF(ISERROR(VLOOKUP($D292,SITES!$A:$E,3,FALSE())),"",VLOOKUP($D292,SITES!$A:$E,3,FALSE()))</f>
        <v>48.87039</v>
      </c>
      <c r="G292" s="56">
        <f>IF(ISERROR(VLOOKUP($D292,SITES!$A:$E,4,FALSE())),"",VLOOKUP($D292,SITES!$A:$E,4,FALSE()))</f>
        <v>-125.15989999999999</v>
      </c>
      <c r="H292" s="60" t="str">
        <f t="shared" si="164"/>
        <v>14/06/2023</v>
      </c>
      <c r="I292" s="55">
        <f t="shared" si="165"/>
        <v>3.5</v>
      </c>
      <c r="J292" s="55">
        <f t="shared" si="166"/>
        <v>90</v>
      </c>
      <c r="K292" s="57">
        <f t="shared" si="167"/>
        <v>0.42638888888888898</v>
      </c>
      <c r="L292" s="55" t="str">
        <f t="shared" si="168"/>
        <v>KDC</v>
      </c>
      <c r="M292" s="55">
        <f t="shared" si="169"/>
        <v>2.7</v>
      </c>
      <c r="N292" s="55">
        <f t="shared" si="171"/>
        <v>2</v>
      </c>
      <c r="O292" s="55">
        <f t="shared" si="170"/>
        <v>2</v>
      </c>
      <c r="P292" s="55" t="s">
        <v>163</v>
      </c>
      <c r="Q292" s="54" t="str">
        <f>IF($N292=1,IF(ISERROR(VLOOKUP($P292,'M1'!$A:$C,Q$2,FALSE())),"NOT PRESENT",VLOOKUP($P292,'M1'!$A:$C,Q$2,FALSE())),IF($N292=2,IF(ISERROR(VLOOKUP(DATA!$P292,'M2'!$A:$C,Q$2,FALSE())),"NOT PRESENT",VLOOKUP(DATA!$P292,'M2'!$A:$C,Q$2,FALSE())),IF($N292=0,IF(ISERROR(VLOOKUP($P292,'M1'!$A:$C,Q$2,FALSE())),IF(ISERROR(VLOOKUP(DATA!$P292,'M2'!$A:$C,Q$2,FALSE())),"NOT PRESENT",VLOOKUP(DATA!$P292,'M2'!$A:$C,Q$2,FALSE())),VLOOKUP($P292,'M1'!$A:$C,Q$2,FALSE())),"SPECIFY METHOD")))</f>
        <v>Apodichthys flavidus</v>
      </c>
      <c r="R292" s="54" t="str">
        <f>IF($N292=1,IF(ISERROR(VLOOKUP($P292,'M1'!$A:$C,R$2,FALSE())),"NOT PRESENT",VLOOKUP($P292,'M1'!$A:$C,R$2,FALSE())),IF($N292=2,IF(ISERROR(VLOOKUP(DATA!$P292,'M2'!$A:$C,R$2,FALSE())),"NOT PRESENT",VLOOKUP(DATA!$P292,'M2'!$A:$C,R$2,FALSE())),IF($N292=0,IF(ISERROR(VLOOKUP($P292,'M1'!$A:$C,R$2,FALSE())),IF(ISERROR(VLOOKUP(DATA!$P292,'M2'!$A:$C,R$2,FALSE())),"NOT PRESENT",VLOOKUP(DATA!$P292,'M2'!$A:$C,R$2,FALSE())),VLOOKUP($P292,'M1'!$A:$C,R$2,FALSE())),"SPECIFY METHOD")))</f>
        <v>Penpoint gunnel</v>
      </c>
      <c r="S292" s="58">
        <f t="shared" si="157"/>
        <v>1</v>
      </c>
      <c r="T292" s="55">
        <v>0</v>
      </c>
      <c r="U292" s="55"/>
      <c r="V292" s="55"/>
      <c r="W292" s="55"/>
      <c r="X292" s="55">
        <v>1</v>
      </c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</row>
    <row r="293" spans="1:68" s="59" customFormat="1" ht="12.75" customHeight="1">
      <c r="A293" s="54">
        <f>MAX($A$1:$A292)+1</f>
        <v>291</v>
      </c>
      <c r="B293" s="55" t="str">
        <f t="shared" si="160"/>
        <v>Claire Attridge</v>
      </c>
      <c r="C293" s="55" t="str">
        <f t="shared" si="161"/>
        <v>Kieran Cox</v>
      </c>
      <c r="D293" s="55" t="str">
        <f t="shared" si="162"/>
        <v>KCCA1</v>
      </c>
      <c r="E293" s="54" t="str">
        <f>IF(ISERROR(VLOOKUP($D293,SITES!$A:$E,2,FALSE())),"",VLOOKUP($D293,SITES!$A:$E,2,FALSE()))</f>
        <v>Ross Islet Slug Island</v>
      </c>
      <c r="F293" s="55">
        <f>IF(ISERROR(VLOOKUP($D293,SITES!$A:$E,3,FALSE())),"",VLOOKUP($D293,SITES!$A:$E,3,FALSE()))</f>
        <v>48.87039</v>
      </c>
      <c r="G293" s="56">
        <f>IF(ISERROR(VLOOKUP($D293,SITES!$A:$E,4,FALSE())),"",VLOOKUP($D293,SITES!$A:$E,4,FALSE()))</f>
        <v>-125.15989999999999</v>
      </c>
      <c r="H293" s="60" t="str">
        <f t="shared" si="164"/>
        <v>14/06/2023</v>
      </c>
      <c r="I293" s="55">
        <f t="shared" si="165"/>
        <v>3.5</v>
      </c>
      <c r="J293" s="55">
        <f t="shared" si="166"/>
        <v>90</v>
      </c>
      <c r="K293" s="57">
        <f t="shared" si="167"/>
        <v>0.42638888888888898</v>
      </c>
      <c r="L293" s="55" t="str">
        <f t="shared" si="168"/>
        <v>KDC</v>
      </c>
      <c r="M293" s="55">
        <f t="shared" si="169"/>
        <v>2.7</v>
      </c>
      <c r="N293" s="55">
        <f t="shared" si="171"/>
        <v>2</v>
      </c>
      <c r="O293" s="55">
        <f t="shared" si="170"/>
        <v>2</v>
      </c>
      <c r="P293" s="55" t="s">
        <v>191</v>
      </c>
      <c r="Q293" s="54" t="str">
        <f>IF($N293=1,IF(ISERROR(VLOOKUP($P293,'M1'!$A:$C,Q$2,FALSE())),"NOT PRESENT",VLOOKUP($P293,'M1'!$A:$C,Q$2,FALSE())),IF($N293=2,IF(ISERROR(VLOOKUP(DATA!$P293,'M2'!$A:$C,Q$2,FALSE())),"NOT PRESENT",VLOOKUP(DATA!$P293,'M2'!$A:$C,Q$2,FALSE())),IF($N293=0,IF(ISERROR(VLOOKUP($P293,'M1'!$A:$C,Q$2,FALSE())),IF(ISERROR(VLOOKUP(DATA!$P293,'M2'!$A:$C,Q$2,FALSE())),"NOT PRESENT",VLOOKUP(DATA!$P293,'M2'!$A:$C,Q$2,FALSE())),VLOOKUP($P293,'M1'!$A:$C,Q$2,FALSE())),"SPECIFY METHOD")))</f>
        <v>Strongylocentrotus droebachiensis</v>
      </c>
      <c r="R293" s="54" t="str">
        <f>IF($N293=1,IF(ISERROR(VLOOKUP($P293,'M1'!$A:$C,R$2,FALSE())),"NOT PRESENT",VLOOKUP($P293,'M1'!$A:$C,R$2,FALSE())),IF($N293=2,IF(ISERROR(VLOOKUP(DATA!$P293,'M2'!$A:$C,R$2,FALSE())),"NOT PRESENT",VLOOKUP(DATA!$P293,'M2'!$A:$C,R$2,FALSE())),IF($N293=0,IF(ISERROR(VLOOKUP($P293,'M1'!$A:$C,R$2,FALSE())),IF(ISERROR(VLOOKUP(DATA!$P293,'M2'!$A:$C,R$2,FALSE())),"NOT PRESENT",VLOOKUP(DATA!$P293,'M2'!$A:$C,R$2,FALSE())),VLOOKUP($P293,'M1'!$A:$C,R$2,FALSE())),"SPECIFY METHOD")))</f>
        <v>Northern sea urchin</v>
      </c>
      <c r="S293" s="58">
        <f t="shared" si="157"/>
        <v>1</v>
      </c>
      <c r="T293" s="55">
        <v>1</v>
      </c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</row>
    <row r="294" spans="1:68" s="59" customFormat="1" ht="12.75" customHeight="1">
      <c r="A294" s="54">
        <f>MAX($A$1:$A293)+1</f>
        <v>292</v>
      </c>
      <c r="B294" s="55" t="str">
        <f t="shared" si="160"/>
        <v>Claire Attridge</v>
      </c>
      <c r="C294" s="55" t="str">
        <f t="shared" si="161"/>
        <v>Kieran Cox</v>
      </c>
      <c r="D294" s="55" t="str">
        <f t="shared" si="162"/>
        <v>KCCA1</v>
      </c>
      <c r="E294" s="54" t="str">
        <f>IF(ISERROR(VLOOKUP($D294,SITES!$A:$E,2,FALSE())),"",VLOOKUP($D294,SITES!$A:$E,2,FALSE()))</f>
        <v>Ross Islet Slug Island</v>
      </c>
      <c r="F294" s="55">
        <f>IF(ISERROR(VLOOKUP($D294,SITES!$A:$E,3,FALSE())),"",VLOOKUP($D294,SITES!$A:$E,3,FALSE()))</f>
        <v>48.87039</v>
      </c>
      <c r="G294" s="56">
        <f>IF(ISERROR(VLOOKUP($D294,SITES!$A:$E,4,FALSE())),"",VLOOKUP($D294,SITES!$A:$E,4,FALSE()))</f>
        <v>-125.15989999999999</v>
      </c>
      <c r="H294" s="60" t="str">
        <f t="shared" si="164"/>
        <v>14/06/2023</v>
      </c>
      <c r="I294" s="55">
        <f t="shared" si="165"/>
        <v>3.5</v>
      </c>
      <c r="J294" s="55">
        <f t="shared" si="166"/>
        <v>90</v>
      </c>
      <c r="K294" s="57">
        <f t="shared" si="167"/>
        <v>0.42638888888888898</v>
      </c>
      <c r="L294" s="55" t="str">
        <f t="shared" si="168"/>
        <v>KDC</v>
      </c>
      <c r="M294" s="55">
        <f t="shared" si="169"/>
        <v>2.7</v>
      </c>
      <c r="N294" s="55">
        <f t="shared" si="171"/>
        <v>2</v>
      </c>
      <c r="O294" s="55">
        <f t="shared" si="170"/>
        <v>2</v>
      </c>
      <c r="P294" s="55" t="s">
        <v>172</v>
      </c>
      <c r="Q294" s="54" t="str">
        <f>IF($N294=1,IF(ISERROR(VLOOKUP($P294,'M1'!$A:$C,Q$2,FALSE())),"NOT PRESENT",VLOOKUP($P294,'M1'!$A:$C,Q$2,FALSE())),IF($N294=2,IF(ISERROR(VLOOKUP(DATA!$P294,'M2'!$A:$C,Q$2,FALSE())),"NOT PRESENT",VLOOKUP(DATA!$P294,'M2'!$A:$C,Q$2,FALSE())),IF($N294=0,IF(ISERROR(VLOOKUP($P294,'M1'!$A:$C,Q$2,FALSE())),IF(ISERROR(VLOOKUP(DATA!$P294,'M2'!$A:$C,Q$2,FALSE())),"NOT PRESENT",VLOOKUP(DATA!$P294,'M2'!$A:$C,Q$2,FALSE())),VLOOKUP($P294,'M1'!$A:$C,Q$2,FALSE())),"SPECIFY METHOD")))</f>
        <v>Ceratostoma foliatum</v>
      </c>
      <c r="R294" s="54" t="str">
        <f>IF($N294=1,IF(ISERROR(VLOOKUP($P294,'M1'!$A:$C,R$2,FALSE())),"NOT PRESENT",VLOOKUP($P294,'M1'!$A:$C,R$2,FALSE())),IF($N294=2,IF(ISERROR(VLOOKUP(DATA!$P294,'M2'!$A:$C,R$2,FALSE())),"NOT PRESENT",VLOOKUP(DATA!$P294,'M2'!$A:$C,R$2,FALSE())),IF($N294=0,IF(ISERROR(VLOOKUP($P294,'M1'!$A:$C,R$2,FALSE())),IF(ISERROR(VLOOKUP(DATA!$P294,'M2'!$A:$C,R$2,FALSE())),"NOT PRESENT",VLOOKUP(DATA!$P294,'M2'!$A:$C,R$2,FALSE())),VLOOKUP($P294,'M1'!$A:$C,R$2,FALSE())),"SPECIFY METHOD")))</f>
        <v>Leafy hornmouth</v>
      </c>
      <c r="S294" s="58">
        <f t="shared" si="157"/>
        <v>3</v>
      </c>
      <c r="T294" s="55">
        <v>3</v>
      </c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</row>
    <row r="295" spans="1:68" s="59" customFormat="1" ht="12.75" customHeight="1">
      <c r="A295" s="54">
        <f>MAX($A$1:$A294)+1</f>
        <v>293</v>
      </c>
      <c r="B295" s="55" t="str">
        <f t="shared" si="160"/>
        <v>Claire Attridge</v>
      </c>
      <c r="C295" s="55" t="str">
        <f t="shared" si="161"/>
        <v>Kieran Cox</v>
      </c>
      <c r="D295" s="55" t="str">
        <f t="shared" si="162"/>
        <v>KCCA1</v>
      </c>
      <c r="E295" s="54" t="str">
        <f>IF(ISERROR(VLOOKUP($D295,SITES!$A:$E,2,FALSE())),"",VLOOKUP($D295,SITES!$A:$E,2,FALSE()))</f>
        <v>Ross Islet Slug Island</v>
      </c>
      <c r="F295" s="55">
        <f>IF(ISERROR(VLOOKUP($D295,SITES!$A:$E,3,FALSE())),"",VLOOKUP($D295,SITES!$A:$E,3,FALSE()))</f>
        <v>48.87039</v>
      </c>
      <c r="G295" s="56">
        <f>IF(ISERROR(VLOOKUP($D295,SITES!$A:$E,4,FALSE())),"",VLOOKUP($D295,SITES!$A:$E,4,FALSE()))</f>
        <v>-125.15989999999999</v>
      </c>
      <c r="H295" s="60" t="str">
        <f t="shared" si="164"/>
        <v>14/06/2023</v>
      </c>
      <c r="I295" s="55">
        <f t="shared" si="165"/>
        <v>3.5</v>
      </c>
      <c r="J295" s="55">
        <f t="shared" si="166"/>
        <v>90</v>
      </c>
      <c r="K295" s="57">
        <f t="shared" si="167"/>
        <v>0.42638888888888898</v>
      </c>
      <c r="L295" s="55" t="str">
        <f t="shared" si="168"/>
        <v>KDC</v>
      </c>
      <c r="M295" s="55">
        <f t="shared" si="169"/>
        <v>2.7</v>
      </c>
      <c r="N295" s="55">
        <v>0</v>
      </c>
      <c r="O295" s="55">
        <f t="shared" si="170"/>
        <v>2</v>
      </c>
      <c r="P295" s="55" t="s">
        <v>210</v>
      </c>
      <c r="Q295" s="54" t="str">
        <f>IF($N295=1,IF(ISERROR(VLOOKUP($P295,'M1'!$A:$C,Q$2,FALSE())),"NOT PRESENT",VLOOKUP($P295,'M1'!$A:$C,Q$2,FALSE())),IF($N295=2,IF(ISERROR(VLOOKUP(DATA!$P295,'M2'!$A:$C,Q$2,FALSE())),"NOT PRESENT",VLOOKUP(DATA!$P295,'M2'!$A:$C,Q$2,FALSE())),IF($N295=0,IF(ISERROR(VLOOKUP($P295,'M1'!$A:$C,Q$2,FALSE())),IF(ISERROR(VLOOKUP(DATA!$P295,'M2'!$A:$C,Q$2,FALSE())),"NOT PRESENT",VLOOKUP(DATA!$P295,'M2'!$A:$C,Q$2,FALSE())),VLOOKUP($P295,'M1'!$A:$C,Q$2,FALSE())),"SPECIFY METHOD")))</f>
        <v>Sebastes nebulosus</v>
      </c>
      <c r="R295" s="54" t="str">
        <f>IF($N295=1,IF(ISERROR(VLOOKUP($P295,'M1'!$A:$C,R$2,FALSE())),"NOT PRESENT",VLOOKUP($P295,'M1'!$A:$C,R$2,FALSE())),IF($N295=2,IF(ISERROR(VLOOKUP(DATA!$P295,'M2'!$A:$C,R$2,FALSE())),"NOT PRESENT",VLOOKUP(DATA!$P295,'M2'!$A:$C,R$2,FALSE())),IF($N295=0,IF(ISERROR(VLOOKUP($P295,'M1'!$A:$C,R$2,FALSE())),IF(ISERROR(VLOOKUP(DATA!$P295,'M2'!$A:$C,R$2,FALSE())),"NOT PRESENT",VLOOKUP(DATA!$P295,'M2'!$A:$C,R$2,FALSE())),VLOOKUP($P295,'M1'!$A:$C,R$2,FALSE())),"SPECIFY METHOD")))</f>
        <v>China rockfish</v>
      </c>
      <c r="S295" s="58">
        <f t="shared" si="157"/>
        <v>1</v>
      </c>
      <c r="T295" s="55">
        <v>0</v>
      </c>
      <c r="U295" s="55"/>
      <c r="V295" s="55"/>
      <c r="W295" s="55"/>
      <c r="X295" s="55"/>
      <c r="Y295" s="55"/>
      <c r="Z295" s="55">
        <v>1</v>
      </c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</row>
    <row r="296" spans="1:68" s="59" customFormat="1" ht="12.75" customHeight="1">
      <c r="A296" s="54">
        <f>MAX($A$1:$A295)+1</f>
        <v>294</v>
      </c>
      <c r="B296" s="55" t="str">
        <f t="shared" si="160"/>
        <v>Claire Attridge</v>
      </c>
      <c r="C296" s="55" t="str">
        <f t="shared" si="161"/>
        <v>Kieran Cox</v>
      </c>
      <c r="D296" s="55" t="str">
        <f t="shared" si="162"/>
        <v>KCCA1</v>
      </c>
      <c r="E296" s="54" t="str">
        <f>IF(ISERROR(VLOOKUP($D296,SITES!$A:$E,2,FALSE())),"",VLOOKUP($D296,SITES!$A:$E,2,FALSE()))</f>
        <v>Ross Islet Slug Island</v>
      </c>
      <c r="F296" s="55">
        <f>IF(ISERROR(VLOOKUP($D296,SITES!$A:$E,3,FALSE())),"",VLOOKUP($D296,SITES!$A:$E,3,FALSE()))</f>
        <v>48.87039</v>
      </c>
      <c r="G296" s="56">
        <f>IF(ISERROR(VLOOKUP($D296,SITES!$A:$E,4,FALSE())),"",VLOOKUP($D296,SITES!$A:$E,4,FALSE()))</f>
        <v>-125.15989999999999</v>
      </c>
      <c r="H296" s="60" t="str">
        <f t="shared" si="164"/>
        <v>14/06/2023</v>
      </c>
      <c r="I296" s="55">
        <f t="shared" si="165"/>
        <v>3.5</v>
      </c>
      <c r="J296" s="55">
        <f t="shared" si="166"/>
        <v>90</v>
      </c>
      <c r="K296" s="57">
        <f t="shared" si="167"/>
        <v>0.42638888888888898</v>
      </c>
      <c r="L296" s="55" t="str">
        <f t="shared" si="168"/>
        <v>KDC</v>
      </c>
      <c r="M296" s="55">
        <f t="shared" si="169"/>
        <v>2.7</v>
      </c>
      <c r="N296" s="55">
        <f>IF(ISERROR(N295),IF(ISERROR(N294),IF(ISERROR(N293),"BLANK",N293),N294),N295)</f>
        <v>0</v>
      </c>
      <c r="O296" s="55">
        <f t="shared" si="170"/>
        <v>2</v>
      </c>
      <c r="P296" s="55" t="s">
        <v>200</v>
      </c>
      <c r="Q296" s="54" t="str">
        <f>IF($N296=1,IF(ISERROR(VLOOKUP($P296,'M1'!$A:$C,Q$2,FALSE())),"NOT PRESENT",VLOOKUP($P296,'M1'!$A:$C,Q$2,FALSE())),IF($N296=2,IF(ISERROR(VLOOKUP(DATA!$P296,'M2'!$A:$C,Q$2,FALSE())),"NOT PRESENT",VLOOKUP(DATA!$P296,'M2'!$A:$C,Q$2,FALSE())),IF($N296=0,IF(ISERROR(VLOOKUP($P296,'M1'!$A:$C,Q$2,FALSE())),IF(ISERROR(VLOOKUP(DATA!$P296,'M2'!$A:$C,Q$2,FALSE())),"NOT PRESENT",VLOOKUP(DATA!$P296,'M2'!$A:$C,Q$2,FALSE())),VLOOKUP($P296,'M1'!$A:$C,Q$2,FALSE())),"SPECIFY METHOD")))</f>
        <v>Sebastes flavidus</v>
      </c>
      <c r="R296" s="54" t="str">
        <f>IF($N296=1,IF(ISERROR(VLOOKUP($P296,'M1'!$A:$C,R$2,FALSE())),"NOT PRESENT",VLOOKUP($P296,'M1'!$A:$C,R$2,FALSE())),IF($N296=2,IF(ISERROR(VLOOKUP(DATA!$P296,'M2'!$A:$C,R$2,FALSE())),"NOT PRESENT",VLOOKUP(DATA!$P296,'M2'!$A:$C,R$2,FALSE())),IF($N296=0,IF(ISERROR(VLOOKUP($P296,'M1'!$A:$C,R$2,FALSE())),IF(ISERROR(VLOOKUP(DATA!$P296,'M2'!$A:$C,R$2,FALSE())),"NOT PRESENT",VLOOKUP(DATA!$P296,'M2'!$A:$C,R$2,FALSE())),VLOOKUP($P296,'M1'!$A:$C,R$2,FALSE())),"SPECIFY METHOD")))</f>
        <v>Yellowtail rockfish</v>
      </c>
      <c r="S296" s="58">
        <f t="shared" si="157"/>
        <v>1</v>
      </c>
      <c r="T296" s="55">
        <v>0</v>
      </c>
      <c r="U296" s="55"/>
      <c r="V296" s="55"/>
      <c r="W296" s="55"/>
      <c r="X296" s="55"/>
      <c r="Y296" s="55">
        <v>1</v>
      </c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</row>
    <row r="297" spans="1:68" s="59" customFormat="1" ht="12.75" customHeight="1">
      <c r="A297" s="54">
        <f>MAX($A$1:$A296)+1</f>
        <v>295</v>
      </c>
      <c r="B297" s="55" t="str">
        <f t="shared" si="160"/>
        <v>Claire Attridge</v>
      </c>
      <c r="C297" s="55" t="str">
        <f t="shared" si="161"/>
        <v>Kieran Cox</v>
      </c>
      <c r="D297" s="55" t="str">
        <f t="shared" si="162"/>
        <v>KCCA1</v>
      </c>
      <c r="E297" s="54" t="str">
        <f>IF(ISERROR(VLOOKUP($D297,SITES!$A:$E,2,FALSE())),"",VLOOKUP($D297,SITES!$A:$E,2,FALSE()))</f>
        <v>Ross Islet Slug Island</v>
      </c>
      <c r="F297" s="55">
        <f>IF(ISERROR(VLOOKUP($D297,SITES!$A:$E,3,FALSE())),"",VLOOKUP($D297,SITES!$A:$E,3,FALSE()))</f>
        <v>48.87039</v>
      </c>
      <c r="G297" s="56">
        <f>IF(ISERROR(VLOOKUP($D297,SITES!$A:$E,4,FALSE())),"",VLOOKUP($D297,SITES!$A:$E,4,FALSE()))</f>
        <v>-125.15989999999999</v>
      </c>
      <c r="H297" s="60" t="str">
        <f t="shared" si="164"/>
        <v>14/06/2023</v>
      </c>
      <c r="I297" s="55">
        <f t="shared" si="165"/>
        <v>3.5</v>
      </c>
      <c r="J297" s="55">
        <f t="shared" si="166"/>
        <v>90</v>
      </c>
      <c r="K297" s="57">
        <f t="shared" si="167"/>
        <v>0.42638888888888898</v>
      </c>
      <c r="L297" s="55" t="str">
        <f t="shared" si="168"/>
        <v>KDC</v>
      </c>
      <c r="M297" s="55">
        <f t="shared" si="169"/>
        <v>2.7</v>
      </c>
      <c r="N297" s="55">
        <f>IF(ISERROR(N296),IF(ISERROR(N295),IF(ISERROR(N294),"BLANK",N294),N295),N296)</f>
        <v>0</v>
      </c>
      <c r="O297" s="55">
        <f t="shared" si="170"/>
        <v>2</v>
      </c>
      <c r="P297" s="55" t="s">
        <v>168</v>
      </c>
      <c r="Q297" s="54" t="str">
        <f>IF($N297=1,IF(ISERROR(VLOOKUP($P297,'M1'!$A:$C,Q$2,FALSE())),"NOT PRESENT",VLOOKUP($P297,'M1'!$A:$C,Q$2,FALSE())),IF($N297=2,IF(ISERROR(VLOOKUP(DATA!$P297,'M2'!$A:$C,Q$2,FALSE())),"NOT PRESENT",VLOOKUP(DATA!$P297,'M2'!$A:$C,Q$2,FALSE())),IF($N297=0,IF(ISERROR(VLOOKUP($P297,'M1'!$A:$C,Q$2,FALSE())),IF(ISERROR(VLOOKUP(DATA!$P297,'M2'!$A:$C,Q$2,FALSE())),"NOT PRESENT",VLOOKUP(DATA!$P297,'M2'!$A:$C,Q$2,FALSE())),VLOOKUP($P297,'M1'!$A:$C,Q$2,FALSE())),"SPECIFY METHOD")))</f>
        <v>Debris - Zero</v>
      </c>
      <c r="R297" s="54" t="str">
        <f>IF($N297=1,IF(ISERROR(VLOOKUP($P297,'M1'!$A:$C,R$2,FALSE())),"NOT PRESENT",VLOOKUP($P297,'M1'!$A:$C,R$2,FALSE())),IF($N297=2,IF(ISERROR(VLOOKUP(DATA!$P297,'M2'!$A:$C,R$2,FALSE())),"NOT PRESENT",VLOOKUP(DATA!$P297,'M2'!$A:$C,R$2,FALSE())),IF($N297=0,IF(ISERROR(VLOOKUP($P297,'M1'!$A:$C,R$2,FALSE())),IF(ISERROR(VLOOKUP(DATA!$P297,'M2'!$A:$C,R$2,FALSE())),"NOT PRESENT",VLOOKUP(DATA!$P297,'M2'!$A:$C,R$2,FALSE())),VLOOKUP($P297,'M1'!$A:$C,R$2,FALSE())),"SPECIFY METHOD")))</f>
        <v>No Debris found</v>
      </c>
      <c r="S297" s="58">
        <f t="shared" si="157"/>
        <v>0</v>
      </c>
      <c r="T297" s="55">
        <v>0</v>
      </c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</row>
    <row r="298" spans="1:68" s="59" customFormat="1" ht="12.75" customHeight="1">
      <c r="A298" s="54">
        <f>MAX($A$1:$A297)+1</f>
        <v>296</v>
      </c>
      <c r="B298" s="55" t="s">
        <v>137</v>
      </c>
      <c r="C298" s="55" t="s">
        <v>136</v>
      </c>
      <c r="D298" s="55" t="s">
        <v>25</v>
      </c>
      <c r="E298" s="54" t="str">
        <f>IF(ISERROR(VLOOKUP($D298,SITES!$A:$E,2,FALSE())),"",VLOOKUP($D298,SITES!$A:$E,2,FALSE()))</f>
        <v>Flemming 114</v>
      </c>
      <c r="F298" s="55">
        <f>IF(ISERROR(VLOOKUP($D298,SITES!$A:$E,3,FALSE())),"",VLOOKUP($D298,SITES!$A:$E,3,FALSE()))</f>
        <v>48.891500000000001</v>
      </c>
      <c r="G298" s="56">
        <f>IF(ISERROR(VLOOKUP($D298,SITES!$A:$E,4,FALSE())),"",VLOOKUP($D298,SITES!$A:$E,4,FALSE()))</f>
        <v>-125.11490000000001</v>
      </c>
      <c r="H298" s="55" t="s">
        <v>12</v>
      </c>
      <c r="I298" s="55">
        <v>1</v>
      </c>
      <c r="J298" s="55">
        <v>40</v>
      </c>
      <c r="K298" s="57">
        <v>0.42708333333333298</v>
      </c>
      <c r="L298" s="55" t="s">
        <v>138</v>
      </c>
      <c r="M298" s="55">
        <v>10</v>
      </c>
      <c r="N298" s="55">
        <v>1</v>
      </c>
      <c r="O298" s="55">
        <v>2</v>
      </c>
      <c r="P298" s="55" t="s">
        <v>140</v>
      </c>
      <c r="Q298" s="54" t="str">
        <f>IF($N298=1,IF(ISERROR(VLOOKUP($P298,'M1'!$A:$C,Q$2,FALSE())),"NOT PRESENT",VLOOKUP($P298,'M1'!$A:$C,Q$2,FALSE())),IF($N298=2,IF(ISERROR(VLOOKUP(DATA!$P298,'M2'!$A:$C,Q$2,FALSE())),"NOT PRESENT",VLOOKUP(DATA!$P298,'M2'!$A:$C,Q$2,FALSE())),IF($N298=0,IF(ISERROR(VLOOKUP($P298,'M1'!$A:$C,Q$2,FALSE())),IF(ISERROR(VLOOKUP(DATA!$P298,'M2'!$A:$C,Q$2,FALSE())),"NOT PRESENT",VLOOKUP(DATA!$P298,'M2'!$A:$C,Q$2,FALSE())),VLOOKUP($P298,'M1'!$A:$C,Q$2,FALSE())),"SPECIFY METHOD")))</f>
        <v>Sebastes caurinus</v>
      </c>
      <c r="R298" s="54" t="str">
        <f>IF($N298=1,IF(ISERROR(VLOOKUP($P298,'M1'!$A:$C,R$2,FALSE())),"NOT PRESENT",VLOOKUP($P298,'M1'!$A:$C,R$2,FALSE())),IF($N298=2,IF(ISERROR(VLOOKUP(DATA!$P298,'M2'!$A:$C,R$2,FALSE())),"NOT PRESENT",VLOOKUP(DATA!$P298,'M2'!$A:$C,R$2,FALSE())),IF($N298=0,IF(ISERROR(VLOOKUP($P298,'M1'!$A:$C,R$2,FALSE())),IF(ISERROR(VLOOKUP(DATA!$P298,'M2'!$A:$C,R$2,FALSE())),"NOT PRESENT",VLOOKUP(DATA!$P298,'M2'!$A:$C,R$2,FALSE())),VLOOKUP($P298,'M1'!$A:$C,R$2,FALSE())),"SPECIFY METHOD")))</f>
        <v>Copper rockfish</v>
      </c>
      <c r="S298" s="58">
        <f t="shared" si="157"/>
        <v>4</v>
      </c>
      <c r="T298" s="55">
        <v>0</v>
      </c>
      <c r="U298" s="55"/>
      <c r="V298" s="55">
        <v>1</v>
      </c>
      <c r="W298" s="55">
        <v>1</v>
      </c>
      <c r="X298" s="55"/>
      <c r="Y298" s="55"/>
      <c r="Z298" s="55"/>
      <c r="AA298" s="55">
        <v>1</v>
      </c>
      <c r="AB298" s="55"/>
      <c r="AC298" s="55">
        <v>1</v>
      </c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</row>
    <row r="299" spans="1:68" s="59" customFormat="1" ht="12.75" customHeight="1">
      <c r="A299" s="54">
        <f>MAX($A$1:$A298)+1</f>
        <v>297</v>
      </c>
      <c r="B299" s="55" t="str">
        <f t="shared" ref="B299:B318" si="172">IF(ISERROR(B298),IF(ISERROR(B297),IF(ISERROR(B296),"BLANK",B296),B297),B298)</f>
        <v>Kieran Cox</v>
      </c>
      <c r="C299" s="55" t="str">
        <f t="shared" ref="C299:C318" si="173">IF(ISERROR(C298),IF(ISERROR(C297),IF(ISERROR(C296),"BLANK",C296),C297),C298)</f>
        <v>Em Lim</v>
      </c>
      <c r="D299" s="55" t="str">
        <f t="shared" ref="D299:D318" si="174">IF(ISERROR(D298),IF(ISERROR(D297),IF(ISERROR(D296),"BLANK",D296),D297),D298)</f>
        <v>KCCA23</v>
      </c>
      <c r="E299" s="54" t="str">
        <f>IF(ISERROR(VLOOKUP($D299,SITES!$A:$E,2,FALSE())),"",VLOOKUP($D299,SITES!$A:$E,2,FALSE()))</f>
        <v>Flemming 114</v>
      </c>
      <c r="F299" s="55">
        <f>IF(ISERROR(VLOOKUP($D299,SITES!$A:$E,3,FALSE())),"",VLOOKUP($D299,SITES!$A:$E,3,FALSE()))</f>
        <v>48.891500000000001</v>
      </c>
      <c r="G299" s="56">
        <f>IF(ISERROR(VLOOKUP($D299,SITES!$A:$E,4,FALSE())),"",VLOOKUP($D299,SITES!$A:$E,4,FALSE()))</f>
        <v>-125.11490000000001</v>
      </c>
      <c r="H299" s="60" t="str">
        <f t="shared" ref="H299:O299" si="175">IF(ISERROR(H298),IF(ISERROR(H297),IF(ISERROR(H296),"BLANK",H296),H297),H298)</f>
        <v>28/05/2023</v>
      </c>
      <c r="I299" s="55">
        <f t="shared" si="175"/>
        <v>1</v>
      </c>
      <c r="J299" s="55">
        <f t="shared" si="175"/>
        <v>40</v>
      </c>
      <c r="K299" s="57">
        <f t="shared" si="175"/>
        <v>0.42708333333333298</v>
      </c>
      <c r="L299" s="55" t="str">
        <f t="shared" si="175"/>
        <v>EGL</v>
      </c>
      <c r="M299" s="55">
        <f t="shared" si="175"/>
        <v>10</v>
      </c>
      <c r="N299" s="55">
        <f t="shared" si="175"/>
        <v>1</v>
      </c>
      <c r="O299" s="55">
        <f t="shared" si="175"/>
        <v>2</v>
      </c>
      <c r="P299" s="55" t="s">
        <v>155</v>
      </c>
      <c r="Q299" s="54" t="str">
        <f>IF($N299=1,IF(ISERROR(VLOOKUP($P299,'M1'!$A:$C,Q$2,FALSE())),"NOT PRESENT",VLOOKUP($P299,'M1'!$A:$C,Q$2,FALSE())),IF($N299=2,IF(ISERROR(VLOOKUP(DATA!$P299,'M2'!$A:$C,Q$2,FALSE())),"NOT PRESENT",VLOOKUP(DATA!$P299,'M2'!$A:$C,Q$2,FALSE())),IF($N299=0,IF(ISERROR(VLOOKUP($P299,'M1'!$A:$C,Q$2,FALSE())),IF(ISERROR(VLOOKUP(DATA!$P299,'M2'!$A:$C,Q$2,FALSE())),"NOT PRESENT",VLOOKUP(DATA!$P299,'M2'!$A:$C,Q$2,FALSE())),VLOOKUP($P299,'M1'!$A:$C,Q$2,FALSE())),"SPECIFY METHOD")))</f>
        <v>Hexagrammos decagrammus</v>
      </c>
      <c r="R299" s="54" t="str">
        <f>IF($N299=1,IF(ISERROR(VLOOKUP($P299,'M1'!$A:$C,R$2,FALSE())),"NOT PRESENT",VLOOKUP($P299,'M1'!$A:$C,R$2,FALSE())),IF($N299=2,IF(ISERROR(VLOOKUP(DATA!$P299,'M2'!$A:$C,R$2,FALSE())),"NOT PRESENT",VLOOKUP(DATA!$P299,'M2'!$A:$C,R$2,FALSE())),IF($N299=0,IF(ISERROR(VLOOKUP($P299,'M1'!$A:$C,R$2,FALSE())),IF(ISERROR(VLOOKUP(DATA!$P299,'M2'!$A:$C,R$2,FALSE())),"NOT PRESENT",VLOOKUP(DATA!$P299,'M2'!$A:$C,R$2,FALSE())),VLOOKUP($P299,'M1'!$A:$C,R$2,FALSE())),"SPECIFY METHOD")))</f>
        <v>Kelp greenling</v>
      </c>
      <c r="S299" s="58">
        <f t="shared" si="157"/>
        <v>1</v>
      </c>
      <c r="T299" s="55">
        <v>0</v>
      </c>
      <c r="U299" s="55"/>
      <c r="V299" s="55"/>
      <c r="W299" s="55"/>
      <c r="X299" s="55"/>
      <c r="Y299" s="55"/>
      <c r="Z299" s="55"/>
      <c r="AA299" s="55"/>
      <c r="AB299" s="55">
        <v>1</v>
      </c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</row>
    <row r="300" spans="1:68" s="59" customFormat="1" ht="12.75" customHeight="1">
      <c r="A300" s="54">
        <f>MAX($A$1:$A299)+1</f>
        <v>298</v>
      </c>
      <c r="B300" s="55" t="str">
        <f t="shared" si="172"/>
        <v>Kieran Cox</v>
      </c>
      <c r="C300" s="55" t="str">
        <f t="shared" si="173"/>
        <v>Em Lim</v>
      </c>
      <c r="D300" s="55" t="str">
        <f t="shared" si="174"/>
        <v>KCCA23</v>
      </c>
      <c r="E300" s="54" t="str">
        <f>IF(ISERROR(VLOOKUP($D300,SITES!$A:$E,2,FALSE())),"",VLOOKUP($D300,SITES!$A:$E,2,FALSE()))</f>
        <v>Flemming 114</v>
      </c>
      <c r="F300" s="55">
        <f>IF(ISERROR(VLOOKUP($D300,SITES!$A:$E,3,FALSE())),"",VLOOKUP($D300,SITES!$A:$E,3,FALSE()))</f>
        <v>48.891500000000001</v>
      </c>
      <c r="G300" s="56">
        <f>IF(ISERROR(VLOOKUP($D300,SITES!$A:$E,4,FALSE())),"",VLOOKUP($D300,SITES!$A:$E,4,FALSE()))</f>
        <v>-125.11490000000001</v>
      </c>
      <c r="H300" s="60" t="str">
        <f t="shared" ref="H300:H318" si="176">IF(ISERROR(H299),IF(ISERROR(H298),IF(ISERROR(H297),"BLANK",H297),H298),H299)</f>
        <v>28/05/2023</v>
      </c>
      <c r="I300" s="55">
        <f t="shared" ref="I300:I318" si="177">IF(ISERROR(I299),IF(ISERROR(I298),IF(ISERROR(I297),"BLANK",I297),I298),I299)</f>
        <v>1</v>
      </c>
      <c r="J300" s="55">
        <f t="shared" ref="J300:J318" si="178">IF(ISERROR(J299),IF(ISERROR(J298),IF(ISERROR(J297),"BLANK",J297),J298),J299)</f>
        <v>40</v>
      </c>
      <c r="K300" s="57">
        <f t="shared" ref="K300:K318" si="179">IF(ISERROR(K299),IF(ISERROR(K298),IF(ISERROR(K297),"BLANK",K297),K298),K299)</f>
        <v>0.42708333333333298</v>
      </c>
      <c r="L300" s="55" t="str">
        <f t="shared" ref="L300:L318" si="180">IF(ISERROR(L299),IF(ISERROR(L298),IF(ISERROR(L297),"BLANK",L297),L298),L299)</f>
        <v>EGL</v>
      </c>
      <c r="M300" s="55">
        <f t="shared" ref="M300:M318" si="181">IF(ISERROR(M299),IF(ISERROR(M298),IF(ISERROR(M297),"BLANK",M297),M298),M299)</f>
        <v>10</v>
      </c>
      <c r="N300" s="55">
        <v>2</v>
      </c>
      <c r="O300" s="55">
        <f t="shared" ref="O300:O318" si="182">IF(ISERROR(O299),IF(ISERROR(O298),IF(ISERROR(O297),"BLANK",O297),O298),O299)</f>
        <v>2</v>
      </c>
      <c r="P300" s="55" t="s">
        <v>175</v>
      </c>
      <c r="Q300" s="54" t="str">
        <f>IF($N300=1,IF(ISERROR(VLOOKUP($P300,'M1'!$A:$C,Q$2,FALSE())),"NOT PRESENT",VLOOKUP($P300,'M1'!$A:$C,Q$2,FALSE())),IF($N300=2,IF(ISERROR(VLOOKUP(DATA!$P300,'M2'!$A:$C,Q$2,FALSE())),"NOT PRESENT",VLOOKUP(DATA!$P300,'M2'!$A:$C,Q$2,FALSE())),IF($N300=0,IF(ISERROR(VLOOKUP($P300,'M1'!$A:$C,Q$2,FALSE())),IF(ISERROR(VLOOKUP(DATA!$P300,'M2'!$A:$C,Q$2,FALSE())),"NOT PRESENT",VLOOKUP(DATA!$P300,'M2'!$A:$C,Q$2,FALSE())),VLOOKUP($P300,'M1'!$A:$C,Q$2,FALSE())),"SPECIFY METHOD")))</f>
        <v>Acmaea mitra</v>
      </c>
      <c r="R300" s="54" t="str">
        <f>IF($N300=1,IF(ISERROR(VLOOKUP($P300,'M1'!$A:$C,R$2,FALSE())),"NOT PRESENT",VLOOKUP($P300,'M1'!$A:$C,R$2,FALSE())),IF($N300=2,IF(ISERROR(VLOOKUP(DATA!$P300,'M2'!$A:$C,R$2,FALSE())),"NOT PRESENT",VLOOKUP(DATA!$P300,'M2'!$A:$C,R$2,FALSE())),IF($N300=0,IF(ISERROR(VLOOKUP($P300,'M1'!$A:$C,R$2,FALSE())),IF(ISERROR(VLOOKUP(DATA!$P300,'M2'!$A:$C,R$2,FALSE())),"NOT PRESENT",VLOOKUP(DATA!$P300,'M2'!$A:$C,R$2,FALSE())),VLOOKUP($P300,'M1'!$A:$C,R$2,FALSE())),"SPECIFY METHOD")))</f>
        <v>Whitecap limpet</v>
      </c>
      <c r="S300" s="58">
        <f t="shared" si="157"/>
        <v>6</v>
      </c>
      <c r="T300" s="55">
        <v>6</v>
      </c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</row>
    <row r="301" spans="1:68" s="59" customFormat="1" ht="12.75" customHeight="1">
      <c r="A301" s="54">
        <f>MAX($A$1:$A300)+1</f>
        <v>299</v>
      </c>
      <c r="B301" s="55" t="str">
        <f t="shared" si="172"/>
        <v>Kieran Cox</v>
      </c>
      <c r="C301" s="55" t="str">
        <f t="shared" si="173"/>
        <v>Em Lim</v>
      </c>
      <c r="D301" s="55" t="str">
        <f t="shared" si="174"/>
        <v>KCCA23</v>
      </c>
      <c r="E301" s="54" t="str">
        <f>IF(ISERROR(VLOOKUP($D301,SITES!$A:$E,2,FALSE())),"",VLOOKUP($D301,SITES!$A:$E,2,FALSE()))</f>
        <v>Flemming 114</v>
      </c>
      <c r="F301" s="55">
        <f>IF(ISERROR(VLOOKUP($D301,SITES!$A:$E,3,FALSE())),"",VLOOKUP($D301,SITES!$A:$E,3,FALSE()))</f>
        <v>48.891500000000001</v>
      </c>
      <c r="G301" s="56">
        <f>IF(ISERROR(VLOOKUP($D301,SITES!$A:$E,4,FALSE())),"",VLOOKUP($D301,SITES!$A:$E,4,FALSE()))</f>
        <v>-125.11490000000001</v>
      </c>
      <c r="H301" s="60" t="str">
        <f t="shared" si="176"/>
        <v>28/05/2023</v>
      </c>
      <c r="I301" s="55">
        <f t="shared" si="177"/>
        <v>1</v>
      </c>
      <c r="J301" s="55">
        <f t="shared" si="178"/>
        <v>40</v>
      </c>
      <c r="K301" s="57">
        <f t="shared" si="179"/>
        <v>0.42708333333333298</v>
      </c>
      <c r="L301" s="55" t="str">
        <f t="shared" si="180"/>
        <v>EGL</v>
      </c>
      <c r="M301" s="55">
        <f t="shared" si="181"/>
        <v>10</v>
      </c>
      <c r="N301" s="55">
        <f t="shared" ref="N301:N318" si="183">IF(ISERROR(N300),IF(ISERROR(N299),IF(ISERROR(N298),"BLANK",N298),N299),N300)</f>
        <v>2</v>
      </c>
      <c r="O301" s="55">
        <f t="shared" si="182"/>
        <v>2</v>
      </c>
      <c r="P301" s="55" t="s">
        <v>141</v>
      </c>
      <c r="Q301" s="54" t="str">
        <f>IF($N301=1,IF(ISERROR(VLOOKUP($P301,'M1'!$A:$C,Q$2,FALSE())),"NOT PRESENT",VLOOKUP($P301,'M1'!$A:$C,Q$2,FALSE())),IF($N301=2,IF(ISERROR(VLOOKUP(DATA!$P301,'M2'!$A:$C,Q$2,FALSE())),"NOT PRESENT",VLOOKUP(DATA!$P301,'M2'!$A:$C,Q$2,FALSE())),IF($N301=0,IF(ISERROR(VLOOKUP($P301,'M1'!$A:$C,Q$2,FALSE())),IF(ISERROR(VLOOKUP(DATA!$P301,'M2'!$A:$C,Q$2,FALSE())),"NOT PRESENT",VLOOKUP(DATA!$P301,'M2'!$A:$C,Q$2,FALSE())),VLOOKUP($P301,'M1'!$A:$C,Q$2,FALSE())),"SPECIFY METHOD")))</f>
        <v>Rhinogobiops nicholsii</v>
      </c>
      <c r="R301" s="54" t="str">
        <f>IF($N301=1,IF(ISERROR(VLOOKUP($P301,'M1'!$A:$C,R$2,FALSE())),"NOT PRESENT",VLOOKUP($P301,'M1'!$A:$C,R$2,FALSE())),IF($N301=2,IF(ISERROR(VLOOKUP(DATA!$P301,'M2'!$A:$C,R$2,FALSE())),"NOT PRESENT",VLOOKUP(DATA!$P301,'M2'!$A:$C,R$2,FALSE())),IF($N301=0,IF(ISERROR(VLOOKUP($P301,'M1'!$A:$C,R$2,FALSE())),IF(ISERROR(VLOOKUP(DATA!$P301,'M2'!$A:$C,R$2,FALSE())),"NOT PRESENT",VLOOKUP(DATA!$P301,'M2'!$A:$C,R$2,FALSE())),VLOOKUP($P301,'M1'!$A:$C,R$2,FALSE())),"SPECIFY METHOD")))</f>
        <v>Blackeye goby</v>
      </c>
      <c r="S301" s="58">
        <f t="shared" si="157"/>
        <v>39</v>
      </c>
      <c r="T301" s="55">
        <v>0</v>
      </c>
      <c r="U301" s="55">
        <v>17</v>
      </c>
      <c r="V301" s="55">
        <v>12</v>
      </c>
      <c r="W301" s="55">
        <v>10</v>
      </c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</row>
    <row r="302" spans="1:68" s="59" customFormat="1" ht="12.75" customHeight="1">
      <c r="A302" s="54">
        <f>MAX($A$1:$A301)+1</f>
        <v>300</v>
      </c>
      <c r="B302" s="55" t="str">
        <f t="shared" si="172"/>
        <v>Kieran Cox</v>
      </c>
      <c r="C302" s="55" t="str">
        <f t="shared" si="173"/>
        <v>Em Lim</v>
      </c>
      <c r="D302" s="55" t="str">
        <f t="shared" si="174"/>
        <v>KCCA23</v>
      </c>
      <c r="E302" s="54" t="str">
        <f>IF(ISERROR(VLOOKUP($D302,SITES!$A:$E,2,FALSE())),"",VLOOKUP($D302,SITES!$A:$E,2,FALSE()))</f>
        <v>Flemming 114</v>
      </c>
      <c r="F302" s="55">
        <f>IF(ISERROR(VLOOKUP($D302,SITES!$A:$E,3,FALSE())),"",VLOOKUP($D302,SITES!$A:$E,3,FALSE()))</f>
        <v>48.891500000000001</v>
      </c>
      <c r="G302" s="56">
        <f>IF(ISERROR(VLOOKUP($D302,SITES!$A:$E,4,FALSE())),"",VLOOKUP($D302,SITES!$A:$E,4,FALSE()))</f>
        <v>-125.11490000000001</v>
      </c>
      <c r="H302" s="60" t="str">
        <f t="shared" si="176"/>
        <v>28/05/2023</v>
      </c>
      <c r="I302" s="55">
        <f t="shared" si="177"/>
        <v>1</v>
      </c>
      <c r="J302" s="55">
        <f t="shared" si="178"/>
        <v>40</v>
      </c>
      <c r="K302" s="57">
        <f t="shared" si="179"/>
        <v>0.42708333333333298</v>
      </c>
      <c r="L302" s="55" t="str">
        <f t="shared" si="180"/>
        <v>EGL</v>
      </c>
      <c r="M302" s="55">
        <f t="shared" si="181"/>
        <v>10</v>
      </c>
      <c r="N302" s="55">
        <f t="shared" si="183"/>
        <v>2</v>
      </c>
      <c r="O302" s="55">
        <f t="shared" si="182"/>
        <v>2</v>
      </c>
      <c r="P302" s="55" t="s">
        <v>143</v>
      </c>
      <c r="Q302" s="54" t="str">
        <f>IF($N302=1,IF(ISERROR(VLOOKUP($P302,'M1'!$A:$C,Q$2,FALSE())),"NOT PRESENT",VLOOKUP($P302,'M1'!$A:$C,Q$2,FALSE())),IF($N302=2,IF(ISERROR(VLOOKUP(DATA!$P302,'M2'!$A:$C,Q$2,FALSE())),"NOT PRESENT",VLOOKUP(DATA!$P302,'M2'!$A:$C,Q$2,FALSE())),IF($N302=0,IF(ISERROR(VLOOKUP($P302,'M1'!$A:$C,Q$2,FALSE())),IF(ISERROR(VLOOKUP(DATA!$P302,'M2'!$A:$C,Q$2,FALSE())),"NOT PRESENT",VLOOKUP(DATA!$P302,'M2'!$A:$C,Q$2,FALSE())),VLOOKUP($P302,'M1'!$A:$C,Q$2,FALSE())),"SPECIFY METHOD")))</f>
        <v>Henricia spp.</v>
      </c>
      <c r="R302" s="54" t="str">
        <f>IF($N302=1,IF(ISERROR(VLOOKUP($P302,'M1'!$A:$C,R$2,FALSE())),"NOT PRESENT",VLOOKUP($P302,'M1'!$A:$C,R$2,FALSE())),IF($N302=2,IF(ISERROR(VLOOKUP(DATA!$P302,'M2'!$A:$C,R$2,FALSE())),"NOT PRESENT",VLOOKUP(DATA!$P302,'M2'!$A:$C,R$2,FALSE())),IF($N302=0,IF(ISERROR(VLOOKUP($P302,'M1'!$A:$C,R$2,FALSE())),IF(ISERROR(VLOOKUP(DATA!$P302,'M2'!$A:$C,R$2,FALSE())),"NOT PRESENT",VLOOKUP(DATA!$P302,'M2'!$A:$C,R$2,FALSE())),VLOOKUP($P302,'M1'!$A:$C,R$2,FALSE())),"SPECIFY METHOD")))</f>
        <v>Unidentified blood star</v>
      </c>
      <c r="S302" s="58">
        <f t="shared" si="157"/>
        <v>3</v>
      </c>
      <c r="T302" s="55">
        <v>3</v>
      </c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</row>
    <row r="303" spans="1:68" s="59" customFormat="1" ht="12.75" customHeight="1">
      <c r="A303" s="54">
        <f>MAX($A$1:$A302)+1</f>
        <v>301</v>
      </c>
      <c r="B303" s="55" t="str">
        <f t="shared" si="172"/>
        <v>Kieran Cox</v>
      </c>
      <c r="C303" s="55" t="str">
        <f t="shared" si="173"/>
        <v>Em Lim</v>
      </c>
      <c r="D303" s="55" t="str">
        <f t="shared" si="174"/>
        <v>KCCA23</v>
      </c>
      <c r="E303" s="54" t="str">
        <f>IF(ISERROR(VLOOKUP($D303,SITES!$A:$E,2,FALSE())),"",VLOOKUP($D303,SITES!$A:$E,2,FALSE()))</f>
        <v>Flemming 114</v>
      </c>
      <c r="F303" s="55">
        <f>IF(ISERROR(VLOOKUP($D303,SITES!$A:$E,3,FALSE())),"",VLOOKUP($D303,SITES!$A:$E,3,FALSE()))</f>
        <v>48.891500000000001</v>
      </c>
      <c r="G303" s="56">
        <f>IF(ISERROR(VLOOKUP($D303,SITES!$A:$E,4,FALSE())),"",VLOOKUP($D303,SITES!$A:$E,4,FALSE()))</f>
        <v>-125.11490000000001</v>
      </c>
      <c r="H303" s="60" t="str">
        <f t="shared" si="176"/>
        <v>28/05/2023</v>
      </c>
      <c r="I303" s="55">
        <f t="shared" si="177"/>
        <v>1</v>
      </c>
      <c r="J303" s="55">
        <f t="shared" si="178"/>
        <v>40</v>
      </c>
      <c r="K303" s="57">
        <f t="shared" si="179"/>
        <v>0.42708333333333298</v>
      </c>
      <c r="L303" s="55" t="str">
        <f t="shared" si="180"/>
        <v>EGL</v>
      </c>
      <c r="M303" s="55">
        <f t="shared" si="181"/>
        <v>10</v>
      </c>
      <c r="N303" s="55">
        <f t="shared" si="183"/>
        <v>2</v>
      </c>
      <c r="O303" s="55">
        <f t="shared" si="182"/>
        <v>2</v>
      </c>
      <c r="P303" s="55" t="s">
        <v>162</v>
      </c>
      <c r="Q303" s="54" t="str">
        <f>IF($N303=1,IF(ISERROR(VLOOKUP($P303,'M1'!$A:$C,Q$2,FALSE())),"NOT PRESENT",VLOOKUP($P303,'M1'!$A:$C,Q$2,FALSE())),IF($N303=2,IF(ISERROR(VLOOKUP(DATA!$P303,'M2'!$A:$C,Q$2,FALSE())),"NOT PRESENT",VLOOKUP(DATA!$P303,'M2'!$A:$C,Q$2,FALSE())),IF($N303=0,IF(ISERROR(VLOOKUP($P303,'M1'!$A:$C,Q$2,FALSE())),IF(ISERROR(VLOOKUP(DATA!$P303,'M2'!$A:$C,Q$2,FALSE())),"NOT PRESENT",VLOOKUP(DATA!$P303,'M2'!$A:$C,Q$2,FALSE())),VLOOKUP($P303,'M1'!$A:$C,Q$2,FALSE())),"SPECIFY METHOD")))</f>
        <v>Cancer productus</v>
      </c>
      <c r="R303" s="54" t="str">
        <f>IF($N303=1,IF(ISERROR(VLOOKUP($P303,'M1'!$A:$C,R$2,FALSE())),"NOT PRESENT",VLOOKUP($P303,'M1'!$A:$C,R$2,FALSE())),IF($N303=2,IF(ISERROR(VLOOKUP(DATA!$P303,'M2'!$A:$C,R$2,FALSE())),"NOT PRESENT",VLOOKUP(DATA!$P303,'M2'!$A:$C,R$2,FALSE())),IF($N303=0,IF(ISERROR(VLOOKUP($P303,'M1'!$A:$C,R$2,FALSE())),IF(ISERROR(VLOOKUP(DATA!$P303,'M2'!$A:$C,R$2,FALSE())),"NOT PRESENT",VLOOKUP(DATA!$P303,'M2'!$A:$C,R$2,FALSE())),VLOOKUP($P303,'M1'!$A:$C,R$2,FALSE())),"SPECIFY METHOD")))</f>
        <v>Red rock crab</v>
      </c>
      <c r="S303" s="58">
        <f t="shared" si="157"/>
        <v>1</v>
      </c>
      <c r="T303" s="55">
        <v>1</v>
      </c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</row>
    <row r="304" spans="1:68" s="59" customFormat="1" ht="12.75" customHeight="1">
      <c r="A304" s="54">
        <f>MAX($A$1:$A303)+1</f>
        <v>302</v>
      </c>
      <c r="B304" s="55" t="str">
        <f t="shared" si="172"/>
        <v>Kieran Cox</v>
      </c>
      <c r="C304" s="55" t="str">
        <f t="shared" si="173"/>
        <v>Em Lim</v>
      </c>
      <c r="D304" s="55" t="str">
        <f t="shared" si="174"/>
        <v>KCCA23</v>
      </c>
      <c r="E304" s="54" t="str">
        <f>IF(ISERROR(VLOOKUP($D304,SITES!$A:$E,2,FALSE())),"",VLOOKUP($D304,SITES!$A:$E,2,FALSE()))</f>
        <v>Flemming 114</v>
      </c>
      <c r="F304" s="55">
        <f>IF(ISERROR(VLOOKUP($D304,SITES!$A:$E,3,FALSE())),"",VLOOKUP($D304,SITES!$A:$E,3,FALSE()))</f>
        <v>48.891500000000001</v>
      </c>
      <c r="G304" s="56">
        <f>IF(ISERROR(VLOOKUP($D304,SITES!$A:$E,4,FALSE())),"",VLOOKUP($D304,SITES!$A:$E,4,FALSE()))</f>
        <v>-125.11490000000001</v>
      </c>
      <c r="H304" s="60" t="str">
        <f t="shared" si="176"/>
        <v>28/05/2023</v>
      </c>
      <c r="I304" s="55">
        <f t="shared" si="177"/>
        <v>1</v>
      </c>
      <c r="J304" s="55">
        <f t="shared" si="178"/>
        <v>40</v>
      </c>
      <c r="K304" s="57">
        <f t="shared" si="179"/>
        <v>0.42708333333333298</v>
      </c>
      <c r="L304" s="55" t="str">
        <f t="shared" si="180"/>
        <v>EGL</v>
      </c>
      <c r="M304" s="55">
        <f t="shared" si="181"/>
        <v>10</v>
      </c>
      <c r="N304" s="55">
        <f t="shared" si="183"/>
        <v>2</v>
      </c>
      <c r="O304" s="55">
        <f t="shared" si="182"/>
        <v>2</v>
      </c>
      <c r="P304" s="55" t="s">
        <v>145</v>
      </c>
      <c r="Q304" s="54" t="str">
        <f>IF($N304=1,IF(ISERROR(VLOOKUP($P304,'M1'!$A:$C,Q$2,FALSE())),"NOT PRESENT",VLOOKUP($P304,'M1'!$A:$C,Q$2,FALSE())),IF($N304=2,IF(ISERROR(VLOOKUP(DATA!$P304,'M2'!$A:$C,Q$2,FALSE())),"NOT PRESENT",VLOOKUP(DATA!$P304,'M2'!$A:$C,Q$2,FALSE())),IF($N304=0,IF(ISERROR(VLOOKUP($P304,'M1'!$A:$C,Q$2,FALSE())),IF(ISERROR(VLOOKUP(DATA!$P304,'M2'!$A:$C,Q$2,FALSE())),"NOT PRESENT",VLOOKUP(DATA!$P304,'M2'!$A:$C,Q$2,FALSE())),VLOOKUP($P304,'M1'!$A:$C,Q$2,FALSE())),"SPECIFY METHOD")))</f>
        <v>Pycnopodia helianthoides</v>
      </c>
      <c r="R304" s="54" t="str">
        <f>IF($N304=1,IF(ISERROR(VLOOKUP($P304,'M1'!$A:$C,R$2,FALSE())),"NOT PRESENT",VLOOKUP($P304,'M1'!$A:$C,R$2,FALSE())),IF($N304=2,IF(ISERROR(VLOOKUP(DATA!$P304,'M2'!$A:$C,R$2,FALSE())),"NOT PRESENT",VLOOKUP(DATA!$P304,'M2'!$A:$C,R$2,FALSE())),IF($N304=0,IF(ISERROR(VLOOKUP($P304,'M1'!$A:$C,R$2,FALSE())),IF(ISERROR(VLOOKUP(DATA!$P304,'M2'!$A:$C,R$2,FALSE())),"NOT PRESENT",VLOOKUP(DATA!$P304,'M2'!$A:$C,R$2,FALSE())),VLOOKUP($P304,'M1'!$A:$C,R$2,FALSE())),"SPECIFY METHOD")))</f>
        <v>Sunflower star</v>
      </c>
      <c r="S304" s="58">
        <f t="shared" si="157"/>
        <v>6</v>
      </c>
      <c r="T304" s="55">
        <v>0</v>
      </c>
      <c r="U304" s="55">
        <v>1</v>
      </c>
      <c r="V304" s="55">
        <v>4</v>
      </c>
      <c r="W304" s="55">
        <v>1</v>
      </c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</row>
    <row r="305" spans="1:68" s="59" customFormat="1" ht="12.75" customHeight="1">
      <c r="A305" s="54">
        <f>MAX($A$1:$A304)+1</f>
        <v>303</v>
      </c>
      <c r="B305" s="55" t="str">
        <f t="shared" si="172"/>
        <v>Kieran Cox</v>
      </c>
      <c r="C305" s="55" t="str">
        <f t="shared" si="173"/>
        <v>Em Lim</v>
      </c>
      <c r="D305" s="55" t="str">
        <f t="shared" si="174"/>
        <v>KCCA23</v>
      </c>
      <c r="E305" s="54" t="str">
        <f>IF(ISERROR(VLOOKUP($D305,SITES!$A:$E,2,FALSE())),"",VLOOKUP($D305,SITES!$A:$E,2,FALSE()))</f>
        <v>Flemming 114</v>
      </c>
      <c r="F305" s="55">
        <f>IF(ISERROR(VLOOKUP($D305,SITES!$A:$E,3,FALSE())),"",VLOOKUP($D305,SITES!$A:$E,3,FALSE()))</f>
        <v>48.891500000000001</v>
      </c>
      <c r="G305" s="56">
        <f>IF(ISERROR(VLOOKUP($D305,SITES!$A:$E,4,FALSE())),"",VLOOKUP($D305,SITES!$A:$E,4,FALSE()))</f>
        <v>-125.11490000000001</v>
      </c>
      <c r="H305" s="60" t="str">
        <f t="shared" si="176"/>
        <v>28/05/2023</v>
      </c>
      <c r="I305" s="55">
        <f t="shared" si="177"/>
        <v>1</v>
      </c>
      <c r="J305" s="55">
        <f t="shared" si="178"/>
        <v>40</v>
      </c>
      <c r="K305" s="57">
        <f t="shared" si="179"/>
        <v>0.42708333333333298</v>
      </c>
      <c r="L305" s="55" t="str">
        <f t="shared" si="180"/>
        <v>EGL</v>
      </c>
      <c r="M305" s="55">
        <f t="shared" si="181"/>
        <v>10</v>
      </c>
      <c r="N305" s="55">
        <f t="shared" si="183"/>
        <v>2</v>
      </c>
      <c r="O305" s="55">
        <f t="shared" si="182"/>
        <v>2</v>
      </c>
      <c r="P305" s="55" t="s">
        <v>142</v>
      </c>
      <c r="Q305" s="54" t="str">
        <f>IF($N305=1,IF(ISERROR(VLOOKUP($P305,'M1'!$A:$C,Q$2,FALSE())),"NOT PRESENT",VLOOKUP($P305,'M1'!$A:$C,Q$2,FALSE())),IF($N305=2,IF(ISERROR(VLOOKUP(DATA!$P305,'M2'!$A:$C,Q$2,FALSE())),"NOT PRESENT",VLOOKUP(DATA!$P305,'M2'!$A:$C,Q$2,FALSE())),IF($N305=0,IF(ISERROR(VLOOKUP($P305,'M1'!$A:$C,Q$2,FALSE())),IF(ISERROR(VLOOKUP(DATA!$P305,'M2'!$A:$C,Q$2,FALSE())),"NOT PRESENT",VLOOKUP(DATA!$P305,'M2'!$A:$C,Q$2,FALSE())),VLOOKUP($P305,'M1'!$A:$C,Q$2,FALSE())),"SPECIFY METHOD")))</f>
        <v>Dermasterias imbricata</v>
      </c>
      <c r="R305" s="54" t="str">
        <f>IF($N305=1,IF(ISERROR(VLOOKUP($P305,'M1'!$A:$C,R$2,FALSE())),"NOT PRESENT",VLOOKUP($P305,'M1'!$A:$C,R$2,FALSE())),IF($N305=2,IF(ISERROR(VLOOKUP(DATA!$P305,'M2'!$A:$C,R$2,FALSE())),"NOT PRESENT",VLOOKUP(DATA!$P305,'M2'!$A:$C,R$2,FALSE())),IF($N305=0,IF(ISERROR(VLOOKUP($P305,'M1'!$A:$C,R$2,FALSE())),IF(ISERROR(VLOOKUP(DATA!$P305,'M2'!$A:$C,R$2,FALSE())),"NOT PRESENT",VLOOKUP(DATA!$P305,'M2'!$A:$C,R$2,FALSE())),VLOOKUP($P305,'M1'!$A:$C,R$2,FALSE())),"SPECIFY METHOD")))</f>
        <v>Leather star</v>
      </c>
      <c r="S305" s="58">
        <f t="shared" si="157"/>
        <v>8</v>
      </c>
      <c r="T305" s="55">
        <v>8</v>
      </c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</row>
    <row r="306" spans="1:68" s="59" customFormat="1" ht="12.75" customHeight="1">
      <c r="A306" s="54">
        <f>MAX($A$1:$A305)+1</f>
        <v>304</v>
      </c>
      <c r="B306" s="55" t="str">
        <f t="shared" si="172"/>
        <v>Kieran Cox</v>
      </c>
      <c r="C306" s="55" t="str">
        <f t="shared" si="173"/>
        <v>Em Lim</v>
      </c>
      <c r="D306" s="55" t="str">
        <f t="shared" si="174"/>
        <v>KCCA23</v>
      </c>
      <c r="E306" s="54" t="str">
        <f>IF(ISERROR(VLOOKUP($D306,SITES!$A:$E,2,FALSE())),"",VLOOKUP($D306,SITES!$A:$E,2,FALSE()))</f>
        <v>Flemming 114</v>
      </c>
      <c r="F306" s="55">
        <f>IF(ISERROR(VLOOKUP($D306,SITES!$A:$E,3,FALSE())),"",VLOOKUP($D306,SITES!$A:$E,3,FALSE()))</f>
        <v>48.891500000000001</v>
      </c>
      <c r="G306" s="56">
        <f>IF(ISERROR(VLOOKUP($D306,SITES!$A:$E,4,FALSE())),"",VLOOKUP($D306,SITES!$A:$E,4,FALSE()))</f>
        <v>-125.11490000000001</v>
      </c>
      <c r="H306" s="60" t="str">
        <f t="shared" si="176"/>
        <v>28/05/2023</v>
      </c>
      <c r="I306" s="55">
        <f t="shared" si="177"/>
        <v>1</v>
      </c>
      <c r="J306" s="55">
        <f t="shared" si="178"/>
        <v>40</v>
      </c>
      <c r="K306" s="57">
        <f t="shared" si="179"/>
        <v>0.42708333333333298</v>
      </c>
      <c r="L306" s="55" t="str">
        <f t="shared" si="180"/>
        <v>EGL</v>
      </c>
      <c r="M306" s="55">
        <f t="shared" si="181"/>
        <v>10</v>
      </c>
      <c r="N306" s="55">
        <f t="shared" si="183"/>
        <v>2</v>
      </c>
      <c r="O306" s="55">
        <f t="shared" si="182"/>
        <v>2</v>
      </c>
      <c r="P306" s="55" t="s">
        <v>211</v>
      </c>
      <c r="Q306" s="54" t="str">
        <f>IF($N306=1,IF(ISERROR(VLOOKUP($P306,'M1'!$A:$C,Q$2,FALSE())),"NOT PRESENT",VLOOKUP($P306,'M1'!$A:$C,Q$2,FALSE())),IF($N306=2,IF(ISERROR(VLOOKUP(DATA!$P306,'M2'!$A:$C,Q$2,FALSE())),"NOT PRESENT",VLOOKUP(DATA!$P306,'M2'!$A:$C,Q$2,FALSE())),IF($N306=0,IF(ISERROR(VLOOKUP($P306,'M1'!$A:$C,Q$2,FALSE())),IF(ISERROR(VLOOKUP(DATA!$P306,'M2'!$A:$C,Q$2,FALSE())),"NOT PRESENT",VLOOKUP(DATA!$P306,'M2'!$A:$C,Q$2,FALSE())),VLOOKUP($P306,'M1'!$A:$C,Q$2,FALSE())),"SPECIFY METHOD")))</f>
        <v>Leptasterias hexactis</v>
      </c>
      <c r="R306" s="54" t="str">
        <f>IF($N306=1,IF(ISERROR(VLOOKUP($P306,'M1'!$A:$C,R$2,FALSE())),"NOT PRESENT",VLOOKUP($P306,'M1'!$A:$C,R$2,FALSE())),IF($N306=2,IF(ISERROR(VLOOKUP(DATA!$P306,'M2'!$A:$C,R$2,FALSE())),"NOT PRESENT",VLOOKUP(DATA!$P306,'M2'!$A:$C,R$2,FALSE())),IF($N306=0,IF(ISERROR(VLOOKUP($P306,'M1'!$A:$C,R$2,FALSE())),IF(ISERROR(VLOOKUP(DATA!$P306,'M2'!$A:$C,R$2,FALSE())),"NOT PRESENT",VLOOKUP(DATA!$P306,'M2'!$A:$C,R$2,FALSE())),VLOOKUP($P306,'M1'!$A:$C,R$2,FALSE())),"SPECIFY METHOD")))</f>
        <v>Six-rayed star</v>
      </c>
      <c r="S306" s="58">
        <f t="shared" si="157"/>
        <v>5</v>
      </c>
      <c r="T306" s="55">
        <v>5</v>
      </c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</row>
    <row r="307" spans="1:68" s="59" customFormat="1" ht="12.75" customHeight="1">
      <c r="A307" s="54">
        <f>MAX($A$1:$A306)+1</f>
        <v>305</v>
      </c>
      <c r="B307" s="55" t="str">
        <f t="shared" si="172"/>
        <v>Kieran Cox</v>
      </c>
      <c r="C307" s="55" t="str">
        <f t="shared" si="173"/>
        <v>Em Lim</v>
      </c>
      <c r="D307" s="55" t="str">
        <f t="shared" si="174"/>
        <v>KCCA23</v>
      </c>
      <c r="E307" s="54" t="str">
        <f>IF(ISERROR(VLOOKUP($D307,SITES!$A:$E,2,FALSE())),"",VLOOKUP($D307,SITES!$A:$E,2,FALSE()))</f>
        <v>Flemming 114</v>
      </c>
      <c r="F307" s="55">
        <f>IF(ISERROR(VLOOKUP($D307,SITES!$A:$E,3,FALSE())),"",VLOOKUP($D307,SITES!$A:$E,3,FALSE()))</f>
        <v>48.891500000000001</v>
      </c>
      <c r="G307" s="56">
        <f>IF(ISERROR(VLOOKUP($D307,SITES!$A:$E,4,FALSE())),"",VLOOKUP($D307,SITES!$A:$E,4,FALSE()))</f>
        <v>-125.11490000000001</v>
      </c>
      <c r="H307" s="60" t="str">
        <f t="shared" si="176"/>
        <v>28/05/2023</v>
      </c>
      <c r="I307" s="55">
        <f t="shared" si="177"/>
        <v>1</v>
      </c>
      <c r="J307" s="55">
        <f t="shared" si="178"/>
        <v>40</v>
      </c>
      <c r="K307" s="57">
        <f t="shared" si="179"/>
        <v>0.42708333333333298</v>
      </c>
      <c r="L307" s="55" t="str">
        <f t="shared" si="180"/>
        <v>EGL</v>
      </c>
      <c r="M307" s="55">
        <f t="shared" si="181"/>
        <v>10</v>
      </c>
      <c r="N307" s="55">
        <f t="shared" si="183"/>
        <v>2</v>
      </c>
      <c r="O307" s="55">
        <f t="shared" si="182"/>
        <v>2</v>
      </c>
      <c r="P307" s="55" t="s">
        <v>212</v>
      </c>
      <c r="Q307" s="54" t="str">
        <f>IF($N307=1,IF(ISERROR(VLOOKUP($P307,'M1'!$A:$C,Q$2,FALSE())),"NOT PRESENT",VLOOKUP($P307,'M1'!$A:$C,Q$2,FALSE())),IF($N307=2,IF(ISERROR(VLOOKUP(DATA!$P307,'M2'!$A:$C,Q$2,FALSE())),"NOT PRESENT",VLOOKUP(DATA!$P307,'M2'!$A:$C,Q$2,FALSE())),IF($N307=0,IF(ISERROR(VLOOKUP($P307,'M1'!$A:$C,Q$2,FALSE())),IF(ISERROR(VLOOKUP(DATA!$P307,'M2'!$A:$C,Q$2,FALSE())),"NOT PRESENT",VLOOKUP(DATA!$P307,'M2'!$A:$C,Q$2,FALSE())),VLOOKUP($P307,'M1'!$A:$C,Q$2,FALSE())),"SPECIFY METHOD")))</f>
        <v>Doris odhneri</v>
      </c>
      <c r="R307" s="54" t="str">
        <f>IF($N307=1,IF(ISERROR(VLOOKUP($P307,'M1'!$A:$C,R$2,FALSE())),"NOT PRESENT",VLOOKUP($P307,'M1'!$A:$C,R$2,FALSE())),IF($N307=2,IF(ISERROR(VLOOKUP(DATA!$P307,'M2'!$A:$C,R$2,FALSE())),"NOT PRESENT",VLOOKUP(DATA!$P307,'M2'!$A:$C,R$2,FALSE())),IF($N307=0,IF(ISERROR(VLOOKUP($P307,'M1'!$A:$C,R$2,FALSE())),IF(ISERROR(VLOOKUP(DATA!$P307,'M2'!$A:$C,R$2,FALSE())),"NOT PRESENT",VLOOKUP(DATA!$P307,'M2'!$A:$C,R$2,FALSE())),VLOOKUP($P307,'M1'!$A:$C,R$2,FALSE())),"SPECIFY METHOD")))</f>
        <v>White night doris</v>
      </c>
      <c r="S307" s="58">
        <f t="shared" si="157"/>
        <v>1</v>
      </c>
      <c r="T307" s="55">
        <v>1</v>
      </c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</row>
    <row r="308" spans="1:68" s="59" customFormat="1" ht="12.75" customHeight="1">
      <c r="A308" s="54">
        <f>MAX($A$1:$A307)+1</f>
        <v>306</v>
      </c>
      <c r="B308" s="55" t="str">
        <f t="shared" si="172"/>
        <v>Kieran Cox</v>
      </c>
      <c r="C308" s="55" t="str">
        <f t="shared" si="173"/>
        <v>Em Lim</v>
      </c>
      <c r="D308" s="55" t="str">
        <f t="shared" si="174"/>
        <v>KCCA23</v>
      </c>
      <c r="E308" s="54" t="str">
        <f>IF(ISERROR(VLOOKUP($D308,SITES!$A:$E,2,FALSE())),"",VLOOKUP($D308,SITES!$A:$E,2,FALSE()))</f>
        <v>Flemming 114</v>
      </c>
      <c r="F308" s="55">
        <f>IF(ISERROR(VLOOKUP($D308,SITES!$A:$E,3,FALSE())),"",VLOOKUP($D308,SITES!$A:$E,3,FALSE()))</f>
        <v>48.891500000000001</v>
      </c>
      <c r="G308" s="56">
        <f>IF(ISERROR(VLOOKUP($D308,SITES!$A:$E,4,FALSE())),"",VLOOKUP($D308,SITES!$A:$E,4,FALSE()))</f>
        <v>-125.11490000000001</v>
      </c>
      <c r="H308" s="60" t="str">
        <f t="shared" si="176"/>
        <v>28/05/2023</v>
      </c>
      <c r="I308" s="55">
        <f t="shared" si="177"/>
        <v>1</v>
      </c>
      <c r="J308" s="55">
        <f t="shared" si="178"/>
        <v>40</v>
      </c>
      <c r="K308" s="57">
        <f t="shared" si="179"/>
        <v>0.42708333333333298</v>
      </c>
      <c r="L308" s="55" t="str">
        <f t="shared" si="180"/>
        <v>EGL</v>
      </c>
      <c r="M308" s="55">
        <f t="shared" si="181"/>
        <v>10</v>
      </c>
      <c r="N308" s="55">
        <f t="shared" si="183"/>
        <v>2</v>
      </c>
      <c r="O308" s="55">
        <f t="shared" si="182"/>
        <v>2</v>
      </c>
      <c r="P308" s="55" t="s">
        <v>192</v>
      </c>
      <c r="Q308" s="54" t="str">
        <f>IF($N308=1,IF(ISERROR(VLOOKUP($P308,'M1'!$A:$C,Q$2,FALSE())),"NOT PRESENT",VLOOKUP($P308,'M1'!$A:$C,Q$2,FALSE())),IF($N308=2,IF(ISERROR(VLOOKUP(DATA!$P308,'M2'!$A:$C,Q$2,FALSE())),"NOT PRESENT",VLOOKUP(DATA!$P308,'M2'!$A:$C,Q$2,FALSE())),IF($N308=0,IF(ISERROR(VLOOKUP($P308,'M1'!$A:$C,Q$2,FALSE())),IF(ISERROR(VLOOKUP(DATA!$P308,'M2'!$A:$C,Q$2,FALSE())),"NOT PRESENT",VLOOKUP(DATA!$P308,'M2'!$A:$C,Q$2,FALSE())),VLOOKUP($P308,'M1'!$A:$C,Q$2,FALSE())),"SPECIFY METHOD")))</f>
        <v>Crassadoma gigantea</v>
      </c>
      <c r="R308" s="54" t="str">
        <f>IF($N308=1,IF(ISERROR(VLOOKUP($P308,'M1'!$A:$C,R$2,FALSE())),"NOT PRESENT",VLOOKUP($P308,'M1'!$A:$C,R$2,FALSE())),IF($N308=2,IF(ISERROR(VLOOKUP(DATA!$P308,'M2'!$A:$C,R$2,FALSE())),"NOT PRESENT",VLOOKUP(DATA!$P308,'M2'!$A:$C,R$2,FALSE())),IF($N308=0,IF(ISERROR(VLOOKUP($P308,'M1'!$A:$C,R$2,FALSE())),IF(ISERROR(VLOOKUP(DATA!$P308,'M2'!$A:$C,R$2,FALSE())),"NOT PRESENT",VLOOKUP(DATA!$P308,'M2'!$A:$C,R$2,FALSE())),VLOOKUP($P308,'M1'!$A:$C,R$2,FALSE())),"SPECIFY METHOD")))</f>
        <v>Purple-hinged rock scallop</v>
      </c>
      <c r="S308" s="58">
        <f t="shared" si="157"/>
        <v>1</v>
      </c>
      <c r="T308" s="55">
        <v>0</v>
      </c>
      <c r="U308" s="55"/>
      <c r="V308" s="55"/>
      <c r="W308" s="55">
        <v>1</v>
      </c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</row>
    <row r="309" spans="1:68" s="59" customFormat="1" ht="12.75" customHeight="1">
      <c r="A309" s="54">
        <f>MAX($A$1:$A308)+1</f>
        <v>307</v>
      </c>
      <c r="B309" s="55" t="str">
        <f t="shared" si="172"/>
        <v>Kieran Cox</v>
      </c>
      <c r="C309" s="55" t="str">
        <f t="shared" si="173"/>
        <v>Em Lim</v>
      </c>
      <c r="D309" s="55" t="str">
        <f t="shared" si="174"/>
        <v>KCCA23</v>
      </c>
      <c r="E309" s="54" t="str">
        <f>IF(ISERROR(VLOOKUP($D309,SITES!$A:$E,2,FALSE())),"",VLOOKUP($D309,SITES!$A:$E,2,FALSE()))</f>
        <v>Flemming 114</v>
      </c>
      <c r="F309" s="55">
        <f>IF(ISERROR(VLOOKUP($D309,SITES!$A:$E,3,FALSE())),"",VLOOKUP($D309,SITES!$A:$E,3,FALSE()))</f>
        <v>48.891500000000001</v>
      </c>
      <c r="G309" s="56">
        <f>IF(ISERROR(VLOOKUP($D309,SITES!$A:$E,4,FALSE())),"",VLOOKUP($D309,SITES!$A:$E,4,FALSE()))</f>
        <v>-125.11490000000001</v>
      </c>
      <c r="H309" s="60" t="str">
        <f t="shared" si="176"/>
        <v>28/05/2023</v>
      </c>
      <c r="I309" s="55">
        <f t="shared" si="177"/>
        <v>1</v>
      </c>
      <c r="J309" s="55">
        <f t="shared" si="178"/>
        <v>40</v>
      </c>
      <c r="K309" s="57">
        <f t="shared" si="179"/>
        <v>0.42708333333333298</v>
      </c>
      <c r="L309" s="55" t="str">
        <f t="shared" si="180"/>
        <v>EGL</v>
      </c>
      <c r="M309" s="55">
        <f t="shared" si="181"/>
        <v>10</v>
      </c>
      <c r="N309" s="55">
        <f t="shared" si="183"/>
        <v>2</v>
      </c>
      <c r="O309" s="55">
        <f t="shared" si="182"/>
        <v>2</v>
      </c>
      <c r="P309" s="55" t="s">
        <v>213</v>
      </c>
      <c r="Q309" s="54" t="str">
        <f>IF($N309=1,IF(ISERROR(VLOOKUP($P309,'M1'!$A:$C,Q$2,FALSE())),"NOT PRESENT",VLOOKUP($P309,'M1'!$A:$C,Q$2,FALSE())),IF($N309=2,IF(ISERROR(VLOOKUP(DATA!$P309,'M2'!$A:$C,Q$2,FALSE())),"NOT PRESENT",VLOOKUP(DATA!$P309,'M2'!$A:$C,Q$2,FALSE())),IF($N309=0,IF(ISERROR(VLOOKUP($P309,'M1'!$A:$C,Q$2,FALSE())),IF(ISERROR(VLOOKUP(DATA!$P309,'M2'!$A:$C,Q$2,FALSE())),"NOT PRESENT",VLOOKUP(DATA!$P309,'M2'!$A:$C,Q$2,FALSE())),VLOOKUP($P309,'M1'!$A:$C,Q$2,FALSE())),"SPECIFY METHOD")))</f>
        <v>Parastichopus californicus</v>
      </c>
      <c r="R309" s="54" t="str">
        <f>IF($N309=1,IF(ISERROR(VLOOKUP($P309,'M1'!$A:$C,R$2,FALSE())),"NOT PRESENT",VLOOKUP($P309,'M1'!$A:$C,R$2,FALSE())),IF($N309=2,IF(ISERROR(VLOOKUP(DATA!$P309,'M2'!$A:$C,R$2,FALSE())),"NOT PRESENT",VLOOKUP(DATA!$P309,'M2'!$A:$C,R$2,FALSE())),IF($N309=0,IF(ISERROR(VLOOKUP($P309,'M1'!$A:$C,R$2,FALSE())),IF(ISERROR(VLOOKUP(DATA!$P309,'M2'!$A:$C,R$2,FALSE())),"NOT PRESENT",VLOOKUP(DATA!$P309,'M2'!$A:$C,R$2,FALSE())),VLOOKUP($P309,'M1'!$A:$C,R$2,FALSE())),"SPECIFY METHOD")))</f>
        <v>Californian sea cucumber</v>
      </c>
      <c r="S309" s="58">
        <f t="shared" si="157"/>
        <v>3</v>
      </c>
      <c r="T309" s="55">
        <v>3</v>
      </c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</row>
    <row r="310" spans="1:68" s="59" customFormat="1" ht="12.75" customHeight="1">
      <c r="A310" s="54">
        <f>MAX($A$1:$A309)+1</f>
        <v>308</v>
      </c>
      <c r="B310" s="55" t="str">
        <f t="shared" si="172"/>
        <v>Kieran Cox</v>
      </c>
      <c r="C310" s="55" t="str">
        <f t="shared" si="173"/>
        <v>Em Lim</v>
      </c>
      <c r="D310" s="55" t="str">
        <f t="shared" si="174"/>
        <v>KCCA23</v>
      </c>
      <c r="E310" s="54" t="str">
        <f>IF(ISERROR(VLOOKUP($D310,SITES!$A:$E,2,FALSE())),"",VLOOKUP($D310,SITES!$A:$E,2,FALSE()))</f>
        <v>Flemming 114</v>
      </c>
      <c r="F310" s="55">
        <f>IF(ISERROR(VLOOKUP($D310,SITES!$A:$E,3,FALSE())),"",VLOOKUP($D310,SITES!$A:$E,3,FALSE()))</f>
        <v>48.891500000000001</v>
      </c>
      <c r="G310" s="56">
        <f>IF(ISERROR(VLOOKUP($D310,SITES!$A:$E,4,FALSE())),"",VLOOKUP($D310,SITES!$A:$E,4,FALSE()))</f>
        <v>-125.11490000000001</v>
      </c>
      <c r="H310" s="60" t="str">
        <f t="shared" si="176"/>
        <v>28/05/2023</v>
      </c>
      <c r="I310" s="55">
        <f t="shared" si="177"/>
        <v>1</v>
      </c>
      <c r="J310" s="55">
        <f t="shared" si="178"/>
        <v>40</v>
      </c>
      <c r="K310" s="57">
        <f t="shared" si="179"/>
        <v>0.42708333333333298</v>
      </c>
      <c r="L310" s="55" t="str">
        <f t="shared" si="180"/>
        <v>EGL</v>
      </c>
      <c r="M310" s="55">
        <f t="shared" si="181"/>
        <v>10</v>
      </c>
      <c r="N310" s="55">
        <f t="shared" si="183"/>
        <v>2</v>
      </c>
      <c r="O310" s="55">
        <f t="shared" si="182"/>
        <v>2</v>
      </c>
      <c r="P310" s="55" t="s">
        <v>191</v>
      </c>
      <c r="Q310" s="54" t="str">
        <f>IF($N310=1,IF(ISERROR(VLOOKUP($P310,'M1'!$A:$C,Q$2,FALSE())),"NOT PRESENT",VLOOKUP($P310,'M1'!$A:$C,Q$2,FALSE())),IF($N310=2,IF(ISERROR(VLOOKUP(DATA!$P310,'M2'!$A:$C,Q$2,FALSE())),"NOT PRESENT",VLOOKUP(DATA!$P310,'M2'!$A:$C,Q$2,FALSE())),IF($N310=0,IF(ISERROR(VLOOKUP($P310,'M1'!$A:$C,Q$2,FALSE())),IF(ISERROR(VLOOKUP(DATA!$P310,'M2'!$A:$C,Q$2,FALSE())),"NOT PRESENT",VLOOKUP(DATA!$P310,'M2'!$A:$C,Q$2,FALSE())),VLOOKUP($P310,'M1'!$A:$C,Q$2,FALSE())),"SPECIFY METHOD")))</f>
        <v>Strongylocentrotus droebachiensis</v>
      </c>
      <c r="R310" s="54" t="str">
        <f>IF($N310=1,IF(ISERROR(VLOOKUP($P310,'M1'!$A:$C,R$2,FALSE())),"NOT PRESENT",VLOOKUP($P310,'M1'!$A:$C,R$2,FALSE())),IF($N310=2,IF(ISERROR(VLOOKUP(DATA!$P310,'M2'!$A:$C,R$2,FALSE())),"NOT PRESENT",VLOOKUP(DATA!$P310,'M2'!$A:$C,R$2,FALSE())),IF($N310=0,IF(ISERROR(VLOOKUP($P310,'M1'!$A:$C,R$2,FALSE())),IF(ISERROR(VLOOKUP(DATA!$P310,'M2'!$A:$C,R$2,FALSE())),"NOT PRESENT",VLOOKUP(DATA!$P310,'M2'!$A:$C,R$2,FALSE())),VLOOKUP($P310,'M1'!$A:$C,R$2,FALSE())),"SPECIFY METHOD")))</f>
        <v>Northern sea urchin</v>
      </c>
      <c r="S310" s="58">
        <f t="shared" si="157"/>
        <v>1</v>
      </c>
      <c r="T310" s="55">
        <v>1</v>
      </c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</row>
    <row r="311" spans="1:68" s="59" customFormat="1" ht="12.75" customHeight="1">
      <c r="A311" s="54">
        <f>MAX($A$1:$A310)+1</f>
        <v>309</v>
      </c>
      <c r="B311" s="55" t="str">
        <f t="shared" si="172"/>
        <v>Kieran Cox</v>
      </c>
      <c r="C311" s="55" t="str">
        <f t="shared" si="173"/>
        <v>Em Lim</v>
      </c>
      <c r="D311" s="55" t="str">
        <f t="shared" si="174"/>
        <v>KCCA23</v>
      </c>
      <c r="E311" s="54" t="str">
        <f>IF(ISERROR(VLOOKUP($D311,SITES!$A:$E,2,FALSE())),"",VLOOKUP($D311,SITES!$A:$E,2,FALSE()))</f>
        <v>Flemming 114</v>
      </c>
      <c r="F311" s="55">
        <f>IF(ISERROR(VLOOKUP($D311,SITES!$A:$E,3,FALSE())),"",VLOOKUP($D311,SITES!$A:$E,3,FALSE()))</f>
        <v>48.891500000000001</v>
      </c>
      <c r="G311" s="56">
        <f>IF(ISERROR(VLOOKUP($D311,SITES!$A:$E,4,FALSE())),"",VLOOKUP($D311,SITES!$A:$E,4,FALSE()))</f>
        <v>-125.11490000000001</v>
      </c>
      <c r="H311" s="60" t="str">
        <f t="shared" si="176"/>
        <v>28/05/2023</v>
      </c>
      <c r="I311" s="55">
        <f t="shared" si="177"/>
        <v>1</v>
      </c>
      <c r="J311" s="55">
        <f t="shared" si="178"/>
        <v>40</v>
      </c>
      <c r="K311" s="57">
        <f t="shared" si="179"/>
        <v>0.42708333333333298</v>
      </c>
      <c r="L311" s="55" t="str">
        <f t="shared" si="180"/>
        <v>EGL</v>
      </c>
      <c r="M311" s="55">
        <f t="shared" si="181"/>
        <v>10</v>
      </c>
      <c r="N311" s="55">
        <f t="shared" si="183"/>
        <v>2</v>
      </c>
      <c r="O311" s="55">
        <f t="shared" si="182"/>
        <v>2</v>
      </c>
      <c r="P311" s="55" t="s">
        <v>214</v>
      </c>
      <c r="Q311" s="54" t="str">
        <f>IF($N311=1,IF(ISERROR(VLOOKUP($P311,'M1'!$A:$C,Q$2,FALSE())),"NOT PRESENT",VLOOKUP($P311,'M1'!$A:$C,Q$2,FALSE())),IF($N311=2,IF(ISERROR(VLOOKUP(DATA!$P311,'M2'!$A:$C,Q$2,FALSE())),"NOT PRESENT",VLOOKUP(DATA!$P311,'M2'!$A:$C,Q$2,FALSE())),IF($N311=0,IF(ISERROR(VLOOKUP($P311,'M1'!$A:$C,Q$2,FALSE())),IF(ISERROR(VLOOKUP(DATA!$P311,'M2'!$A:$C,Q$2,FALSE())),"NOT PRESENT",VLOOKUP(DATA!$P311,'M2'!$A:$C,Q$2,FALSE())),VLOOKUP($P311,'M1'!$A:$C,Q$2,FALSE())),"SPECIFY METHOD")))</f>
        <v>Eupentacta quinquesemita</v>
      </c>
      <c r="R311" s="54" t="str">
        <f>IF($N311=1,IF(ISERROR(VLOOKUP($P311,'M1'!$A:$C,R$2,FALSE())),"NOT PRESENT",VLOOKUP($P311,'M1'!$A:$C,R$2,FALSE())),IF($N311=2,IF(ISERROR(VLOOKUP(DATA!$P311,'M2'!$A:$C,R$2,FALSE())),"NOT PRESENT",VLOOKUP(DATA!$P311,'M2'!$A:$C,R$2,FALSE())),IF($N311=0,IF(ISERROR(VLOOKUP($P311,'M1'!$A:$C,R$2,FALSE())),IF(ISERROR(VLOOKUP(DATA!$P311,'M2'!$A:$C,R$2,FALSE())),"NOT PRESENT",VLOOKUP(DATA!$P311,'M2'!$A:$C,R$2,FALSE())),VLOOKUP($P311,'M1'!$A:$C,R$2,FALSE())),"SPECIFY METHOD")))</f>
        <v>Stiff-footed sea cucumber</v>
      </c>
      <c r="S311" s="58">
        <f t="shared" si="157"/>
        <v>1</v>
      </c>
      <c r="T311" s="55">
        <v>1</v>
      </c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</row>
    <row r="312" spans="1:68" s="59" customFormat="1" ht="12.75" customHeight="1">
      <c r="A312" s="54">
        <f>MAX($A$1:$A311)+1</f>
        <v>310</v>
      </c>
      <c r="B312" s="55" t="str">
        <f t="shared" si="172"/>
        <v>Kieran Cox</v>
      </c>
      <c r="C312" s="55" t="str">
        <f t="shared" si="173"/>
        <v>Em Lim</v>
      </c>
      <c r="D312" s="55" t="str">
        <f t="shared" si="174"/>
        <v>KCCA23</v>
      </c>
      <c r="E312" s="54" t="str">
        <f>IF(ISERROR(VLOOKUP($D312,SITES!$A:$E,2,FALSE())),"",VLOOKUP($D312,SITES!$A:$E,2,FALSE()))</f>
        <v>Flemming 114</v>
      </c>
      <c r="F312" s="55">
        <f>IF(ISERROR(VLOOKUP($D312,SITES!$A:$E,3,FALSE())),"",VLOOKUP($D312,SITES!$A:$E,3,FALSE()))</f>
        <v>48.891500000000001</v>
      </c>
      <c r="G312" s="56">
        <f>IF(ISERROR(VLOOKUP($D312,SITES!$A:$E,4,FALSE())),"",VLOOKUP($D312,SITES!$A:$E,4,FALSE()))</f>
        <v>-125.11490000000001</v>
      </c>
      <c r="H312" s="60" t="str">
        <f t="shared" si="176"/>
        <v>28/05/2023</v>
      </c>
      <c r="I312" s="55">
        <f t="shared" si="177"/>
        <v>1</v>
      </c>
      <c r="J312" s="55">
        <f t="shared" si="178"/>
        <v>40</v>
      </c>
      <c r="K312" s="57">
        <f t="shared" si="179"/>
        <v>0.42708333333333298</v>
      </c>
      <c r="L312" s="55" t="str">
        <f t="shared" si="180"/>
        <v>EGL</v>
      </c>
      <c r="M312" s="55">
        <f t="shared" si="181"/>
        <v>10</v>
      </c>
      <c r="N312" s="55">
        <f t="shared" si="183"/>
        <v>2</v>
      </c>
      <c r="O312" s="55">
        <f t="shared" si="182"/>
        <v>2</v>
      </c>
      <c r="P312" s="55" t="s">
        <v>149</v>
      </c>
      <c r="Q312" s="54" t="str">
        <f>IF($N312=1,IF(ISERROR(VLOOKUP($P312,'M1'!$A:$C,Q$2,FALSE())),"NOT PRESENT",VLOOKUP($P312,'M1'!$A:$C,Q$2,FALSE())),IF($N312=2,IF(ISERROR(VLOOKUP(DATA!$P312,'M2'!$A:$C,Q$2,FALSE())),"NOT PRESENT",VLOOKUP(DATA!$P312,'M2'!$A:$C,Q$2,FALSE())),IF($N312=0,IF(ISERROR(VLOOKUP($P312,'M1'!$A:$C,Q$2,FALSE())),IF(ISERROR(VLOOKUP(DATA!$P312,'M2'!$A:$C,Q$2,FALSE())),"NOT PRESENT",VLOOKUP(DATA!$P312,'M2'!$A:$C,Q$2,FALSE())),VLOOKUP($P312,'M1'!$A:$C,Q$2,FALSE())),"SPECIFY METHOD")))</f>
        <v>Polycera tricolor</v>
      </c>
      <c r="R312" s="54" t="str">
        <f>IF($N312=1,IF(ISERROR(VLOOKUP($P312,'M1'!$A:$C,R$2,FALSE())),"NOT PRESENT",VLOOKUP($P312,'M1'!$A:$C,R$2,FALSE())),IF($N312=2,IF(ISERROR(VLOOKUP(DATA!$P312,'M2'!$A:$C,R$2,FALSE())),"NOT PRESENT",VLOOKUP(DATA!$P312,'M2'!$A:$C,R$2,FALSE())),IF($N312=0,IF(ISERROR(VLOOKUP($P312,'M1'!$A:$C,R$2,FALSE())),IF(ISERROR(VLOOKUP(DATA!$P312,'M2'!$A:$C,R$2,FALSE())),"NOT PRESENT",VLOOKUP(DATA!$P312,'M2'!$A:$C,R$2,FALSE())),VLOOKUP($P312,'M1'!$A:$C,R$2,FALSE())),"SPECIFY METHOD")))</f>
        <v>Tricolour nudibranch</v>
      </c>
      <c r="S312" s="58">
        <f t="shared" si="157"/>
        <v>1</v>
      </c>
      <c r="T312" s="55">
        <v>1</v>
      </c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</row>
    <row r="313" spans="1:68" s="59" customFormat="1" ht="12.75" customHeight="1">
      <c r="A313" s="54">
        <f>MAX($A$1:$A312)+1</f>
        <v>311</v>
      </c>
      <c r="B313" s="55" t="str">
        <f t="shared" si="172"/>
        <v>Kieran Cox</v>
      </c>
      <c r="C313" s="55" t="str">
        <f t="shared" si="173"/>
        <v>Em Lim</v>
      </c>
      <c r="D313" s="55" t="str">
        <f t="shared" si="174"/>
        <v>KCCA23</v>
      </c>
      <c r="E313" s="54" t="str">
        <f>IF(ISERROR(VLOOKUP($D313,SITES!$A:$E,2,FALSE())),"",VLOOKUP($D313,SITES!$A:$E,2,FALSE()))</f>
        <v>Flemming 114</v>
      </c>
      <c r="F313" s="55">
        <f>IF(ISERROR(VLOOKUP($D313,SITES!$A:$E,3,FALSE())),"",VLOOKUP($D313,SITES!$A:$E,3,FALSE()))</f>
        <v>48.891500000000001</v>
      </c>
      <c r="G313" s="56">
        <f>IF(ISERROR(VLOOKUP($D313,SITES!$A:$E,4,FALSE())),"",VLOOKUP($D313,SITES!$A:$E,4,FALSE()))</f>
        <v>-125.11490000000001</v>
      </c>
      <c r="H313" s="60" t="str">
        <f t="shared" si="176"/>
        <v>28/05/2023</v>
      </c>
      <c r="I313" s="55">
        <f t="shared" si="177"/>
        <v>1</v>
      </c>
      <c r="J313" s="55">
        <f t="shared" si="178"/>
        <v>40</v>
      </c>
      <c r="K313" s="57">
        <f t="shared" si="179"/>
        <v>0.42708333333333298</v>
      </c>
      <c r="L313" s="55" t="str">
        <f t="shared" si="180"/>
        <v>EGL</v>
      </c>
      <c r="M313" s="55">
        <f t="shared" si="181"/>
        <v>10</v>
      </c>
      <c r="N313" s="55">
        <f t="shared" si="183"/>
        <v>2</v>
      </c>
      <c r="O313" s="55">
        <f t="shared" si="182"/>
        <v>2</v>
      </c>
      <c r="P313" s="55" t="s">
        <v>185</v>
      </c>
      <c r="Q313" s="54" t="str">
        <f>IF($N313=1,IF(ISERROR(VLOOKUP($P313,'M1'!$A:$C,Q$2,FALSE())),"NOT PRESENT",VLOOKUP($P313,'M1'!$A:$C,Q$2,FALSE())),IF($N313=2,IF(ISERROR(VLOOKUP(DATA!$P313,'M2'!$A:$C,Q$2,FALSE())),"NOT PRESENT",VLOOKUP(DATA!$P313,'M2'!$A:$C,Q$2,FALSE())),IF($N313=0,IF(ISERROR(VLOOKUP($P313,'M1'!$A:$C,Q$2,FALSE())),IF(ISERROR(VLOOKUP(DATA!$P313,'M2'!$A:$C,Q$2,FALSE())),"NOT PRESENT",VLOOKUP(DATA!$P313,'M2'!$A:$C,Q$2,FALSE())),VLOOKUP($P313,'M1'!$A:$C,Q$2,FALSE())),"SPECIFY METHOD")))</f>
        <v>Oregonia gracilis</v>
      </c>
      <c r="R313" s="54" t="str">
        <f>IF($N313=1,IF(ISERROR(VLOOKUP($P313,'M1'!$A:$C,R$2,FALSE())),"NOT PRESENT",VLOOKUP($P313,'M1'!$A:$C,R$2,FALSE())),IF($N313=2,IF(ISERROR(VLOOKUP(DATA!$P313,'M2'!$A:$C,R$2,FALSE())),"NOT PRESENT",VLOOKUP(DATA!$P313,'M2'!$A:$C,R$2,FALSE())),IF($N313=0,IF(ISERROR(VLOOKUP($P313,'M1'!$A:$C,R$2,FALSE())),IF(ISERROR(VLOOKUP(DATA!$P313,'M2'!$A:$C,R$2,FALSE())),"NOT PRESENT",VLOOKUP(DATA!$P313,'M2'!$A:$C,R$2,FALSE())),VLOOKUP($P313,'M1'!$A:$C,R$2,FALSE())),"SPECIFY METHOD")))</f>
        <v>Graceful decorator crab</v>
      </c>
      <c r="S313" s="58">
        <f t="shared" si="157"/>
        <v>2</v>
      </c>
      <c r="T313" s="55">
        <v>2</v>
      </c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</row>
    <row r="314" spans="1:68" s="59" customFormat="1" ht="12.75" customHeight="1">
      <c r="A314" s="54">
        <f>MAX($A$1:$A313)+1</f>
        <v>312</v>
      </c>
      <c r="B314" s="55" t="str">
        <f t="shared" si="172"/>
        <v>Kieran Cox</v>
      </c>
      <c r="C314" s="55" t="str">
        <f t="shared" si="173"/>
        <v>Em Lim</v>
      </c>
      <c r="D314" s="55" t="str">
        <f t="shared" si="174"/>
        <v>KCCA23</v>
      </c>
      <c r="E314" s="54" t="str">
        <f>IF(ISERROR(VLOOKUP($D314,SITES!$A:$E,2,FALSE())),"",VLOOKUP($D314,SITES!$A:$E,2,FALSE()))</f>
        <v>Flemming 114</v>
      </c>
      <c r="F314" s="55">
        <f>IF(ISERROR(VLOOKUP($D314,SITES!$A:$E,3,FALSE())),"",VLOOKUP($D314,SITES!$A:$E,3,FALSE()))</f>
        <v>48.891500000000001</v>
      </c>
      <c r="G314" s="56">
        <f>IF(ISERROR(VLOOKUP($D314,SITES!$A:$E,4,FALSE())),"",VLOOKUP($D314,SITES!$A:$E,4,FALSE()))</f>
        <v>-125.11490000000001</v>
      </c>
      <c r="H314" s="60" t="str">
        <f t="shared" si="176"/>
        <v>28/05/2023</v>
      </c>
      <c r="I314" s="55">
        <f t="shared" si="177"/>
        <v>1</v>
      </c>
      <c r="J314" s="55">
        <f t="shared" si="178"/>
        <v>40</v>
      </c>
      <c r="K314" s="57">
        <f t="shared" si="179"/>
        <v>0.42708333333333298</v>
      </c>
      <c r="L314" s="55" t="str">
        <f t="shared" si="180"/>
        <v>EGL</v>
      </c>
      <c r="M314" s="55">
        <f t="shared" si="181"/>
        <v>10</v>
      </c>
      <c r="N314" s="55">
        <f t="shared" si="183"/>
        <v>2</v>
      </c>
      <c r="O314" s="55">
        <f t="shared" si="182"/>
        <v>2</v>
      </c>
      <c r="P314" s="55" t="s">
        <v>159</v>
      </c>
      <c r="Q314" s="54" t="str">
        <f>IF($N314=1,IF(ISERROR(VLOOKUP($P314,'M1'!$A:$C,Q$2,FALSE())),"NOT PRESENT",VLOOKUP($P314,'M1'!$A:$C,Q$2,FALSE())),IF($N314=2,IF(ISERROR(VLOOKUP(DATA!$P314,'M2'!$A:$C,Q$2,FALSE())),"NOT PRESENT",VLOOKUP(DATA!$P314,'M2'!$A:$C,Q$2,FALSE())),IF($N314=0,IF(ISERROR(VLOOKUP($P314,'M1'!$A:$C,Q$2,FALSE())),IF(ISERROR(VLOOKUP(DATA!$P314,'M2'!$A:$C,Q$2,FALSE())),"NOT PRESENT",VLOOKUP(DATA!$P314,'M2'!$A:$C,Q$2,FALSE())),VLOOKUP($P314,'M1'!$A:$C,Q$2,FALSE())),"SPECIFY METHOD")))</f>
        <v>Patiria miniata</v>
      </c>
      <c r="R314" s="54" t="str">
        <f>IF($N314=1,IF(ISERROR(VLOOKUP($P314,'M1'!$A:$C,R$2,FALSE())),"NOT PRESENT",VLOOKUP($P314,'M1'!$A:$C,R$2,FALSE())),IF($N314=2,IF(ISERROR(VLOOKUP(DATA!$P314,'M2'!$A:$C,R$2,FALSE())),"NOT PRESENT",VLOOKUP(DATA!$P314,'M2'!$A:$C,R$2,FALSE())),IF($N314=0,IF(ISERROR(VLOOKUP($P314,'M1'!$A:$C,R$2,FALSE())),IF(ISERROR(VLOOKUP(DATA!$P314,'M2'!$A:$C,R$2,FALSE())),"NOT PRESENT",VLOOKUP(DATA!$P314,'M2'!$A:$C,R$2,FALSE())),VLOOKUP($P314,'M1'!$A:$C,R$2,FALSE())),"SPECIFY METHOD")))</f>
        <v>Bat star</v>
      </c>
      <c r="S314" s="58">
        <f t="shared" si="157"/>
        <v>1</v>
      </c>
      <c r="T314" s="55">
        <v>1</v>
      </c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</row>
    <row r="315" spans="1:68" s="59" customFormat="1" ht="12.75" customHeight="1">
      <c r="A315" s="54">
        <f>MAX($A$1:$A314)+1</f>
        <v>313</v>
      </c>
      <c r="B315" s="55" t="str">
        <f t="shared" si="172"/>
        <v>Kieran Cox</v>
      </c>
      <c r="C315" s="55" t="str">
        <f t="shared" si="173"/>
        <v>Em Lim</v>
      </c>
      <c r="D315" s="55" t="str">
        <f t="shared" si="174"/>
        <v>KCCA23</v>
      </c>
      <c r="E315" s="54" t="str">
        <f>IF(ISERROR(VLOOKUP($D315,SITES!$A:$E,2,FALSE())),"",VLOOKUP($D315,SITES!$A:$E,2,FALSE()))</f>
        <v>Flemming 114</v>
      </c>
      <c r="F315" s="55">
        <f>IF(ISERROR(VLOOKUP($D315,SITES!$A:$E,3,FALSE())),"",VLOOKUP($D315,SITES!$A:$E,3,FALSE()))</f>
        <v>48.891500000000001</v>
      </c>
      <c r="G315" s="56">
        <f>IF(ISERROR(VLOOKUP($D315,SITES!$A:$E,4,FALSE())),"",VLOOKUP($D315,SITES!$A:$E,4,FALSE()))</f>
        <v>-125.11490000000001</v>
      </c>
      <c r="H315" s="60" t="str">
        <f t="shared" si="176"/>
        <v>28/05/2023</v>
      </c>
      <c r="I315" s="55">
        <f t="shared" si="177"/>
        <v>1</v>
      </c>
      <c r="J315" s="55">
        <f t="shared" si="178"/>
        <v>40</v>
      </c>
      <c r="K315" s="57">
        <f t="shared" si="179"/>
        <v>0.42708333333333298</v>
      </c>
      <c r="L315" s="55" t="str">
        <f t="shared" si="180"/>
        <v>EGL</v>
      </c>
      <c r="M315" s="55">
        <f t="shared" si="181"/>
        <v>10</v>
      </c>
      <c r="N315" s="55">
        <f t="shared" si="183"/>
        <v>2</v>
      </c>
      <c r="O315" s="55">
        <f t="shared" si="182"/>
        <v>2</v>
      </c>
      <c r="P315" s="55" t="s">
        <v>147</v>
      </c>
      <c r="Q315" s="54" t="str">
        <f>IF($N315=1,IF(ISERROR(VLOOKUP($P315,'M1'!$A:$C,Q$2,FALSE())),"NOT PRESENT",VLOOKUP($P315,'M1'!$A:$C,Q$2,FALSE())),IF($N315=2,IF(ISERROR(VLOOKUP(DATA!$P315,'M2'!$A:$C,Q$2,FALSE())),"NOT PRESENT",VLOOKUP(DATA!$P315,'M2'!$A:$C,Q$2,FALSE())),IF($N315=0,IF(ISERROR(VLOOKUP($P315,'M1'!$A:$C,Q$2,FALSE())),IF(ISERROR(VLOOKUP(DATA!$P315,'M2'!$A:$C,Q$2,FALSE())),"NOT PRESENT",VLOOKUP(DATA!$P315,'M2'!$A:$C,Q$2,FALSE())),VLOOKUP($P315,'M1'!$A:$C,Q$2,FALSE())),"SPECIFY METHOD")))</f>
        <v>Orthasterias koehleri</v>
      </c>
      <c r="R315" s="54" t="str">
        <f>IF($N315=1,IF(ISERROR(VLOOKUP($P315,'M1'!$A:$C,R$2,FALSE())),"NOT PRESENT",VLOOKUP($P315,'M1'!$A:$C,R$2,FALSE())),IF($N315=2,IF(ISERROR(VLOOKUP(DATA!$P315,'M2'!$A:$C,R$2,FALSE())),"NOT PRESENT",VLOOKUP(DATA!$P315,'M2'!$A:$C,R$2,FALSE())),IF($N315=0,IF(ISERROR(VLOOKUP($P315,'M1'!$A:$C,R$2,FALSE())),IF(ISERROR(VLOOKUP(DATA!$P315,'M2'!$A:$C,R$2,FALSE())),"NOT PRESENT",VLOOKUP(DATA!$P315,'M2'!$A:$C,R$2,FALSE())),VLOOKUP($P315,'M1'!$A:$C,R$2,FALSE())),"SPECIFY METHOD")))</f>
        <v>Rainbow star</v>
      </c>
      <c r="S315" s="58">
        <f t="shared" si="157"/>
        <v>1</v>
      </c>
      <c r="T315" s="55">
        <v>1</v>
      </c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</row>
    <row r="316" spans="1:68" s="59" customFormat="1" ht="12.75" customHeight="1">
      <c r="A316" s="54">
        <f>MAX($A$1:$A315)+1</f>
        <v>314</v>
      </c>
      <c r="B316" s="55" t="str">
        <f t="shared" si="172"/>
        <v>Kieran Cox</v>
      </c>
      <c r="C316" s="55" t="str">
        <f t="shared" si="173"/>
        <v>Em Lim</v>
      </c>
      <c r="D316" s="55" t="str">
        <f t="shared" si="174"/>
        <v>KCCA23</v>
      </c>
      <c r="E316" s="54" t="str">
        <f>IF(ISERROR(VLOOKUP($D316,SITES!$A:$E,2,FALSE())),"",VLOOKUP($D316,SITES!$A:$E,2,FALSE()))</f>
        <v>Flemming 114</v>
      </c>
      <c r="F316" s="55">
        <f>IF(ISERROR(VLOOKUP($D316,SITES!$A:$E,3,FALSE())),"",VLOOKUP($D316,SITES!$A:$E,3,FALSE()))</f>
        <v>48.891500000000001</v>
      </c>
      <c r="G316" s="56">
        <f>IF(ISERROR(VLOOKUP($D316,SITES!$A:$E,4,FALSE())),"",VLOOKUP($D316,SITES!$A:$E,4,FALSE()))</f>
        <v>-125.11490000000001</v>
      </c>
      <c r="H316" s="60" t="str">
        <f t="shared" si="176"/>
        <v>28/05/2023</v>
      </c>
      <c r="I316" s="55">
        <f t="shared" si="177"/>
        <v>1</v>
      </c>
      <c r="J316" s="55">
        <f t="shared" si="178"/>
        <v>40</v>
      </c>
      <c r="K316" s="57">
        <f t="shared" si="179"/>
        <v>0.42708333333333298</v>
      </c>
      <c r="L316" s="55" t="str">
        <f t="shared" si="180"/>
        <v>EGL</v>
      </c>
      <c r="M316" s="55">
        <f t="shared" si="181"/>
        <v>10</v>
      </c>
      <c r="N316" s="55">
        <f t="shared" si="183"/>
        <v>2</v>
      </c>
      <c r="O316" s="55">
        <f t="shared" si="182"/>
        <v>2</v>
      </c>
      <c r="P316" s="55" t="s">
        <v>151</v>
      </c>
      <c r="Q316" s="54" t="str">
        <f>IF($N316=1,IF(ISERROR(VLOOKUP($P316,'M1'!$A:$C,Q$2,FALSE())),"NOT PRESENT",VLOOKUP($P316,'M1'!$A:$C,Q$2,FALSE())),IF($N316=2,IF(ISERROR(VLOOKUP(DATA!$P316,'M2'!$A:$C,Q$2,FALSE())),"NOT PRESENT",VLOOKUP(DATA!$P316,'M2'!$A:$C,Q$2,FALSE())),IF($N316=0,IF(ISERROR(VLOOKUP($P316,'M1'!$A:$C,Q$2,FALSE())),IF(ISERROR(VLOOKUP(DATA!$P316,'M2'!$A:$C,Q$2,FALSE())),"NOT PRESENT",VLOOKUP(DATA!$P316,'M2'!$A:$C,Q$2,FALSE())),VLOOKUP($P316,'M1'!$A:$C,Q$2,FALSE())),"SPECIFY METHOD")))</f>
        <v>Evasterias troschelii</v>
      </c>
      <c r="R316" s="54" t="str">
        <f>IF($N316=1,IF(ISERROR(VLOOKUP($P316,'M1'!$A:$C,R$2,FALSE())),"NOT PRESENT",VLOOKUP($P316,'M1'!$A:$C,R$2,FALSE())),IF($N316=2,IF(ISERROR(VLOOKUP(DATA!$P316,'M2'!$A:$C,R$2,FALSE())),"NOT PRESENT",VLOOKUP(DATA!$P316,'M2'!$A:$C,R$2,FALSE())),IF($N316=0,IF(ISERROR(VLOOKUP($P316,'M1'!$A:$C,R$2,FALSE())),IF(ISERROR(VLOOKUP(DATA!$P316,'M2'!$A:$C,R$2,FALSE())),"NOT PRESENT",VLOOKUP(DATA!$P316,'M2'!$A:$C,R$2,FALSE())),VLOOKUP($P316,'M1'!$A:$C,R$2,FALSE())),"SPECIFY METHOD")))</f>
        <v>Mottled starfish</v>
      </c>
      <c r="S316" s="58">
        <f t="shared" si="157"/>
        <v>1</v>
      </c>
      <c r="T316" s="55">
        <v>1</v>
      </c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</row>
    <row r="317" spans="1:68" s="59" customFormat="1" ht="12.75" customHeight="1">
      <c r="A317" s="54">
        <f>MAX($A$1:$A316)+1</f>
        <v>315</v>
      </c>
      <c r="B317" s="55" t="str">
        <f t="shared" si="172"/>
        <v>Kieran Cox</v>
      </c>
      <c r="C317" s="55" t="str">
        <f t="shared" si="173"/>
        <v>Em Lim</v>
      </c>
      <c r="D317" s="55" t="str">
        <f t="shared" si="174"/>
        <v>KCCA23</v>
      </c>
      <c r="E317" s="54" t="str">
        <f>IF(ISERROR(VLOOKUP($D317,SITES!$A:$E,2,FALSE())),"",VLOOKUP($D317,SITES!$A:$E,2,FALSE()))</f>
        <v>Flemming 114</v>
      </c>
      <c r="F317" s="55">
        <f>IF(ISERROR(VLOOKUP($D317,SITES!$A:$E,3,FALSE())),"",VLOOKUP($D317,SITES!$A:$E,3,FALSE()))</f>
        <v>48.891500000000001</v>
      </c>
      <c r="G317" s="56">
        <f>IF(ISERROR(VLOOKUP($D317,SITES!$A:$E,4,FALSE())),"",VLOOKUP($D317,SITES!$A:$E,4,FALSE()))</f>
        <v>-125.11490000000001</v>
      </c>
      <c r="H317" s="60" t="str">
        <f t="shared" si="176"/>
        <v>28/05/2023</v>
      </c>
      <c r="I317" s="55">
        <f t="shared" si="177"/>
        <v>1</v>
      </c>
      <c r="J317" s="55">
        <f t="shared" si="178"/>
        <v>40</v>
      </c>
      <c r="K317" s="57">
        <f t="shared" si="179"/>
        <v>0.42708333333333298</v>
      </c>
      <c r="L317" s="55" t="str">
        <f t="shared" si="180"/>
        <v>EGL</v>
      </c>
      <c r="M317" s="55">
        <f t="shared" si="181"/>
        <v>10</v>
      </c>
      <c r="N317" s="55">
        <f t="shared" si="183"/>
        <v>2</v>
      </c>
      <c r="O317" s="55">
        <f t="shared" si="182"/>
        <v>2</v>
      </c>
      <c r="P317" s="55" t="s">
        <v>215</v>
      </c>
      <c r="Q317" s="54" t="str">
        <f>IF($N317=1,IF(ISERROR(VLOOKUP($P317,'M1'!$A:$C,Q$2,FALSE())),"NOT PRESENT",VLOOKUP($P317,'M1'!$A:$C,Q$2,FALSE())),IF($N317=2,IF(ISERROR(VLOOKUP(DATA!$P317,'M2'!$A:$C,Q$2,FALSE())),"NOT PRESENT",VLOOKUP(DATA!$P317,'M2'!$A:$C,Q$2,FALSE())),IF($N317=0,IF(ISERROR(VLOOKUP($P317,'M1'!$A:$C,Q$2,FALSE())),IF(ISERROR(VLOOKUP(DATA!$P317,'M2'!$A:$C,Q$2,FALSE())),"NOT PRESENT",VLOOKUP(DATA!$P317,'M2'!$A:$C,Q$2,FALSE())),VLOOKUP($P317,'M1'!$A:$C,Q$2,FALSE())),"SPECIFY METHOD")))</f>
        <v>Paguristes ulreyi</v>
      </c>
      <c r="R317" s="54" t="str">
        <f>IF($N317=1,IF(ISERROR(VLOOKUP($P317,'M1'!$A:$C,R$2,FALSE())),"NOT PRESENT",VLOOKUP($P317,'M1'!$A:$C,R$2,FALSE())),IF($N317=2,IF(ISERROR(VLOOKUP(DATA!$P317,'M2'!$A:$C,R$2,FALSE())),"NOT PRESENT",VLOOKUP(DATA!$P317,'M2'!$A:$C,R$2,FALSE())),IF($N317=0,IF(ISERROR(VLOOKUP($P317,'M1'!$A:$C,R$2,FALSE())),IF(ISERROR(VLOOKUP(DATA!$P317,'M2'!$A:$C,R$2,FALSE())),"NOT PRESENT",VLOOKUP(DATA!$P317,'M2'!$A:$C,R$2,FALSE())),VLOOKUP($P317,'M1'!$A:$C,R$2,FALSE())),"SPECIFY METHOD")))</f>
        <v>Furry hermit crab</v>
      </c>
      <c r="S317" s="58">
        <f t="shared" si="157"/>
        <v>1</v>
      </c>
      <c r="T317" s="55">
        <v>1</v>
      </c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</row>
    <row r="318" spans="1:68" s="59" customFormat="1" ht="12.75" customHeight="1">
      <c r="A318" s="54">
        <f>MAX($A$1:$A317)+1</f>
        <v>316</v>
      </c>
      <c r="B318" s="55" t="str">
        <f t="shared" si="172"/>
        <v>Kieran Cox</v>
      </c>
      <c r="C318" s="55" t="str">
        <f t="shared" si="173"/>
        <v>Em Lim</v>
      </c>
      <c r="D318" s="55" t="str">
        <f t="shared" si="174"/>
        <v>KCCA23</v>
      </c>
      <c r="E318" s="54" t="str">
        <f>IF(ISERROR(VLOOKUP($D318,SITES!$A:$E,2,FALSE())),"",VLOOKUP($D318,SITES!$A:$E,2,FALSE()))</f>
        <v>Flemming 114</v>
      </c>
      <c r="F318" s="55">
        <f>IF(ISERROR(VLOOKUP($D318,SITES!$A:$E,3,FALSE())),"",VLOOKUP($D318,SITES!$A:$E,3,FALSE()))</f>
        <v>48.891500000000001</v>
      </c>
      <c r="G318" s="56">
        <f>IF(ISERROR(VLOOKUP($D318,SITES!$A:$E,4,FALSE())),"",VLOOKUP($D318,SITES!$A:$E,4,FALSE()))</f>
        <v>-125.11490000000001</v>
      </c>
      <c r="H318" s="60" t="str">
        <f t="shared" si="176"/>
        <v>28/05/2023</v>
      </c>
      <c r="I318" s="55">
        <f t="shared" si="177"/>
        <v>1</v>
      </c>
      <c r="J318" s="55">
        <f t="shared" si="178"/>
        <v>40</v>
      </c>
      <c r="K318" s="57">
        <f t="shared" si="179"/>
        <v>0.42708333333333298</v>
      </c>
      <c r="L318" s="55" t="str">
        <f t="shared" si="180"/>
        <v>EGL</v>
      </c>
      <c r="M318" s="55">
        <f t="shared" si="181"/>
        <v>10</v>
      </c>
      <c r="N318" s="55">
        <f t="shared" si="183"/>
        <v>2</v>
      </c>
      <c r="O318" s="55">
        <f t="shared" si="182"/>
        <v>2</v>
      </c>
      <c r="P318" s="55" t="s">
        <v>194</v>
      </c>
      <c r="Q318" s="54" t="str">
        <f>IF($N318=1,IF(ISERROR(VLOOKUP($P318,'M1'!$A:$C,Q$2,FALSE())),"NOT PRESENT",VLOOKUP($P318,'M1'!$A:$C,Q$2,FALSE())),IF($N318=2,IF(ISERROR(VLOOKUP(DATA!$P318,'M2'!$A:$C,Q$2,FALSE())),"NOT PRESENT",VLOOKUP(DATA!$P318,'M2'!$A:$C,Q$2,FALSE())),IF($N318=0,IF(ISERROR(VLOOKUP($P318,'M1'!$A:$C,Q$2,FALSE())),IF(ISERROR(VLOOKUP(DATA!$P318,'M2'!$A:$C,Q$2,FALSE())),"NOT PRESENT",VLOOKUP(DATA!$P318,'M2'!$A:$C,Q$2,FALSE())),VLOOKUP($P318,'M1'!$A:$C,Q$2,FALSE())),"SPECIFY METHOD")))</f>
        <v>Pleuronichthys coenosus</v>
      </c>
      <c r="R318" s="54" t="str">
        <f>IF($N318=1,IF(ISERROR(VLOOKUP($P318,'M1'!$A:$C,R$2,FALSE())),"NOT PRESENT",VLOOKUP($P318,'M1'!$A:$C,R$2,FALSE())),IF($N318=2,IF(ISERROR(VLOOKUP(DATA!$P318,'M2'!$A:$C,R$2,FALSE())),"NOT PRESENT",VLOOKUP(DATA!$P318,'M2'!$A:$C,R$2,FALSE())),IF($N318=0,IF(ISERROR(VLOOKUP($P318,'M1'!$A:$C,R$2,FALSE())),IF(ISERROR(VLOOKUP(DATA!$P318,'M2'!$A:$C,R$2,FALSE())),"NOT PRESENT",VLOOKUP(DATA!$P318,'M2'!$A:$C,R$2,FALSE())),VLOOKUP($P318,'M1'!$A:$C,R$2,FALSE())),"SPECIFY METHOD")))</f>
        <v>C-o sole</v>
      </c>
      <c r="S318" s="58">
        <f t="shared" si="157"/>
        <v>1</v>
      </c>
      <c r="T318" s="55">
        <v>0</v>
      </c>
      <c r="U318" s="55"/>
      <c r="V318" s="55"/>
      <c r="W318" s="55"/>
      <c r="X318" s="55"/>
      <c r="Y318" s="55"/>
      <c r="Z318" s="55">
        <v>1</v>
      </c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</row>
    <row r="319" spans="1:68" s="59" customFormat="1" ht="12.75" customHeight="1">
      <c r="A319" s="54">
        <f>MAX($A$1:$A318)+1</f>
        <v>317</v>
      </c>
      <c r="B319" s="55" t="str">
        <f>IF(ISERROR(#REF!),IF(ISERROR(B318),IF(ISERROR(B317),"BLANK",B317),B318),#REF!)</f>
        <v>Kieran Cox</v>
      </c>
      <c r="C319" s="55" t="str">
        <f>IF(ISERROR(#REF!),IF(ISERROR(C318),IF(ISERROR(C317),"BLANK",C317),C318),#REF!)</f>
        <v>Em Lim</v>
      </c>
      <c r="D319" s="55" t="str">
        <f>IF(ISERROR(#REF!),IF(ISERROR(D318),IF(ISERROR(D317),"BLANK",D317),D318),#REF!)</f>
        <v>KCCA23</v>
      </c>
      <c r="E319" s="54" t="str">
        <f>IF(ISERROR(VLOOKUP($D319,SITES!$A:$E,2,FALSE())),"",VLOOKUP($D319,SITES!$A:$E,2,FALSE()))</f>
        <v>Flemming 114</v>
      </c>
      <c r="F319" s="55">
        <f>IF(ISERROR(VLOOKUP($D319,SITES!$A:$E,3,FALSE())),"",VLOOKUP($D319,SITES!$A:$E,3,FALSE()))</f>
        <v>48.891500000000001</v>
      </c>
      <c r="G319" s="56">
        <f>IF(ISERROR(VLOOKUP($D319,SITES!$A:$E,4,FALSE())),"",VLOOKUP($D319,SITES!$A:$E,4,FALSE()))</f>
        <v>-125.11490000000001</v>
      </c>
      <c r="H319" s="60" t="str">
        <f>IF(ISERROR(#REF!),IF(ISERROR(H318),IF(ISERROR(H317),"BLANK",H317),H318),#REF!)</f>
        <v>28/05/2023</v>
      </c>
      <c r="I319" s="55">
        <f>IF(ISERROR(#REF!),IF(ISERROR(I318),IF(ISERROR(I317),"BLANK",I317),I318),#REF!)</f>
        <v>1</v>
      </c>
      <c r="J319" s="55">
        <f>IF(ISERROR(#REF!),IF(ISERROR(J318),IF(ISERROR(J317),"BLANK",J317),J318),#REF!)</f>
        <v>40</v>
      </c>
      <c r="K319" s="57">
        <f>IF(ISERROR(#REF!),IF(ISERROR(K318),IF(ISERROR(K317),"BLANK",K317),K318),#REF!)</f>
        <v>0.42708333333333298</v>
      </c>
      <c r="L319" s="55" t="str">
        <f>IF(ISERROR(#REF!),IF(ISERROR(L318),IF(ISERROR(L317),"BLANK",L317),L318),#REF!)</f>
        <v>EGL</v>
      </c>
      <c r="M319" s="55">
        <f>IF(ISERROR(#REF!),IF(ISERROR(M318),IF(ISERROR(M317),"BLANK",M317),M318),#REF!)</f>
        <v>10</v>
      </c>
      <c r="N319" s="55">
        <f>IF(ISERROR(#REF!),IF(ISERROR(N318),IF(ISERROR(N317),"BLANK",N317),N318),#REF!)</f>
        <v>2</v>
      </c>
      <c r="O319" s="55">
        <f>IF(ISERROR(#REF!),IF(ISERROR(O318),IF(ISERROR(O317),"BLANK",O317),O318),#REF!)</f>
        <v>2</v>
      </c>
      <c r="P319" s="55" t="s">
        <v>182</v>
      </c>
      <c r="Q319" s="54" t="str">
        <f>IF($N319=1,IF(ISERROR(VLOOKUP($P319,'M1'!$A:$C,Q$2,FALSE())),"NOT PRESENT",VLOOKUP($P319,'M1'!$A:$C,Q$2,FALSE())),IF($N319=2,IF(ISERROR(VLOOKUP(DATA!$P319,'M2'!$A:$C,Q$2,FALSE())),"NOT PRESENT",VLOOKUP(DATA!$P319,'M2'!$A:$C,Q$2,FALSE())),IF($N319=0,IF(ISERROR(VLOOKUP($P319,'M1'!$A:$C,Q$2,FALSE())),IF(ISERROR(VLOOKUP(DATA!$P319,'M2'!$A:$C,Q$2,FALSE())),"NOT PRESENT",VLOOKUP(DATA!$P319,'M2'!$A:$C,Q$2,FALSE())),VLOOKUP($P319,'M1'!$A:$C,Q$2,FALSE())),"SPECIFY METHOD")))</f>
        <v>Strongylocentrotus purpuratus</v>
      </c>
      <c r="R319" s="54" t="str">
        <f>IF($N319=1,IF(ISERROR(VLOOKUP($P319,'M1'!$A:$C,R$2,FALSE())),"NOT PRESENT",VLOOKUP($P319,'M1'!$A:$C,R$2,FALSE())),IF($N319=2,IF(ISERROR(VLOOKUP(DATA!$P319,'M2'!$A:$C,R$2,FALSE())),"NOT PRESENT",VLOOKUP(DATA!$P319,'M2'!$A:$C,R$2,FALSE())),IF($N319=0,IF(ISERROR(VLOOKUP($P319,'M1'!$A:$C,R$2,FALSE())),IF(ISERROR(VLOOKUP(DATA!$P319,'M2'!$A:$C,R$2,FALSE())),"NOT PRESENT",VLOOKUP(DATA!$P319,'M2'!$A:$C,R$2,FALSE())),VLOOKUP($P319,'M1'!$A:$C,R$2,FALSE())),"SPECIFY METHOD")))</f>
        <v>Purple sea urchin</v>
      </c>
      <c r="S319" s="58">
        <f t="shared" si="157"/>
        <v>1</v>
      </c>
      <c r="T319" s="55">
        <v>1</v>
      </c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</row>
    <row r="320" spans="1:68" s="59" customFormat="1" ht="12.75" customHeight="1">
      <c r="A320" s="54">
        <f>MAX($A$1:$A319)+1</f>
        <v>318</v>
      </c>
      <c r="B320" s="55" t="str">
        <f>IF(ISERROR(B319),IF(ISERROR(#REF!),IF(ISERROR(B318),"BLANK",B318),#REF!),B319)</f>
        <v>Kieran Cox</v>
      </c>
      <c r="C320" s="55" t="str">
        <f>IF(ISERROR(C319),IF(ISERROR(#REF!),IF(ISERROR(C318),"BLANK",C318),#REF!),C319)</f>
        <v>Em Lim</v>
      </c>
      <c r="D320" s="55" t="str">
        <f>IF(ISERROR(D319),IF(ISERROR(#REF!),IF(ISERROR(D318),"BLANK",D318),#REF!),D319)</f>
        <v>KCCA23</v>
      </c>
      <c r="E320" s="54" t="str">
        <f>IF(ISERROR(VLOOKUP($D320,SITES!$A:$E,2,FALSE())),"",VLOOKUP($D320,SITES!$A:$E,2,FALSE()))</f>
        <v>Flemming 114</v>
      </c>
      <c r="F320" s="55">
        <f>IF(ISERROR(VLOOKUP($D320,SITES!$A:$E,3,FALSE())),"",VLOOKUP($D320,SITES!$A:$E,3,FALSE()))</f>
        <v>48.891500000000001</v>
      </c>
      <c r="G320" s="56">
        <f>IF(ISERROR(VLOOKUP($D320,SITES!$A:$E,4,FALSE())),"",VLOOKUP($D320,SITES!$A:$E,4,FALSE()))</f>
        <v>-125.11490000000001</v>
      </c>
      <c r="H320" s="60" t="str">
        <f>IF(ISERROR(H319),IF(ISERROR(#REF!),IF(ISERROR(H318),"BLANK",H318),#REF!),H319)</f>
        <v>28/05/2023</v>
      </c>
      <c r="I320" s="55">
        <f>IF(ISERROR(I319),IF(ISERROR(#REF!),IF(ISERROR(I318),"BLANK",I318),#REF!),I319)</f>
        <v>1</v>
      </c>
      <c r="J320" s="55">
        <f>IF(ISERROR(J319),IF(ISERROR(#REF!),IF(ISERROR(J318),"BLANK",J318),#REF!),J319)</f>
        <v>40</v>
      </c>
      <c r="K320" s="57">
        <f>IF(ISERROR(K319),IF(ISERROR(#REF!),IF(ISERROR(K318),"BLANK",K318),#REF!),K319)</f>
        <v>0.42708333333333298</v>
      </c>
      <c r="L320" s="55" t="str">
        <f>IF(ISERROR(L319),IF(ISERROR(#REF!),IF(ISERROR(L318),"BLANK",L318),#REF!),L319)</f>
        <v>EGL</v>
      </c>
      <c r="M320" s="55">
        <f>IF(ISERROR(M319),IF(ISERROR(#REF!),IF(ISERROR(M318),"BLANK",M318),#REF!),M319)</f>
        <v>10</v>
      </c>
      <c r="N320" s="55">
        <f>IF(ISERROR(N319),IF(ISERROR(#REF!),IF(ISERROR(N318),"BLANK",N318),#REF!),N319)</f>
        <v>2</v>
      </c>
      <c r="O320" s="55">
        <f>IF(ISERROR(O319),IF(ISERROR(#REF!),IF(ISERROR(O318),"BLANK",O318),#REF!),O319)</f>
        <v>2</v>
      </c>
      <c r="P320" s="55" t="s">
        <v>216</v>
      </c>
      <c r="Q320" s="54" t="str">
        <f>IF($N320=1,IF(ISERROR(VLOOKUP($P320,'M1'!$A:$C,Q$2,FALSE())),"NOT PRESENT",VLOOKUP($P320,'M1'!$A:$C,Q$2,FALSE())),IF($N320=2,IF(ISERROR(VLOOKUP(DATA!$P320,'M2'!$A:$C,Q$2,FALSE())),"NOT PRESENT",VLOOKUP(DATA!$P320,'M2'!$A:$C,Q$2,FALSE())),IF($N320=0,IF(ISERROR(VLOOKUP($P320,'M1'!$A:$C,Q$2,FALSE())),IF(ISERROR(VLOOKUP(DATA!$P320,'M2'!$A:$C,Q$2,FALSE())),"NOT PRESENT",VLOOKUP(DATA!$P320,'M2'!$A:$C,Q$2,FALSE())),VLOOKUP($P320,'M1'!$A:$C,Q$2,FALSE())),"SPECIFY METHOD")))</f>
        <v>Citharichthys stigmaeus</v>
      </c>
      <c r="R320" s="54" t="str">
        <f>IF($N320=1,IF(ISERROR(VLOOKUP($P320,'M1'!$A:$C,R$2,FALSE())),"NOT PRESENT",VLOOKUP($P320,'M1'!$A:$C,R$2,FALSE())),IF($N320=2,IF(ISERROR(VLOOKUP(DATA!$P320,'M2'!$A:$C,R$2,FALSE())),"NOT PRESENT",VLOOKUP(DATA!$P320,'M2'!$A:$C,R$2,FALSE())),IF($N320=0,IF(ISERROR(VLOOKUP($P320,'M1'!$A:$C,R$2,FALSE())),IF(ISERROR(VLOOKUP(DATA!$P320,'M2'!$A:$C,R$2,FALSE())),"NOT PRESENT",VLOOKUP(DATA!$P320,'M2'!$A:$C,R$2,FALSE())),VLOOKUP($P320,'M1'!$A:$C,R$2,FALSE())),"SPECIFY METHOD")))</f>
        <v>Speckled sand dab</v>
      </c>
      <c r="S320" s="58">
        <f t="shared" si="157"/>
        <v>1</v>
      </c>
      <c r="T320" s="55">
        <v>0</v>
      </c>
      <c r="U320" s="55"/>
      <c r="V320" s="55"/>
      <c r="W320" s="55"/>
      <c r="X320" s="55"/>
      <c r="Y320" s="55">
        <v>1</v>
      </c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</row>
    <row r="321" spans="1:68" s="59" customFormat="1" ht="12.75" customHeight="1">
      <c r="A321" s="54">
        <f>MAX($A$1:$A320)+1</f>
        <v>319</v>
      </c>
      <c r="B321" s="55" t="str">
        <f>IF(ISERROR(B320),IF(ISERROR(#REF!),IF(ISERROR(B319),"BLANK",B319),#REF!),B320)</f>
        <v>Kieran Cox</v>
      </c>
      <c r="C321" s="55" t="str">
        <f>IF(ISERROR(C320),IF(ISERROR(#REF!),IF(ISERROR(C319),"BLANK",C319),#REF!),C320)</f>
        <v>Em Lim</v>
      </c>
      <c r="D321" s="55" t="str">
        <f>IF(ISERROR(D320),IF(ISERROR(#REF!),IF(ISERROR(D319),"BLANK",D319),#REF!),D320)</f>
        <v>KCCA23</v>
      </c>
      <c r="E321" s="54" t="str">
        <f>IF(ISERROR(VLOOKUP($D321,SITES!$A:$E,2,FALSE())),"",VLOOKUP($D321,SITES!$A:$E,2,FALSE()))</f>
        <v>Flemming 114</v>
      </c>
      <c r="F321" s="55">
        <f>IF(ISERROR(VLOOKUP($D321,SITES!$A:$E,3,FALSE())),"",VLOOKUP($D321,SITES!$A:$E,3,FALSE()))</f>
        <v>48.891500000000001</v>
      </c>
      <c r="G321" s="56">
        <f>IF(ISERROR(VLOOKUP($D321,SITES!$A:$E,4,FALSE())),"",VLOOKUP($D321,SITES!$A:$E,4,FALSE()))</f>
        <v>-125.11490000000001</v>
      </c>
      <c r="H321" s="60" t="str">
        <f>IF(ISERROR(H320),IF(ISERROR(#REF!),IF(ISERROR(H319),"BLANK",H319),#REF!),H320)</f>
        <v>28/05/2023</v>
      </c>
      <c r="I321" s="55">
        <f>IF(ISERROR(I320),IF(ISERROR(#REF!),IF(ISERROR(I319),"BLANK",I319),#REF!),I320)</f>
        <v>1</v>
      </c>
      <c r="J321" s="55">
        <f>IF(ISERROR(J320),IF(ISERROR(#REF!),IF(ISERROR(J319),"BLANK",J319),#REF!),J320)</f>
        <v>40</v>
      </c>
      <c r="K321" s="57">
        <f>IF(ISERROR(K320),IF(ISERROR(#REF!),IF(ISERROR(K319),"BLANK",K319),#REF!),K320)</f>
        <v>0.42708333333333298</v>
      </c>
      <c r="L321" s="55" t="str">
        <f>IF(ISERROR(L320),IF(ISERROR(#REF!),IF(ISERROR(L319),"BLANK",L319),#REF!),L320)</f>
        <v>EGL</v>
      </c>
      <c r="M321" s="55">
        <f>IF(ISERROR(M320),IF(ISERROR(#REF!),IF(ISERROR(M319),"BLANK",M319),#REF!),M320)</f>
        <v>10</v>
      </c>
      <c r="N321" s="55">
        <v>0</v>
      </c>
      <c r="O321" s="55">
        <f>IF(ISERROR(O320),IF(ISERROR(#REF!),IF(ISERROR(O319),"BLANK",O319),#REF!),O320)</f>
        <v>2</v>
      </c>
      <c r="P321" s="55" t="s">
        <v>168</v>
      </c>
      <c r="Q321" s="54" t="str">
        <f>IF($N321=1,IF(ISERROR(VLOOKUP($P321,'M1'!$A:$C,Q$2,FALSE())),"NOT PRESENT",VLOOKUP($P321,'M1'!$A:$C,Q$2,FALSE())),IF($N321=2,IF(ISERROR(VLOOKUP(DATA!$P321,'M2'!$A:$C,Q$2,FALSE())),"NOT PRESENT",VLOOKUP(DATA!$P321,'M2'!$A:$C,Q$2,FALSE())),IF($N321=0,IF(ISERROR(VLOOKUP($P321,'M1'!$A:$C,Q$2,FALSE())),IF(ISERROR(VLOOKUP(DATA!$P321,'M2'!$A:$C,Q$2,FALSE())),"NOT PRESENT",VLOOKUP(DATA!$P321,'M2'!$A:$C,Q$2,FALSE())),VLOOKUP($P321,'M1'!$A:$C,Q$2,FALSE())),"SPECIFY METHOD")))</f>
        <v>Debris - Zero</v>
      </c>
      <c r="R321" s="54" t="str">
        <f>IF($N321=1,IF(ISERROR(VLOOKUP($P321,'M1'!$A:$C,R$2,FALSE())),"NOT PRESENT",VLOOKUP($P321,'M1'!$A:$C,R$2,FALSE())),IF($N321=2,IF(ISERROR(VLOOKUP(DATA!$P321,'M2'!$A:$C,R$2,FALSE())),"NOT PRESENT",VLOOKUP(DATA!$P321,'M2'!$A:$C,R$2,FALSE())),IF($N321=0,IF(ISERROR(VLOOKUP($P321,'M1'!$A:$C,R$2,FALSE())),IF(ISERROR(VLOOKUP(DATA!$P321,'M2'!$A:$C,R$2,FALSE())),"NOT PRESENT",VLOOKUP(DATA!$P321,'M2'!$A:$C,R$2,FALSE())),VLOOKUP($P321,'M1'!$A:$C,R$2,FALSE())),"SPECIFY METHOD")))</f>
        <v>No Debris found</v>
      </c>
      <c r="S321" s="58">
        <f t="shared" si="157"/>
        <v>0</v>
      </c>
      <c r="T321" s="55">
        <v>0</v>
      </c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</row>
    <row r="322" spans="1:68" s="59" customFormat="1" ht="12.75" customHeight="1">
      <c r="A322" s="54">
        <f>MAX($A$1:$A321)+1</f>
        <v>320</v>
      </c>
      <c r="B322" s="55" t="s">
        <v>137</v>
      </c>
      <c r="C322" s="55" t="s">
        <v>169</v>
      </c>
      <c r="D322" s="55" t="s">
        <v>20</v>
      </c>
      <c r="E322" s="54" t="str">
        <f>IF(ISERROR(VLOOKUP($D322,SITES!$A:$E,2,FALSE())),"",VLOOKUP($D322,SITES!$A:$E,2,FALSE()))</f>
        <v>Dodger Channel 1</v>
      </c>
      <c r="F322" s="55">
        <f>IF(ISERROR(VLOOKUP($D322,SITES!$A:$E,3,FALSE())),"",VLOOKUP($D322,SITES!$A:$E,3,FALSE()))</f>
        <v>48.830719999999999</v>
      </c>
      <c r="G322" s="56">
        <f>IF(ISERROR(VLOOKUP($D322,SITES!$A:$E,4,FALSE())),"",VLOOKUP($D322,SITES!$A:$E,4,FALSE()))</f>
        <v>-125.19439</v>
      </c>
      <c r="H322" s="60" t="s">
        <v>7</v>
      </c>
      <c r="I322" s="55">
        <v>1.5</v>
      </c>
      <c r="J322" s="55">
        <v>20</v>
      </c>
      <c r="K322" s="57">
        <v>0.4375</v>
      </c>
      <c r="L322" s="55" t="s">
        <v>170</v>
      </c>
      <c r="M322" s="55">
        <v>2</v>
      </c>
      <c r="N322" s="55">
        <v>1</v>
      </c>
      <c r="O322" s="55">
        <v>2</v>
      </c>
      <c r="P322" s="55" t="s">
        <v>155</v>
      </c>
      <c r="Q322" s="54" t="str">
        <f>IF($N322=1,IF(ISERROR(VLOOKUP($P322,'M1'!$A:$C,Q$2,FALSE())),"NOT PRESENT",VLOOKUP($P322,'M1'!$A:$C,Q$2,FALSE())),IF($N322=2,IF(ISERROR(VLOOKUP(DATA!$P322,'M2'!$A:$C,Q$2,FALSE())),"NOT PRESENT",VLOOKUP(DATA!$P322,'M2'!$A:$C,Q$2,FALSE())),IF($N322=0,IF(ISERROR(VLOOKUP($P322,'M1'!$A:$C,Q$2,FALSE())),IF(ISERROR(VLOOKUP(DATA!$P322,'M2'!$A:$C,Q$2,FALSE())),"NOT PRESENT",VLOOKUP(DATA!$P322,'M2'!$A:$C,Q$2,FALSE())),VLOOKUP($P322,'M1'!$A:$C,Q$2,FALSE())),"SPECIFY METHOD")))</f>
        <v>Hexagrammos decagrammus</v>
      </c>
      <c r="R322" s="54" t="str">
        <f>IF($N322=1,IF(ISERROR(VLOOKUP($P322,'M1'!$A:$C,R$2,FALSE())),"NOT PRESENT",VLOOKUP($P322,'M1'!$A:$C,R$2,FALSE())),IF($N322=2,IF(ISERROR(VLOOKUP(DATA!$P322,'M2'!$A:$C,R$2,FALSE())),"NOT PRESENT",VLOOKUP(DATA!$P322,'M2'!$A:$C,R$2,FALSE())),IF($N322=0,IF(ISERROR(VLOOKUP($P322,'M1'!$A:$C,R$2,FALSE())),IF(ISERROR(VLOOKUP(DATA!$P322,'M2'!$A:$C,R$2,FALSE())),"NOT PRESENT",VLOOKUP(DATA!$P322,'M2'!$A:$C,R$2,FALSE())),VLOOKUP($P322,'M1'!$A:$C,R$2,FALSE())),"SPECIFY METHOD")))</f>
        <v>Kelp greenling</v>
      </c>
      <c r="S322" s="58">
        <f t="shared" si="157"/>
        <v>4</v>
      </c>
      <c r="T322" s="55">
        <v>0</v>
      </c>
      <c r="U322" s="55"/>
      <c r="V322" s="55">
        <v>1</v>
      </c>
      <c r="W322" s="55"/>
      <c r="X322" s="55">
        <v>2</v>
      </c>
      <c r="Y322" s="55">
        <v>1</v>
      </c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</row>
    <row r="323" spans="1:68" s="59" customFormat="1" ht="12.75" customHeight="1">
      <c r="A323" s="54">
        <f>MAX($A$1:$A322)+1</f>
        <v>321</v>
      </c>
      <c r="B323" s="55" t="str">
        <f>IF(ISERROR(B322),IF(ISERROR(B320),IF(ISERROR(B319),"BLANK",B319),B320),B322)</f>
        <v>Kieran Cox</v>
      </c>
      <c r="C323" s="55" t="str">
        <f>IF(ISERROR(C322),IF(ISERROR(C320),IF(ISERROR(C319),"BLANK",C319),C320),C322)</f>
        <v>Claire Attridge</v>
      </c>
      <c r="D323" s="55" t="str">
        <f>IF(ISERROR(D322),IF(ISERROR(D320),IF(ISERROR(D319),"BLANK",D319),D320),D322)</f>
        <v>KCCA3</v>
      </c>
      <c r="E323" s="54" t="str">
        <f>IF(ISERROR(VLOOKUP($D323,SITES!$A:$E,2,FALSE())),"",VLOOKUP($D323,SITES!$A:$E,2,FALSE()))</f>
        <v>Dodger Channel 1</v>
      </c>
      <c r="F323" s="55">
        <f>IF(ISERROR(VLOOKUP($D323,SITES!$A:$E,3,FALSE())),"",VLOOKUP($D323,SITES!$A:$E,3,FALSE()))</f>
        <v>48.830719999999999</v>
      </c>
      <c r="G323" s="56">
        <f>IF(ISERROR(VLOOKUP($D323,SITES!$A:$E,4,FALSE())),"",VLOOKUP($D323,SITES!$A:$E,4,FALSE()))</f>
        <v>-125.19439</v>
      </c>
      <c r="H323" s="60" t="str">
        <f t="shared" ref="H323:O323" si="184">IF(ISERROR(H322),IF(ISERROR(H320),IF(ISERROR(H319),"BLANK",H319),H320),H322)</f>
        <v>09/06/2023</v>
      </c>
      <c r="I323" s="55">
        <f t="shared" si="184"/>
        <v>1.5</v>
      </c>
      <c r="J323" s="55">
        <f t="shared" si="184"/>
        <v>20</v>
      </c>
      <c r="K323" s="57">
        <f t="shared" si="184"/>
        <v>0.4375</v>
      </c>
      <c r="L323" s="55" t="str">
        <f t="shared" si="184"/>
        <v>KDC</v>
      </c>
      <c r="M323" s="55">
        <f t="shared" si="184"/>
        <v>2</v>
      </c>
      <c r="N323" s="55">
        <f t="shared" si="184"/>
        <v>1</v>
      </c>
      <c r="O323" s="55">
        <f t="shared" si="184"/>
        <v>2</v>
      </c>
      <c r="P323" s="55" t="s">
        <v>165</v>
      </c>
      <c r="Q323" s="54" t="str">
        <f>IF($N323=1,IF(ISERROR(VLOOKUP($P323,'M1'!$A:$C,Q$2,FALSE())),"NOT PRESENT",VLOOKUP($P323,'M1'!$A:$C,Q$2,FALSE())),IF($N323=2,IF(ISERROR(VLOOKUP(DATA!$P323,'M2'!$A:$C,Q$2,FALSE())),"NOT PRESENT",VLOOKUP(DATA!$P323,'M2'!$A:$C,Q$2,FALSE())),IF($N323=0,IF(ISERROR(VLOOKUP($P323,'M1'!$A:$C,Q$2,FALSE())),IF(ISERROR(VLOOKUP(DATA!$P323,'M2'!$A:$C,Q$2,FALSE())),"NOT PRESENT",VLOOKUP(DATA!$P323,'M2'!$A:$C,Q$2,FALSE())),VLOOKUP($P323,'M1'!$A:$C,Q$2,FALSE())),"SPECIFY METHOD")))</f>
        <v>Cymatogaster aggregata</v>
      </c>
      <c r="R323" s="54" t="str">
        <f>IF($N323=1,IF(ISERROR(VLOOKUP($P323,'M1'!$A:$C,R$2,FALSE())),"NOT PRESENT",VLOOKUP($P323,'M1'!$A:$C,R$2,FALSE())),IF($N323=2,IF(ISERROR(VLOOKUP(DATA!$P323,'M2'!$A:$C,R$2,FALSE())),"NOT PRESENT",VLOOKUP(DATA!$P323,'M2'!$A:$C,R$2,FALSE())),IF($N323=0,IF(ISERROR(VLOOKUP($P323,'M1'!$A:$C,R$2,FALSE())),IF(ISERROR(VLOOKUP(DATA!$P323,'M2'!$A:$C,R$2,FALSE())),"NOT PRESENT",VLOOKUP(DATA!$P323,'M2'!$A:$C,R$2,FALSE())),VLOOKUP($P323,'M1'!$A:$C,R$2,FALSE())),"SPECIFY METHOD")))</f>
        <v>Shiner perch</v>
      </c>
      <c r="S323" s="58">
        <f t="shared" ref="S323:S386" si="185">SUM(T323:AV323)</f>
        <v>8</v>
      </c>
      <c r="T323" s="55">
        <v>0</v>
      </c>
      <c r="U323" s="55"/>
      <c r="V323" s="55">
        <v>6</v>
      </c>
      <c r="W323" s="55">
        <v>2</v>
      </c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</row>
    <row r="324" spans="1:68" s="59" customFormat="1" ht="12.75" customHeight="1">
      <c r="A324" s="54">
        <f>MAX($A$1:$A323)+1</f>
        <v>322</v>
      </c>
      <c r="B324" s="55" t="str">
        <f>IF(ISERROR(B323),IF(ISERROR(B322),IF(ISERROR(B320),"BLANK",B320),B322),B323)</f>
        <v>Kieran Cox</v>
      </c>
      <c r="C324" s="55" t="str">
        <f>IF(ISERROR(C323),IF(ISERROR(C322),IF(ISERROR(C320),"BLANK",C320),C322),C323)</f>
        <v>Claire Attridge</v>
      </c>
      <c r="D324" s="55" t="str">
        <f>IF(ISERROR(D323),IF(ISERROR(D322),IF(ISERROR(D320),"BLANK",D320),D322),D323)</f>
        <v>KCCA3</v>
      </c>
      <c r="E324" s="54" t="str">
        <f>IF(ISERROR(VLOOKUP($D324,SITES!$A:$E,2,FALSE())),"",VLOOKUP($D324,SITES!$A:$E,2,FALSE()))</f>
        <v>Dodger Channel 1</v>
      </c>
      <c r="F324" s="55">
        <f>IF(ISERROR(VLOOKUP($D324,SITES!$A:$E,3,FALSE())),"",VLOOKUP($D324,SITES!$A:$E,3,FALSE()))</f>
        <v>48.830719999999999</v>
      </c>
      <c r="G324" s="56">
        <f>IF(ISERROR(VLOOKUP($D324,SITES!$A:$E,4,FALSE())),"",VLOOKUP($D324,SITES!$A:$E,4,FALSE()))</f>
        <v>-125.19439</v>
      </c>
      <c r="H324" s="60" t="str">
        <f t="shared" ref="H324:O324" si="186">IF(ISERROR(H323),IF(ISERROR(H322),IF(ISERROR(H320),"BLANK",H320),H322),H323)</f>
        <v>09/06/2023</v>
      </c>
      <c r="I324" s="55">
        <f t="shared" si="186"/>
        <v>1.5</v>
      </c>
      <c r="J324" s="55">
        <f t="shared" si="186"/>
        <v>20</v>
      </c>
      <c r="K324" s="57">
        <f t="shared" si="186"/>
        <v>0.4375</v>
      </c>
      <c r="L324" s="55" t="str">
        <f t="shared" si="186"/>
        <v>KDC</v>
      </c>
      <c r="M324" s="55">
        <f t="shared" si="186"/>
        <v>2</v>
      </c>
      <c r="N324" s="55">
        <f t="shared" si="186"/>
        <v>1</v>
      </c>
      <c r="O324" s="55">
        <f t="shared" si="186"/>
        <v>2</v>
      </c>
      <c r="P324" s="55" t="s">
        <v>163</v>
      </c>
      <c r="Q324" s="54" t="str">
        <f>IF($N324=1,IF(ISERROR(VLOOKUP($P324,'M1'!$A:$C,Q$2,FALSE())),"NOT PRESENT",VLOOKUP($P324,'M1'!$A:$C,Q$2,FALSE())),IF($N324=2,IF(ISERROR(VLOOKUP(DATA!$P324,'M2'!$A:$C,Q$2,FALSE())),"NOT PRESENT",VLOOKUP(DATA!$P324,'M2'!$A:$C,Q$2,FALSE())),IF($N324=0,IF(ISERROR(VLOOKUP($P324,'M1'!$A:$C,Q$2,FALSE())),IF(ISERROR(VLOOKUP(DATA!$P324,'M2'!$A:$C,Q$2,FALSE())),"NOT PRESENT",VLOOKUP(DATA!$P324,'M2'!$A:$C,Q$2,FALSE())),VLOOKUP($P324,'M1'!$A:$C,Q$2,FALSE())),"SPECIFY METHOD")))</f>
        <v>Aulorhynchus flavidus</v>
      </c>
      <c r="R324" s="54" t="str">
        <f>IF($N324=1,IF(ISERROR(VLOOKUP($P324,'M1'!$A:$C,R$2,FALSE())),"NOT PRESENT",VLOOKUP($P324,'M1'!$A:$C,R$2,FALSE())),IF($N324=2,IF(ISERROR(VLOOKUP(DATA!$P324,'M2'!$A:$C,R$2,FALSE())),"NOT PRESENT",VLOOKUP(DATA!$P324,'M2'!$A:$C,R$2,FALSE())),IF($N324=0,IF(ISERROR(VLOOKUP($P324,'M1'!$A:$C,R$2,FALSE())),IF(ISERROR(VLOOKUP(DATA!$P324,'M2'!$A:$C,R$2,FALSE())),"NOT PRESENT",VLOOKUP(DATA!$P324,'M2'!$A:$C,R$2,FALSE())),VLOOKUP($P324,'M1'!$A:$C,R$2,FALSE())),"SPECIFY METHOD")))</f>
        <v>Tube-snout</v>
      </c>
      <c r="S324" s="58">
        <f t="shared" si="185"/>
        <v>18</v>
      </c>
      <c r="T324" s="55">
        <v>0</v>
      </c>
      <c r="U324" s="55"/>
      <c r="V324" s="55">
        <v>3</v>
      </c>
      <c r="W324" s="55">
        <v>8</v>
      </c>
      <c r="X324" s="55">
        <v>7</v>
      </c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</row>
    <row r="325" spans="1:68" s="59" customFormat="1" ht="12.75" customHeight="1">
      <c r="A325" s="54">
        <f>MAX($A$1:$A324)+1</f>
        <v>323</v>
      </c>
      <c r="B325" s="55" t="str">
        <f t="shared" ref="B325:B347" si="187">IF(ISERROR(B324),IF(ISERROR(B323),IF(ISERROR(B322),"BLANK",B322),B323),B324)</f>
        <v>Kieran Cox</v>
      </c>
      <c r="C325" s="55" t="str">
        <f t="shared" ref="C325:C347" si="188">IF(ISERROR(C324),IF(ISERROR(C323),IF(ISERROR(C322),"BLANK",C322),C323),C324)</f>
        <v>Claire Attridge</v>
      </c>
      <c r="D325" s="55" t="str">
        <f t="shared" ref="D325:D347" si="189">IF(ISERROR(D324),IF(ISERROR(D323),IF(ISERROR(D322),"BLANK",D322),D323),D324)</f>
        <v>KCCA3</v>
      </c>
      <c r="E325" s="54" t="str">
        <f>IF(ISERROR(VLOOKUP($D325,SITES!$A:$E,2,FALSE())),"",VLOOKUP($D325,SITES!$A:$E,2,FALSE()))</f>
        <v>Dodger Channel 1</v>
      </c>
      <c r="F325" s="55">
        <f>IF(ISERROR(VLOOKUP($D325,SITES!$A:$E,3,FALSE())),"",VLOOKUP($D325,SITES!$A:$E,3,FALSE()))</f>
        <v>48.830719999999999</v>
      </c>
      <c r="G325" s="56">
        <f>IF(ISERROR(VLOOKUP($D325,SITES!$A:$E,4,FALSE())),"",VLOOKUP($D325,SITES!$A:$E,4,FALSE()))</f>
        <v>-125.19439</v>
      </c>
      <c r="H325" s="60" t="str">
        <f t="shared" ref="H325:O325" si="190">IF(ISERROR(H324),IF(ISERROR(H323),IF(ISERROR(H322),"BLANK",H322),H323),H324)</f>
        <v>09/06/2023</v>
      </c>
      <c r="I325" s="55">
        <f t="shared" si="190"/>
        <v>1.5</v>
      </c>
      <c r="J325" s="55">
        <f t="shared" si="190"/>
        <v>20</v>
      </c>
      <c r="K325" s="57">
        <f t="shared" si="190"/>
        <v>0.4375</v>
      </c>
      <c r="L325" s="55" t="str">
        <f t="shared" si="190"/>
        <v>KDC</v>
      </c>
      <c r="M325" s="55">
        <f t="shared" si="190"/>
        <v>2</v>
      </c>
      <c r="N325" s="55">
        <f t="shared" si="190"/>
        <v>1</v>
      </c>
      <c r="O325" s="55">
        <f t="shared" si="190"/>
        <v>2</v>
      </c>
      <c r="P325" s="55" t="s">
        <v>164</v>
      </c>
      <c r="Q325" s="54" t="str">
        <f>IF($N325=1,IF(ISERROR(VLOOKUP($P325,'M1'!$A:$C,Q$2,FALSE())),"NOT PRESENT",VLOOKUP($P325,'M1'!$A:$C,Q$2,FALSE())),IF($N325=2,IF(ISERROR(VLOOKUP(DATA!$P325,'M2'!$A:$C,Q$2,FALSE())),"NOT PRESENT",VLOOKUP(DATA!$P325,'M2'!$A:$C,Q$2,FALSE())),IF($N325=0,IF(ISERROR(VLOOKUP($P325,'M1'!$A:$C,Q$2,FALSE())),IF(ISERROR(VLOOKUP(DATA!$P325,'M2'!$A:$C,Q$2,FALSE())),"NOT PRESENT",VLOOKUP(DATA!$P325,'M2'!$A:$C,Q$2,FALSE())),VLOOKUP($P325,'M1'!$A:$C,Q$2,FALSE())),"SPECIFY METHOD")))</f>
        <v>Brachyistius frenatus</v>
      </c>
      <c r="R325" s="54" t="str">
        <f>IF($N325=1,IF(ISERROR(VLOOKUP($P325,'M1'!$A:$C,R$2,FALSE())),"NOT PRESENT",VLOOKUP($P325,'M1'!$A:$C,R$2,FALSE())),IF($N325=2,IF(ISERROR(VLOOKUP(DATA!$P325,'M2'!$A:$C,R$2,FALSE())),"NOT PRESENT",VLOOKUP(DATA!$P325,'M2'!$A:$C,R$2,FALSE())),IF($N325=0,IF(ISERROR(VLOOKUP($P325,'M1'!$A:$C,R$2,FALSE())),IF(ISERROR(VLOOKUP(DATA!$P325,'M2'!$A:$C,R$2,FALSE())),"NOT PRESENT",VLOOKUP(DATA!$P325,'M2'!$A:$C,R$2,FALSE())),VLOOKUP($P325,'M1'!$A:$C,R$2,FALSE())),"SPECIFY METHOD")))</f>
        <v>Kelp perch</v>
      </c>
      <c r="S325" s="58">
        <f t="shared" si="185"/>
        <v>1</v>
      </c>
      <c r="T325" s="55">
        <v>0</v>
      </c>
      <c r="U325" s="55"/>
      <c r="V325" s="55">
        <v>1</v>
      </c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</row>
    <row r="326" spans="1:68" s="59" customFormat="1" ht="12.75" customHeight="1">
      <c r="A326" s="54">
        <f>MAX($A$1:$A325)+1</f>
        <v>324</v>
      </c>
      <c r="B326" s="55" t="str">
        <f t="shared" si="187"/>
        <v>Kieran Cox</v>
      </c>
      <c r="C326" s="55" t="str">
        <f t="shared" si="188"/>
        <v>Claire Attridge</v>
      </c>
      <c r="D326" s="55" t="str">
        <f t="shared" si="189"/>
        <v>KCCA3</v>
      </c>
      <c r="E326" s="54" t="str">
        <f>IF(ISERROR(VLOOKUP($D326,SITES!$A:$E,2,FALSE())),"",VLOOKUP($D326,SITES!$A:$E,2,FALSE()))</f>
        <v>Dodger Channel 1</v>
      </c>
      <c r="F326" s="55">
        <f>IF(ISERROR(VLOOKUP($D326,SITES!$A:$E,3,FALSE())),"",VLOOKUP($D326,SITES!$A:$E,3,FALSE()))</f>
        <v>48.830719999999999</v>
      </c>
      <c r="G326" s="56">
        <f>IF(ISERROR(VLOOKUP($D326,SITES!$A:$E,4,FALSE())),"",VLOOKUP($D326,SITES!$A:$E,4,FALSE()))</f>
        <v>-125.19439</v>
      </c>
      <c r="H326" s="60" t="str">
        <f t="shared" ref="H326:H347" si="191">IF(ISERROR(H325),IF(ISERROR(H324),IF(ISERROR(H323),"BLANK",H323),H324),H325)</f>
        <v>09/06/2023</v>
      </c>
      <c r="I326" s="55">
        <f t="shared" ref="I326:I347" si="192">IF(ISERROR(I325),IF(ISERROR(I324),IF(ISERROR(I323),"BLANK",I323),I324),I325)</f>
        <v>1.5</v>
      </c>
      <c r="J326" s="55">
        <f t="shared" ref="J326:J347" si="193">IF(ISERROR(J325),IF(ISERROR(J324),IF(ISERROR(J323),"BLANK",J323),J324),J325)</f>
        <v>20</v>
      </c>
      <c r="K326" s="57">
        <f t="shared" ref="K326:K347" si="194">IF(ISERROR(K325),IF(ISERROR(K324),IF(ISERROR(K323),"BLANK",K323),K324),K325)</f>
        <v>0.4375</v>
      </c>
      <c r="L326" s="55" t="str">
        <f t="shared" ref="L326:L347" si="195">IF(ISERROR(L325),IF(ISERROR(L324),IF(ISERROR(L323),"BLANK",L323),L324),L325)</f>
        <v>KDC</v>
      </c>
      <c r="M326" s="55">
        <f t="shared" ref="M326:M347" si="196">IF(ISERROR(M325),IF(ISERROR(M324),IF(ISERROR(M323),"BLANK",M323),M324),M325)</f>
        <v>2</v>
      </c>
      <c r="N326" s="55">
        <v>2</v>
      </c>
      <c r="O326" s="55">
        <f t="shared" ref="O326:O346" si="197">IF(ISERROR(O325),IF(ISERROR(O324),IF(ISERROR(O323),"BLANK",O323),O324),O325)</f>
        <v>2</v>
      </c>
      <c r="P326" s="55" t="s">
        <v>144</v>
      </c>
      <c r="Q326" s="54" t="str">
        <f>IF($N326=1,IF(ISERROR(VLOOKUP($P326,'M1'!$A:$C,Q$2,FALSE())),"NOT PRESENT",VLOOKUP($P326,'M1'!$A:$C,Q$2,FALSE())),IF($N326=2,IF(ISERROR(VLOOKUP(DATA!$P326,'M2'!$A:$C,Q$2,FALSE())),"NOT PRESENT",VLOOKUP(DATA!$P326,'M2'!$A:$C,Q$2,FALSE())),IF($N326=0,IF(ISERROR(VLOOKUP($P326,'M1'!$A:$C,Q$2,FALSE())),IF(ISERROR(VLOOKUP(DATA!$P326,'M2'!$A:$C,Q$2,FALSE())),"NOT PRESENT",VLOOKUP(DATA!$P326,'M2'!$A:$C,Q$2,FALSE())),VLOOKUP($P326,'M1'!$A:$C,Q$2,FALSE())),"SPECIFY METHOD")))</f>
        <v>Pomaulax gibberosus</v>
      </c>
      <c r="R326" s="54" t="str">
        <f>IF($N326=1,IF(ISERROR(VLOOKUP($P326,'M1'!$A:$C,R$2,FALSE())),"NOT PRESENT",VLOOKUP($P326,'M1'!$A:$C,R$2,FALSE())),IF($N326=2,IF(ISERROR(VLOOKUP(DATA!$P326,'M2'!$A:$C,R$2,FALSE())),"NOT PRESENT",VLOOKUP(DATA!$P326,'M2'!$A:$C,R$2,FALSE())),IF($N326=0,IF(ISERROR(VLOOKUP($P326,'M1'!$A:$C,R$2,FALSE())),IF(ISERROR(VLOOKUP(DATA!$P326,'M2'!$A:$C,R$2,FALSE())),"NOT PRESENT",VLOOKUP(DATA!$P326,'M2'!$A:$C,R$2,FALSE())),VLOOKUP($P326,'M1'!$A:$C,R$2,FALSE())),"SPECIFY METHOD")))</f>
        <v>Red turban shell</v>
      </c>
      <c r="S326" s="58">
        <f t="shared" si="185"/>
        <v>88</v>
      </c>
      <c r="T326" s="55">
        <v>88</v>
      </c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</row>
    <row r="327" spans="1:68" s="59" customFormat="1" ht="12.75" customHeight="1">
      <c r="A327" s="54">
        <f>MAX($A$1:$A326)+1</f>
        <v>325</v>
      </c>
      <c r="B327" s="55" t="str">
        <f t="shared" si="187"/>
        <v>Kieran Cox</v>
      </c>
      <c r="C327" s="55" t="str">
        <f t="shared" si="188"/>
        <v>Claire Attridge</v>
      </c>
      <c r="D327" s="55" t="str">
        <f t="shared" si="189"/>
        <v>KCCA3</v>
      </c>
      <c r="E327" s="54" t="str">
        <f>IF(ISERROR(VLOOKUP($D327,SITES!$A:$E,2,FALSE())),"",VLOOKUP($D327,SITES!$A:$E,2,FALSE()))</f>
        <v>Dodger Channel 1</v>
      </c>
      <c r="F327" s="55">
        <f>IF(ISERROR(VLOOKUP($D327,SITES!$A:$E,3,FALSE())),"",VLOOKUP($D327,SITES!$A:$E,3,FALSE()))</f>
        <v>48.830719999999999</v>
      </c>
      <c r="G327" s="56">
        <f>IF(ISERROR(VLOOKUP($D327,SITES!$A:$E,4,FALSE())),"",VLOOKUP($D327,SITES!$A:$E,4,FALSE()))</f>
        <v>-125.19439</v>
      </c>
      <c r="H327" s="60" t="str">
        <f t="shared" si="191"/>
        <v>09/06/2023</v>
      </c>
      <c r="I327" s="55">
        <f t="shared" si="192"/>
        <v>1.5</v>
      </c>
      <c r="J327" s="55">
        <f t="shared" si="193"/>
        <v>20</v>
      </c>
      <c r="K327" s="57">
        <f t="shared" si="194"/>
        <v>0.4375</v>
      </c>
      <c r="L327" s="55" t="str">
        <f t="shared" si="195"/>
        <v>KDC</v>
      </c>
      <c r="M327" s="55">
        <f t="shared" si="196"/>
        <v>2</v>
      </c>
      <c r="N327" s="55">
        <f>IF(ISERROR(N326),IF(ISERROR(N325),IF(ISERROR(N324),"BLANK",N324),N325),N326)</f>
        <v>2</v>
      </c>
      <c r="O327" s="55">
        <f t="shared" si="197"/>
        <v>2</v>
      </c>
      <c r="P327" s="55" t="s">
        <v>151</v>
      </c>
      <c r="Q327" s="54" t="str">
        <f>IF($N327=1,IF(ISERROR(VLOOKUP($P327,'M1'!$A:$C,Q$2,FALSE())),"NOT PRESENT",VLOOKUP($P327,'M1'!$A:$C,Q$2,FALSE())),IF($N327=2,IF(ISERROR(VLOOKUP(DATA!$P327,'M2'!$A:$C,Q$2,FALSE())),"NOT PRESENT",VLOOKUP(DATA!$P327,'M2'!$A:$C,Q$2,FALSE())),IF($N327=0,IF(ISERROR(VLOOKUP($P327,'M1'!$A:$C,Q$2,FALSE())),IF(ISERROR(VLOOKUP(DATA!$P327,'M2'!$A:$C,Q$2,FALSE())),"NOT PRESENT",VLOOKUP(DATA!$P327,'M2'!$A:$C,Q$2,FALSE())),VLOOKUP($P327,'M1'!$A:$C,Q$2,FALSE())),"SPECIFY METHOD")))</f>
        <v>Evasterias troschelii</v>
      </c>
      <c r="R327" s="54" t="str">
        <f>IF($N327=1,IF(ISERROR(VLOOKUP($P327,'M1'!$A:$C,R$2,FALSE())),"NOT PRESENT",VLOOKUP($P327,'M1'!$A:$C,R$2,FALSE())),IF($N327=2,IF(ISERROR(VLOOKUP(DATA!$P327,'M2'!$A:$C,R$2,FALSE())),"NOT PRESENT",VLOOKUP(DATA!$P327,'M2'!$A:$C,R$2,FALSE())),IF($N327=0,IF(ISERROR(VLOOKUP($P327,'M1'!$A:$C,R$2,FALSE())),IF(ISERROR(VLOOKUP(DATA!$P327,'M2'!$A:$C,R$2,FALSE())),"NOT PRESENT",VLOOKUP(DATA!$P327,'M2'!$A:$C,R$2,FALSE())),VLOOKUP($P327,'M1'!$A:$C,R$2,FALSE())),"SPECIFY METHOD")))</f>
        <v>Mottled starfish</v>
      </c>
      <c r="S327" s="58">
        <f t="shared" si="185"/>
        <v>7</v>
      </c>
      <c r="T327" s="55">
        <v>7</v>
      </c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</row>
    <row r="328" spans="1:68" s="59" customFormat="1" ht="12.75" customHeight="1">
      <c r="A328" s="54">
        <f>MAX($A$1:$A327)+1</f>
        <v>326</v>
      </c>
      <c r="B328" s="55" t="str">
        <f t="shared" si="187"/>
        <v>Kieran Cox</v>
      </c>
      <c r="C328" s="55" t="str">
        <f t="shared" si="188"/>
        <v>Claire Attridge</v>
      </c>
      <c r="D328" s="55" t="str">
        <f t="shared" si="189"/>
        <v>KCCA3</v>
      </c>
      <c r="E328" s="54" t="str">
        <f>IF(ISERROR(VLOOKUP($D328,SITES!$A:$E,2,FALSE())),"",VLOOKUP($D328,SITES!$A:$E,2,FALSE()))</f>
        <v>Dodger Channel 1</v>
      </c>
      <c r="F328" s="55">
        <f>IF(ISERROR(VLOOKUP($D328,SITES!$A:$E,3,FALSE())),"",VLOOKUP($D328,SITES!$A:$E,3,FALSE()))</f>
        <v>48.830719999999999</v>
      </c>
      <c r="G328" s="56">
        <f>IF(ISERROR(VLOOKUP($D328,SITES!$A:$E,4,FALSE())),"",VLOOKUP($D328,SITES!$A:$E,4,FALSE()))</f>
        <v>-125.19439</v>
      </c>
      <c r="H328" s="60" t="str">
        <f t="shared" si="191"/>
        <v>09/06/2023</v>
      </c>
      <c r="I328" s="55">
        <f t="shared" si="192"/>
        <v>1.5</v>
      </c>
      <c r="J328" s="55">
        <f t="shared" si="193"/>
        <v>20</v>
      </c>
      <c r="K328" s="57">
        <f t="shared" si="194"/>
        <v>0.4375</v>
      </c>
      <c r="L328" s="55" t="str">
        <f t="shared" si="195"/>
        <v>KDC</v>
      </c>
      <c r="M328" s="55">
        <f t="shared" si="196"/>
        <v>2</v>
      </c>
      <c r="N328" s="55">
        <f>IF(ISERROR(N327),IF(ISERROR(N326),IF(ISERROR(N325),"BLANK",N325),N326),N327)</f>
        <v>2</v>
      </c>
      <c r="O328" s="55">
        <f t="shared" si="197"/>
        <v>2</v>
      </c>
      <c r="P328" s="55" t="s">
        <v>176</v>
      </c>
      <c r="Q328" s="54" t="str">
        <f>IF($N328=1,IF(ISERROR(VLOOKUP($P328,'M1'!$A:$C,Q$2,FALSE())),"NOT PRESENT",VLOOKUP($P328,'M1'!$A:$C,Q$2,FALSE())),IF($N328=2,IF(ISERROR(VLOOKUP(DATA!$P328,'M2'!$A:$C,Q$2,FALSE())),"NOT PRESENT",VLOOKUP(DATA!$P328,'M2'!$A:$C,Q$2,FALSE())),IF($N328=0,IF(ISERROR(VLOOKUP($P328,'M1'!$A:$C,Q$2,FALSE())),IF(ISERROR(VLOOKUP(DATA!$P328,'M2'!$A:$C,Q$2,FALSE())),"NOT PRESENT",VLOOKUP(DATA!$P328,'M2'!$A:$C,Q$2,FALSE())),VLOOKUP($P328,'M1'!$A:$C,Q$2,FALSE())),"SPECIFY METHOD")))</f>
        <v>Pisaster ochraceus</v>
      </c>
      <c r="R328" s="54" t="str">
        <f>IF($N328=1,IF(ISERROR(VLOOKUP($P328,'M1'!$A:$C,R$2,FALSE())),"NOT PRESENT",VLOOKUP($P328,'M1'!$A:$C,R$2,FALSE())),IF($N328=2,IF(ISERROR(VLOOKUP(DATA!$P328,'M2'!$A:$C,R$2,FALSE())),"NOT PRESENT",VLOOKUP(DATA!$P328,'M2'!$A:$C,R$2,FALSE())),IF($N328=0,IF(ISERROR(VLOOKUP($P328,'M1'!$A:$C,R$2,FALSE())),IF(ISERROR(VLOOKUP(DATA!$P328,'M2'!$A:$C,R$2,FALSE())),"NOT PRESENT",VLOOKUP(DATA!$P328,'M2'!$A:$C,R$2,FALSE())),VLOOKUP($P328,'M1'!$A:$C,R$2,FALSE())),"SPECIFY METHOD")))</f>
        <v>Purple sea star</v>
      </c>
      <c r="S328" s="58">
        <f t="shared" si="185"/>
        <v>7</v>
      </c>
      <c r="T328" s="55">
        <v>7</v>
      </c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</row>
    <row r="329" spans="1:68" s="59" customFormat="1" ht="12.75" customHeight="1">
      <c r="A329" s="54">
        <f>MAX($A$1:$A328)+1</f>
        <v>327</v>
      </c>
      <c r="B329" s="55" t="str">
        <f t="shared" si="187"/>
        <v>Kieran Cox</v>
      </c>
      <c r="C329" s="55" t="str">
        <f t="shared" si="188"/>
        <v>Claire Attridge</v>
      </c>
      <c r="D329" s="55" t="str">
        <f t="shared" si="189"/>
        <v>KCCA3</v>
      </c>
      <c r="E329" s="54" t="str">
        <f>IF(ISERROR(VLOOKUP($D329,SITES!$A:$E,2,FALSE())),"",VLOOKUP($D329,SITES!$A:$E,2,FALSE()))</f>
        <v>Dodger Channel 1</v>
      </c>
      <c r="F329" s="55">
        <f>IF(ISERROR(VLOOKUP($D329,SITES!$A:$E,3,FALSE())),"",VLOOKUP($D329,SITES!$A:$E,3,FALSE()))</f>
        <v>48.830719999999999</v>
      </c>
      <c r="G329" s="56">
        <f>IF(ISERROR(VLOOKUP($D329,SITES!$A:$E,4,FALSE())),"",VLOOKUP($D329,SITES!$A:$E,4,FALSE()))</f>
        <v>-125.19439</v>
      </c>
      <c r="H329" s="60" t="str">
        <f t="shared" si="191"/>
        <v>09/06/2023</v>
      </c>
      <c r="I329" s="55">
        <f t="shared" si="192"/>
        <v>1.5</v>
      </c>
      <c r="J329" s="55">
        <f t="shared" si="193"/>
        <v>20</v>
      </c>
      <c r="K329" s="57">
        <f t="shared" si="194"/>
        <v>0.4375</v>
      </c>
      <c r="L329" s="55" t="str">
        <f t="shared" si="195"/>
        <v>KDC</v>
      </c>
      <c r="M329" s="55">
        <f t="shared" si="196"/>
        <v>2</v>
      </c>
      <c r="N329" s="55">
        <f>IF(ISERROR(N328),IF(ISERROR(N327),IF(ISERROR(N326),"BLANK",N326),N327),N328)</f>
        <v>2</v>
      </c>
      <c r="O329" s="55">
        <f t="shared" si="197"/>
        <v>2</v>
      </c>
      <c r="P329" s="55" t="s">
        <v>175</v>
      </c>
      <c r="Q329" s="54" t="str">
        <f>IF($N329=1,IF(ISERROR(VLOOKUP($P329,'M1'!$A:$C,Q$2,FALSE())),"NOT PRESENT",VLOOKUP($P329,'M1'!$A:$C,Q$2,FALSE())),IF($N329=2,IF(ISERROR(VLOOKUP(DATA!$P329,'M2'!$A:$C,Q$2,FALSE())),"NOT PRESENT",VLOOKUP(DATA!$P329,'M2'!$A:$C,Q$2,FALSE())),IF($N329=0,IF(ISERROR(VLOOKUP($P329,'M1'!$A:$C,Q$2,FALSE())),IF(ISERROR(VLOOKUP(DATA!$P329,'M2'!$A:$C,Q$2,FALSE())),"NOT PRESENT",VLOOKUP(DATA!$P329,'M2'!$A:$C,Q$2,FALSE())),VLOOKUP($P329,'M1'!$A:$C,Q$2,FALSE())),"SPECIFY METHOD")))</f>
        <v>Acmaea mitra</v>
      </c>
      <c r="R329" s="54" t="str">
        <f>IF($N329=1,IF(ISERROR(VLOOKUP($P329,'M1'!$A:$C,R$2,FALSE())),"NOT PRESENT",VLOOKUP($P329,'M1'!$A:$C,R$2,FALSE())),IF($N329=2,IF(ISERROR(VLOOKUP(DATA!$P329,'M2'!$A:$C,R$2,FALSE())),"NOT PRESENT",VLOOKUP(DATA!$P329,'M2'!$A:$C,R$2,FALSE())),IF($N329=0,IF(ISERROR(VLOOKUP($P329,'M1'!$A:$C,R$2,FALSE())),IF(ISERROR(VLOOKUP(DATA!$P329,'M2'!$A:$C,R$2,FALSE())),"NOT PRESENT",VLOOKUP(DATA!$P329,'M2'!$A:$C,R$2,FALSE())),VLOOKUP($P329,'M1'!$A:$C,R$2,FALSE())),"SPECIFY METHOD")))</f>
        <v>Whitecap limpet</v>
      </c>
      <c r="S329" s="58">
        <f t="shared" si="185"/>
        <v>2</v>
      </c>
      <c r="T329" s="55">
        <v>2</v>
      </c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</row>
    <row r="330" spans="1:68" s="59" customFormat="1" ht="12.75" customHeight="1">
      <c r="A330" s="54">
        <f>MAX($A$1:$A329)+1</f>
        <v>328</v>
      </c>
      <c r="B330" s="55" t="str">
        <f t="shared" si="187"/>
        <v>Kieran Cox</v>
      </c>
      <c r="C330" s="55" t="str">
        <f t="shared" si="188"/>
        <v>Claire Attridge</v>
      </c>
      <c r="D330" s="55" t="str">
        <f t="shared" si="189"/>
        <v>KCCA3</v>
      </c>
      <c r="E330" s="54" t="str">
        <f>IF(ISERROR(VLOOKUP($D330,SITES!$A:$E,2,FALSE())),"",VLOOKUP($D330,SITES!$A:$E,2,FALSE()))</f>
        <v>Dodger Channel 1</v>
      </c>
      <c r="F330" s="55">
        <f>IF(ISERROR(VLOOKUP($D330,SITES!$A:$E,3,FALSE())),"",VLOOKUP($D330,SITES!$A:$E,3,FALSE()))</f>
        <v>48.830719999999999</v>
      </c>
      <c r="G330" s="56">
        <f>IF(ISERROR(VLOOKUP($D330,SITES!$A:$E,4,FALSE())),"",VLOOKUP($D330,SITES!$A:$E,4,FALSE()))</f>
        <v>-125.19439</v>
      </c>
      <c r="H330" s="60" t="str">
        <f t="shared" si="191"/>
        <v>09/06/2023</v>
      </c>
      <c r="I330" s="55">
        <f t="shared" si="192"/>
        <v>1.5</v>
      </c>
      <c r="J330" s="55">
        <f t="shared" si="193"/>
        <v>20</v>
      </c>
      <c r="K330" s="57">
        <f t="shared" si="194"/>
        <v>0.4375</v>
      </c>
      <c r="L330" s="55" t="str">
        <f t="shared" si="195"/>
        <v>KDC</v>
      </c>
      <c r="M330" s="55">
        <f t="shared" si="196"/>
        <v>2</v>
      </c>
      <c r="N330" s="55">
        <v>0</v>
      </c>
      <c r="O330" s="55">
        <f t="shared" si="197"/>
        <v>2</v>
      </c>
      <c r="P330" s="55" t="s">
        <v>164</v>
      </c>
      <c r="Q330" s="54" t="str">
        <f>IF($N330=1,IF(ISERROR(VLOOKUP($P330,'M1'!$A:$C,Q$2,FALSE())),"NOT PRESENT",VLOOKUP($P330,'M1'!$A:$C,Q$2,FALSE())),IF($N330=2,IF(ISERROR(VLOOKUP(DATA!$P330,'M2'!$A:$C,Q$2,FALSE())),"NOT PRESENT",VLOOKUP(DATA!$P330,'M2'!$A:$C,Q$2,FALSE())),IF($N330=0,IF(ISERROR(VLOOKUP($P330,'M1'!$A:$C,Q$2,FALSE())),IF(ISERROR(VLOOKUP(DATA!$P330,'M2'!$A:$C,Q$2,FALSE())),"NOT PRESENT",VLOOKUP(DATA!$P330,'M2'!$A:$C,Q$2,FALSE())),VLOOKUP($P330,'M1'!$A:$C,Q$2,FALSE())),"SPECIFY METHOD")))</f>
        <v>Brachyistius frenatus</v>
      </c>
      <c r="R330" s="54" t="str">
        <f>IF($N330=1,IF(ISERROR(VLOOKUP($P330,'M1'!$A:$C,R$2,FALSE())),"NOT PRESENT",VLOOKUP($P330,'M1'!$A:$C,R$2,FALSE())),IF($N330=2,IF(ISERROR(VLOOKUP(DATA!$P330,'M2'!$A:$C,R$2,FALSE())),"NOT PRESENT",VLOOKUP(DATA!$P330,'M2'!$A:$C,R$2,FALSE())),IF($N330=0,IF(ISERROR(VLOOKUP($P330,'M1'!$A:$C,R$2,FALSE())),IF(ISERROR(VLOOKUP(DATA!$P330,'M2'!$A:$C,R$2,FALSE())),"NOT PRESENT",VLOOKUP(DATA!$P330,'M2'!$A:$C,R$2,FALSE())),VLOOKUP($P330,'M1'!$A:$C,R$2,FALSE())),"SPECIFY METHOD")))</f>
        <v>Kelp perch</v>
      </c>
      <c r="S330" s="58">
        <f t="shared" si="185"/>
        <v>2</v>
      </c>
      <c r="T330" s="55">
        <v>0</v>
      </c>
      <c r="U330" s="55"/>
      <c r="V330" s="55">
        <v>2</v>
      </c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</row>
    <row r="331" spans="1:68" s="59" customFormat="1" ht="12.75" customHeight="1">
      <c r="A331" s="54">
        <f>MAX($A$1:$A330)+1</f>
        <v>329</v>
      </c>
      <c r="B331" s="55" t="str">
        <f t="shared" si="187"/>
        <v>Kieran Cox</v>
      </c>
      <c r="C331" s="55" t="str">
        <f t="shared" si="188"/>
        <v>Claire Attridge</v>
      </c>
      <c r="D331" s="55" t="str">
        <f t="shared" si="189"/>
        <v>KCCA3</v>
      </c>
      <c r="E331" s="54" t="str">
        <f>IF(ISERROR(VLOOKUP($D331,SITES!$A:$E,2,FALSE())),"",VLOOKUP($D331,SITES!$A:$E,2,FALSE()))</f>
        <v>Dodger Channel 1</v>
      </c>
      <c r="F331" s="55">
        <f>IF(ISERROR(VLOOKUP($D331,SITES!$A:$E,3,FALSE())),"",VLOOKUP($D331,SITES!$A:$E,3,FALSE()))</f>
        <v>48.830719999999999</v>
      </c>
      <c r="G331" s="56">
        <f>IF(ISERROR(VLOOKUP($D331,SITES!$A:$E,4,FALSE())),"",VLOOKUP($D331,SITES!$A:$E,4,FALSE()))</f>
        <v>-125.19439</v>
      </c>
      <c r="H331" s="60" t="str">
        <f t="shared" si="191"/>
        <v>09/06/2023</v>
      </c>
      <c r="I331" s="55">
        <f t="shared" si="192"/>
        <v>1.5</v>
      </c>
      <c r="J331" s="55">
        <f t="shared" si="193"/>
        <v>20</v>
      </c>
      <c r="K331" s="57">
        <f t="shared" si="194"/>
        <v>0.4375</v>
      </c>
      <c r="L331" s="55" t="str">
        <f t="shared" si="195"/>
        <v>KDC</v>
      </c>
      <c r="M331" s="55">
        <f t="shared" si="196"/>
        <v>2</v>
      </c>
      <c r="N331" s="55">
        <v>2</v>
      </c>
      <c r="O331" s="55">
        <f t="shared" si="197"/>
        <v>2</v>
      </c>
      <c r="P331" s="55" t="s">
        <v>145</v>
      </c>
      <c r="Q331" s="54" t="str">
        <f>IF($N331=1,IF(ISERROR(VLOOKUP($P331,'M1'!$A:$C,Q$2,FALSE())),"NOT PRESENT",VLOOKUP($P331,'M1'!$A:$C,Q$2,FALSE())),IF($N331=2,IF(ISERROR(VLOOKUP(DATA!$P331,'M2'!$A:$C,Q$2,FALSE())),"NOT PRESENT",VLOOKUP(DATA!$P331,'M2'!$A:$C,Q$2,FALSE())),IF($N331=0,IF(ISERROR(VLOOKUP($P331,'M1'!$A:$C,Q$2,FALSE())),IF(ISERROR(VLOOKUP(DATA!$P331,'M2'!$A:$C,Q$2,FALSE())),"NOT PRESENT",VLOOKUP(DATA!$P331,'M2'!$A:$C,Q$2,FALSE())),VLOOKUP($P331,'M1'!$A:$C,Q$2,FALSE())),"SPECIFY METHOD")))</f>
        <v>Pycnopodia helianthoides</v>
      </c>
      <c r="R331" s="54" t="str">
        <f>IF($N331=1,IF(ISERROR(VLOOKUP($P331,'M1'!$A:$C,R$2,FALSE())),"NOT PRESENT",VLOOKUP($P331,'M1'!$A:$C,R$2,FALSE())),IF($N331=2,IF(ISERROR(VLOOKUP(DATA!$P331,'M2'!$A:$C,R$2,FALSE())),"NOT PRESENT",VLOOKUP(DATA!$P331,'M2'!$A:$C,R$2,FALSE())),IF($N331=0,IF(ISERROR(VLOOKUP($P331,'M1'!$A:$C,R$2,FALSE())),IF(ISERROR(VLOOKUP(DATA!$P331,'M2'!$A:$C,R$2,FALSE())),"NOT PRESENT",VLOOKUP(DATA!$P331,'M2'!$A:$C,R$2,FALSE())),VLOOKUP($P331,'M1'!$A:$C,R$2,FALSE())),"SPECIFY METHOD")))</f>
        <v>Sunflower star</v>
      </c>
      <c r="S331" s="58">
        <f t="shared" si="185"/>
        <v>1</v>
      </c>
      <c r="T331" s="55">
        <v>0</v>
      </c>
      <c r="U331" s="55">
        <v>1</v>
      </c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</row>
    <row r="332" spans="1:68" s="59" customFormat="1" ht="12.75" customHeight="1">
      <c r="A332" s="54">
        <f>MAX($A$1:$A331)+1</f>
        <v>330</v>
      </c>
      <c r="B332" s="55" t="str">
        <f t="shared" si="187"/>
        <v>Kieran Cox</v>
      </c>
      <c r="C332" s="55" t="str">
        <f t="shared" si="188"/>
        <v>Claire Attridge</v>
      </c>
      <c r="D332" s="55" t="str">
        <f t="shared" si="189"/>
        <v>KCCA3</v>
      </c>
      <c r="E332" s="54" t="str">
        <f>IF(ISERROR(VLOOKUP($D332,SITES!$A:$E,2,FALSE())),"",VLOOKUP($D332,SITES!$A:$E,2,FALSE()))</f>
        <v>Dodger Channel 1</v>
      </c>
      <c r="F332" s="55">
        <f>IF(ISERROR(VLOOKUP($D332,SITES!$A:$E,3,FALSE())),"",VLOOKUP($D332,SITES!$A:$E,3,FALSE()))</f>
        <v>48.830719999999999</v>
      </c>
      <c r="G332" s="56">
        <f>IF(ISERROR(VLOOKUP($D332,SITES!$A:$E,4,FALSE())),"",VLOOKUP($D332,SITES!$A:$E,4,FALSE()))</f>
        <v>-125.19439</v>
      </c>
      <c r="H332" s="60" t="str">
        <f t="shared" si="191"/>
        <v>09/06/2023</v>
      </c>
      <c r="I332" s="55">
        <f t="shared" si="192"/>
        <v>1.5</v>
      </c>
      <c r="J332" s="55">
        <f t="shared" si="193"/>
        <v>20</v>
      </c>
      <c r="K332" s="57">
        <f t="shared" si="194"/>
        <v>0.4375</v>
      </c>
      <c r="L332" s="55" t="str">
        <f t="shared" si="195"/>
        <v>KDC</v>
      </c>
      <c r="M332" s="55">
        <f t="shared" si="196"/>
        <v>2</v>
      </c>
      <c r="N332" s="55">
        <f t="shared" ref="N332:N343" si="198">IF(ISERROR(N331),IF(ISERROR(N330),IF(ISERROR(N329),"BLANK",N329),N330),N331)</f>
        <v>2</v>
      </c>
      <c r="O332" s="55">
        <f t="shared" si="197"/>
        <v>2</v>
      </c>
      <c r="P332" s="55" t="s">
        <v>192</v>
      </c>
      <c r="Q332" s="54" t="str">
        <f>IF($N332=1,IF(ISERROR(VLOOKUP($P332,'M1'!$A:$C,Q$2,FALSE())),"NOT PRESENT",VLOOKUP($P332,'M1'!$A:$C,Q$2,FALSE())),IF($N332=2,IF(ISERROR(VLOOKUP(DATA!$P332,'M2'!$A:$C,Q$2,FALSE())),"NOT PRESENT",VLOOKUP(DATA!$P332,'M2'!$A:$C,Q$2,FALSE())),IF($N332=0,IF(ISERROR(VLOOKUP($P332,'M1'!$A:$C,Q$2,FALSE())),IF(ISERROR(VLOOKUP(DATA!$P332,'M2'!$A:$C,Q$2,FALSE())),"NOT PRESENT",VLOOKUP(DATA!$P332,'M2'!$A:$C,Q$2,FALSE())),VLOOKUP($P332,'M1'!$A:$C,Q$2,FALSE())),"SPECIFY METHOD")))</f>
        <v>Crassadoma gigantea</v>
      </c>
      <c r="R332" s="54" t="str">
        <f>IF($N332=1,IF(ISERROR(VLOOKUP($P332,'M1'!$A:$C,R$2,FALSE())),"NOT PRESENT",VLOOKUP($P332,'M1'!$A:$C,R$2,FALSE())),IF($N332=2,IF(ISERROR(VLOOKUP(DATA!$P332,'M2'!$A:$C,R$2,FALSE())),"NOT PRESENT",VLOOKUP(DATA!$P332,'M2'!$A:$C,R$2,FALSE())),IF($N332=0,IF(ISERROR(VLOOKUP($P332,'M1'!$A:$C,R$2,FALSE())),IF(ISERROR(VLOOKUP(DATA!$P332,'M2'!$A:$C,R$2,FALSE())),"NOT PRESENT",VLOOKUP(DATA!$P332,'M2'!$A:$C,R$2,FALSE())),VLOOKUP($P332,'M1'!$A:$C,R$2,FALSE())),"SPECIFY METHOD")))</f>
        <v>Purple-hinged rock scallop</v>
      </c>
      <c r="S332" s="58">
        <f t="shared" si="185"/>
        <v>7</v>
      </c>
      <c r="T332" s="55">
        <v>0</v>
      </c>
      <c r="U332" s="55">
        <v>1</v>
      </c>
      <c r="V332" s="55">
        <v>3</v>
      </c>
      <c r="W332" s="55">
        <v>3</v>
      </c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</row>
    <row r="333" spans="1:68" s="59" customFormat="1" ht="12.75" customHeight="1">
      <c r="A333" s="54">
        <f>MAX($A$1:$A332)+1</f>
        <v>331</v>
      </c>
      <c r="B333" s="55" t="str">
        <f t="shared" si="187"/>
        <v>Kieran Cox</v>
      </c>
      <c r="C333" s="55" t="str">
        <f t="shared" si="188"/>
        <v>Claire Attridge</v>
      </c>
      <c r="D333" s="55" t="str">
        <f t="shared" si="189"/>
        <v>KCCA3</v>
      </c>
      <c r="E333" s="54" t="str">
        <f>IF(ISERROR(VLOOKUP($D333,SITES!$A:$E,2,FALSE())),"",VLOOKUP($D333,SITES!$A:$E,2,FALSE()))</f>
        <v>Dodger Channel 1</v>
      </c>
      <c r="F333" s="55">
        <f>IF(ISERROR(VLOOKUP($D333,SITES!$A:$E,3,FALSE())),"",VLOOKUP($D333,SITES!$A:$E,3,FALSE()))</f>
        <v>48.830719999999999</v>
      </c>
      <c r="G333" s="56">
        <f>IF(ISERROR(VLOOKUP($D333,SITES!$A:$E,4,FALSE())),"",VLOOKUP($D333,SITES!$A:$E,4,FALSE()))</f>
        <v>-125.19439</v>
      </c>
      <c r="H333" s="60" t="str">
        <f t="shared" si="191"/>
        <v>09/06/2023</v>
      </c>
      <c r="I333" s="55">
        <f t="shared" si="192"/>
        <v>1.5</v>
      </c>
      <c r="J333" s="55">
        <f t="shared" si="193"/>
        <v>20</v>
      </c>
      <c r="K333" s="57">
        <f t="shared" si="194"/>
        <v>0.4375</v>
      </c>
      <c r="L333" s="55" t="str">
        <f t="shared" si="195"/>
        <v>KDC</v>
      </c>
      <c r="M333" s="55">
        <f t="shared" si="196"/>
        <v>2</v>
      </c>
      <c r="N333" s="55">
        <f t="shared" si="198"/>
        <v>2</v>
      </c>
      <c r="O333" s="55">
        <f t="shared" si="197"/>
        <v>2</v>
      </c>
      <c r="P333" s="55" t="s">
        <v>172</v>
      </c>
      <c r="Q333" s="54" t="str">
        <f>IF($N333=1,IF(ISERROR(VLOOKUP($P333,'M1'!$A:$C,Q$2,FALSE())),"NOT PRESENT",VLOOKUP($P333,'M1'!$A:$C,Q$2,FALSE())),IF($N333=2,IF(ISERROR(VLOOKUP(DATA!$P333,'M2'!$A:$C,Q$2,FALSE())),"NOT PRESENT",VLOOKUP(DATA!$P333,'M2'!$A:$C,Q$2,FALSE())),IF($N333=0,IF(ISERROR(VLOOKUP($P333,'M1'!$A:$C,Q$2,FALSE())),IF(ISERROR(VLOOKUP(DATA!$P333,'M2'!$A:$C,Q$2,FALSE())),"NOT PRESENT",VLOOKUP(DATA!$P333,'M2'!$A:$C,Q$2,FALSE())),VLOOKUP($P333,'M1'!$A:$C,Q$2,FALSE())),"SPECIFY METHOD")))</f>
        <v>Ceratostoma foliatum</v>
      </c>
      <c r="R333" s="54" t="str">
        <f>IF($N333=1,IF(ISERROR(VLOOKUP($P333,'M1'!$A:$C,R$2,FALSE())),"NOT PRESENT",VLOOKUP($P333,'M1'!$A:$C,R$2,FALSE())),IF($N333=2,IF(ISERROR(VLOOKUP(DATA!$P333,'M2'!$A:$C,R$2,FALSE())),"NOT PRESENT",VLOOKUP(DATA!$P333,'M2'!$A:$C,R$2,FALSE())),IF($N333=0,IF(ISERROR(VLOOKUP($P333,'M1'!$A:$C,R$2,FALSE())),IF(ISERROR(VLOOKUP(DATA!$P333,'M2'!$A:$C,R$2,FALSE())),"NOT PRESENT",VLOOKUP(DATA!$P333,'M2'!$A:$C,R$2,FALSE())),VLOOKUP($P333,'M1'!$A:$C,R$2,FALSE())),"SPECIFY METHOD")))</f>
        <v>Leafy hornmouth</v>
      </c>
      <c r="S333" s="58">
        <f t="shared" si="185"/>
        <v>4</v>
      </c>
      <c r="T333" s="55">
        <v>4</v>
      </c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</row>
    <row r="334" spans="1:68" s="59" customFormat="1" ht="12.75" customHeight="1">
      <c r="A334" s="54">
        <f>MAX($A$1:$A333)+1</f>
        <v>332</v>
      </c>
      <c r="B334" s="55" t="str">
        <f t="shared" si="187"/>
        <v>Kieran Cox</v>
      </c>
      <c r="C334" s="55" t="str">
        <f t="shared" si="188"/>
        <v>Claire Attridge</v>
      </c>
      <c r="D334" s="55" t="str">
        <f t="shared" si="189"/>
        <v>KCCA3</v>
      </c>
      <c r="E334" s="54" t="str">
        <f>IF(ISERROR(VLOOKUP($D334,SITES!$A:$E,2,FALSE())),"",VLOOKUP($D334,SITES!$A:$E,2,FALSE()))</f>
        <v>Dodger Channel 1</v>
      </c>
      <c r="F334" s="55">
        <f>IF(ISERROR(VLOOKUP($D334,SITES!$A:$E,3,FALSE())),"",VLOOKUP($D334,SITES!$A:$E,3,FALSE()))</f>
        <v>48.830719999999999</v>
      </c>
      <c r="G334" s="56">
        <f>IF(ISERROR(VLOOKUP($D334,SITES!$A:$E,4,FALSE())),"",VLOOKUP($D334,SITES!$A:$E,4,FALSE()))</f>
        <v>-125.19439</v>
      </c>
      <c r="H334" s="60" t="str">
        <f t="shared" si="191"/>
        <v>09/06/2023</v>
      </c>
      <c r="I334" s="55">
        <f t="shared" si="192"/>
        <v>1.5</v>
      </c>
      <c r="J334" s="55">
        <f t="shared" si="193"/>
        <v>20</v>
      </c>
      <c r="K334" s="57">
        <f t="shared" si="194"/>
        <v>0.4375</v>
      </c>
      <c r="L334" s="55" t="str">
        <f t="shared" si="195"/>
        <v>KDC</v>
      </c>
      <c r="M334" s="55">
        <f t="shared" si="196"/>
        <v>2</v>
      </c>
      <c r="N334" s="55">
        <f t="shared" si="198"/>
        <v>2</v>
      </c>
      <c r="O334" s="55">
        <f t="shared" si="197"/>
        <v>2</v>
      </c>
      <c r="P334" s="55" t="s">
        <v>159</v>
      </c>
      <c r="Q334" s="54" t="str">
        <f>IF($N334=1,IF(ISERROR(VLOOKUP($P334,'M1'!$A:$C,Q$2,FALSE())),"NOT PRESENT",VLOOKUP($P334,'M1'!$A:$C,Q$2,FALSE())),IF($N334=2,IF(ISERROR(VLOOKUP(DATA!$P334,'M2'!$A:$C,Q$2,FALSE())),"NOT PRESENT",VLOOKUP(DATA!$P334,'M2'!$A:$C,Q$2,FALSE())),IF($N334=0,IF(ISERROR(VLOOKUP($P334,'M1'!$A:$C,Q$2,FALSE())),IF(ISERROR(VLOOKUP(DATA!$P334,'M2'!$A:$C,Q$2,FALSE())),"NOT PRESENT",VLOOKUP(DATA!$P334,'M2'!$A:$C,Q$2,FALSE())),VLOOKUP($P334,'M1'!$A:$C,Q$2,FALSE())),"SPECIFY METHOD")))</f>
        <v>Patiria miniata</v>
      </c>
      <c r="R334" s="54" t="str">
        <f>IF($N334=1,IF(ISERROR(VLOOKUP($P334,'M1'!$A:$C,R$2,FALSE())),"NOT PRESENT",VLOOKUP($P334,'M1'!$A:$C,R$2,FALSE())),IF($N334=2,IF(ISERROR(VLOOKUP(DATA!$P334,'M2'!$A:$C,R$2,FALSE())),"NOT PRESENT",VLOOKUP(DATA!$P334,'M2'!$A:$C,R$2,FALSE())),IF($N334=0,IF(ISERROR(VLOOKUP($P334,'M1'!$A:$C,R$2,FALSE())),IF(ISERROR(VLOOKUP(DATA!$P334,'M2'!$A:$C,R$2,FALSE())),"NOT PRESENT",VLOOKUP(DATA!$P334,'M2'!$A:$C,R$2,FALSE())),VLOOKUP($P334,'M1'!$A:$C,R$2,FALSE())),"SPECIFY METHOD")))</f>
        <v>Bat star</v>
      </c>
      <c r="S334" s="58">
        <f t="shared" si="185"/>
        <v>27</v>
      </c>
      <c r="T334" s="55">
        <v>27</v>
      </c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</row>
    <row r="335" spans="1:68" s="59" customFormat="1" ht="12.75" customHeight="1">
      <c r="A335" s="54">
        <f>MAX($A$1:$A334)+1</f>
        <v>333</v>
      </c>
      <c r="B335" s="55" t="str">
        <f t="shared" si="187"/>
        <v>Kieran Cox</v>
      </c>
      <c r="C335" s="55" t="str">
        <f t="shared" si="188"/>
        <v>Claire Attridge</v>
      </c>
      <c r="D335" s="55" t="str">
        <f t="shared" si="189"/>
        <v>KCCA3</v>
      </c>
      <c r="E335" s="54" t="str">
        <f>IF(ISERROR(VLOOKUP($D335,SITES!$A:$E,2,FALSE())),"",VLOOKUP($D335,SITES!$A:$E,2,FALSE()))</f>
        <v>Dodger Channel 1</v>
      </c>
      <c r="F335" s="55">
        <f>IF(ISERROR(VLOOKUP($D335,SITES!$A:$E,3,FALSE())),"",VLOOKUP($D335,SITES!$A:$E,3,FALSE()))</f>
        <v>48.830719999999999</v>
      </c>
      <c r="G335" s="56">
        <f>IF(ISERROR(VLOOKUP($D335,SITES!$A:$E,4,FALSE())),"",VLOOKUP($D335,SITES!$A:$E,4,FALSE()))</f>
        <v>-125.19439</v>
      </c>
      <c r="H335" s="60" t="str">
        <f t="shared" si="191"/>
        <v>09/06/2023</v>
      </c>
      <c r="I335" s="55">
        <f t="shared" si="192"/>
        <v>1.5</v>
      </c>
      <c r="J335" s="55">
        <f t="shared" si="193"/>
        <v>20</v>
      </c>
      <c r="K335" s="57">
        <f t="shared" si="194"/>
        <v>0.4375</v>
      </c>
      <c r="L335" s="55" t="str">
        <f t="shared" si="195"/>
        <v>KDC</v>
      </c>
      <c r="M335" s="55">
        <f t="shared" si="196"/>
        <v>2</v>
      </c>
      <c r="N335" s="55">
        <f t="shared" si="198"/>
        <v>2</v>
      </c>
      <c r="O335" s="55">
        <f t="shared" si="197"/>
        <v>2</v>
      </c>
      <c r="P335" s="55" t="s">
        <v>213</v>
      </c>
      <c r="Q335" s="54" t="str">
        <f>IF($N335=1,IF(ISERROR(VLOOKUP($P335,'M1'!$A:$C,Q$2,FALSE())),"NOT PRESENT",VLOOKUP($P335,'M1'!$A:$C,Q$2,FALSE())),IF($N335=2,IF(ISERROR(VLOOKUP(DATA!$P335,'M2'!$A:$C,Q$2,FALSE())),"NOT PRESENT",VLOOKUP(DATA!$P335,'M2'!$A:$C,Q$2,FALSE())),IF($N335=0,IF(ISERROR(VLOOKUP($P335,'M1'!$A:$C,Q$2,FALSE())),IF(ISERROR(VLOOKUP(DATA!$P335,'M2'!$A:$C,Q$2,FALSE())),"NOT PRESENT",VLOOKUP(DATA!$P335,'M2'!$A:$C,Q$2,FALSE())),VLOOKUP($P335,'M1'!$A:$C,Q$2,FALSE())),"SPECIFY METHOD")))</f>
        <v>Parastichopus californicus</v>
      </c>
      <c r="R335" s="54" t="str">
        <f>IF($N335=1,IF(ISERROR(VLOOKUP($P335,'M1'!$A:$C,R$2,FALSE())),"NOT PRESENT",VLOOKUP($P335,'M1'!$A:$C,R$2,FALSE())),IF($N335=2,IF(ISERROR(VLOOKUP(DATA!$P335,'M2'!$A:$C,R$2,FALSE())),"NOT PRESENT",VLOOKUP(DATA!$P335,'M2'!$A:$C,R$2,FALSE())),IF($N335=0,IF(ISERROR(VLOOKUP($P335,'M1'!$A:$C,R$2,FALSE())),IF(ISERROR(VLOOKUP(DATA!$P335,'M2'!$A:$C,R$2,FALSE())),"NOT PRESENT",VLOOKUP(DATA!$P335,'M2'!$A:$C,R$2,FALSE())),VLOOKUP($P335,'M1'!$A:$C,R$2,FALSE())),"SPECIFY METHOD")))</f>
        <v>Californian sea cucumber</v>
      </c>
      <c r="S335" s="58">
        <f t="shared" si="185"/>
        <v>23</v>
      </c>
      <c r="T335" s="55">
        <v>23</v>
      </c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</row>
    <row r="336" spans="1:68" s="59" customFormat="1" ht="12.75" customHeight="1">
      <c r="A336" s="54">
        <f>MAX($A$1:$A335)+1</f>
        <v>334</v>
      </c>
      <c r="B336" s="55" t="str">
        <f t="shared" si="187"/>
        <v>Kieran Cox</v>
      </c>
      <c r="C336" s="55" t="str">
        <f t="shared" si="188"/>
        <v>Claire Attridge</v>
      </c>
      <c r="D336" s="55" t="str">
        <f t="shared" si="189"/>
        <v>KCCA3</v>
      </c>
      <c r="E336" s="54" t="str">
        <f>IF(ISERROR(VLOOKUP($D336,SITES!$A:$E,2,FALSE())),"",VLOOKUP($D336,SITES!$A:$E,2,FALSE()))</f>
        <v>Dodger Channel 1</v>
      </c>
      <c r="F336" s="55">
        <f>IF(ISERROR(VLOOKUP($D336,SITES!$A:$E,3,FALSE())),"",VLOOKUP($D336,SITES!$A:$E,3,FALSE()))</f>
        <v>48.830719999999999</v>
      </c>
      <c r="G336" s="56">
        <f>IF(ISERROR(VLOOKUP($D336,SITES!$A:$E,4,FALSE())),"",VLOOKUP($D336,SITES!$A:$E,4,FALSE()))</f>
        <v>-125.19439</v>
      </c>
      <c r="H336" s="60" t="str">
        <f t="shared" si="191"/>
        <v>09/06/2023</v>
      </c>
      <c r="I336" s="55">
        <f t="shared" si="192"/>
        <v>1.5</v>
      </c>
      <c r="J336" s="55">
        <f t="shared" si="193"/>
        <v>20</v>
      </c>
      <c r="K336" s="57">
        <f t="shared" si="194"/>
        <v>0.4375</v>
      </c>
      <c r="L336" s="55" t="str">
        <f t="shared" si="195"/>
        <v>KDC</v>
      </c>
      <c r="M336" s="55">
        <f t="shared" si="196"/>
        <v>2</v>
      </c>
      <c r="N336" s="55">
        <f t="shared" si="198"/>
        <v>2</v>
      </c>
      <c r="O336" s="55">
        <f t="shared" si="197"/>
        <v>2</v>
      </c>
      <c r="P336" s="55" t="s">
        <v>217</v>
      </c>
      <c r="Q336" s="54" t="str">
        <f>IF($N336=1,IF(ISERROR(VLOOKUP($P336,'M1'!$A:$C,Q$2,FALSE())),"NOT PRESENT",VLOOKUP($P336,'M1'!$A:$C,Q$2,FALSE())),IF($N336=2,IF(ISERROR(VLOOKUP(DATA!$P336,'M2'!$A:$C,Q$2,FALSE())),"NOT PRESENT",VLOOKUP(DATA!$P336,'M2'!$A:$C,Q$2,FALSE())),IF($N336=0,IF(ISERROR(VLOOKUP($P336,'M1'!$A:$C,Q$2,FALSE())),IF(ISERROR(VLOOKUP(DATA!$P336,'M2'!$A:$C,Q$2,FALSE())),"NOT PRESENT",VLOOKUP(DATA!$P336,'M2'!$A:$C,Q$2,FALSE())),VLOOKUP($P336,'M1'!$A:$C,Q$2,FALSE())),"SPECIFY METHOD")))</f>
        <v>Neverita lewisii</v>
      </c>
      <c r="R336" s="54" t="str">
        <f>IF($N336=1,IF(ISERROR(VLOOKUP($P336,'M1'!$A:$C,R$2,FALSE())),"NOT PRESENT",VLOOKUP($P336,'M1'!$A:$C,R$2,FALSE())),IF($N336=2,IF(ISERROR(VLOOKUP(DATA!$P336,'M2'!$A:$C,R$2,FALSE())),"NOT PRESENT",VLOOKUP(DATA!$P336,'M2'!$A:$C,R$2,FALSE())),IF($N336=0,IF(ISERROR(VLOOKUP($P336,'M1'!$A:$C,R$2,FALSE())),IF(ISERROR(VLOOKUP(DATA!$P336,'M2'!$A:$C,R$2,FALSE())),"NOT PRESENT",VLOOKUP(DATA!$P336,'M2'!$A:$C,R$2,FALSE())),VLOOKUP($P336,'M1'!$A:$C,R$2,FALSE())),"SPECIFY METHOD")))</f>
        <v>Lewis' Moon snail</v>
      </c>
      <c r="S336" s="58">
        <f t="shared" si="185"/>
        <v>2</v>
      </c>
      <c r="T336" s="55">
        <v>2</v>
      </c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</row>
    <row r="337" spans="1:68" s="59" customFormat="1" ht="12.75" customHeight="1">
      <c r="A337" s="54">
        <f>MAX($A$1:$A336)+1</f>
        <v>335</v>
      </c>
      <c r="B337" s="55" t="str">
        <f t="shared" si="187"/>
        <v>Kieran Cox</v>
      </c>
      <c r="C337" s="55" t="str">
        <f t="shared" si="188"/>
        <v>Claire Attridge</v>
      </c>
      <c r="D337" s="55" t="str">
        <f t="shared" si="189"/>
        <v>KCCA3</v>
      </c>
      <c r="E337" s="54" t="str">
        <f>IF(ISERROR(VLOOKUP($D337,SITES!$A:$E,2,FALSE())),"",VLOOKUP($D337,SITES!$A:$E,2,FALSE()))</f>
        <v>Dodger Channel 1</v>
      </c>
      <c r="F337" s="55">
        <f>IF(ISERROR(VLOOKUP($D337,SITES!$A:$E,3,FALSE())),"",VLOOKUP($D337,SITES!$A:$E,3,FALSE()))</f>
        <v>48.830719999999999</v>
      </c>
      <c r="G337" s="56">
        <f>IF(ISERROR(VLOOKUP($D337,SITES!$A:$E,4,FALSE())),"",VLOOKUP($D337,SITES!$A:$E,4,FALSE()))</f>
        <v>-125.19439</v>
      </c>
      <c r="H337" s="60" t="str">
        <f t="shared" si="191"/>
        <v>09/06/2023</v>
      </c>
      <c r="I337" s="55">
        <f t="shared" si="192"/>
        <v>1.5</v>
      </c>
      <c r="J337" s="55">
        <f t="shared" si="193"/>
        <v>20</v>
      </c>
      <c r="K337" s="57">
        <f t="shared" si="194"/>
        <v>0.4375</v>
      </c>
      <c r="L337" s="55" t="str">
        <f t="shared" si="195"/>
        <v>KDC</v>
      </c>
      <c r="M337" s="55">
        <f t="shared" si="196"/>
        <v>2</v>
      </c>
      <c r="N337" s="55">
        <f t="shared" si="198"/>
        <v>2</v>
      </c>
      <c r="O337" s="55">
        <f t="shared" si="197"/>
        <v>2</v>
      </c>
      <c r="P337" s="55" t="s">
        <v>146</v>
      </c>
      <c r="Q337" s="54" t="str">
        <f>IF($N337=1,IF(ISERROR(VLOOKUP($P337,'M1'!$A:$C,Q$2,FALSE())),"NOT PRESENT",VLOOKUP($P337,'M1'!$A:$C,Q$2,FALSE())),IF($N337=2,IF(ISERROR(VLOOKUP(DATA!$P337,'M2'!$A:$C,Q$2,FALSE())),"NOT PRESENT",VLOOKUP(DATA!$P337,'M2'!$A:$C,Q$2,FALSE())),IF($N337=0,IF(ISERROR(VLOOKUP($P337,'M1'!$A:$C,Q$2,FALSE())),IF(ISERROR(VLOOKUP(DATA!$P337,'M2'!$A:$C,Q$2,FALSE())),"NOT PRESENT",VLOOKUP(DATA!$P337,'M2'!$A:$C,Q$2,FALSE())),VLOOKUP($P337,'M1'!$A:$C,Q$2,FALSE())),"SPECIFY METHOD")))</f>
        <v>Mesocentrotus franciscanus</v>
      </c>
      <c r="R337" s="54" t="str">
        <f>IF($N337=1,IF(ISERROR(VLOOKUP($P337,'M1'!$A:$C,R$2,FALSE())),"NOT PRESENT",VLOOKUP($P337,'M1'!$A:$C,R$2,FALSE())),IF($N337=2,IF(ISERROR(VLOOKUP(DATA!$P337,'M2'!$A:$C,R$2,FALSE())),"NOT PRESENT",VLOOKUP(DATA!$P337,'M2'!$A:$C,R$2,FALSE())),IF($N337=0,IF(ISERROR(VLOOKUP($P337,'M1'!$A:$C,R$2,FALSE())),IF(ISERROR(VLOOKUP(DATA!$P337,'M2'!$A:$C,R$2,FALSE())),"NOT PRESENT",VLOOKUP(DATA!$P337,'M2'!$A:$C,R$2,FALSE())),VLOOKUP($P337,'M1'!$A:$C,R$2,FALSE())),"SPECIFY METHOD")))</f>
        <v>Red sea urchin</v>
      </c>
      <c r="S337" s="58">
        <f t="shared" si="185"/>
        <v>91</v>
      </c>
      <c r="T337" s="55">
        <v>91</v>
      </c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</row>
    <row r="338" spans="1:68" s="59" customFormat="1" ht="12.75" customHeight="1">
      <c r="A338" s="54">
        <f>MAX($A$1:$A337)+1</f>
        <v>336</v>
      </c>
      <c r="B338" s="55" t="str">
        <f t="shared" si="187"/>
        <v>Kieran Cox</v>
      </c>
      <c r="C338" s="55" t="str">
        <f t="shared" si="188"/>
        <v>Claire Attridge</v>
      </c>
      <c r="D338" s="55" t="str">
        <f t="shared" si="189"/>
        <v>KCCA3</v>
      </c>
      <c r="E338" s="54" t="str">
        <f>IF(ISERROR(VLOOKUP($D338,SITES!$A:$E,2,FALSE())),"",VLOOKUP($D338,SITES!$A:$E,2,FALSE()))</f>
        <v>Dodger Channel 1</v>
      </c>
      <c r="F338" s="55">
        <f>IF(ISERROR(VLOOKUP($D338,SITES!$A:$E,3,FALSE())),"",VLOOKUP($D338,SITES!$A:$E,3,FALSE()))</f>
        <v>48.830719999999999</v>
      </c>
      <c r="G338" s="56">
        <f>IF(ISERROR(VLOOKUP($D338,SITES!$A:$E,4,FALSE())),"",VLOOKUP($D338,SITES!$A:$E,4,FALSE()))</f>
        <v>-125.19439</v>
      </c>
      <c r="H338" s="60" t="str">
        <f t="shared" si="191"/>
        <v>09/06/2023</v>
      </c>
      <c r="I338" s="55">
        <f t="shared" si="192"/>
        <v>1.5</v>
      </c>
      <c r="J338" s="55">
        <f t="shared" si="193"/>
        <v>20</v>
      </c>
      <c r="K338" s="57">
        <f t="shared" si="194"/>
        <v>0.4375</v>
      </c>
      <c r="L338" s="55" t="str">
        <f t="shared" si="195"/>
        <v>KDC</v>
      </c>
      <c r="M338" s="55">
        <f t="shared" si="196"/>
        <v>2</v>
      </c>
      <c r="N338" s="55">
        <f t="shared" si="198"/>
        <v>2</v>
      </c>
      <c r="O338" s="55">
        <f t="shared" si="197"/>
        <v>2</v>
      </c>
      <c r="P338" s="55" t="s">
        <v>179</v>
      </c>
      <c r="Q338" s="54" t="str">
        <f>IF($N338=1,IF(ISERROR(VLOOKUP($P338,'M1'!$A:$C,Q$2,FALSE())),"NOT PRESENT",VLOOKUP($P338,'M1'!$A:$C,Q$2,FALSE())),IF($N338=2,IF(ISERROR(VLOOKUP(DATA!$P338,'M2'!$A:$C,Q$2,FALSE())),"NOT PRESENT",VLOOKUP(DATA!$P338,'M2'!$A:$C,Q$2,FALSE())),IF($N338=0,IF(ISERROR(VLOOKUP($P338,'M1'!$A:$C,Q$2,FALSE())),IF(ISERROR(VLOOKUP(DATA!$P338,'M2'!$A:$C,Q$2,FALSE())),"NOT PRESENT",VLOOKUP(DATA!$P338,'M2'!$A:$C,Q$2,FALSE())),VLOOKUP($P338,'M1'!$A:$C,Q$2,FALSE())),"SPECIFY METHOD")))</f>
        <v>Artedius harringtoni</v>
      </c>
      <c r="R338" s="54" t="str">
        <f>IF($N338=1,IF(ISERROR(VLOOKUP($P338,'M1'!$A:$C,R$2,FALSE())),"NOT PRESENT",VLOOKUP($P338,'M1'!$A:$C,R$2,FALSE())),IF($N338=2,IF(ISERROR(VLOOKUP(DATA!$P338,'M2'!$A:$C,R$2,FALSE())),"NOT PRESENT",VLOOKUP(DATA!$P338,'M2'!$A:$C,R$2,FALSE())),IF($N338=0,IF(ISERROR(VLOOKUP($P338,'M1'!$A:$C,R$2,FALSE())),IF(ISERROR(VLOOKUP(DATA!$P338,'M2'!$A:$C,R$2,FALSE())),"NOT PRESENT",VLOOKUP(DATA!$P338,'M2'!$A:$C,R$2,FALSE())),VLOOKUP($P338,'M1'!$A:$C,R$2,FALSE())),"SPECIFY METHOD")))</f>
        <v>Scalyhead sculpin</v>
      </c>
      <c r="S338" s="58">
        <f t="shared" si="185"/>
        <v>3</v>
      </c>
      <c r="T338" s="55">
        <v>0</v>
      </c>
      <c r="U338" s="55"/>
      <c r="V338" s="55">
        <v>3</v>
      </c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</row>
    <row r="339" spans="1:68" s="59" customFormat="1" ht="12.75" customHeight="1">
      <c r="A339" s="54">
        <f>MAX($A$1:$A338)+1</f>
        <v>337</v>
      </c>
      <c r="B339" s="55" t="str">
        <f t="shared" si="187"/>
        <v>Kieran Cox</v>
      </c>
      <c r="C339" s="55" t="str">
        <f t="shared" si="188"/>
        <v>Claire Attridge</v>
      </c>
      <c r="D339" s="55" t="str">
        <f t="shared" si="189"/>
        <v>KCCA3</v>
      </c>
      <c r="E339" s="54" t="str">
        <f>IF(ISERROR(VLOOKUP($D339,SITES!$A:$E,2,FALSE())),"",VLOOKUP($D339,SITES!$A:$E,2,FALSE()))</f>
        <v>Dodger Channel 1</v>
      </c>
      <c r="F339" s="55">
        <f>IF(ISERROR(VLOOKUP($D339,SITES!$A:$E,3,FALSE())),"",VLOOKUP($D339,SITES!$A:$E,3,FALSE()))</f>
        <v>48.830719999999999</v>
      </c>
      <c r="G339" s="56">
        <f>IF(ISERROR(VLOOKUP($D339,SITES!$A:$E,4,FALSE())),"",VLOOKUP($D339,SITES!$A:$E,4,FALSE()))</f>
        <v>-125.19439</v>
      </c>
      <c r="H339" s="60" t="str">
        <f t="shared" si="191"/>
        <v>09/06/2023</v>
      </c>
      <c r="I339" s="55">
        <f t="shared" si="192"/>
        <v>1.5</v>
      </c>
      <c r="J339" s="55">
        <f t="shared" si="193"/>
        <v>20</v>
      </c>
      <c r="K339" s="57">
        <f t="shared" si="194"/>
        <v>0.4375</v>
      </c>
      <c r="L339" s="55" t="str">
        <f t="shared" si="195"/>
        <v>KDC</v>
      </c>
      <c r="M339" s="55">
        <f t="shared" si="196"/>
        <v>2</v>
      </c>
      <c r="N339" s="55">
        <f t="shared" si="198"/>
        <v>2</v>
      </c>
      <c r="O339" s="55">
        <f t="shared" si="197"/>
        <v>2</v>
      </c>
      <c r="P339" s="55" t="s">
        <v>173</v>
      </c>
      <c r="Q339" s="54" t="str">
        <f>IF($N339=1,IF(ISERROR(VLOOKUP($P339,'M1'!$A:$C,Q$2,FALSE())),"NOT PRESENT",VLOOKUP($P339,'M1'!$A:$C,Q$2,FALSE())),IF($N339=2,IF(ISERROR(VLOOKUP(DATA!$P339,'M2'!$A:$C,Q$2,FALSE())),"NOT PRESENT",VLOOKUP(DATA!$P339,'M2'!$A:$C,Q$2,FALSE())),IF($N339=0,IF(ISERROR(VLOOKUP($P339,'M1'!$A:$C,Q$2,FALSE())),IF(ISERROR(VLOOKUP(DATA!$P339,'M2'!$A:$C,Q$2,FALSE())),"NOT PRESENT",VLOOKUP(DATA!$P339,'M2'!$A:$C,Q$2,FALSE())),VLOOKUP($P339,'M1'!$A:$C,Q$2,FALSE())),"SPECIFY METHOD")))</f>
        <v>Haliotis kamtschatkana</v>
      </c>
      <c r="R339" s="54" t="str">
        <f>IF($N339=1,IF(ISERROR(VLOOKUP($P339,'M1'!$A:$C,R$2,FALSE())),"NOT PRESENT",VLOOKUP($P339,'M1'!$A:$C,R$2,FALSE())),IF($N339=2,IF(ISERROR(VLOOKUP(DATA!$P339,'M2'!$A:$C,R$2,FALSE())),"NOT PRESENT",VLOOKUP(DATA!$P339,'M2'!$A:$C,R$2,FALSE())),IF($N339=0,IF(ISERROR(VLOOKUP($P339,'M1'!$A:$C,R$2,FALSE())),IF(ISERROR(VLOOKUP(DATA!$P339,'M2'!$A:$C,R$2,FALSE())),"NOT PRESENT",VLOOKUP(DATA!$P339,'M2'!$A:$C,R$2,FALSE())),VLOOKUP($P339,'M1'!$A:$C,R$2,FALSE())),"SPECIFY METHOD")))</f>
        <v>Pinto abalone</v>
      </c>
      <c r="S339" s="58">
        <f t="shared" si="185"/>
        <v>3</v>
      </c>
      <c r="T339" s="55">
        <v>0</v>
      </c>
      <c r="U339" s="55">
        <v>1</v>
      </c>
      <c r="V339" s="55">
        <v>2</v>
      </c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</row>
    <row r="340" spans="1:68" s="59" customFormat="1" ht="12.75" customHeight="1">
      <c r="A340" s="54">
        <f>MAX($A$1:$A339)+1</f>
        <v>338</v>
      </c>
      <c r="B340" s="55" t="str">
        <f t="shared" si="187"/>
        <v>Kieran Cox</v>
      </c>
      <c r="C340" s="55" t="str">
        <f t="shared" si="188"/>
        <v>Claire Attridge</v>
      </c>
      <c r="D340" s="55" t="str">
        <f t="shared" si="189"/>
        <v>KCCA3</v>
      </c>
      <c r="E340" s="54" t="str">
        <f>IF(ISERROR(VLOOKUP($D340,SITES!$A:$E,2,FALSE())),"",VLOOKUP($D340,SITES!$A:$E,2,FALSE()))</f>
        <v>Dodger Channel 1</v>
      </c>
      <c r="F340" s="55">
        <f>IF(ISERROR(VLOOKUP($D340,SITES!$A:$E,3,FALSE())),"",VLOOKUP($D340,SITES!$A:$E,3,FALSE()))</f>
        <v>48.830719999999999</v>
      </c>
      <c r="G340" s="56">
        <f>IF(ISERROR(VLOOKUP($D340,SITES!$A:$E,4,FALSE())),"",VLOOKUP($D340,SITES!$A:$E,4,FALSE()))</f>
        <v>-125.19439</v>
      </c>
      <c r="H340" s="60" t="str">
        <f t="shared" si="191"/>
        <v>09/06/2023</v>
      </c>
      <c r="I340" s="55">
        <f t="shared" si="192"/>
        <v>1.5</v>
      </c>
      <c r="J340" s="55">
        <f t="shared" si="193"/>
        <v>20</v>
      </c>
      <c r="K340" s="57">
        <f t="shared" si="194"/>
        <v>0.4375</v>
      </c>
      <c r="L340" s="55" t="str">
        <f t="shared" si="195"/>
        <v>KDC</v>
      </c>
      <c r="M340" s="55">
        <f t="shared" si="196"/>
        <v>2</v>
      </c>
      <c r="N340" s="55">
        <f t="shared" si="198"/>
        <v>2</v>
      </c>
      <c r="O340" s="55">
        <f t="shared" si="197"/>
        <v>2</v>
      </c>
      <c r="P340" s="55" t="s">
        <v>218</v>
      </c>
      <c r="Q340" s="54" t="str">
        <f>IF($N340=1,IF(ISERROR(VLOOKUP($P340,'M1'!$A:$C,Q$2,FALSE())),"NOT PRESENT",VLOOKUP($P340,'M1'!$A:$C,Q$2,FALSE())),IF($N340=2,IF(ISERROR(VLOOKUP(DATA!$P340,'M2'!$A:$C,Q$2,FALSE())),"NOT PRESENT",VLOOKUP(DATA!$P340,'M2'!$A:$C,Q$2,FALSE())),IF($N340=0,IF(ISERROR(VLOOKUP($P340,'M1'!$A:$C,Q$2,FALSE())),IF(ISERROR(VLOOKUP(DATA!$P340,'M2'!$A:$C,Q$2,FALSE())),"NOT PRESENT",VLOOKUP(DATA!$P340,'M2'!$A:$C,Q$2,FALSE())),VLOOKUP($P340,'M1'!$A:$C,Q$2,FALSE())),"SPECIFY METHOD")))</f>
        <v>Nucella lamellosa</v>
      </c>
      <c r="R340" s="54" t="str">
        <f>IF($N340=1,IF(ISERROR(VLOOKUP($P340,'M1'!$A:$C,R$2,FALSE())),"NOT PRESENT",VLOOKUP($P340,'M1'!$A:$C,R$2,FALSE())),IF($N340=2,IF(ISERROR(VLOOKUP(DATA!$P340,'M2'!$A:$C,R$2,FALSE())),"NOT PRESENT",VLOOKUP(DATA!$P340,'M2'!$A:$C,R$2,FALSE())),IF($N340=0,IF(ISERROR(VLOOKUP($P340,'M1'!$A:$C,R$2,FALSE())),IF(ISERROR(VLOOKUP(DATA!$P340,'M2'!$A:$C,R$2,FALSE())),"NOT PRESENT",VLOOKUP(DATA!$P340,'M2'!$A:$C,R$2,FALSE())),VLOOKUP($P340,'M1'!$A:$C,R$2,FALSE())),"SPECIFY METHOD")))</f>
        <v>Frilled dogwinkle</v>
      </c>
      <c r="S340" s="58">
        <f t="shared" si="185"/>
        <v>1</v>
      </c>
      <c r="T340" s="55">
        <v>1</v>
      </c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</row>
    <row r="341" spans="1:68" s="59" customFormat="1" ht="12.75" customHeight="1">
      <c r="A341" s="54">
        <f>MAX($A$1:$A340)+1</f>
        <v>339</v>
      </c>
      <c r="B341" s="55" t="str">
        <f t="shared" si="187"/>
        <v>Kieran Cox</v>
      </c>
      <c r="C341" s="55" t="str">
        <f t="shared" si="188"/>
        <v>Claire Attridge</v>
      </c>
      <c r="D341" s="55" t="str">
        <f t="shared" si="189"/>
        <v>KCCA3</v>
      </c>
      <c r="E341" s="54" t="str">
        <f>IF(ISERROR(VLOOKUP($D341,SITES!$A:$E,2,FALSE())),"",VLOOKUP($D341,SITES!$A:$E,2,FALSE()))</f>
        <v>Dodger Channel 1</v>
      </c>
      <c r="F341" s="55">
        <f>IF(ISERROR(VLOOKUP($D341,SITES!$A:$E,3,FALSE())),"",VLOOKUP($D341,SITES!$A:$E,3,FALSE()))</f>
        <v>48.830719999999999</v>
      </c>
      <c r="G341" s="56">
        <f>IF(ISERROR(VLOOKUP($D341,SITES!$A:$E,4,FALSE())),"",VLOOKUP($D341,SITES!$A:$E,4,FALSE()))</f>
        <v>-125.19439</v>
      </c>
      <c r="H341" s="60" t="str">
        <f t="shared" si="191"/>
        <v>09/06/2023</v>
      </c>
      <c r="I341" s="55">
        <f t="shared" si="192"/>
        <v>1.5</v>
      </c>
      <c r="J341" s="55">
        <f t="shared" si="193"/>
        <v>20</v>
      </c>
      <c r="K341" s="57">
        <f t="shared" si="194"/>
        <v>0.4375</v>
      </c>
      <c r="L341" s="55" t="str">
        <f t="shared" si="195"/>
        <v>KDC</v>
      </c>
      <c r="M341" s="55">
        <f t="shared" si="196"/>
        <v>2</v>
      </c>
      <c r="N341" s="55">
        <f t="shared" si="198"/>
        <v>2</v>
      </c>
      <c r="O341" s="55">
        <f t="shared" si="197"/>
        <v>2</v>
      </c>
      <c r="P341" s="55" t="s">
        <v>142</v>
      </c>
      <c r="Q341" s="54" t="str">
        <f>IF($N341=1,IF(ISERROR(VLOOKUP($P341,'M1'!$A:$C,Q$2,FALSE())),"NOT PRESENT",VLOOKUP($P341,'M1'!$A:$C,Q$2,FALSE())),IF($N341=2,IF(ISERROR(VLOOKUP(DATA!$P341,'M2'!$A:$C,Q$2,FALSE())),"NOT PRESENT",VLOOKUP(DATA!$P341,'M2'!$A:$C,Q$2,FALSE())),IF($N341=0,IF(ISERROR(VLOOKUP($P341,'M1'!$A:$C,Q$2,FALSE())),IF(ISERROR(VLOOKUP(DATA!$P341,'M2'!$A:$C,Q$2,FALSE())),"NOT PRESENT",VLOOKUP(DATA!$P341,'M2'!$A:$C,Q$2,FALSE())),VLOOKUP($P341,'M1'!$A:$C,Q$2,FALSE())),"SPECIFY METHOD")))</f>
        <v>Dermasterias imbricata</v>
      </c>
      <c r="R341" s="54" t="str">
        <f>IF($N341=1,IF(ISERROR(VLOOKUP($P341,'M1'!$A:$C,R$2,FALSE())),"NOT PRESENT",VLOOKUP($P341,'M1'!$A:$C,R$2,FALSE())),IF($N341=2,IF(ISERROR(VLOOKUP(DATA!$P341,'M2'!$A:$C,R$2,FALSE())),"NOT PRESENT",VLOOKUP(DATA!$P341,'M2'!$A:$C,R$2,FALSE())),IF($N341=0,IF(ISERROR(VLOOKUP($P341,'M1'!$A:$C,R$2,FALSE())),IF(ISERROR(VLOOKUP(DATA!$P341,'M2'!$A:$C,R$2,FALSE())),"NOT PRESENT",VLOOKUP(DATA!$P341,'M2'!$A:$C,R$2,FALSE())),VLOOKUP($P341,'M1'!$A:$C,R$2,FALSE())),"SPECIFY METHOD")))</f>
        <v>Leather star</v>
      </c>
      <c r="S341" s="58">
        <f t="shared" si="185"/>
        <v>3</v>
      </c>
      <c r="T341" s="55">
        <v>3</v>
      </c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</row>
    <row r="342" spans="1:68" s="59" customFormat="1" ht="12.75" customHeight="1">
      <c r="A342" s="54">
        <f>MAX($A$1:$A341)+1</f>
        <v>340</v>
      </c>
      <c r="B342" s="55" t="str">
        <f t="shared" si="187"/>
        <v>Kieran Cox</v>
      </c>
      <c r="C342" s="55" t="str">
        <f t="shared" si="188"/>
        <v>Claire Attridge</v>
      </c>
      <c r="D342" s="55" t="str">
        <f t="shared" si="189"/>
        <v>KCCA3</v>
      </c>
      <c r="E342" s="54" t="str">
        <f>IF(ISERROR(VLOOKUP($D342,SITES!$A:$E,2,FALSE())),"",VLOOKUP($D342,SITES!$A:$E,2,FALSE()))</f>
        <v>Dodger Channel 1</v>
      </c>
      <c r="F342" s="55">
        <f>IF(ISERROR(VLOOKUP($D342,SITES!$A:$E,3,FALSE())),"",VLOOKUP($D342,SITES!$A:$E,3,FALSE()))</f>
        <v>48.830719999999999</v>
      </c>
      <c r="G342" s="56">
        <f>IF(ISERROR(VLOOKUP($D342,SITES!$A:$E,4,FALSE())),"",VLOOKUP($D342,SITES!$A:$E,4,FALSE()))</f>
        <v>-125.19439</v>
      </c>
      <c r="H342" s="60" t="str">
        <f t="shared" si="191"/>
        <v>09/06/2023</v>
      </c>
      <c r="I342" s="55">
        <f t="shared" si="192"/>
        <v>1.5</v>
      </c>
      <c r="J342" s="55">
        <f t="shared" si="193"/>
        <v>20</v>
      </c>
      <c r="K342" s="57">
        <f t="shared" si="194"/>
        <v>0.4375</v>
      </c>
      <c r="L342" s="55" t="str">
        <f t="shared" si="195"/>
        <v>KDC</v>
      </c>
      <c r="M342" s="55">
        <f t="shared" si="196"/>
        <v>2</v>
      </c>
      <c r="N342" s="55">
        <f t="shared" si="198"/>
        <v>2</v>
      </c>
      <c r="O342" s="55">
        <f t="shared" si="197"/>
        <v>2</v>
      </c>
      <c r="P342" s="55" t="s">
        <v>156</v>
      </c>
      <c r="Q342" s="54" t="str">
        <f>IF($N342=1,IF(ISERROR(VLOOKUP($P342,'M1'!$A:$C,Q$2,FALSE())),"NOT PRESENT",VLOOKUP($P342,'M1'!$A:$C,Q$2,FALSE())),IF($N342=2,IF(ISERROR(VLOOKUP(DATA!$P342,'M2'!$A:$C,Q$2,FALSE())),"NOT PRESENT",VLOOKUP(DATA!$P342,'M2'!$A:$C,Q$2,FALSE())),IF($N342=0,IF(ISERROR(VLOOKUP($P342,'M1'!$A:$C,Q$2,FALSE())),IF(ISERROR(VLOOKUP(DATA!$P342,'M2'!$A:$C,Q$2,FALSE())),"NOT PRESENT",VLOOKUP(DATA!$P342,'M2'!$A:$C,Q$2,FALSE())),VLOOKUP($P342,'M1'!$A:$C,Q$2,FALSE())),"SPECIFY METHOD")))</f>
        <v>Pugettia producta</v>
      </c>
      <c r="R342" s="54" t="str">
        <f>IF($N342=1,IF(ISERROR(VLOOKUP($P342,'M1'!$A:$C,R$2,FALSE())),"NOT PRESENT",VLOOKUP($P342,'M1'!$A:$C,R$2,FALSE())),IF($N342=2,IF(ISERROR(VLOOKUP(DATA!$P342,'M2'!$A:$C,R$2,FALSE())),"NOT PRESENT",VLOOKUP(DATA!$P342,'M2'!$A:$C,R$2,FALSE())),IF($N342=0,IF(ISERROR(VLOOKUP($P342,'M1'!$A:$C,R$2,FALSE())),IF(ISERROR(VLOOKUP(DATA!$P342,'M2'!$A:$C,R$2,FALSE())),"NOT PRESENT",VLOOKUP(DATA!$P342,'M2'!$A:$C,R$2,FALSE())),VLOOKUP($P342,'M1'!$A:$C,R$2,FALSE())),"SPECIFY METHOD")))</f>
        <v>Northern kelp crab</v>
      </c>
      <c r="S342" s="58">
        <f t="shared" si="185"/>
        <v>9</v>
      </c>
      <c r="T342" s="55">
        <v>9</v>
      </c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</row>
    <row r="343" spans="1:68" s="59" customFormat="1" ht="12.75" customHeight="1">
      <c r="A343" s="54">
        <f>MAX($A$1:$A342)+1</f>
        <v>341</v>
      </c>
      <c r="B343" s="55" t="str">
        <f t="shared" si="187"/>
        <v>Kieran Cox</v>
      </c>
      <c r="C343" s="55" t="str">
        <f t="shared" si="188"/>
        <v>Claire Attridge</v>
      </c>
      <c r="D343" s="55" t="str">
        <f t="shared" si="189"/>
        <v>KCCA3</v>
      </c>
      <c r="E343" s="54" t="str">
        <f>IF(ISERROR(VLOOKUP($D343,SITES!$A:$E,2,FALSE())),"",VLOOKUP($D343,SITES!$A:$E,2,FALSE()))</f>
        <v>Dodger Channel 1</v>
      </c>
      <c r="F343" s="55">
        <f>IF(ISERROR(VLOOKUP($D343,SITES!$A:$E,3,FALSE())),"",VLOOKUP($D343,SITES!$A:$E,3,FALSE()))</f>
        <v>48.830719999999999</v>
      </c>
      <c r="G343" s="56">
        <f>IF(ISERROR(VLOOKUP($D343,SITES!$A:$E,4,FALSE())),"",VLOOKUP($D343,SITES!$A:$E,4,FALSE()))</f>
        <v>-125.19439</v>
      </c>
      <c r="H343" s="60" t="str">
        <f t="shared" si="191"/>
        <v>09/06/2023</v>
      </c>
      <c r="I343" s="55">
        <f t="shared" si="192"/>
        <v>1.5</v>
      </c>
      <c r="J343" s="55">
        <f t="shared" si="193"/>
        <v>20</v>
      </c>
      <c r="K343" s="57">
        <f t="shared" si="194"/>
        <v>0.4375</v>
      </c>
      <c r="L343" s="55" t="str">
        <f t="shared" si="195"/>
        <v>KDC</v>
      </c>
      <c r="M343" s="55">
        <f t="shared" si="196"/>
        <v>2</v>
      </c>
      <c r="N343" s="55">
        <f t="shared" si="198"/>
        <v>2</v>
      </c>
      <c r="O343" s="55">
        <f t="shared" si="197"/>
        <v>2</v>
      </c>
      <c r="P343" s="55" t="s">
        <v>197</v>
      </c>
      <c r="Q343" s="54" t="str">
        <f>IF($N343=1,IF(ISERROR(VLOOKUP($P343,'M1'!$A:$C,Q$2,FALSE())),"NOT PRESENT",VLOOKUP($P343,'M1'!$A:$C,Q$2,FALSE())),IF($N343=2,IF(ISERROR(VLOOKUP(DATA!$P343,'M2'!$A:$C,Q$2,FALSE())),"NOT PRESENT",VLOOKUP(DATA!$P343,'M2'!$A:$C,Q$2,FALSE())),IF($N343=0,IF(ISERROR(VLOOKUP($P343,'M1'!$A:$C,Q$2,FALSE())),IF(ISERROR(VLOOKUP(DATA!$P343,'M2'!$A:$C,Q$2,FALSE())),"NOT PRESENT",VLOOKUP(DATA!$P343,'M2'!$A:$C,Q$2,FALSE())),VLOOKUP($P343,'M1'!$A:$C,Q$2,FALSE())),"SPECIFY METHOD")))</f>
        <v>Pholis laeta</v>
      </c>
      <c r="R343" s="54" t="str">
        <f>IF($N343=1,IF(ISERROR(VLOOKUP($P343,'M1'!$A:$C,R$2,FALSE())),"NOT PRESENT",VLOOKUP($P343,'M1'!$A:$C,R$2,FALSE())),IF($N343=2,IF(ISERROR(VLOOKUP(DATA!$P343,'M2'!$A:$C,R$2,FALSE())),"NOT PRESENT",VLOOKUP(DATA!$P343,'M2'!$A:$C,R$2,FALSE())),IF($N343=0,IF(ISERROR(VLOOKUP($P343,'M1'!$A:$C,R$2,FALSE())),IF(ISERROR(VLOOKUP(DATA!$P343,'M2'!$A:$C,R$2,FALSE())),"NOT PRESENT",VLOOKUP(DATA!$P343,'M2'!$A:$C,R$2,FALSE())),VLOOKUP($P343,'M1'!$A:$C,R$2,FALSE())),"SPECIFY METHOD")))</f>
        <v>Crescent gunnel</v>
      </c>
      <c r="S343" s="58">
        <f t="shared" si="185"/>
        <v>1</v>
      </c>
      <c r="T343" s="55">
        <v>0</v>
      </c>
      <c r="U343" s="55"/>
      <c r="V343" s="55"/>
      <c r="W343" s="55">
        <v>1</v>
      </c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</row>
    <row r="344" spans="1:68" s="59" customFormat="1" ht="12.75" customHeight="1">
      <c r="A344" s="54">
        <f>MAX($A$1:$A343)+1</f>
        <v>342</v>
      </c>
      <c r="B344" s="55" t="str">
        <f t="shared" si="187"/>
        <v>Kieran Cox</v>
      </c>
      <c r="C344" s="55" t="str">
        <f t="shared" si="188"/>
        <v>Claire Attridge</v>
      </c>
      <c r="D344" s="55" t="str">
        <f t="shared" si="189"/>
        <v>KCCA3</v>
      </c>
      <c r="E344" s="54" t="str">
        <f>IF(ISERROR(VLOOKUP($D344,SITES!$A:$E,2,FALSE())),"",VLOOKUP($D344,SITES!$A:$E,2,FALSE()))</f>
        <v>Dodger Channel 1</v>
      </c>
      <c r="F344" s="55">
        <f>IF(ISERROR(VLOOKUP($D344,SITES!$A:$E,3,FALSE())),"",VLOOKUP($D344,SITES!$A:$E,3,FALSE()))</f>
        <v>48.830719999999999</v>
      </c>
      <c r="G344" s="56">
        <f>IF(ISERROR(VLOOKUP($D344,SITES!$A:$E,4,FALSE())),"",VLOOKUP($D344,SITES!$A:$E,4,FALSE()))</f>
        <v>-125.19439</v>
      </c>
      <c r="H344" s="60" t="str">
        <f t="shared" si="191"/>
        <v>09/06/2023</v>
      </c>
      <c r="I344" s="55">
        <f t="shared" si="192"/>
        <v>1.5</v>
      </c>
      <c r="J344" s="55">
        <f t="shared" si="193"/>
        <v>20</v>
      </c>
      <c r="K344" s="57">
        <f t="shared" si="194"/>
        <v>0.4375</v>
      </c>
      <c r="L344" s="55" t="str">
        <f t="shared" si="195"/>
        <v>KDC</v>
      </c>
      <c r="M344" s="55">
        <f t="shared" si="196"/>
        <v>2</v>
      </c>
      <c r="N344" s="55">
        <v>0</v>
      </c>
      <c r="O344" s="55">
        <f t="shared" si="197"/>
        <v>2</v>
      </c>
      <c r="P344" s="55" t="s">
        <v>155</v>
      </c>
      <c r="Q344" s="54" t="str">
        <f>IF($N344=1,IF(ISERROR(VLOOKUP($P344,'M1'!$A:$C,Q$2,FALSE())),"NOT PRESENT",VLOOKUP($P344,'M1'!$A:$C,Q$2,FALSE())),IF($N344=2,IF(ISERROR(VLOOKUP(DATA!$P344,'M2'!$A:$C,Q$2,FALSE())),"NOT PRESENT",VLOOKUP(DATA!$P344,'M2'!$A:$C,Q$2,FALSE())),IF($N344=0,IF(ISERROR(VLOOKUP($P344,'M1'!$A:$C,Q$2,FALSE())),IF(ISERROR(VLOOKUP(DATA!$P344,'M2'!$A:$C,Q$2,FALSE())),"NOT PRESENT",VLOOKUP(DATA!$P344,'M2'!$A:$C,Q$2,FALSE())),VLOOKUP($P344,'M1'!$A:$C,Q$2,FALSE())),"SPECIFY METHOD")))</f>
        <v>Hexagrammos decagrammus</v>
      </c>
      <c r="R344" s="54" t="str">
        <f>IF($N344=1,IF(ISERROR(VLOOKUP($P344,'M1'!$A:$C,R$2,FALSE())),"NOT PRESENT",VLOOKUP($P344,'M1'!$A:$C,R$2,FALSE())),IF($N344=2,IF(ISERROR(VLOOKUP(DATA!$P344,'M2'!$A:$C,R$2,FALSE())),"NOT PRESENT",VLOOKUP(DATA!$P344,'M2'!$A:$C,R$2,FALSE())),IF($N344=0,IF(ISERROR(VLOOKUP($P344,'M1'!$A:$C,R$2,FALSE())),IF(ISERROR(VLOOKUP(DATA!$P344,'M2'!$A:$C,R$2,FALSE())),"NOT PRESENT",VLOOKUP(DATA!$P344,'M2'!$A:$C,R$2,FALSE())),VLOOKUP($P344,'M1'!$A:$C,R$2,FALSE())),"SPECIFY METHOD")))</f>
        <v>Kelp greenling</v>
      </c>
      <c r="S344" s="58">
        <f t="shared" si="185"/>
        <v>3</v>
      </c>
      <c r="T344" s="55">
        <v>0</v>
      </c>
      <c r="U344" s="55">
        <v>1</v>
      </c>
      <c r="V344" s="55">
        <v>2</v>
      </c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</row>
    <row r="345" spans="1:68" s="59" customFormat="1" ht="12.75" customHeight="1">
      <c r="A345" s="54">
        <f>MAX($A$1:$A344)+1</f>
        <v>343</v>
      </c>
      <c r="B345" s="55" t="str">
        <f t="shared" si="187"/>
        <v>Kieran Cox</v>
      </c>
      <c r="C345" s="55" t="str">
        <f t="shared" si="188"/>
        <v>Claire Attridge</v>
      </c>
      <c r="D345" s="55" t="str">
        <f t="shared" si="189"/>
        <v>KCCA3</v>
      </c>
      <c r="E345" s="54" t="str">
        <f>IF(ISERROR(VLOOKUP($D345,SITES!$A:$E,2,FALSE())),"",VLOOKUP($D345,SITES!$A:$E,2,FALSE()))</f>
        <v>Dodger Channel 1</v>
      </c>
      <c r="F345" s="55">
        <f>IF(ISERROR(VLOOKUP($D345,SITES!$A:$E,3,FALSE())),"",VLOOKUP($D345,SITES!$A:$E,3,FALSE()))</f>
        <v>48.830719999999999</v>
      </c>
      <c r="G345" s="56">
        <f>IF(ISERROR(VLOOKUP($D345,SITES!$A:$E,4,FALSE())),"",VLOOKUP($D345,SITES!$A:$E,4,FALSE()))</f>
        <v>-125.19439</v>
      </c>
      <c r="H345" s="60" t="str">
        <f t="shared" si="191"/>
        <v>09/06/2023</v>
      </c>
      <c r="I345" s="55">
        <f t="shared" si="192"/>
        <v>1.5</v>
      </c>
      <c r="J345" s="55">
        <f t="shared" si="193"/>
        <v>20</v>
      </c>
      <c r="K345" s="57">
        <f t="shared" si="194"/>
        <v>0.4375</v>
      </c>
      <c r="L345" s="55" t="str">
        <f t="shared" si="195"/>
        <v>KDC</v>
      </c>
      <c r="M345" s="55">
        <f t="shared" si="196"/>
        <v>2</v>
      </c>
      <c r="N345" s="55">
        <v>0</v>
      </c>
      <c r="O345" s="55">
        <f t="shared" si="197"/>
        <v>2</v>
      </c>
      <c r="P345" s="55" t="s">
        <v>219</v>
      </c>
      <c r="Q345" s="54" t="str">
        <f>IF($N345=1,IF(ISERROR(VLOOKUP($P345,'M1'!$A:$C,Q$2,FALSE())),"NOT PRESENT",VLOOKUP($P345,'M1'!$A:$C,Q$2,FALSE())),IF($N345=2,IF(ISERROR(VLOOKUP(DATA!$P345,'M2'!$A:$C,Q$2,FALSE())),"NOT PRESENT",VLOOKUP(DATA!$P345,'M2'!$A:$C,Q$2,FALSE())),IF($N345=0,IF(ISERROR(VLOOKUP($P345,'M1'!$A:$C,Q$2,FALSE())),IF(ISERROR(VLOOKUP(DATA!$P345,'M2'!$A:$C,Q$2,FALSE())),"NOT PRESENT",VLOOKUP(DATA!$P345,'M2'!$A:$C,Q$2,FALSE())),VLOOKUP($P345,'M1'!$A:$C,Q$2,FALSE())),"SPECIFY METHOD")))</f>
        <v>Clupea pallasii</v>
      </c>
      <c r="R345" s="54" t="str">
        <f>IF($N345=1,IF(ISERROR(VLOOKUP($P345,'M1'!$A:$C,R$2,FALSE())),"NOT PRESENT",VLOOKUP($P345,'M1'!$A:$C,R$2,FALSE())),IF($N345=2,IF(ISERROR(VLOOKUP(DATA!$P345,'M2'!$A:$C,R$2,FALSE())),"NOT PRESENT",VLOOKUP(DATA!$P345,'M2'!$A:$C,R$2,FALSE())),IF($N345=0,IF(ISERROR(VLOOKUP($P345,'M1'!$A:$C,R$2,FALSE())),IF(ISERROR(VLOOKUP(DATA!$P345,'M2'!$A:$C,R$2,FALSE())),"NOT PRESENT",VLOOKUP(DATA!$P345,'M2'!$A:$C,R$2,FALSE())),VLOOKUP($P345,'M1'!$A:$C,R$2,FALSE())),"SPECIFY METHOD")))</f>
        <v>Pacific Herring</v>
      </c>
      <c r="S345" s="58">
        <f t="shared" si="185"/>
        <v>75</v>
      </c>
      <c r="T345" s="55">
        <v>0</v>
      </c>
      <c r="U345" s="55"/>
      <c r="V345" s="55">
        <v>50</v>
      </c>
      <c r="W345" s="55">
        <v>25</v>
      </c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</row>
    <row r="346" spans="1:68" s="59" customFormat="1" ht="12.75" customHeight="1">
      <c r="A346" s="54">
        <f>MAX($A$1:$A345)+1</f>
        <v>344</v>
      </c>
      <c r="B346" s="55" t="str">
        <f t="shared" si="187"/>
        <v>Kieran Cox</v>
      </c>
      <c r="C346" s="55" t="str">
        <f t="shared" si="188"/>
        <v>Claire Attridge</v>
      </c>
      <c r="D346" s="55" t="str">
        <f t="shared" si="189"/>
        <v>KCCA3</v>
      </c>
      <c r="E346" s="54" t="str">
        <f>IF(ISERROR(VLOOKUP($D346,SITES!$A:$E,2,FALSE())),"",VLOOKUP($D346,SITES!$A:$E,2,FALSE()))</f>
        <v>Dodger Channel 1</v>
      </c>
      <c r="F346" s="55">
        <f>IF(ISERROR(VLOOKUP($D346,SITES!$A:$E,3,FALSE())),"",VLOOKUP($D346,SITES!$A:$E,3,FALSE()))</f>
        <v>48.830719999999999</v>
      </c>
      <c r="G346" s="56">
        <f>IF(ISERROR(VLOOKUP($D346,SITES!$A:$E,4,FALSE())),"",VLOOKUP($D346,SITES!$A:$E,4,FALSE()))</f>
        <v>-125.19439</v>
      </c>
      <c r="H346" s="60" t="str">
        <f t="shared" si="191"/>
        <v>09/06/2023</v>
      </c>
      <c r="I346" s="55">
        <f t="shared" si="192"/>
        <v>1.5</v>
      </c>
      <c r="J346" s="55">
        <f t="shared" si="193"/>
        <v>20</v>
      </c>
      <c r="K346" s="57">
        <f t="shared" si="194"/>
        <v>0.4375</v>
      </c>
      <c r="L346" s="55" t="str">
        <f t="shared" si="195"/>
        <v>KDC</v>
      </c>
      <c r="M346" s="55">
        <f t="shared" si="196"/>
        <v>2</v>
      </c>
      <c r="N346" s="55">
        <f>IF(ISERROR(N345),IF(ISERROR(N344),IF(ISERROR(N343),"BLANK",N343),N344),N345)</f>
        <v>0</v>
      </c>
      <c r="O346" s="55">
        <f t="shared" si="197"/>
        <v>2</v>
      </c>
      <c r="P346" s="55" t="s">
        <v>220</v>
      </c>
      <c r="Q346" s="54" t="str">
        <f>IF($N346=1,IF(ISERROR(VLOOKUP($P346,'M1'!$A:$C,Q$2,FALSE())),"NOT PRESENT",VLOOKUP($P346,'M1'!$A:$C,Q$2,FALSE())),IF($N346=2,IF(ISERROR(VLOOKUP(DATA!$P346,'M2'!$A:$C,Q$2,FALSE())),"NOT PRESENT",VLOOKUP(DATA!$P346,'M2'!$A:$C,Q$2,FALSE())),IF($N346=0,IF(ISERROR(VLOOKUP($P346,'M1'!$A:$C,Q$2,FALSE())),IF(ISERROR(VLOOKUP(DATA!$P346,'M2'!$A:$C,Q$2,FALSE())),"NOT PRESENT",VLOOKUP(DATA!$P346,'M2'!$A:$C,Q$2,FALSE())),VLOOKUP($P346,'M1'!$A:$C,Q$2,FALSE())),"SPECIFY METHOD")))</f>
        <v>Gobiesox maeandricus</v>
      </c>
      <c r="R346" s="54" t="str">
        <f>IF($N346=1,IF(ISERROR(VLOOKUP($P346,'M1'!$A:$C,R$2,FALSE())),"NOT PRESENT",VLOOKUP($P346,'M1'!$A:$C,R$2,FALSE())),IF($N346=2,IF(ISERROR(VLOOKUP(DATA!$P346,'M2'!$A:$C,R$2,FALSE())),"NOT PRESENT",VLOOKUP(DATA!$P346,'M2'!$A:$C,R$2,FALSE())),IF($N346=0,IF(ISERROR(VLOOKUP($P346,'M1'!$A:$C,R$2,FALSE())),IF(ISERROR(VLOOKUP(DATA!$P346,'M2'!$A:$C,R$2,FALSE())),"NOT PRESENT",VLOOKUP(DATA!$P346,'M2'!$A:$C,R$2,FALSE())),VLOOKUP($P346,'M1'!$A:$C,R$2,FALSE())),"SPECIFY METHOD")))</f>
        <v>Northern clingfish</v>
      </c>
      <c r="S346" s="58">
        <f t="shared" si="185"/>
        <v>1</v>
      </c>
      <c r="T346" s="55">
        <v>0</v>
      </c>
      <c r="U346" s="55">
        <v>1</v>
      </c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</row>
    <row r="347" spans="1:68" s="59" customFormat="1" ht="12.75" customHeight="1">
      <c r="A347" s="54">
        <f>MAX($A$1:$A346)+1</f>
        <v>345</v>
      </c>
      <c r="B347" s="55" t="str">
        <f t="shared" si="187"/>
        <v>Kieran Cox</v>
      </c>
      <c r="C347" s="55" t="str">
        <f t="shared" si="188"/>
        <v>Claire Attridge</v>
      </c>
      <c r="D347" s="55" t="str">
        <f t="shared" si="189"/>
        <v>KCCA3</v>
      </c>
      <c r="E347" s="54" t="str">
        <f>IF(ISERROR(VLOOKUP($D347,SITES!$A:$E,2,FALSE())),"",VLOOKUP($D347,SITES!$A:$E,2,FALSE()))</f>
        <v>Dodger Channel 1</v>
      </c>
      <c r="F347" s="55">
        <f>IF(ISERROR(VLOOKUP($D347,SITES!$A:$E,3,FALSE())),"",VLOOKUP($D347,SITES!$A:$E,3,FALSE()))</f>
        <v>48.830719999999999</v>
      </c>
      <c r="G347" s="56">
        <f>IF(ISERROR(VLOOKUP($D347,SITES!$A:$E,4,FALSE())),"",VLOOKUP($D347,SITES!$A:$E,4,FALSE()))</f>
        <v>-125.19439</v>
      </c>
      <c r="H347" s="60" t="str">
        <f t="shared" si="191"/>
        <v>09/06/2023</v>
      </c>
      <c r="I347" s="55">
        <f t="shared" si="192"/>
        <v>1.5</v>
      </c>
      <c r="J347" s="55">
        <f t="shared" si="193"/>
        <v>20</v>
      </c>
      <c r="K347" s="57">
        <f t="shared" si="194"/>
        <v>0.4375</v>
      </c>
      <c r="L347" s="55" t="str">
        <f t="shared" si="195"/>
        <v>KDC</v>
      </c>
      <c r="M347" s="55">
        <f t="shared" si="196"/>
        <v>2</v>
      </c>
      <c r="N347" s="55">
        <v>0</v>
      </c>
      <c r="O347" s="55">
        <v>2</v>
      </c>
      <c r="P347" s="55" t="s">
        <v>168</v>
      </c>
      <c r="Q347" s="54" t="str">
        <f>IF($N347=1,IF(ISERROR(VLOOKUP($P347,'M1'!$A:$C,Q$2,FALSE())),"NOT PRESENT",VLOOKUP($P347,'M1'!$A:$C,Q$2,FALSE())),IF($N347=2,IF(ISERROR(VLOOKUP(DATA!$P347,'M2'!$A:$C,Q$2,FALSE())),"NOT PRESENT",VLOOKUP(DATA!$P347,'M2'!$A:$C,Q$2,FALSE())),IF($N347=0,IF(ISERROR(VLOOKUP($P347,'M1'!$A:$C,Q$2,FALSE())),IF(ISERROR(VLOOKUP(DATA!$P347,'M2'!$A:$C,Q$2,FALSE())),"NOT PRESENT",VLOOKUP(DATA!$P347,'M2'!$A:$C,Q$2,FALSE())),VLOOKUP($P347,'M1'!$A:$C,Q$2,FALSE())),"SPECIFY METHOD")))</f>
        <v>Debris - Zero</v>
      </c>
      <c r="R347" s="54" t="str">
        <f>IF($N347=1,IF(ISERROR(VLOOKUP($P347,'M1'!$A:$C,R$2,FALSE())),"NOT PRESENT",VLOOKUP($P347,'M1'!$A:$C,R$2,FALSE())),IF($N347=2,IF(ISERROR(VLOOKUP(DATA!$P347,'M2'!$A:$C,R$2,FALSE())),"NOT PRESENT",VLOOKUP(DATA!$P347,'M2'!$A:$C,R$2,FALSE())),IF($N347=0,IF(ISERROR(VLOOKUP($P347,'M1'!$A:$C,R$2,FALSE())),IF(ISERROR(VLOOKUP(DATA!$P347,'M2'!$A:$C,R$2,FALSE())),"NOT PRESENT",VLOOKUP(DATA!$P347,'M2'!$A:$C,R$2,FALSE())),VLOOKUP($P347,'M1'!$A:$C,R$2,FALSE())),"SPECIFY METHOD")))</f>
        <v>No Debris found</v>
      </c>
      <c r="S347" s="58">
        <f t="shared" si="185"/>
        <v>0</v>
      </c>
      <c r="T347" s="55">
        <v>0</v>
      </c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</row>
    <row r="348" spans="1:68" s="59" customFormat="1" ht="12.75" customHeight="1">
      <c r="A348" s="54">
        <f>MAX($A$1:$A347)+1</f>
        <v>346</v>
      </c>
      <c r="B348" s="55" t="str">
        <f>IF(ISERROR(B346),IF(ISERROR(B345),IF(ISERROR(B344),"BLANK",B344),B345),B346)</f>
        <v>Kieran Cox</v>
      </c>
      <c r="C348" s="55" t="s">
        <v>169</v>
      </c>
      <c r="D348" s="55" t="s">
        <v>21</v>
      </c>
      <c r="E348" s="54" t="str">
        <f>IF(ISERROR(VLOOKUP($D348,SITES!$A:$E,2,FALSE())),"",VLOOKUP($D348,SITES!$A:$E,2,FALSE()))</f>
        <v>Tzartus 116 R</v>
      </c>
      <c r="F348" s="55">
        <f>IF(ISERROR(VLOOKUP($D348,SITES!$A:$E,3,FALSE())),"",VLOOKUP($D348,SITES!$A:$E,3,FALSE()))</f>
        <v>48.900840000000002</v>
      </c>
      <c r="G348" s="56">
        <f>IF(ISERROR(VLOOKUP($D348,SITES!$A:$E,4,FALSE())),"",VLOOKUP($D348,SITES!$A:$E,4,FALSE()))</f>
        <v>-125.08110000000001</v>
      </c>
      <c r="H348" s="60" t="s">
        <v>8</v>
      </c>
      <c r="I348" s="55">
        <v>2.5</v>
      </c>
      <c r="J348" s="55">
        <v>20</v>
      </c>
      <c r="K348" s="57">
        <v>0.42013888888888901</v>
      </c>
      <c r="L348" s="55" t="s">
        <v>170</v>
      </c>
      <c r="M348" s="55">
        <v>3</v>
      </c>
      <c r="N348" s="55">
        <v>1</v>
      </c>
      <c r="O348" s="55">
        <v>1</v>
      </c>
      <c r="P348" s="55" t="s">
        <v>140</v>
      </c>
      <c r="Q348" s="54" t="str">
        <f>IF($N348=1,IF(ISERROR(VLOOKUP($P348,'M1'!$A:$C,Q$2,FALSE())),"NOT PRESENT",VLOOKUP($P348,'M1'!$A:$C,Q$2,FALSE())),IF($N348=2,IF(ISERROR(VLOOKUP(DATA!$P348,'M2'!$A:$C,Q$2,FALSE())),"NOT PRESENT",VLOOKUP(DATA!$P348,'M2'!$A:$C,Q$2,FALSE())),IF($N348=0,IF(ISERROR(VLOOKUP($P348,'M1'!$A:$C,Q$2,FALSE())),IF(ISERROR(VLOOKUP(DATA!$P348,'M2'!$A:$C,Q$2,FALSE())),"NOT PRESENT",VLOOKUP(DATA!$P348,'M2'!$A:$C,Q$2,FALSE())),VLOOKUP($P348,'M1'!$A:$C,Q$2,FALSE())),"SPECIFY METHOD")))</f>
        <v>Sebastes caurinus</v>
      </c>
      <c r="R348" s="54" t="str">
        <f>IF($N348=1,IF(ISERROR(VLOOKUP($P348,'M1'!$A:$C,R$2,FALSE())),"NOT PRESENT",VLOOKUP($P348,'M1'!$A:$C,R$2,FALSE())),IF($N348=2,IF(ISERROR(VLOOKUP(DATA!$P348,'M2'!$A:$C,R$2,FALSE())),"NOT PRESENT",VLOOKUP(DATA!$P348,'M2'!$A:$C,R$2,FALSE())),IF($N348=0,IF(ISERROR(VLOOKUP($P348,'M1'!$A:$C,R$2,FALSE())),IF(ISERROR(VLOOKUP(DATA!$P348,'M2'!$A:$C,R$2,FALSE())),"NOT PRESENT",VLOOKUP(DATA!$P348,'M2'!$A:$C,R$2,FALSE())),VLOOKUP($P348,'M1'!$A:$C,R$2,FALSE())),"SPECIFY METHOD")))</f>
        <v>Copper rockfish</v>
      </c>
      <c r="S348" s="58">
        <f t="shared" si="185"/>
        <v>21</v>
      </c>
      <c r="T348" s="55">
        <v>0</v>
      </c>
      <c r="U348" s="55"/>
      <c r="V348" s="55">
        <v>4</v>
      </c>
      <c r="W348" s="55">
        <v>5</v>
      </c>
      <c r="X348" s="55">
        <v>7</v>
      </c>
      <c r="Y348" s="55">
        <v>2</v>
      </c>
      <c r="Z348" s="55">
        <v>2</v>
      </c>
      <c r="AA348" s="55">
        <v>1</v>
      </c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</row>
    <row r="349" spans="1:68" s="59" customFormat="1" ht="12.75" customHeight="1">
      <c r="A349" s="54">
        <f>MAX($A$1:$A348)+1</f>
        <v>347</v>
      </c>
      <c r="B349" s="55" t="str">
        <f>IF(ISERROR(B348),IF(ISERROR(B346),IF(ISERROR(B345),"BLANK",B345),B346),B348)</f>
        <v>Kieran Cox</v>
      </c>
      <c r="C349" s="55" t="str">
        <f>IF(ISERROR(C348),IF(ISERROR(C346),IF(ISERROR(C345),"BLANK",C345),C346),C348)</f>
        <v>Claire Attridge</v>
      </c>
      <c r="D349" s="55" t="str">
        <f>IF(ISERROR(D348),IF(ISERROR(D346),IF(ISERROR(D345),"BLANK",D345),D346),D348)</f>
        <v>BMKC2</v>
      </c>
      <c r="E349" s="54" t="str">
        <f>IF(ISERROR(VLOOKUP($D349,SITES!$A:$E,2,FALSE())),"",VLOOKUP($D349,SITES!$A:$E,2,FALSE()))</f>
        <v>Tzartus 116 R</v>
      </c>
      <c r="F349" s="55">
        <f>IF(ISERROR(VLOOKUP($D349,SITES!$A:$E,3,FALSE())),"",VLOOKUP($D349,SITES!$A:$E,3,FALSE()))</f>
        <v>48.900840000000002</v>
      </c>
      <c r="G349" s="56">
        <f>IF(ISERROR(VLOOKUP($D349,SITES!$A:$E,4,FALSE())),"",VLOOKUP($D349,SITES!$A:$E,4,FALSE()))</f>
        <v>-125.08110000000001</v>
      </c>
      <c r="H349" s="60" t="str">
        <f t="shared" ref="H349:O349" si="199">IF(ISERROR(H348),IF(ISERROR(H346),IF(ISERROR(H345),"BLANK",H345),H346),H348)</f>
        <v>10/06/2023</v>
      </c>
      <c r="I349" s="55">
        <f t="shared" si="199"/>
        <v>2.5</v>
      </c>
      <c r="J349" s="55">
        <f t="shared" si="199"/>
        <v>20</v>
      </c>
      <c r="K349" s="57">
        <f t="shared" si="199"/>
        <v>0.42013888888888901</v>
      </c>
      <c r="L349" s="55" t="str">
        <f t="shared" si="199"/>
        <v>KDC</v>
      </c>
      <c r="M349" s="55">
        <f t="shared" si="199"/>
        <v>3</v>
      </c>
      <c r="N349" s="55">
        <f t="shared" si="199"/>
        <v>1</v>
      </c>
      <c r="O349" s="55">
        <f t="shared" si="199"/>
        <v>1</v>
      </c>
      <c r="P349" s="55" t="s">
        <v>164</v>
      </c>
      <c r="Q349" s="54" t="str">
        <f>IF($N349=1,IF(ISERROR(VLOOKUP($P349,'M1'!$A:$C,Q$2,FALSE())),"NOT PRESENT",VLOOKUP($P349,'M1'!$A:$C,Q$2,FALSE())),IF($N349=2,IF(ISERROR(VLOOKUP(DATA!$P349,'M2'!$A:$C,Q$2,FALSE())),"NOT PRESENT",VLOOKUP(DATA!$P349,'M2'!$A:$C,Q$2,FALSE())),IF($N349=0,IF(ISERROR(VLOOKUP($P349,'M1'!$A:$C,Q$2,FALSE())),IF(ISERROR(VLOOKUP(DATA!$P349,'M2'!$A:$C,Q$2,FALSE())),"NOT PRESENT",VLOOKUP(DATA!$P349,'M2'!$A:$C,Q$2,FALSE())),VLOOKUP($P349,'M1'!$A:$C,Q$2,FALSE())),"SPECIFY METHOD")))</f>
        <v>Brachyistius frenatus</v>
      </c>
      <c r="R349" s="54" t="str">
        <f>IF($N349=1,IF(ISERROR(VLOOKUP($P349,'M1'!$A:$C,R$2,FALSE())),"NOT PRESENT",VLOOKUP($P349,'M1'!$A:$C,R$2,FALSE())),IF($N349=2,IF(ISERROR(VLOOKUP(DATA!$P349,'M2'!$A:$C,R$2,FALSE())),"NOT PRESENT",VLOOKUP(DATA!$P349,'M2'!$A:$C,R$2,FALSE())),IF($N349=0,IF(ISERROR(VLOOKUP($P349,'M1'!$A:$C,R$2,FALSE())),IF(ISERROR(VLOOKUP(DATA!$P349,'M2'!$A:$C,R$2,FALSE())),"NOT PRESENT",VLOOKUP(DATA!$P349,'M2'!$A:$C,R$2,FALSE())),VLOOKUP($P349,'M1'!$A:$C,R$2,FALSE())),"SPECIFY METHOD")))</f>
        <v>Kelp perch</v>
      </c>
      <c r="S349" s="58">
        <f t="shared" si="185"/>
        <v>9</v>
      </c>
      <c r="T349" s="55">
        <v>0</v>
      </c>
      <c r="U349" s="55"/>
      <c r="V349" s="55">
        <v>4</v>
      </c>
      <c r="W349" s="55">
        <v>3</v>
      </c>
      <c r="X349" s="55"/>
      <c r="Y349" s="55">
        <v>2</v>
      </c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</row>
    <row r="350" spans="1:68" s="59" customFormat="1" ht="12.75" customHeight="1">
      <c r="A350" s="54">
        <f>MAX($A$1:$A349)+1</f>
        <v>348</v>
      </c>
      <c r="B350" s="55" t="str">
        <f>IF(ISERROR(B349),IF(ISERROR(B348),IF(ISERROR(B346),"BLANK",B346),B348),B349)</f>
        <v>Kieran Cox</v>
      </c>
      <c r="C350" s="55" t="str">
        <f>IF(ISERROR(C349),IF(ISERROR(C348),IF(ISERROR(C346),"BLANK",C346),C348),C349)</f>
        <v>Claire Attridge</v>
      </c>
      <c r="D350" s="55" t="str">
        <f>IF(ISERROR(D349),IF(ISERROR(D348),IF(ISERROR(D346),"BLANK",D346),D348),D349)</f>
        <v>BMKC2</v>
      </c>
      <c r="E350" s="54" t="str">
        <f>IF(ISERROR(VLOOKUP($D350,SITES!$A:$E,2,FALSE())),"",VLOOKUP($D350,SITES!$A:$E,2,FALSE()))</f>
        <v>Tzartus 116 R</v>
      </c>
      <c r="F350" s="55">
        <f>IF(ISERROR(VLOOKUP($D350,SITES!$A:$E,3,FALSE())),"",VLOOKUP($D350,SITES!$A:$E,3,FALSE()))</f>
        <v>48.900840000000002</v>
      </c>
      <c r="G350" s="56">
        <f>IF(ISERROR(VLOOKUP($D350,SITES!$A:$E,4,FALSE())),"",VLOOKUP($D350,SITES!$A:$E,4,FALSE()))</f>
        <v>-125.08110000000001</v>
      </c>
      <c r="H350" s="60" t="str">
        <f t="shared" ref="H350:O350" si="200">IF(ISERROR(H349),IF(ISERROR(H348),IF(ISERROR(H346),"BLANK",H346),H348),H349)</f>
        <v>10/06/2023</v>
      </c>
      <c r="I350" s="55">
        <f t="shared" si="200"/>
        <v>2.5</v>
      </c>
      <c r="J350" s="55">
        <f t="shared" si="200"/>
        <v>20</v>
      </c>
      <c r="K350" s="57">
        <f t="shared" si="200"/>
        <v>0.42013888888888901</v>
      </c>
      <c r="L350" s="55" t="str">
        <f t="shared" si="200"/>
        <v>KDC</v>
      </c>
      <c r="M350" s="55">
        <f t="shared" si="200"/>
        <v>3</v>
      </c>
      <c r="N350" s="55">
        <f t="shared" si="200"/>
        <v>1</v>
      </c>
      <c r="O350" s="55">
        <f t="shared" si="200"/>
        <v>1</v>
      </c>
      <c r="P350" s="55" t="s">
        <v>171</v>
      </c>
      <c r="Q350" s="54" t="str">
        <f>IF($N350=1,IF(ISERROR(VLOOKUP($P350,'M1'!$A:$C,Q$2,FALSE())),"NOT PRESENT",VLOOKUP($P350,'M1'!$A:$C,Q$2,FALSE())),IF($N350=2,IF(ISERROR(VLOOKUP(DATA!$P350,'M2'!$A:$C,Q$2,FALSE())),"NOT PRESENT",VLOOKUP(DATA!$P350,'M2'!$A:$C,Q$2,FALSE())),IF($N350=0,IF(ISERROR(VLOOKUP($P350,'M1'!$A:$C,Q$2,FALSE())),IF(ISERROR(VLOOKUP(DATA!$P350,'M2'!$A:$C,Q$2,FALSE())),"NOT PRESENT",VLOOKUP(DATA!$P350,'M2'!$A:$C,Q$2,FALSE())),VLOOKUP($P350,'M1'!$A:$C,Q$2,FALSE())),"SPECIFY METHOD")))</f>
        <v>Rhacochilus vacca</v>
      </c>
      <c r="R350" s="54" t="str">
        <f>IF($N350=1,IF(ISERROR(VLOOKUP($P350,'M1'!$A:$C,R$2,FALSE())),"NOT PRESENT",VLOOKUP($P350,'M1'!$A:$C,R$2,FALSE())),IF($N350=2,IF(ISERROR(VLOOKUP(DATA!$P350,'M2'!$A:$C,R$2,FALSE())),"NOT PRESENT",VLOOKUP(DATA!$P350,'M2'!$A:$C,R$2,FALSE())),IF($N350=0,IF(ISERROR(VLOOKUP($P350,'M1'!$A:$C,R$2,FALSE())),IF(ISERROR(VLOOKUP(DATA!$P350,'M2'!$A:$C,R$2,FALSE())),"NOT PRESENT",VLOOKUP(DATA!$P350,'M2'!$A:$C,R$2,FALSE())),VLOOKUP($P350,'M1'!$A:$C,R$2,FALSE())),"SPECIFY METHOD")))</f>
        <v>Pile perch</v>
      </c>
      <c r="S350" s="58">
        <f t="shared" si="185"/>
        <v>7</v>
      </c>
      <c r="T350" s="55">
        <v>0</v>
      </c>
      <c r="U350" s="55"/>
      <c r="V350" s="55"/>
      <c r="W350" s="55">
        <v>1</v>
      </c>
      <c r="X350" s="55">
        <v>3</v>
      </c>
      <c r="Y350" s="55">
        <v>3</v>
      </c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</row>
    <row r="351" spans="1:68" s="59" customFormat="1" ht="12.75" customHeight="1">
      <c r="A351" s="54">
        <f>MAX($A$1:$A350)+1</f>
        <v>349</v>
      </c>
      <c r="B351" s="55" t="str">
        <f t="shared" ref="B351:B371" si="201">IF(ISERROR(B350),IF(ISERROR(B349),IF(ISERROR(B348),"BLANK",B348),B349),B350)</f>
        <v>Kieran Cox</v>
      </c>
      <c r="C351" s="55" t="str">
        <f t="shared" ref="C351:C371" si="202">IF(ISERROR(C350),IF(ISERROR(C349),IF(ISERROR(C348),"BLANK",C348),C349),C350)</f>
        <v>Claire Attridge</v>
      </c>
      <c r="D351" s="55" t="str">
        <f t="shared" ref="D351:D371" si="203">IF(ISERROR(D350),IF(ISERROR(D349),IF(ISERROR(D348),"BLANK",D348),D349),D350)</f>
        <v>BMKC2</v>
      </c>
      <c r="E351" s="54" t="str">
        <f>IF(ISERROR(VLOOKUP($D351,SITES!$A:$E,2,FALSE())),"",VLOOKUP($D351,SITES!$A:$E,2,FALSE()))</f>
        <v>Tzartus 116 R</v>
      </c>
      <c r="F351" s="55">
        <f>IF(ISERROR(VLOOKUP($D351,SITES!$A:$E,3,FALSE())),"",VLOOKUP($D351,SITES!$A:$E,3,FALSE()))</f>
        <v>48.900840000000002</v>
      </c>
      <c r="G351" s="56">
        <f>IF(ISERROR(VLOOKUP($D351,SITES!$A:$E,4,FALSE())),"",VLOOKUP($D351,SITES!$A:$E,4,FALSE()))</f>
        <v>-125.08110000000001</v>
      </c>
      <c r="H351" s="60" t="str">
        <f t="shared" ref="H351:O352" si="204">IF(ISERROR(H350),IF(ISERROR(H349),IF(ISERROR(H348),"BLANK",H348),H349),H350)</f>
        <v>10/06/2023</v>
      </c>
      <c r="I351" s="55">
        <f t="shared" si="204"/>
        <v>2.5</v>
      </c>
      <c r="J351" s="55">
        <f t="shared" si="204"/>
        <v>20</v>
      </c>
      <c r="K351" s="57">
        <f t="shared" si="204"/>
        <v>0.42013888888888901</v>
      </c>
      <c r="L351" s="55" t="str">
        <f t="shared" si="204"/>
        <v>KDC</v>
      </c>
      <c r="M351" s="55">
        <f t="shared" si="204"/>
        <v>3</v>
      </c>
      <c r="N351" s="55">
        <f t="shared" si="204"/>
        <v>1</v>
      </c>
      <c r="O351" s="55">
        <f t="shared" si="204"/>
        <v>1</v>
      </c>
      <c r="P351" s="55" t="s">
        <v>157</v>
      </c>
      <c r="Q351" s="54" t="str">
        <f>IF($N351=1,IF(ISERROR(VLOOKUP($P351,'M1'!$A:$C,Q$2,FALSE())),"NOT PRESENT",VLOOKUP($P351,'M1'!$A:$C,Q$2,FALSE())),IF($N351=2,IF(ISERROR(VLOOKUP(DATA!$P351,'M2'!$A:$C,Q$2,FALSE())),"NOT PRESENT",VLOOKUP(DATA!$P351,'M2'!$A:$C,Q$2,FALSE())),IF($N351=0,IF(ISERROR(VLOOKUP($P351,'M1'!$A:$C,Q$2,FALSE())),IF(ISERROR(VLOOKUP(DATA!$P351,'M2'!$A:$C,Q$2,FALSE())),"NOT PRESENT",VLOOKUP(DATA!$P351,'M2'!$A:$C,Q$2,FALSE())),VLOOKUP($P351,'M1'!$A:$C,Q$2,FALSE())),"SPECIFY METHOD")))</f>
        <v>Sebastes melanops</v>
      </c>
      <c r="R351" s="54" t="str">
        <f>IF($N351=1,IF(ISERROR(VLOOKUP($P351,'M1'!$A:$C,R$2,FALSE())),"NOT PRESENT",VLOOKUP($P351,'M1'!$A:$C,R$2,FALSE())),IF($N351=2,IF(ISERROR(VLOOKUP(DATA!$P351,'M2'!$A:$C,R$2,FALSE())),"NOT PRESENT",VLOOKUP(DATA!$P351,'M2'!$A:$C,R$2,FALSE())),IF($N351=0,IF(ISERROR(VLOOKUP($P351,'M1'!$A:$C,R$2,FALSE())),IF(ISERROR(VLOOKUP(DATA!$P351,'M2'!$A:$C,R$2,FALSE())),"NOT PRESENT",VLOOKUP(DATA!$P351,'M2'!$A:$C,R$2,FALSE())),VLOOKUP($P351,'M1'!$A:$C,R$2,FALSE())),"SPECIFY METHOD")))</f>
        <v>Black rockfish</v>
      </c>
      <c r="S351" s="58">
        <f t="shared" si="185"/>
        <v>2</v>
      </c>
      <c r="T351" s="55">
        <v>0</v>
      </c>
      <c r="U351" s="55"/>
      <c r="V351" s="55"/>
      <c r="W351" s="55"/>
      <c r="X351" s="55"/>
      <c r="Y351" s="55">
        <v>1</v>
      </c>
      <c r="Z351" s="55">
        <v>1</v>
      </c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</row>
    <row r="352" spans="1:68" s="59" customFormat="1" ht="12.75" customHeight="1">
      <c r="A352" s="54">
        <f>MAX($A$1:$A351)+1</f>
        <v>350</v>
      </c>
      <c r="B352" s="55" t="str">
        <f t="shared" si="201"/>
        <v>Kieran Cox</v>
      </c>
      <c r="C352" s="55" t="str">
        <f t="shared" si="202"/>
        <v>Claire Attridge</v>
      </c>
      <c r="D352" s="55" t="str">
        <f t="shared" si="203"/>
        <v>BMKC2</v>
      </c>
      <c r="E352" s="54" t="str">
        <f>IF(ISERROR(VLOOKUP($D352,SITES!$A:$E,2,FALSE())),"",VLOOKUP($D352,SITES!$A:$E,2,FALSE()))</f>
        <v>Tzartus 116 R</v>
      </c>
      <c r="F352" s="55">
        <f>IF(ISERROR(VLOOKUP($D352,SITES!$A:$E,3,FALSE())),"",VLOOKUP($D352,SITES!$A:$E,3,FALSE()))</f>
        <v>48.900840000000002</v>
      </c>
      <c r="G352" s="56">
        <f>IF(ISERROR(VLOOKUP($D352,SITES!$A:$E,4,FALSE())),"",VLOOKUP($D352,SITES!$A:$E,4,FALSE()))</f>
        <v>-125.08110000000001</v>
      </c>
      <c r="H352" s="60" t="str">
        <f t="shared" si="204"/>
        <v>10/06/2023</v>
      </c>
      <c r="I352" s="55">
        <f t="shared" si="204"/>
        <v>2.5</v>
      </c>
      <c r="J352" s="55">
        <f t="shared" si="204"/>
        <v>20</v>
      </c>
      <c r="K352" s="57">
        <f t="shared" si="204"/>
        <v>0.42013888888888901</v>
      </c>
      <c r="L352" s="55" t="str">
        <f t="shared" si="204"/>
        <v>KDC</v>
      </c>
      <c r="M352" s="55">
        <f t="shared" si="204"/>
        <v>3</v>
      </c>
      <c r="N352" s="55">
        <f t="shared" si="204"/>
        <v>1</v>
      </c>
      <c r="O352" s="55">
        <f t="shared" si="204"/>
        <v>1</v>
      </c>
      <c r="P352" s="55" t="s">
        <v>209</v>
      </c>
      <c r="Q352" s="54" t="str">
        <f>IF($N352=1,IF(ISERROR(VLOOKUP($P352,'M1'!$A:$C,Q$2,FALSE())),"NOT PRESENT",VLOOKUP($P352,'M1'!$A:$C,Q$2,FALSE())),IF($N352=2,IF(ISERROR(VLOOKUP(DATA!$P352,'M2'!$A:$C,Q$2,FALSE())),"NOT PRESENT",VLOOKUP(DATA!$P352,'M2'!$A:$C,Q$2,FALSE())),IF($N352=0,IF(ISERROR(VLOOKUP($P352,'M1'!$A:$C,Q$2,FALSE())),IF(ISERROR(VLOOKUP(DATA!$P352,'M2'!$A:$C,Q$2,FALSE())),"NOT PRESENT",VLOOKUP(DATA!$P352,'M2'!$A:$C,Q$2,FALSE())),VLOOKUP($P352,'M1'!$A:$C,Q$2,FALSE())),"SPECIFY METHOD")))</f>
        <v>Sebastes maliger</v>
      </c>
      <c r="R352" s="54" t="str">
        <f>IF($N352=1,IF(ISERROR(VLOOKUP($P352,'M1'!$A:$C,R$2,FALSE())),"NOT PRESENT",VLOOKUP($P352,'M1'!$A:$C,R$2,FALSE())),IF($N352=2,IF(ISERROR(VLOOKUP(DATA!$P352,'M2'!$A:$C,R$2,FALSE())),"NOT PRESENT",VLOOKUP(DATA!$P352,'M2'!$A:$C,R$2,FALSE())),IF($N352=0,IF(ISERROR(VLOOKUP($P352,'M1'!$A:$C,R$2,FALSE())),IF(ISERROR(VLOOKUP(DATA!$P352,'M2'!$A:$C,R$2,FALSE())),"NOT PRESENT",VLOOKUP(DATA!$P352,'M2'!$A:$C,R$2,FALSE())),VLOOKUP($P352,'M1'!$A:$C,R$2,FALSE())),"SPECIFY METHOD")))</f>
        <v>Quillback rockfish</v>
      </c>
      <c r="S352" s="58">
        <f t="shared" si="185"/>
        <v>2</v>
      </c>
      <c r="T352" s="55">
        <v>0</v>
      </c>
      <c r="U352" s="55"/>
      <c r="V352" s="55"/>
      <c r="W352" s="55">
        <v>1</v>
      </c>
      <c r="X352" s="55">
        <v>1</v>
      </c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</row>
    <row r="353" spans="1:68" s="59" customFormat="1" ht="12.75" customHeight="1">
      <c r="A353" s="54">
        <f>MAX($A$1:$A352)+1</f>
        <v>351</v>
      </c>
      <c r="B353" s="55" t="str">
        <f t="shared" si="201"/>
        <v>Kieran Cox</v>
      </c>
      <c r="C353" s="55" t="str">
        <f t="shared" si="202"/>
        <v>Claire Attridge</v>
      </c>
      <c r="D353" s="55" t="str">
        <f t="shared" si="203"/>
        <v>BMKC2</v>
      </c>
      <c r="E353" s="54" t="str">
        <f>IF(ISERROR(VLOOKUP($D353,SITES!$A:$E,2,FALSE())),"",VLOOKUP($D353,SITES!$A:$E,2,FALSE()))</f>
        <v>Tzartus 116 R</v>
      </c>
      <c r="F353" s="55">
        <f>IF(ISERROR(VLOOKUP($D353,SITES!$A:$E,3,FALSE())),"",VLOOKUP($D353,SITES!$A:$E,3,FALSE()))</f>
        <v>48.900840000000002</v>
      </c>
      <c r="G353" s="56">
        <f>IF(ISERROR(VLOOKUP($D353,SITES!$A:$E,4,FALSE())),"",VLOOKUP($D353,SITES!$A:$E,4,FALSE()))</f>
        <v>-125.08110000000001</v>
      </c>
      <c r="H353" s="60" t="str">
        <f t="shared" ref="H353:H371" si="205">IF(ISERROR(H352),IF(ISERROR(H351),IF(ISERROR(H350),"BLANK",H350),H351),H352)</f>
        <v>10/06/2023</v>
      </c>
      <c r="I353" s="55">
        <f t="shared" ref="I353:I371" si="206">IF(ISERROR(I352),IF(ISERROR(I351),IF(ISERROR(I350),"BLANK",I350),I351),I352)</f>
        <v>2.5</v>
      </c>
      <c r="J353" s="55">
        <f t="shared" ref="J353:J371" si="207">IF(ISERROR(J352),IF(ISERROR(J351),IF(ISERROR(J350),"BLANK",J350),J351),J352)</f>
        <v>20</v>
      </c>
      <c r="K353" s="57">
        <f t="shared" ref="K353:K371" si="208">IF(ISERROR(K352),IF(ISERROR(K351),IF(ISERROR(K350),"BLANK",K350),K351),K352)</f>
        <v>0.42013888888888901</v>
      </c>
      <c r="L353" s="55" t="str">
        <f t="shared" ref="L353:L371" si="209">IF(ISERROR(L352),IF(ISERROR(L351),IF(ISERROR(L350),"BLANK",L350),L351),L352)</f>
        <v>KDC</v>
      </c>
      <c r="M353" s="55">
        <f t="shared" ref="M353:M371" si="210">IF(ISERROR(M352),IF(ISERROR(M351),IF(ISERROR(M350),"BLANK",M350),M351),M352)</f>
        <v>3</v>
      </c>
      <c r="N353" s="55">
        <v>2</v>
      </c>
      <c r="O353" s="55">
        <f t="shared" ref="O353:O370" si="211">IF(ISERROR(O352),IF(ISERROR(O351),IF(ISERROR(O350),"BLANK",O350),O351),O352)</f>
        <v>1</v>
      </c>
      <c r="P353" s="55" t="s">
        <v>144</v>
      </c>
      <c r="Q353" s="54" t="str">
        <f>IF($N353=1,IF(ISERROR(VLOOKUP($P353,'M1'!$A:$C,Q$2,FALSE())),"NOT PRESENT",VLOOKUP($P353,'M1'!$A:$C,Q$2,FALSE())),IF($N353=2,IF(ISERROR(VLOOKUP(DATA!$P353,'M2'!$A:$C,Q$2,FALSE())),"NOT PRESENT",VLOOKUP(DATA!$P353,'M2'!$A:$C,Q$2,FALSE())),IF($N353=0,IF(ISERROR(VLOOKUP($P353,'M1'!$A:$C,Q$2,FALSE())),IF(ISERROR(VLOOKUP(DATA!$P353,'M2'!$A:$C,Q$2,FALSE())),"NOT PRESENT",VLOOKUP(DATA!$P353,'M2'!$A:$C,Q$2,FALSE())),VLOOKUP($P353,'M1'!$A:$C,Q$2,FALSE())),"SPECIFY METHOD")))</f>
        <v>Pomaulax gibberosus</v>
      </c>
      <c r="R353" s="54" t="str">
        <f>IF($N353=1,IF(ISERROR(VLOOKUP($P353,'M1'!$A:$C,R$2,FALSE())),"NOT PRESENT",VLOOKUP($P353,'M1'!$A:$C,R$2,FALSE())),IF($N353=2,IF(ISERROR(VLOOKUP(DATA!$P353,'M2'!$A:$C,R$2,FALSE())),"NOT PRESENT",VLOOKUP(DATA!$P353,'M2'!$A:$C,R$2,FALSE())),IF($N353=0,IF(ISERROR(VLOOKUP($P353,'M1'!$A:$C,R$2,FALSE())),IF(ISERROR(VLOOKUP(DATA!$P353,'M2'!$A:$C,R$2,FALSE())),"NOT PRESENT",VLOOKUP(DATA!$P353,'M2'!$A:$C,R$2,FALSE())),VLOOKUP($P353,'M1'!$A:$C,R$2,FALSE())),"SPECIFY METHOD")))</f>
        <v>Red turban shell</v>
      </c>
      <c r="S353" s="58">
        <f t="shared" si="185"/>
        <v>62</v>
      </c>
      <c r="T353" s="55">
        <v>62</v>
      </c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</row>
    <row r="354" spans="1:68" s="59" customFormat="1" ht="12.75" customHeight="1">
      <c r="A354" s="54">
        <f>MAX($A$1:$A353)+1</f>
        <v>352</v>
      </c>
      <c r="B354" s="55" t="str">
        <f t="shared" si="201"/>
        <v>Kieran Cox</v>
      </c>
      <c r="C354" s="55" t="str">
        <f t="shared" si="202"/>
        <v>Claire Attridge</v>
      </c>
      <c r="D354" s="55" t="str">
        <f t="shared" si="203"/>
        <v>BMKC2</v>
      </c>
      <c r="E354" s="54" t="str">
        <f>IF(ISERROR(VLOOKUP($D354,SITES!$A:$E,2,FALSE())),"",VLOOKUP($D354,SITES!$A:$E,2,FALSE()))</f>
        <v>Tzartus 116 R</v>
      </c>
      <c r="F354" s="55">
        <f>IF(ISERROR(VLOOKUP($D354,SITES!$A:$E,3,FALSE())),"",VLOOKUP($D354,SITES!$A:$E,3,FALSE()))</f>
        <v>48.900840000000002</v>
      </c>
      <c r="G354" s="56">
        <f>IF(ISERROR(VLOOKUP($D354,SITES!$A:$E,4,FALSE())),"",VLOOKUP($D354,SITES!$A:$E,4,FALSE()))</f>
        <v>-125.08110000000001</v>
      </c>
      <c r="H354" s="60" t="str">
        <f t="shared" si="205"/>
        <v>10/06/2023</v>
      </c>
      <c r="I354" s="55">
        <f t="shared" si="206"/>
        <v>2.5</v>
      </c>
      <c r="J354" s="55">
        <f t="shared" si="207"/>
        <v>20</v>
      </c>
      <c r="K354" s="57">
        <f t="shared" si="208"/>
        <v>0.42013888888888901</v>
      </c>
      <c r="L354" s="55" t="str">
        <f t="shared" si="209"/>
        <v>KDC</v>
      </c>
      <c r="M354" s="55">
        <f t="shared" si="210"/>
        <v>3</v>
      </c>
      <c r="N354" s="55">
        <f t="shared" ref="N354:N365" si="212">IF(ISERROR(N353),IF(ISERROR(N352),IF(ISERROR(N351),"BLANK",N351),N352),N353)</f>
        <v>2</v>
      </c>
      <c r="O354" s="55">
        <f t="shared" si="211"/>
        <v>1</v>
      </c>
      <c r="P354" s="55" t="s">
        <v>142</v>
      </c>
      <c r="Q354" s="54" t="str">
        <f>IF($N354=1,IF(ISERROR(VLOOKUP($P354,'M1'!$A:$C,Q$2,FALSE())),"NOT PRESENT",VLOOKUP($P354,'M1'!$A:$C,Q$2,FALSE())),IF($N354=2,IF(ISERROR(VLOOKUP(DATA!$P354,'M2'!$A:$C,Q$2,FALSE())),"NOT PRESENT",VLOOKUP(DATA!$P354,'M2'!$A:$C,Q$2,FALSE())),IF($N354=0,IF(ISERROR(VLOOKUP($P354,'M1'!$A:$C,Q$2,FALSE())),IF(ISERROR(VLOOKUP(DATA!$P354,'M2'!$A:$C,Q$2,FALSE())),"NOT PRESENT",VLOOKUP(DATA!$P354,'M2'!$A:$C,Q$2,FALSE())),VLOOKUP($P354,'M1'!$A:$C,Q$2,FALSE())),"SPECIFY METHOD")))</f>
        <v>Dermasterias imbricata</v>
      </c>
      <c r="R354" s="54" t="str">
        <f>IF($N354=1,IF(ISERROR(VLOOKUP($P354,'M1'!$A:$C,R$2,FALSE())),"NOT PRESENT",VLOOKUP($P354,'M1'!$A:$C,R$2,FALSE())),IF($N354=2,IF(ISERROR(VLOOKUP(DATA!$P354,'M2'!$A:$C,R$2,FALSE())),"NOT PRESENT",VLOOKUP(DATA!$P354,'M2'!$A:$C,R$2,FALSE())),IF($N354=0,IF(ISERROR(VLOOKUP($P354,'M1'!$A:$C,R$2,FALSE())),IF(ISERROR(VLOOKUP(DATA!$P354,'M2'!$A:$C,R$2,FALSE())),"NOT PRESENT",VLOOKUP(DATA!$P354,'M2'!$A:$C,R$2,FALSE())),VLOOKUP($P354,'M1'!$A:$C,R$2,FALSE())),"SPECIFY METHOD")))</f>
        <v>Leather star</v>
      </c>
      <c r="S354" s="58">
        <f t="shared" si="185"/>
        <v>18</v>
      </c>
      <c r="T354" s="55">
        <v>18</v>
      </c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</row>
    <row r="355" spans="1:68" s="59" customFormat="1" ht="12.75" customHeight="1">
      <c r="A355" s="54">
        <f>MAX($A$1:$A354)+1</f>
        <v>353</v>
      </c>
      <c r="B355" s="55" t="str">
        <f t="shared" si="201"/>
        <v>Kieran Cox</v>
      </c>
      <c r="C355" s="55" t="str">
        <f t="shared" si="202"/>
        <v>Claire Attridge</v>
      </c>
      <c r="D355" s="55" t="str">
        <f t="shared" si="203"/>
        <v>BMKC2</v>
      </c>
      <c r="E355" s="54" t="str">
        <f>IF(ISERROR(VLOOKUP($D355,SITES!$A:$E,2,FALSE())),"",VLOOKUP($D355,SITES!$A:$E,2,FALSE()))</f>
        <v>Tzartus 116 R</v>
      </c>
      <c r="F355" s="55">
        <f>IF(ISERROR(VLOOKUP($D355,SITES!$A:$E,3,FALSE())),"",VLOOKUP($D355,SITES!$A:$E,3,FALSE()))</f>
        <v>48.900840000000002</v>
      </c>
      <c r="G355" s="56">
        <f>IF(ISERROR(VLOOKUP($D355,SITES!$A:$E,4,FALSE())),"",VLOOKUP($D355,SITES!$A:$E,4,FALSE()))</f>
        <v>-125.08110000000001</v>
      </c>
      <c r="H355" s="60" t="str">
        <f t="shared" si="205"/>
        <v>10/06/2023</v>
      </c>
      <c r="I355" s="55">
        <f t="shared" si="206"/>
        <v>2.5</v>
      </c>
      <c r="J355" s="55">
        <f t="shared" si="207"/>
        <v>20</v>
      </c>
      <c r="K355" s="57">
        <f t="shared" si="208"/>
        <v>0.42013888888888901</v>
      </c>
      <c r="L355" s="55" t="str">
        <f t="shared" si="209"/>
        <v>KDC</v>
      </c>
      <c r="M355" s="55">
        <f t="shared" si="210"/>
        <v>3</v>
      </c>
      <c r="N355" s="55">
        <f t="shared" si="212"/>
        <v>2</v>
      </c>
      <c r="O355" s="55">
        <f t="shared" si="211"/>
        <v>1</v>
      </c>
      <c r="P355" s="55" t="s">
        <v>145</v>
      </c>
      <c r="Q355" s="54" t="str">
        <f>IF($N355=1,IF(ISERROR(VLOOKUP($P355,'M1'!$A:$C,Q$2,FALSE())),"NOT PRESENT",VLOOKUP($P355,'M1'!$A:$C,Q$2,FALSE())),IF($N355=2,IF(ISERROR(VLOOKUP(DATA!$P355,'M2'!$A:$C,Q$2,FALSE())),"NOT PRESENT",VLOOKUP(DATA!$P355,'M2'!$A:$C,Q$2,FALSE())),IF($N355=0,IF(ISERROR(VLOOKUP($P355,'M1'!$A:$C,Q$2,FALSE())),IF(ISERROR(VLOOKUP(DATA!$P355,'M2'!$A:$C,Q$2,FALSE())),"NOT PRESENT",VLOOKUP(DATA!$P355,'M2'!$A:$C,Q$2,FALSE())),VLOOKUP($P355,'M1'!$A:$C,Q$2,FALSE())),"SPECIFY METHOD")))</f>
        <v>Pycnopodia helianthoides</v>
      </c>
      <c r="R355" s="54" t="str">
        <f>IF($N355=1,IF(ISERROR(VLOOKUP($P355,'M1'!$A:$C,R$2,FALSE())),"NOT PRESENT",VLOOKUP($P355,'M1'!$A:$C,R$2,FALSE())),IF($N355=2,IF(ISERROR(VLOOKUP(DATA!$P355,'M2'!$A:$C,R$2,FALSE())),"NOT PRESENT",VLOOKUP(DATA!$P355,'M2'!$A:$C,R$2,FALSE())),IF($N355=0,IF(ISERROR(VLOOKUP($P355,'M1'!$A:$C,R$2,FALSE())),IF(ISERROR(VLOOKUP(DATA!$P355,'M2'!$A:$C,R$2,FALSE())),"NOT PRESENT",VLOOKUP(DATA!$P355,'M2'!$A:$C,R$2,FALSE())),VLOOKUP($P355,'M1'!$A:$C,R$2,FALSE())),"SPECIFY METHOD")))</f>
        <v>Sunflower star</v>
      </c>
      <c r="S355" s="58">
        <f t="shared" si="185"/>
        <v>3</v>
      </c>
      <c r="T355" s="55">
        <v>0</v>
      </c>
      <c r="U355" s="55"/>
      <c r="V355" s="55">
        <v>1</v>
      </c>
      <c r="W355" s="55">
        <v>1</v>
      </c>
      <c r="X355" s="55"/>
      <c r="Y355" s="55">
        <v>1</v>
      </c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</row>
    <row r="356" spans="1:68" s="59" customFormat="1" ht="12.75" customHeight="1">
      <c r="A356" s="54">
        <f>MAX($A$1:$A355)+1</f>
        <v>354</v>
      </c>
      <c r="B356" s="55" t="str">
        <f t="shared" si="201"/>
        <v>Kieran Cox</v>
      </c>
      <c r="C356" s="55" t="str">
        <f t="shared" si="202"/>
        <v>Claire Attridge</v>
      </c>
      <c r="D356" s="55" t="str">
        <f t="shared" si="203"/>
        <v>BMKC2</v>
      </c>
      <c r="E356" s="54" t="str">
        <f>IF(ISERROR(VLOOKUP($D356,SITES!$A:$E,2,FALSE())),"",VLOOKUP($D356,SITES!$A:$E,2,FALSE()))</f>
        <v>Tzartus 116 R</v>
      </c>
      <c r="F356" s="55">
        <f>IF(ISERROR(VLOOKUP($D356,SITES!$A:$E,3,FALSE())),"",VLOOKUP($D356,SITES!$A:$E,3,FALSE()))</f>
        <v>48.900840000000002</v>
      </c>
      <c r="G356" s="56">
        <f>IF(ISERROR(VLOOKUP($D356,SITES!$A:$E,4,FALSE())),"",VLOOKUP($D356,SITES!$A:$E,4,FALSE()))</f>
        <v>-125.08110000000001</v>
      </c>
      <c r="H356" s="60" t="str">
        <f t="shared" si="205"/>
        <v>10/06/2023</v>
      </c>
      <c r="I356" s="55">
        <f t="shared" si="206"/>
        <v>2.5</v>
      </c>
      <c r="J356" s="55">
        <f t="shared" si="207"/>
        <v>20</v>
      </c>
      <c r="K356" s="57">
        <f t="shared" si="208"/>
        <v>0.42013888888888901</v>
      </c>
      <c r="L356" s="55" t="str">
        <f t="shared" si="209"/>
        <v>KDC</v>
      </c>
      <c r="M356" s="55">
        <f t="shared" si="210"/>
        <v>3</v>
      </c>
      <c r="N356" s="55">
        <f t="shared" si="212"/>
        <v>2</v>
      </c>
      <c r="O356" s="55">
        <f t="shared" si="211"/>
        <v>1</v>
      </c>
      <c r="P356" s="55" t="s">
        <v>176</v>
      </c>
      <c r="Q356" s="54" t="str">
        <f>IF($N356=1,IF(ISERROR(VLOOKUP($P356,'M1'!$A:$C,Q$2,FALSE())),"NOT PRESENT",VLOOKUP($P356,'M1'!$A:$C,Q$2,FALSE())),IF($N356=2,IF(ISERROR(VLOOKUP(DATA!$P356,'M2'!$A:$C,Q$2,FALSE())),"NOT PRESENT",VLOOKUP(DATA!$P356,'M2'!$A:$C,Q$2,FALSE())),IF($N356=0,IF(ISERROR(VLOOKUP($P356,'M1'!$A:$C,Q$2,FALSE())),IF(ISERROR(VLOOKUP(DATA!$P356,'M2'!$A:$C,Q$2,FALSE())),"NOT PRESENT",VLOOKUP(DATA!$P356,'M2'!$A:$C,Q$2,FALSE())),VLOOKUP($P356,'M1'!$A:$C,Q$2,FALSE())),"SPECIFY METHOD")))</f>
        <v>Pisaster ochraceus</v>
      </c>
      <c r="R356" s="54" t="str">
        <f>IF($N356=1,IF(ISERROR(VLOOKUP($P356,'M1'!$A:$C,R$2,FALSE())),"NOT PRESENT",VLOOKUP($P356,'M1'!$A:$C,R$2,FALSE())),IF($N356=2,IF(ISERROR(VLOOKUP(DATA!$P356,'M2'!$A:$C,R$2,FALSE())),"NOT PRESENT",VLOOKUP(DATA!$P356,'M2'!$A:$C,R$2,FALSE())),IF($N356=0,IF(ISERROR(VLOOKUP($P356,'M1'!$A:$C,R$2,FALSE())),IF(ISERROR(VLOOKUP(DATA!$P356,'M2'!$A:$C,R$2,FALSE())),"NOT PRESENT",VLOOKUP(DATA!$P356,'M2'!$A:$C,R$2,FALSE())),VLOOKUP($P356,'M1'!$A:$C,R$2,FALSE())),"SPECIFY METHOD")))</f>
        <v>Purple sea star</v>
      </c>
      <c r="S356" s="58">
        <f t="shared" si="185"/>
        <v>2</v>
      </c>
      <c r="T356" s="55">
        <v>2</v>
      </c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</row>
    <row r="357" spans="1:68" s="59" customFormat="1" ht="12.75" customHeight="1">
      <c r="A357" s="54">
        <f>MAX($A$1:$A356)+1</f>
        <v>355</v>
      </c>
      <c r="B357" s="55" t="str">
        <f t="shared" si="201"/>
        <v>Kieran Cox</v>
      </c>
      <c r="C357" s="55" t="str">
        <f t="shared" si="202"/>
        <v>Claire Attridge</v>
      </c>
      <c r="D357" s="55" t="str">
        <f t="shared" si="203"/>
        <v>BMKC2</v>
      </c>
      <c r="E357" s="54" t="str">
        <f>IF(ISERROR(VLOOKUP($D357,SITES!$A:$E,2,FALSE())),"",VLOOKUP($D357,SITES!$A:$E,2,FALSE()))</f>
        <v>Tzartus 116 R</v>
      </c>
      <c r="F357" s="55">
        <f>IF(ISERROR(VLOOKUP($D357,SITES!$A:$E,3,FALSE())),"",VLOOKUP($D357,SITES!$A:$E,3,FALSE()))</f>
        <v>48.900840000000002</v>
      </c>
      <c r="G357" s="56">
        <f>IF(ISERROR(VLOOKUP($D357,SITES!$A:$E,4,FALSE())),"",VLOOKUP($D357,SITES!$A:$E,4,FALSE()))</f>
        <v>-125.08110000000001</v>
      </c>
      <c r="H357" s="60" t="str">
        <f t="shared" si="205"/>
        <v>10/06/2023</v>
      </c>
      <c r="I357" s="55">
        <f t="shared" si="206"/>
        <v>2.5</v>
      </c>
      <c r="J357" s="55">
        <f t="shared" si="207"/>
        <v>20</v>
      </c>
      <c r="K357" s="57">
        <f t="shared" si="208"/>
        <v>0.42013888888888901</v>
      </c>
      <c r="L357" s="55" t="str">
        <f t="shared" si="209"/>
        <v>KDC</v>
      </c>
      <c r="M357" s="55">
        <f t="shared" si="210"/>
        <v>3</v>
      </c>
      <c r="N357" s="55">
        <f t="shared" si="212"/>
        <v>2</v>
      </c>
      <c r="O357" s="55">
        <f t="shared" si="211"/>
        <v>1</v>
      </c>
      <c r="P357" s="55" t="s">
        <v>147</v>
      </c>
      <c r="Q357" s="54" t="str">
        <f>IF($N357=1,IF(ISERROR(VLOOKUP($P357,'M1'!$A:$C,Q$2,FALSE())),"NOT PRESENT",VLOOKUP($P357,'M1'!$A:$C,Q$2,FALSE())),IF($N357=2,IF(ISERROR(VLOOKUP(DATA!$P357,'M2'!$A:$C,Q$2,FALSE())),"NOT PRESENT",VLOOKUP(DATA!$P357,'M2'!$A:$C,Q$2,FALSE())),IF($N357=0,IF(ISERROR(VLOOKUP($P357,'M1'!$A:$C,Q$2,FALSE())),IF(ISERROR(VLOOKUP(DATA!$P357,'M2'!$A:$C,Q$2,FALSE())),"NOT PRESENT",VLOOKUP(DATA!$P357,'M2'!$A:$C,Q$2,FALSE())),VLOOKUP($P357,'M1'!$A:$C,Q$2,FALSE())),"SPECIFY METHOD")))</f>
        <v>Orthasterias koehleri</v>
      </c>
      <c r="R357" s="54" t="str">
        <f>IF($N357=1,IF(ISERROR(VLOOKUP($P357,'M1'!$A:$C,R$2,FALSE())),"NOT PRESENT",VLOOKUP($P357,'M1'!$A:$C,R$2,FALSE())),IF($N357=2,IF(ISERROR(VLOOKUP(DATA!$P357,'M2'!$A:$C,R$2,FALSE())),"NOT PRESENT",VLOOKUP(DATA!$P357,'M2'!$A:$C,R$2,FALSE())),IF($N357=0,IF(ISERROR(VLOOKUP($P357,'M1'!$A:$C,R$2,FALSE())),IF(ISERROR(VLOOKUP(DATA!$P357,'M2'!$A:$C,R$2,FALSE())),"NOT PRESENT",VLOOKUP(DATA!$P357,'M2'!$A:$C,R$2,FALSE())),VLOOKUP($P357,'M1'!$A:$C,R$2,FALSE())),"SPECIFY METHOD")))</f>
        <v>Rainbow star</v>
      </c>
      <c r="S357" s="58">
        <f t="shared" si="185"/>
        <v>1</v>
      </c>
      <c r="T357" s="55">
        <v>1</v>
      </c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</row>
    <row r="358" spans="1:68" s="59" customFormat="1" ht="12.75" customHeight="1">
      <c r="A358" s="54">
        <f>MAX($A$1:$A357)+1</f>
        <v>356</v>
      </c>
      <c r="B358" s="55" t="str">
        <f t="shared" si="201"/>
        <v>Kieran Cox</v>
      </c>
      <c r="C358" s="55" t="str">
        <f t="shared" si="202"/>
        <v>Claire Attridge</v>
      </c>
      <c r="D358" s="55" t="str">
        <f t="shared" si="203"/>
        <v>BMKC2</v>
      </c>
      <c r="E358" s="54" t="str">
        <f>IF(ISERROR(VLOOKUP($D358,SITES!$A:$E,2,FALSE())),"",VLOOKUP($D358,SITES!$A:$E,2,FALSE()))</f>
        <v>Tzartus 116 R</v>
      </c>
      <c r="F358" s="55">
        <f>IF(ISERROR(VLOOKUP($D358,SITES!$A:$E,3,FALSE())),"",VLOOKUP($D358,SITES!$A:$E,3,FALSE()))</f>
        <v>48.900840000000002</v>
      </c>
      <c r="G358" s="56">
        <f>IF(ISERROR(VLOOKUP($D358,SITES!$A:$E,4,FALSE())),"",VLOOKUP($D358,SITES!$A:$E,4,FALSE()))</f>
        <v>-125.08110000000001</v>
      </c>
      <c r="H358" s="60" t="str">
        <f t="shared" si="205"/>
        <v>10/06/2023</v>
      </c>
      <c r="I358" s="55">
        <f t="shared" si="206"/>
        <v>2.5</v>
      </c>
      <c r="J358" s="55">
        <f t="shared" si="207"/>
        <v>20</v>
      </c>
      <c r="K358" s="57">
        <f t="shared" si="208"/>
        <v>0.42013888888888901</v>
      </c>
      <c r="L358" s="55" t="str">
        <f t="shared" si="209"/>
        <v>KDC</v>
      </c>
      <c r="M358" s="55">
        <f t="shared" si="210"/>
        <v>3</v>
      </c>
      <c r="N358" s="55">
        <f t="shared" si="212"/>
        <v>2</v>
      </c>
      <c r="O358" s="55">
        <f t="shared" si="211"/>
        <v>1</v>
      </c>
      <c r="P358" s="55" t="s">
        <v>141</v>
      </c>
      <c r="Q358" s="54" t="str">
        <f>IF($N358=1,IF(ISERROR(VLOOKUP($P358,'M1'!$A:$C,Q$2,FALSE())),"NOT PRESENT",VLOOKUP($P358,'M1'!$A:$C,Q$2,FALSE())),IF($N358=2,IF(ISERROR(VLOOKUP(DATA!$P358,'M2'!$A:$C,Q$2,FALSE())),"NOT PRESENT",VLOOKUP(DATA!$P358,'M2'!$A:$C,Q$2,FALSE())),IF($N358=0,IF(ISERROR(VLOOKUP($P358,'M1'!$A:$C,Q$2,FALSE())),IF(ISERROR(VLOOKUP(DATA!$P358,'M2'!$A:$C,Q$2,FALSE())),"NOT PRESENT",VLOOKUP(DATA!$P358,'M2'!$A:$C,Q$2,FALSE())),VLOOKUP($P358,'M1'!$A:$C,Q$2,FALSE())),"SPECIFY METHOD")))</f>
        <v>Rhinogobiops nicholsii</v>
      </c>
      <c r="R358" s="54" t="str">
        <f>IF($N358=1,IF(ISERROR(VLOOKUP($P358,'M1'!$A:$C,R$2,FALSE())),"NOT PRESENT",VLOOKUP($P358,'M1'!$A:$C,R$2,FALSE())),IF($N358=2,IF(ISERROR(VLOOKUP(DATA!$P358,'M2'!$A:$C,R$2,FALSE())),"NOT PRESENT",VLOOKUP(DATA!$P358,'M2'!$A:$C,R$2,FALSE())),IF($N358=0,IF(ISERROR(VLOOKUP($P358,'M1'!$A:$C,R$2,FALSE())),IF(ISERROR(VLOOKUP(DATA!$P358,'M2'!$A:$C,R$2,FALSE())),"NOT PRESENT",VLOOKUP(DATA!$P358,'M2'!$A:$C,R$2,FALSE())),VLOOKUP($P358,'M1'!$A:$C,R$2,FALSE())),"SPECIFY METHOD")))</f>
        <v>Blackeye goby</v>
      </c>
      <c r="S358" s="58">
        <f t="shared" si="185"/>
        <v>21</v>
      </c>
      <c r="T358" s="55">
        <v>0</v>
      </c>
      <c r="U358" s="55">
        <v>4</v>
      </c>
      <c r="V358" s="55">
        <v>7</v>
      </c>
      <c r="W358" s="55">
        <v>10</v>
      </c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</row>
    <row r="359" spans="1:68" s="59" customFormat="1" ht="12.75" customHeight="1">
      <c r="A359" s="54">
        <f>MAX($A$1:$A358)+1</f>
        <v>357</v>
      </c>
      <c r="B359" s="55" t="str">
        <f t="shared" si="201"/>
        <v>Kieran Cox</v>
      </c>
      <c r="C359" s="55" t="str">
        <f t="shared" si="202"/>
        <v>Claire Attridge</v>
      </c>
      <c r="D359" s="55" t="str">
        <f t="shared" si="203"/>
        <v>BMKC2</v>
      </c>
      <c r="E359" s="54" t="str">
        <f>IF(ISERROR(VLOOKUP($D359,SITES!$A:$E,2,FALSE())),"",VLOOKUP($D359,SITES!$A:$E,2,FALSE()))</f>
        <v>Tzartus 116 R</v>
      </c>
      <c r="F359" s="55">
        <f>IF(ISERROR(VLOOKUP($D359,SITES!$A:$E,3,FALSE())),"",VLOOKUP($D359,SITES!$A:$E,3,FALSE()))</f>
        <v>48.900840000000002</v>
      </c>
      <c r="G359" s="56">
        <f>IF(ISERROR(VLOOKUP($D359,SITES!$A:$E,4,FALSE())),"",VLOOKUP($D359,SITES!$A:$E,4,FALSE()))</f>
        <v>-125.08110000000001</v>
      </c>
      <c r="H359" s="60" t="str">
        <f t="shared" si="205"/>
        <v>10/06/2023</v>
      </c>
      <c r="I359" s="55">
        <f t="shared" si="206"/>
        <v>2.5</v>
      </c>
      <c r="J359" s="55">
        <f t="shared" si="207"/>
        <v>20</v>
      </c>
      <c r="K359" s="57">
        <f t="shared" si="208"/>
        <v>0.42013888888888901</v>
      </c>
      <c r="L359" s="55" t="str">
        <f t="shared" si="209"/>
        <v>KDC</v>
      </c>
      <c r="M359" s="55">
        <f t="shared" si="210"/>
        <v>3</v>
      </c>
      <c r="N359" s="55">
        <f t="shared" si="212"/>
        <v>2</v>
      </c>
      <c r="O359" s="55">
        <f t="shared" si="211"/>
        <v>1</v>
      </c>
      <c r="P359" s="55" t="s">
        <v>150</v>
      </c>
      <c r="Q359" s="54" t="str">
        <f>IF($N359=1,IF(ISERROR(VLOOKUP($P359,'M1'!$A:$C,Q$2,FALSE())),"NOT PRESENT",VLOOKUP($P359,'M1'!$A:$C,Q$2,FALSE())),IF($N359=2,IF(ISERROR(VLOOKUP(DATA!$P359,'M2'!$A:$C,Q$2,FALSE())),"NOT PRESENT",VLOOKUP(DATA!$P359,'M2'!$A:$C,Q$2,FALSE())),IF($N359=0,IF(ISERROR(VLOOKUP($P359,'M1'!$A:$C,Q$2,FALSE())),IF(ISERROR(VLOOKUP(DATA!$P359,'M2'!$A:$C,Q$2,FALSE())),"NOT PRESENT",VLOOKUP(DATA!$P359,'M2'!$A:$C,Q$2,FALSE())),VLOOKUP($P359,'M1'!$A:$C,Q$2,FALSE())),"SPECIFY METHOD")))</f>
        <v>Pteraster tesselatus</v>
      </c>
      <c r="R359" s="54" t="str">
        <f>IF($N359=1,IF(ISERROR(VLOOKUP($P359,'M1'!$A:$C,R$2,FALSE())),"NOT PRESENT",VLOOKUP($P359,'M1'!$A:$C,R$2,FALSE())),IF($N359=2,IF(ISERROR(VLOOKUP(DATA!$P359,'M2'!$A:$C,R$2,FALSE())),"NOT PRESENT",VLOOKUP(DATA!$P359,'M2'!$A:$C,R$2,FALSE())),IF($N359=0,IF(ISERROR(VLOOKUP($P359,'M1'!$A:$C,R$2,FALSE())),IF(ISERROR(VLOOKUP(DATA!$P359,'M2'!$A:$C,R$2,FALSE())),"NOT PRESENT",VLOOKUP(DATA!$P359,'M2'!$A:$C,R$2,FALSE())),VLOOKUP($P359,'M1'!$A:$C,R$2,FALSE())),"SPECIFY METHOD")))</f>
        <v>Slime star</v>
      </c>
      <c r="S359" s="58">
        <f t="shared" si="185"/>
        <v>1</v>
      </c>
      <c r="T359" s="55">
        <v>1</v>
      </c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</row>
    <row r="360" spans="1:68" s="59" customFormat="1" ht="12.75" customHeight="1">
      <c r="A360" s="54">
        <f>MAX($A$1:$A359)+1</f>
        <v>358</v>
      </c>
      <c r="B360" s="55" t="str">
        <f t="shared" si="201"/>
        <v>Kieran Cox</v>
      </c>
      <c r="C360" s="55" t="str">
        <f t="shared" si="202"/>
        <v>Claire Attridge</v>
      </c>
      <c r="D360" s="55" t="str">
        <f t="shared" si="203"/>
        <v>BMKC2</v>
      </c>
      <c r="E360" s="54" t="str">
        <f>IF(ISERROR(VLOOKUP($D360,SITES!$A:$E,2,FALSE())),"",VLOOKUP($D360,SITES!$A:$E,2,FALSE()))</f>
        <v>Tzartus 116 R</v>
      </c>
      <c r="F360" s="55">
        <f>IF(ISERROR(VLOOKUP($D360,SITES!$A:$E,3,FALSE())),"",VLOOKUP($D360,SITES!$A:$E,3,FALSE()))</f>
        <v>48.900840000000002</v>
      </c>
      <c r="G360" s="56">
        <f>IF(ISERROR(VLOOKUP($D360,SITES!$A:$E,4,FALSE())),"",VLOOKUP($D360,SITES!$A:$E,4,FALSE()))</f>
        <v>-125.08110000000001</v>
      </c>
      <c r="H360" s="60" t="str">
        <f t="shared" si="205"/>
        <v>10/06/2023</v>
      </c>
      <c r="I360" s="55">
        <f t="shared" si="206"/>
        <v>2.5</v>
      </c>
      <c r="J360" s="55">
        <f t="shared" si="207"/>
        <v>20</v>
      </c>
      <c r="K360" s="57">
        <f t="shared" si="208"/>
        <v>0.42013888888888901</v>
      </c>
      <c r="L360" s="55" t="str">
        <f t="shared" si="209"/>
        <v>KDC</v>
      </c>
      <c r="M360" s="55">
        <f t="shared" si="210"/>
        <v>3</v>
      </c>
      <c r="N360" s="55">
        <f t="shared" si="212"/>
        <v>2</v>
      </c>
      <c r="O360" s="55">
        <f t="shared" si="211"/>
        <v>1</v>
      </c>
      <c r="P360" s="55" t="s">
        <v>140</v>
      </c>
      <c r="Q360" s="54" t="str">
        <f>IF($N360=1,IF(ISERROR(VLOOKUP($P360,'M1'!$A:$C,Q$2,FALSE())),"NOT PRESENT",VLOOKUP($P360,'M1'!$A:$C,Q$2,FALSE())),IF($N360=2,IF(ISERROR(VLOOKUP(DATA!$P360,'M2'!$A:$C,Q$2,FALSE())),"NOT PRESENT",VLOOKUP(DATA!$P360,'M2'!$A:$C,Q$2,FALSE())),IF($N360=0,IF(ISERROR(VLOOKUP($P360,'M1'!$A:$C,Q$2,FALSE())),IF(ISERROR(VLOOKUP(DATA!$P360,'M2'!$A:$C,Q$2,FALSE())),"NOT PRESENT",VLOOKUP(DATA!$P360,'M2'!$A:$C,Q$2,FALSE())),VLOOKUP($P360,'M1'!$A:$C,Q$2,FALSE())),"SPECIFY METHOD")))</f>
        <v>Sebastes caurinus</v>
      </c>
      <c r="R360" s="54" t="str">
        <f>IF($N360=1,IF(ISERROR(VLOOKUP($P360,'M1'!$A:$C,R$2,FALSE())),"NOT PRESENT",VLOOKUP($P360,'M1'!$A:$C,R$2,FALSE())),IF($N360=2,IF(ISERROR(VLOOKUP(DATA!$P360,'M2'!$A:$C,R$2,FALSE())),"NOT PRESENT",VLOOKUP(DATA!$P360,'M2'!$A:$C,R$2,FALSE())),IF($N360=0,IF(ISERROR(VLOOKUP($P360,'M1'!$A:$C,R$2,FALSE())),IF(ISERROR(VLOOKUP(DATA!$P360,'M2'!$A:$C,R$2,FALSE())),"NOT PRESENT",VLOOKUP(DATA!$P360,'M2'!$A:$C,R$2,FALSE())),VLOOKUP($P360,'M1'!$A:$C,R$2,FALSE())),"SPECIFY METHOD")))</f>
        <v>Copper rockfish</v>
      </c>
      <c r="S360" s="58">
        <f t="shared" si="185"/>
        <v>3</v>
      </c>
      <c r="T360" s="55">
        <v>0</v>
      </c>
      <c r="U360" s="55"/>
      <c r="V360" s="55"/>
      <c r="W360" s="55">
        <v>2</v>
      </c>
      <c r="X360" s="55">
        <v>1</v>
      </c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</row>
    <row r="361" spans="1:68" s="59" customFormat="1" ht="12.75" customHeight="1">
      <c r="A361" s="54">
        <f>MAX($A$1:$A360)+1</f>
        <v>359</v>
      </c>
      <c r="B361" s="55" t="str">
        <f t="shared" si="201"/>
        <v>Kieran Cox</v>
      </c>
      <c r="C361" s="55" t="str">
        <f t="shared" si="202"/>
        <v>Claire Attridge</v>
      </c>
      <c r="D361" s="55" t="str">
        <f t="shared" si="203"/>
        <v>BMKC2</v>
      </c>
      <c r="E361" s="54" t="str">
        <f>IF(ISERROR(VLOOKUP($D361,SITES!$A:$E,2,FALSE())),"",VLOOKUP($D361,SITES!$A:$E,2,FALSE()))</f>
        <v>Tzartus 116 R</v>
      </c>
      <c r="F361" s="55">
        <f>IF(ISERROR(VLOOKUP($D361,SITES!$A:$E,3,FALSE())),"",VLOOKUP($D361,SITES!$A:$E,3,FALSE()))</f>
        <v>48.900840000000002</v>
      </c>
      <c r="G361" s="56">
        <f>IF(ISERROR(VLOOKUP($D361,SITES!$A:$E,4,FALSE())),"",VLOOKUP($D361,SITES!$A:$E,4,FALSE()))</f>
        <v>-125.08110000000001</v>
      </c>
      <c r="H361" s="60" t="str">
        <f t="shared" si="205"/>
        <v>10/06/2023</v>
      </c>
      <c r="I361" s="55">
        <f t="shared" si="206"/>
        <v>2.5</v>
      </c>
      <c r="J361" s="55">
        <f t="shared" si="207"/>
        <v>20</v>
      </c>
      <c r="K361" s="57">
        <f t="shared" si="208"/>
        <v>0.42013888888888901</v>
      </c>
      <c r="L361" s="55" t="str">
        <f t="shared" si="209"/>
        <v>KDC</v>
      </c>
      <c r="M361" s="55">
        <f t="shared" si="210"/>
        <v>3</v>
      </c>
      <c r="N361" s="55">
        <f t="shared" si="212"/>
        <v>2</v>
      </c>
      <c r="O361" s="55">
        <f t="shared" si="211"/>
        <v>1</v>
      </c>
      <c r="P361" s="55" t="s">
        <v>164</v>
      </c>
      <c r="Q361" s="54" t="str">
        <f>IF($N361=1,IF(ISERROR(VLOOKUP($P361,'M1'!$A:$C,Q$2,FALSE())),"NOT PRESENT",VLOOKUP($P361,'M1'!$A:$C,Q$2,FALSE())),IF($N361=2,IF(ISERROR(VLOOKUP(DATA!$P361,'M2'!$A:$C,Q$2,FALSE())),"NOT PRESENT",VLOOKUP(DATA!$P361,'M2'!$A:$C,Q$2,FALSE())),IF($N361=0,IF(ISERROR(VLOOKUP($P361,'M1'!$A:$C,Q$2,FALSE())),IF(ISERROR(VLOOKUP(DATA!$P361,'M2'!$A:$C,Q$2,FALSE())),"NOT PRESENT",VLOOKUP(DATA!$P361,'M2'!$A:$C,Q$2,FALSE())),VLOOKUP($P361,'M1'!$A:$C,Q$2,FALSE())),"SPECIFY METHOD")))</f>
        <v>Brachyistius frenatus</v>
      </c>
      <c r="R361" s="54" t="str">
        <f>IF($N361=1,IF(ISERROR(VLOOKUP($P361,'M1'!$A:$C,R$2,FALSE())),"NOT PRESENT",VLOOKUP($P361,'M1'!$A:$C,R$2,FALSE())),IF($N361=2,IF(ISERROR(VLOOKUP(DATA!$P361,'M2'!$A:$C,R$2,FALSE())),"NOT PRESENT",VLOOKUP(DATA!$P361,'M2'!$A:$C,R$2,FALSE())),IF($N361=0,IF(ISERROR(VLOOKUP($P361,'M1'!$A:$C,R$2,FALSE())),IF(ISERROR(VLOOKUP(DATA!$P361,'M2'!$A:$C,R$2,FALSE())),"NOT PRESENT",VLOOKUP(DATA!$P361,'M2'!$A:$C,R$2,FALSE())),VLOOKUP($P361,'M1'!$A:$C,R$2,FALSE())),"SPECIFY METHOD")))</f>
        <v>Kelp perch</v>
      </c>
      <c r="S361" s="58">
        <f t="shared" si="185"/>
        <v>1</v>
      </c>
      <c r="T361" s="55">
        <v>0</v>
      </c>
      <c r="U361" s="55"/>
      <c r="V361" s="55">
        <v>1</v>
      </c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</row>
    <row r="362" spans="1:68" s="59" customFormat="1" ht="12.75" customHeight="1">
      <c r="A362" s="54">
        <f>MAX($A$1:$A361)+1</f>
        <v>360</v>
      </c>
      <c r="B362" s="55" t="str">
        <f t="shared" si="201"/>
        <v>Kieran Cox</v>
      </c>
      <c r="C362" s="55" t="str">
        <f t="shared" si="202"/>
        <v>Claire Attridge</v>
      </c>
      <c r="D362" s="55" t="str">
        <f t="shared" si="203"/>
        <v>BMKC2</v>
      </c>
      <c r="E362" s="54" t="str">
        <f>IF(ISERROR(VLOOKUP($D362,SITES!$A:$E,2,FALSE())),"",VLOOKUP($D362,SITES!$A:$E,2,FALSE()))</f>
        <v>Tzartus 116 R</v>
      </c>
      <c r="F362" s="55">
        <f>IF(ISERROR(VLOOKUP($D362,SITES!$A:$E,3,FALSE())),"",VLOOKUP($D362,SITES!$A:$E,3,FALSE()))</f>
        <v>48.900840000000002</v>
      </c>
      <c r="G362" s="56">
        <f>IF(ISERROR(VLOOKUP($D362,SITES!$A:$E,4,FALSE())),"",VLOOKUP($D362,SITES!$A:$E,4,FALSE()))</f>
        <v>-125.08110000000001</v>
      </c>
      <c r="H362" s="60" t="str">
        <f t="shared" si="205"/>
        <v>10/06/2023</v>
      </c>
      <c r="I362" s="55">
        <f t="shared" si="206"/>
        <v>2.5</v>
      </c>
      <c r="J362" s="55">
        <f t="shared" si="207"/>
        <v>20</v>
      </c>
      <c r="K362" s="57">
        <f t="shared" si="208"/>
        <v>0.42013888888888901</v>
      </c>
      <c r="L362" s="55" t="str">
        <f t="shared" si="209"/>
        <v>KDC</v>
      </c>
      <c r="M362" s="55">
        <f t="shared" si="210"/>
        <v>3</v>
      </c>
      <c r="N362" s="55">
        <f t="shared" si="212"/>
        <v>2</v>
      </c>
      <c r="O362" s="55">
        <f t="shared" si="211"/>
        <v>1</v>
      </c>
      <c r="P362" s="55" t="s">
        <v>173</v>
      </c>
      <c r="Q362" s="54" t="str">
        <f>IF($N362=1,IF(ISERROR(VLOOKUP($P362,'M1'!$A:$C,Q$2,FALSE())),"NOT PRESENT",VLOOKUP($P362,'M1'!$A:$C,Q$2,FALSE())),IF($N362=2,IF(ISERROR(VLOOKUP(DATA!$P362,'M2'!$A:$C,Q$2,FALSE())),"NOT PRESENT",VLOOKUP(DATA!$P362,'M2'!$A:$C,Q$2,FALSE())),IF($N362=0,IF(ISERROR(VLOOKUP($P362,'M1'!$A:$C,Q$2,FALSE())),IF(ISERROR(VLOOKUP(DATA!$P362,'M2'!$A:$C,Q$2,FALSE())),"NOT PRESENT",VLOOKUP(DATA!$P362,'M2'!$A:$C,Q$2,FALSE())),VLOOKUP($P362,'M1'!$A:$C,Q$2,FALSE())),"SPECIFY METHOD")))</f>
        <v>Haliotis kamtschatkana</v>
      </c>
      <c r="R362" s="54" t="str">
        <f>IF($N362=1,IF(ISERROR(VLOOKUP($P362,'M1'!$A:$C,R$2,FALSE())),"NOT PRESENT",VLOOKUP($P362,'M1'!$A:$C,R$2,FALSE())),IF($N362=2,IF(ISERROR(VLOOKUP(DATA!$P362,'M2'!$A:$C,R$2,FALSE())),"NOT PRESENT",VLOOKUP(DATA!$P362,'M2'!$A:$C,R$2,FALSE())),IF($N362=0,IF(ISERROR(VLOOKUP($P362,'M1'!$A:$C,R$2,FALSE())),IF(ISERROR(VLOOKUP(DATA!$P362,'M2'!$A:$C,R$2,FALSE())),"NOT PRESENT",VLOOKUP(DATA!$P362,'M2'!$A:$C,R$2,FALSE())),VLOOKUP($P362,'M1'!$A:$C,R$2,FALSE())),"SPECIFY METHOD")))</f>
        <v>Pinto abalone</v>
      </c>
      <c r="S362" s="58">
        <f t="shared" si="185"/>
        <v>1</v>
      </c>
      <c r="T362" s="55">
        <v>0</v>
      </c>
      <c r="U362" s="55"/>
      <c r="V362" s="55"/>
      <c r="W362" s="55"/>
      <c r="X362" s="55">
        <v>1</v>
      </c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</row>
    <row r="363" spans="1:68" s="59" customFormat="1" ht="12.75" customHeight="1">
      <c r="A363" s="54">
        <f>MAX($A$1:$A362)+1</f>
        <v>361</v>
      </c>
      <c r="B363" s="55" t="str">
        <f t="shared" si="201"/>
        <v>Kieran Cox</v>
      </c>
      <c r="C363" s="55" t="str">
        <f t="shared" si="202"/>
        <v>Claire Attridge</v>
      </c>
      <c r="D363" s="55" t="str">
        <f t="shared" si="203"/>
        <v>BMKC2</v>
      </c>
      <c r="E363" s="54" t="str">
        <f>IF(ISERROR(VLOOKUP($D363,SITES!$A:$E,2,FALSE())),"",VLOOKUP($D363,SITES!$A:$E,2,FALSE()))</f>
        <v>Tzartus 116 R</v>
      </c>
      <c r="F363" s="55">
        <f>IF(ISERROR(VLOOKUP($D363,SITES!$A:$E,3,FALSE())),"",VLOOKUP($D363,SITES!$A:$E,3,FALSE()))</f>
        <v>48.900840000000002</v>
      </c>
      <c r="G363" s="56">
        <f>IF(ISERROR(VLOOKUP($D363,SITES!$A:$E,4,FALSE())),"",VLOOKUP($D363,SITES!$A:$E,4,FALSE()))</f>
        <v>-125.08110000000001</v>
      </c>
      <c r="H363" s="60" t="str">
        <f t="shared" si="205"/>
        <v>10/06/2023</v>
      </c>
      <c r="I363" s="55">
        <f t="shared" si="206"/>
        <v>2.5</v>
      </c>
      <c r="J363" s="55">
        <f t="shared" si="207"/>
        <v>20</v>
      </c>
      <c r="K363" s="57">
        <f t="shared" si="208"/>
        <v>0.42013888888888901</v>
      </c>
      <c r="L363" s="55" t="str">
        <f t="shared" si="209"/>
        <v>KDC</v>
      </c>
      <c r="M363" s="55">
        <f t="shared" si="210"/>
        <v>3</v>
      </c>
      <c r="N363" s="55">
        <f t="shared" si="212"/>
        <v>2</v>
      </c>
      <c r="O363" s="55">
        <f t="shared" si="211"/>
        <v>1</v>
      </c>
      <c r="P363" s="55" t="s">
        <v>151</v>
      </c>
      <c r="Q363" s="54" t="str">
        <f>IF($N363=1,IF(ISERROR(VLOOKUP($P363,'M1'!$A:$C,Q$2,FALSE())),"NOT PRESENT",VLOOKUP($P363,'M1'!$A:$C,Q$2,FALSE())),IF($N363=2,IF(ISERROR(VLOOKUP(DATA!$P363,'M2'!$A:$C,Q$2,FALSE())),"NOT PRESENT",VLOOKUP(DATA!$P363,'M2'!$A:$C,Q$2,FALSE())),IF($N363=0,IF(ISERROR(VLOOKUP($P363,'M1'!$A:$C,Q$2,FALSE())),IF(ISERROR(VLOOKUP(DATA!$P363,'M2'!$A:$C,Q$2,FALSE())),"NOT PRESENT",VLOOKUP(DATA!$P363,'M2'!$A:$C,Q$2,FALSE())),VLOOKUP($P363,'M1'!$A:$C,Q$2,FALSE())),"SPECIFY METHOD")))</f>
        <v>Evasterias troschelii</v>
      </c>
      <c r="R363" s="54" t="str">
        <f>IF($N363=1,IF(ISERROR(VLOOKUP($P363,'M1'!$A:$C,R$2,FALSE())),"NOT PRESENT",VLOOKUP($P363,'M1'!$A:$C,R$2,FALSE())),IF($N363=2,IF(ISERROR(VLOOKUP(DATA!$P363,'M2'!$A:$C,R$2,FALSE())),"NOT PRESENT",VLOOKUP(DATA!$P363,'M2'!$A:$C,R$2,FALSE())),IF($N363=0,IF(ISERROR(VLOOKUP($P363,'M1'!$A:$C,R$2,FALSE())),IF(ISERROR(VLOOKUP(DATA!$P363,'M2'!$A:$C,R$2,FALSE())),"NOT PRESENT",VLOOKUP(DATA!$P363,'M2'!$A:$C,R$2,FALSE())),VLOOKUP($P363,'M1'!$A:$C,R$2,FALSE())),"SPECIFY METHOD")))</f>
        <v>Mottled starfish</v>
      </c>
      <c r="S363" s="58">
        <f t="shared" si="185"/>
        <v>1</v>
      </c>
      <c r="T363" s="55">
        <v>1</v>
      </c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</row>
    <row r="364" spans="1:68" s="59" customFormat="1" ht="12.75" customHeight="1">
      <c r="A364" s="54">
        <f>MAX($A$1:$A363)+1</f>
        <v>362</v>
      </c>
      <c r="B364" s="55" t="str">
        <f t="shared" si="201"/>
        <v>Kieran Cox</v>
      </c>
      <c r="C364" s="55" t="str">
        <f t="shared" si="202"/>
        <v>Claire Attridge</v>
      </c>
      <c r="D364" s="55" t="str">
        <f t="shared" si="203"/>
        <v>BMKC2</v>
      </c>
      <c r="E364" s="54" t="str">
        <f>IF(ISERROR(VLOOKUP($D364,SITES!$A:$E,2,FALSE())),"",VLOOKUP($D364,SITES!$A:$E,2,FALSE()))</f>
        <v>Tzartus 116 R</v>
      </c>
      <c r="F364" s="55">
        <f>IF(ISERROR(VLOOKUP($D364,SITES!$A:$E,3,FALSE())),"",VLOOKUP($D364,SITES!$A:$E,3,FALSE()))</f>
        <v>48.900840000000002</v>
      </c>
      <c r="G364" s="56">
        <f>IF(ISERROR(VLOOKUP($D364,SITES!$A:$E,4,FALSE())),"",VLOOKUP($D364,SITES!$A:$E,4,FALSE()))</f>
        <v>-125.08110000000001</v>
      </c>
      <c r="H364" s="60" t="str">
        <f t="shared" si="205"/>
        <v>10/06/2023</v>
      </c>
      <c r="I364" s="55">
        <f t="shared" si="206"/>
        <v>2.5</v>
      </c>
      <c r="J364" s="55">
        <f t="shared" si="207"/>
        <v>20</v>
      </c>
      <c r="K364" s="57">
        <f t="shared" si="208"/>
        <v>0.42013888888888901</v>
      </c>
      <c r="L364" s="55" t="str">
        <f t="shared" si="209"/>
        <v>KDC</v>
      </c>
      <c r="M364" s="55">
        <f t="shared" si="210"/>
        <v>3</v>
      </c>
      <c r="N364" s="55">
        <f t="shared" si="212"/>
        <v>2</v>
      </c>
      <c r="O364" s="55">
        <f t="shared" si="211"/>
        <v>1</v>
      </c>
      <c r="P364" s="55" t="s">
        <v>221</v>
      </c>
      <c r="Q364" s="54" t="str">
        <f>IF($N364=1,IF(ISERROR(VLOOKUP($P364,'M1'!$A:$C,Q$2,FALSE())),"NOT PRESENT",VLOOKUP($P364,'M1'!$A:$C,Q$2,FALSE())),IF($N364=2,IF(ISERROR(VLOOKUP(DATA!$P364,'M2'!$A:$C,Q$2,FALSE())),"NOT PRESENT",VLOOKUP(DATA!$P364,'M2'!$A:$C,Q$2,FALSE())),IF($N364=0,IF(ISERROR(VLOOKUP($P364,'M1'!$A:$C,Q$2,FALSE())),IF(ISERROR(VLOOKUP(DATA!$P364,'M2'!$A:$C,Q$2,FALSE())),"NOT PRESENT",VLOOKUP(DATA!$P364,'M2'!$A:$C,Q$2,FALSE())),VLOOKUP($P364,'M1'!$A:$C,Q$2,FALSE())),"SPECIFY METHOD")))</f>
        <v>Pentidotea resecata</v>
      </c>
      <c r="R364" s="54" t="str">
        <f>IF($N364=1,IF(ISERROR(VLOOKUP($P364,'M1'!$A:$C,R$2,FALSE())),"NOT PRESENT",VLOOKUP($P364,'M1'!$A:$C,R$2,FALSE())),IF($N364=2,IF(ISERROR(VLOOKUP(DATA!$P364,'M2'!$A:$C,R$2,FALSE())),"NOT PRESENT",VLOOKUP(DATA!$P364,'M2'!$A:$C,R$2,FALSE())),IF($N364=0,IF(ISERROR(VLOOKUP($P364,'M1'!$A:$C,R$2,FALSE())),IF(ISERROR(VLOOKUP(DATA!$P364,'M2'!$A:$C,R$2,FALSE())),"NOT PRESENT",VLOOKUP(DATA!$P364,'M2'!$A:$C,R$2,FALSE())),VLOOKUP($P364,'M1'!$A:$C,R$2,FALSE())),"SPECIFY METHOD")))</f>
        <v>Eelgrass isopod</v>
      </c>
      <c r="S364" s="58">
        <f t="shared" si="185"/>
        <v>1</v>
      </c>
      <c r="T364" s="55">
        <v>1</v>
      </c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</row>
    <row r="365" spans="1:68" s="59" customFormat="1" ht="12.75" customHeight="1">
      <c r="A365" s="54">
        <f>MAX($A$1:$A364)+1</f>
        <v>363</v>
      </c>
      <c r="B365" s="55" t="str">
        <f t="shared" si="201"/>
        <v>Kieran Cox</v>
      </c>
      <c r="C365" s="55" t="str">
        <f t="shared" si="202"/>
        <v>Claire Attridge</v>
      </c>
      <c r="D365" s="55" t="str">
        <f t="shared" si="203"/>
        <v>BMKC2</v>
      </c>
      <c r="E365" s="54" t="str">
        <f>IF(ISERROR(VLOOKUP($D365,SITES!$A:$E,2,FALSE())),"",VLOOKUP($D365,SITES!$A:$E,2,FALSE()))</f>
        <v>Tzartus 116 R</v>
      </c>
      <c r="F365" s="55">
        <f>IF(ISERROR(VLOOKUP($D365,SITES!$A:$E,3,FALSE())),"",VLOOKUP($D365,SITES!$A:$E,3,FALSE()))</f>
        <v>48.900840000000002</v>
      </c>
      <c r="G365" s="56">
        <f>IF(ISERROR(VLOOKUP($D365,SITES!$A:$E,4,FALSE())),"",VLOOKUP($D365,SITES!$A:$E,4,FALSE()))</f>
        <v>-125.08110000000001</v>
      </c>
      <c r="H365" s="60" t="str">
        <f t="shared" si="205"/>
        <v>10/06/2023</v>
      </c>
      <c r="I365" s="55">
        <f t="shared" si="206"/>
        <v>2.5</v>
      </c>
      <c r="J365" s="55">
        <f t="shared" si="207"/>
        <v>20</v>
      </c>
      <c r="K365" s="57">
        <f t="shared" si="208"/>
        <v>0.42013888888888901</v>
      </c>
      <c r="L365" s="55" t="str">
        <f t="shared" si="209"/>
        <v>KDC</v>
      </c>
      <c r="M365" s="55">
        <f t="shared" si="210"/>
        <v>3</v>
      </c>
      <c r="N365" s="55">
        <f t="shared" si="212"/>
        <v>2</v>
      </c>
      <c r="O365" s="55">
        <f t="shared" si="211"/>
        <v>1</v>
      </c>
      <c r="P365" s="55" t="s">
        <v>156</v>
      </c>
      <c r="Q365" s="54" t="str">
        <f>IF($N365=1,IF(ISERROR(VLOOKUP($P365,'M1'!$A:$C,Q$2,FALSE())),"NOT PRESENT",VLOOKUP($P365,'M1'!$A:$C,Q$2,FALSE())),IF($N365=2,IF(ISERROR(VLOOKUP(DATA!$P365,'M2'!$A:$C,Q$2,FALSE())),"NOT PRESENT",VLOOKUP(DATA!$P365,'M2'!$A:$C,Q$2,FALSE())),IF($N365=0,IF(ISERROR(VLOOKUP($P365,'M1'!$A:$C,Q$2,FALSE())),IF(ISERROR(VLOOKUP(DATA!$P365,'M2'!$A:$C,Q$2,FALSE())),"NOT PRESENT",VLOOKUP(DATA!$P365,'M2'!$A:$C,Q$2,FALSE())),VLOOKUP($P365,'M1'!$A:$C,Q$2,FALSE())),"SPECIFY METHOD")))</f>
        <v>Pugettia producta</v>
      </c>
      <c r="R365" s="54" t="str">
        <f>IF($N365=1,IF(ISERROR(VLOOKUP($P365,'M1'!$A:$C,R$2,FALSE())),"NOT PRESENT",VLOOKUP($P365,'M1'!$A:$C,R$2,FALSE())),IF($N365=2,IF(ISERROR(VLOOKUP(DATA!$P365,'M2'!$A:$C,R$2,FALSE())),"NOT PRESENT",VLOOKUP(DATA!$P365,'M2'!$A:$C,R$2,FALSE())),IF($N365=0,IF(ISERROR(VLOOKUP($P365,'M1'!$A:$C,R$2,FALSE())),IF(ISERROR(VLOOKUP(DATA!$P365,'M2'!$A:$C,R$2,FALSE())),"NOT PRESENT",VLOOKUP(DATA!$P365,'M2'!$A:$C,R$2,FALSE())),VLOOKUP($P365,'M1'!$A:$C,R$2,FALSE())),"SPECIFY METHOD")))</f>
        <v>Northern kelp crab</v>
      </c>
      <c r="S365" s="58">
        <f t="shared" si="185"/>
        <v>4</v>
      </c>
      <c r="T365" s="55">
        <v>4</v>
      </c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</row>
    <row r="366" spans="1:68" s="59" customFormat="1" ht="12.75" customHeight="1">
      <c r="A366" s="54">
        <f>MAX($A$1:$A365)+1</f>
        <v>364</v>
      </c>
      <c r="B366" s="55" t="str">
        <f t="shared" si="201"/>
        <v>Kieran Cox</v>
      </c>
      <c r="C366" s="55" t="str">
        <f t="shared" si="202"/>
        <v>Claire Attridge</v>
      </c>
      <c r="D366" s="55" t="str">
        <f t="shared" si="203"/>
        <v>BMKC2</v>
      </c>
      <c r="E366" s="54" t="str">
        <f>IF(ISERROR(VLOOKUP($D366,SITES!$A:$E,2,FALSE())),"",VLOOKUP($D366,SITES!$A:$E,2,FALSE()))</f>
        <v>Tzartus 116 R</v>
      </c>
      <c r="F366" s="55">
        <f>IF(ISERROR(VLOOKUP($D366,SITES!$A:$E,3,FALSE())),"",VLOOKUP($D366,SITES!$A:$E,3,FALSE()))</f>
        <v>48.900840000000002</v>
      </c>
      <c r="G366" s="56">
        <f>IF(ISERROR(VLOOKUP($D366,SITES!$A:$E,4,FALSE())),"",VLOOKUP($D366,SITES!$A:$E,4,FALSE()))</f>
        <v>-125.08110000000001</v>
      </c>
      <c r="H366" s="60" t="str">
        <f t="shared" si="205"/>
        <v>10/06/2023</v>
      </c>
      <c r="I366" s="55">
        <f t="shared" si="206"/>
        <v>2.5</v>
      </c>
      <c r="J366" s="55">
        <f t="shared" si="207"/>
        <v>20</v>
      </c>
      <c r="K366" s="57">
        <f t="shared" si="208"/>
        <v>0.42013888888888901</v>
      </c>
      <c r="L366" s="55" t="str">
        <f t="shared" si="209"/>
        <v>KDC</v>
      </c>
      <c r="M366" s="55">
        <f t="shared" si="210"/>
        <v>3</v>
      </c>
      <c r="N366" s="55">
        <v>0</v>
      </c>
      <c r="O366" s="55">
        <f t="shared" si="211"/>
        <v>1</v>
      </c>
      <c r="P366" s="55" t="s">
        <v>155</v>
      </c>
      <c r="Q366" s="54" t="str">
        <f>IF($N366=1,IF(ISERROR(VLOOKUP($P366,'M1'!$A:$C,Q$2,FALSE())),"NOT PRESENT",VLOOKUP($P366,'M1'!$A:$C,Q$2,FALSE())),IF($N366=2,IF(ISERROR(VLOOKUP(DATA!$P366,'M2'!$A:$C,Q$2,FALSE())),"NOT PRESENT",VLOOKUP(DATA!$P366,'M2'!$A:$C,Q$2,FALSE())),IF($N366=0,IF(ISERROR(VLOOKUP($P366,'M1'!$A:$C,Q$2,FALSE())),IF(ISERROR(VLOOKUP(DATA!$P366,'M2'!$A:$C,Q$2,FALSE())),"NOT PRESENT",VLOOKUP(DATA!$P366,'M2'!$A:$C,Q$2,FALSE())),VLOOKUP($P366,'M1'!$A:$C,Q$2,FALSE())),"SPECIFY METHOD")))</f>
        <v>Hexagrammos decagrammus</v>
      </c>
      <c r="R366" s="54" t="str">
        <f>IF($N366=1,IF(ISERROR(VLOOKUP($P366,'M1'!$A:$C,R$2,FALSE())),"NOT PRESENT",VLOOKUP($P366,'M1'!$A:$C,R$2,FALSE())),IF($N366=2,IF(ISERROR(VLOOKUP(DATA!$P366,'M2'!$A:$C,R$2,FALSE())),"NOT PRESENT",VLOOKUP(DATA!$P366,'M2'!$A:$C,R$2,FALSE())),IF($N366=0,IF(ISERROR(VLOOKUP($P366,'M1'!$A:$C,R$2,FALSE())),IF(ISERROR(VLOOKUP(DATA!$P366,'M2'!$A:$C,R$2,FALSE())),"NOT PRESENT",VLOOKUP(DATA!$P366,'M2'!$A:$C,R$2,FALSE())),VLOOKUP($P366,'M1'!$A:$C,R$2,FALSE())),"SPECIFY METHOD")))</f>
        <v>Kelp greenling</v>
      </c>
      <c r="S366" s="58">
        <f t="shared" si="185"/>
        <v>2</v>
      </c>
      <c r="T366" s="55">
        <v>0</v>
      </c>
      <c r="U366" s="55"/>
      <c r="V366" s="55">
        <v>1</v>
      </c>
      <c r="W366" s="55"/>
      <c r="X366" s="55"/>
      <c r="Y366" s="55">
        <v>1</v>
      </c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</row>
    <row r="367" spans="1:68" s="59" customFormat="1" ht="12.75" customHeight="1">
      <c r="A367" s="54">
        <f>MAX($A$1:$A366)+1</f>
        <v>365</v>
      </c>
      <c r="B367" s="55" t="str">
        <f t="shared" si="201"/>
        <v>Kieran Cox</v>
      </c>
      <c r="C367" s="55" t="str">
        <f t="shared" si="202"/>
        <v>Claire Attridge</v>
      </c>
      <c r="D367" s="55" t="str">
        <f t="shared" si="203"/>
        <v>BMKC2</v>
      </c>
      <c r="E367" s="54" t="str">
        <f>IF(ISERROR(VLOOKUP($D367,SITES!$A:$E,2,FALSE())),"",VLOOKUP($D367,SITES!$A:$E,2,FALSE()))</f>
        <v>Tzartus 116 R</v>
      </c>
      <c r="F367" s="55">
        <f>IF(ISERROR(VLOOKUP($D367,SITES!$A:$E,3,FALSE())),"",VLOOKUP($D367,SITES!$A:$E,3,FALSE()))</f>
        <v>48.900840000000002</v>
      </c>
      <c r="G367" s="56">
        <f>IF(ISERROR(VLOOKUP($D367,SITES!$A:$E,4,FALSE())),"",VLOOKUP($D367,SITES!$A:$E,4,FALSE()))</f>
        <v>-125.08110000000001</v>
      </c>
      <c r="H367" s="60" t="str">
        <f t="shared" si="205"/>
        <v>10/06/2023</v>
      </c>
      <c r="I367" s="55">
        <f t="shared" si="206"/>
        <v>2.5</v>
      </c>
      <c r="J367" s="55">
        <f t="shared" si="207"/>
        <v>20</v>
      </c>
      <c r="K367" s="57">
        <f t="shared" si="208"/>
        <v>0.42013888888888901</v>
      </c>
      <c r="L367" s="55" t="str">
        <f t="shared" si="209"/>
        <v>KDC</v>
      </c>
      <c r="M367" s="55">
        <f t="shared" si="210"/>
        <v>3</v>
      </c>
      <c r="N367" s="55">
        <v>2</v>
      </c>
      <c r="O367" s="55">
        <f t="shared" si="211"/>
        <v>1</v>
      </c>
      <c r="P367" s="55" t="s">
        <v>180</v>
      </c>
      <c r="Q367" s="54" t="str">
        <f>IF($N367=1,IF(ISERROR(VLOOKUP($P367,'M1'!$A:$C,Q$2,FALSE())),"NOT PRESENT",VLOOKUP($P367,'M1'!$A:$C,Q$2,FALSE())),IF($N367=2,IF(ISERROR(VLOOKUP(DATA!$P367,'M2'!$A:$C,Q$2,FALSE())),"NOT PRESENT",VLOOKUP(DATA!$P367,'M2'!$A:$C,Q$2,FALSE())),IF($N367=0,IF(ISERROR(VLOOKUP($P367,'M1'!$A:$C,Q$2,FALSE())),IF(ISERROR(VLOOKUP(DATA!$P367,'M2'!$A:$C,Q$2,FALSE())),"NOT PRESENT",VLOOKUP(DATA!$P367,'M2'!$A:$C,Q$2,FALSE())),VLOOKUP($P367,'M1'!$A:$C,Q$2,FALSE())),"SPECIFY METHOD")))</f>
        <v>Artedius lateralis</v>
      </c>
      <c r="R367" s="54" t="str">
        <f>IF($N367=1,IF(ISERROR(VLOOKUP($P367,'M1'!$A:$C,R$2,FALSE())),"NOT PRESENT",VLOOKUP($P367,'M1'!$A:$C,R$2,FALSE())),IF($N367=2,IF(ISERROR(VLOOKUP(DATA!$P367,'M2'!$A:$C,R$2,FALSE())),"NOT PRESENT",VLOOKUP(DATA!$P367,'M2'!$A:$C,R$2,FALSE())),IF($N367=0,IF(ISERROR(VLOOKUP($P367,'M1'!$A:$C,R$2,FALSE())),IF(ISERROR(VLOOKUP(DATA!$P367,'M2'!$A:$C,R$2,FALSE())),"NOT PRESENT",VLOOKUP(DATA!$P367,'M2'!$A:$C,R$2,FALSE())),VLOOKUP($P367,'M1'!$A:$C,R$2,FALSE())),"SPECIFY METHOD")))</f>
        <v>Smoothhead sculpin</v>
      </c>
      <c r="S367" s="58">
        <f t="shared" si="185"/>
        <v>1</v>
      </c>
      <c r="T367" s="55">
        <v>0</v>
      </c>
      <c r="U367" s="55"/>
      <c r="V367" s="55"/>
      <c r="W367" s="55">
        <v>1</v>
      </c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</row>
    <row r="368" spans="1:68" s="59" customFormat="1" ht="12.75" customHeight="1">
      <c r="A368" s="54">
        <f>MAX($A$1:$A367)+1</f>
        <v>366</v>
      </c>
      <c r="B368" s="55" t="str">
        <f t="shared" si="201"/>
        <v>Kieran Cox</v>
      </c>
      <c r="C368" s="55" t="str">
        <f t="shared" si="202"/>
        <v>Claire Attridge</v>
      </c>
      <c r="D368" s="55" t="str">
        <f t="shared" si="203"/>
        <v>BMKC2</v>
      </c>
      <c r="E368" s="54" t="str">
        <f>IF(ISERROR(VLOOKUP($D368,SITES!$A:$E,2,FALSE())),"",VLOOKUP($D368,SITES!$A:$E,2,FALSE()))</f>
        <v>Tzartus 116 R</v>
      </c>
      <c r="F368" s="55">
        <f>IF(ISERROR(VLOOKUP($D368,SITES!$A:$E,3,FALSE())),"",VLOOKUP($D368,SITES!$A:$E,3,FALSE()))</f>
        <v>48.900840000000002</v>
      </c>
      <c r="G368" s="56">
        <f>IF(ISERROR(VLOOKUP($D368,SITES!$A:$E,4,FALSE())),"",VLOOKUP($D368,SITES!$A:$E,4,FALSE()))</f>
        <v>-125.08110000000001</v>
      </c>
      <c r="H368" s="60" t="str">
        <f t="shared" si="205"/>
        <v>10/06/2023</v>
      </c>
      <c r="I368" s="55">
        <f t="shared" si="206"/>
        <v>2.5</v>
      </c>
      <c r="J368" s="55">
        <f t="shared" si="207"/>
        <v>20</v>
      </c>
      <c r="K368" s="57">
        <f t="shared" si="208"/>
        <v>0.42013888888888901</v>
      </c>
      <c r="L368" s="55" t="str">
        <f t="shared" si="209"/>
        <v>KDC</v>
      </c>
      <c r="M368" s="55">
        <f t="shared" si="210"/>
        <v>3</v>
      </c>
      <c r="N368" s="55">
        <v>0</v>
      </c>
      <c r="O368" s="55">
        <f t="shared" si="211"/>
        <v>1</v>
      </c>
      <c r="P368" s="55" t="s">
        <v>222</v>
      </c>
      <c r="Q368" s="54" t="str">
        <f>IF($N368=1,IF(ISERROR(VLOOKUP($P368,'M1'!$A:$C,Q$2,FALSE())),"NOT PRESENT",VLOOKUP($P368,'M1'!$A:$C,Q$2,FALSE())),IF($N368=2,IF(ISERROR(VLOOKUP(DATA!$P368,'M2'!$A:$C,Q$2,FALSE())),"NOT PRESENT",VLOOKUP(DATA!$P368,'M2'!$A:$C,Q$2,FALSE())),IF($N368=0,IF(ISERROR(VLOOKUP($P368,'M1'!$A:$C,Q$2,FALSE())),IF(ISERROR(VLOOKUP(DATA!$P368,'M2'!$A:$C,Q$2,FALSE())),"NOT PRESENT",VLOOKUP(DATA!$P368,'M2'!$A:$C,Q$2,FALSE())),VLOOKUP($P368,'M1'!$A:$C,Q$2,FALSE())),"SPECIFY METHOD")))</f>
        <v>Embiotoca lateralis</v>
      </c>
      <c r="R368" s="54" t="str">
        <f>IF($N368=1,IF(ISERROR(VLOOKUP($P368,'M1'!$A:$C,R$2,FALSE())),"NOT PRESENT",VLOOKUP($P368,'M1'!$A:$C,R$2,FALSE())),IF($N368=2,IF(ISERROR(VLOOKUP(DATA!$P368,'M2'!$A:$C,R$2,FALSE())),"NOT PRESENT",VLOOKUP(DATA!$P368,'M2'!$A:$C,R$2,FALSE())),IF($N368=0,IF(ISERROR(VLOOKUP($P368,'M1'!$A:$C,R$2,FALSE())),IF(ISERROR(VLOOKUP(DATA!$P368,'M2'!$A:$C,R$2,FALSE())),"NOT PRESENT",VLOOKUP(DATA!$P368,'M2'!$A:$C,R$2,FALSE())),VLOOKUP($P368,'M1'!$A:$C,R$2,FALSE())),"SPECIFY METHOD")))</f>
        <v>Striped seaperch</v>
      </c>
      <c r="S368" s="58">
        <f t="shared" si="185"/>
        <v>2</v>
      </c>
      <c r="T368" s="55">
        <v>0</v>
      </c>
      <c r="U368" s="55"/>
      <c r="V368" s="55"/>
      <c r="W368" s="55"/>
      <c r="X368" s="55"/>
      <c r="Y368" s="55"/>
      <c r="Z368" s="55">
        <v>1</v>
      </c>
      <c r="AA368" s="55">
        <v>1</v>
      </c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</row>
    <row r="369" spans="1:68" s="59" customFormat="1" ht="12.75" customHeight="1">
      <c r="A369" s="54">
        <f>MAX($A$1:$A368)+1</f>
        <v>367</v>
      </c>
      <c r="B369" s="55" t="str">
        <f t="shared" si="201"/>
        <v>Kieran Cox</v>
      </c>
      <c r="C369" s="55" t="str">
        <f t="shared" si="202"/>
        <v>Claire Attridge</v>
      </c>
      <c r="D369" s="55" t="str">
        <f t="shared" si="203"/>
        <v>BMKC2</v>
      </c>
      <c r="E369" s="54" t="str">
        <f>IF(ISERROR(VLOOKUP($D369,SITES!$A:$E,2,FALSE())),"",VLOOKUP($D369,SITES!$A:$E,2,FALSE()))</f>
        <v>Tzartus 116 R</v>
      </c>
      <c r="F369" s="55">
        <f>IF(ISERROR(VLOOKUP($D369,SITES!$A:$E,3,FALSE())),"",VLOOKUP($D369,SITES!$A:$E,3,FALSE()))</f>
        <v>48.900840000000002</v>
      </c>
      <c r="G369" s="56">
        <f>IF(ISERROR(VLOOKUP($D369,SITES!$A:$E,4,FALSE())),"",VLOOKUP($D369,SITES!$A:$E,4,FALSE()))</f>
        <v>-125.08110000000001</v>
      </c>
      <c r="H369" s="60" t="str">
        <f t="shared" si="205"/>
        <v>10/06/2023</v>
      </c>
      <c r="I369" s="55">
        <f t="shared" si="206"/>
        <v>2.5</v>
      </c>
      <c r="J369" s="55">
        <f t="shared" si="207"/>
        <v>20</v>
      </c>
      <c r="K369" s="57">
        <f t="shared" si="208"/>
        <v>0.42013888888888901</v>
      </c>
      <c r="L369" s="55" t="str">
        <f t="shared" si="209"/>
        <v>KDC</v>
      </c>
      <c r="M369" s="55">
        <f t="shared" si="210"/>
        <v>3</v>
      </c>
      <c r="N369" s="55">
        <f>IF(ISERROR(N368),IF(ISERROR(N367),IF(ISERROR(N366),"BLANK",N366),N367),N368)</f>
        <v>0</v>
      </c>
      <c r="O369" s="55">
        <f t="shared" si="211"/>
        <v>1</v>
      </c>
      <c r="P369" s="55" t="s">
        <v>165</v>
      </c>
      <c r="Q369" s="54" t="str">
        <f>IF($N369=1,IF(ISERROR(VLOOKUP($P369,'M1'!$A:$C,Q$2,FALSE())),"NOT PRESENT",VLOOKUP($P369,'M1'!$A:$C,Q$2,FALSE())),IF($N369=2,IF(ISERROR(VLOOKUP(DATA!$P369,'M2'!$A:$C,Q$2,FALSE())),"NOT PRESENT",VLOOKUP(DATA!$P369,'M2'!$A:$C,Q$2,FALSE())),IF($N369=0,IF(ISERROR(VLOOKUP($P369,'M1'!$A:$C,Q$2,FALSE())),IF(ISERROR(VLOOKUP(DATA!$P369,'M2'!$A:$C,Q$2,FALSE())),"NOT PRESENT",VLOOKUP(DATA!$P369,'M2'!$A:$C,Q$2,FALSE())),VLOOKUP($P369,'M1'!$A:$C,Q$2,FALSE())),"SPECIFY METHOD")))</f>
        <v>Cymatogaster aggregata</v>
      </c>
      <c r="R369" s="54" t="str">
        <f>IF($N369=1,IF(ISERROR(VLOOKUP($P369,'M1'!$A:$C,R$2,FALSE())),"NOT PRESENT",VLOOKUP($P369,'M1'!$A:$C,R$2,FALSE())),IF($N369=2,IF(ISERROR(VLOOKUP(DATA!$P369,'M2'!$A:$C,R$2,FALSE())),"NOT PRESENT",VLOOKUP(DATA!$P369,'M2'!$A:$C,R$2,FALSE())),IF($N369=0,IF(ISERROR(VLOOKUP($P369,'M1'!$A:$C,R$2,FALSE())),IF(ISERROR(VLOOKUP(DATA!$P369,'M2'!$A:$C,R$2,FALSE())),"NOT PRESENT",VLOOKUP(DATA!$P369,'M2'!$A:$C,R$2,FALSE())),VLOOKUP($P369,'M1'!$A:$C,R$2,FALSE())),"SPECIFY METHOD")))</f>
        <v>Shiner perch</v>
      </c>
      <c r="S369" s="58">
        <f t="shared" si="185"/>
        <v>1</v>
      </c>
      <c r="T369" s="55">
        <v>0</v>
      </c>
      <c r="U369" s="55"/>
      <c r="V369" s="55"/>
      <c r="W369" s="55"/>
      <c r="X369" s="55"/>
      <c r="Y369" s="55"/>
      <c r="Z369" s="55">
        <v>1</v>
      </c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</row>
    <row r="370" spans="1:68" s="59" customFormat="1" ht="12.75" customHeight="1">
      <c r="A370" s="54">
        <f>MAX($A$1:$A369)+1</f>
        <v>368</v>
      </c>
      <c r="B370" s="55" t="str">
        <f t="shared" si="201"/>
        <v>Kieran Cox</v>
      </c>
      <c r="C370" s="55" t="str">
        <f t="shared" si="202"/>
        <v>Claire Attridge</v>
      </c>
      <c r="D370" s="55" t="str">
        <f t="shared" si="203"/>
        <v>BMKC2</v>
      </c>
      <c r="E370" s="54" t="str">
        <f>IF(ISERROR(VLOOKUP($D370,SITES!$A:$E,2,FALSE())),"",VLOOKUP($D370,SITES!$A:$E,2,FALSE()))</f>
        <v>Tzartus 116 R</v>
      </c>
      <c r="F370" s="55">
        <f>IF(ISERROR(VLOOKUP($D370,SITES!$A:$E,3,FALSE())),"",VLOOKUP($D370,SITES!$A:$E,3,FALSE()))</f>
        <v>48.900840000000002</v>
      </c>
      <c r="G370" s="56">
        <f>IF(ISERROR(VLOOKUP($D370,SITES!$A:$E,4,FALSE())),"",VLOOKUP($D370,SITES!$A:$E,4,FALSE()))</f>
        <v>-125.08110000000001</v>
      </c>
      <c r="H370" s="60" t="str">
        <f t="shared" si="205"/>
        <v>10/06/2023</v>
      </c>
      <c r="I370" s="55">
        <f t="shared" si="206"/>
        <v>2.5</v>
      </c>
      <c r="J370" s="55">
        <f t="shared" si="207"/>
        <v>20</v>
      </c>
      <c r="K370" s="57">
        <f t="shared" si="208"/>
        <v>0.42013888888888901</v>
      </c>
      <c r="L370" s="55" t="str">
        <f t="shared" si="209"/>
        <v>KDC</v>
      </c>
      <c r="M370" s="55">
        <f t="shared" si="210"/>
        <v>3</v>
      </c>
      <c r="N370" s="55">
        <f>IF(ISERROR(N369),IF(ISERROR(N368),IF(ISERROR(N367),"BLANK",N367),N368),N369)</f>
        <v>0</v>
      </c>
      <c r="O370" s="55">
        <f t="shared" si="211"/>
        <v>1</v>
      </c>
      <c r="P370" s="55" t="s">
        <v>163</v>
      </c>
      <c r="Q370" s="54" t="str">
        <f>IF($N370=1,IF(ISERROR(VLOOKUP($P370,'M1'!$A:$C,Q$2,FALSE())),"NOT PRESENT",VLOOKUP($P370,'M1'!$A:$C,Q$2,FALSE())),IF($N370=2,IF(ISERROR(VLOOKUP(DATA!$P370,'M2'!$A:$C,Q$2,FALSE())),"NOT PRESENT",VLOOKUP(DATA!$P370,'M2'!$A:$C,Q$2,FALSE())),IF($N370=0,IF(ISERROR(VLOOKUP($P370,'M1'!$A:$C,Q$2,FALSE())),IF(ISERROR(VLOOKUP(DATA!$P370,'M2'!$A:$C,Q$2,FALSE())),"NOT PRESENT",VLOOKUP(DATA!$P370,'M2'!$A:$C,Q$2,FALSE())),VLOOKUP($P370,'M1'!$A:$C,Q$2,FALSE())),"SPECIFY METHOD")))</f>
        <v>Aulorhynchus flavidus</v>
      </c>
      <c r="R370" s="54" t="str">
        <f>IF($N370=1,IF(ISERROR(VLOOKUP($P370,'M1'!$A:$C,R$2,FALSE())),"NOT PRESENT",VLOOKUP($P370,'M1'!$A:$C,R$2,FALSE())),IF($N370=2,IF(ISERROR(VLOOKUP(DATA!$P370,'M2'!$A:$C,R$2,FALSE())),"NOT PRESENT",VLOOKUP(DATA!$P370,'M2'!$A:$C,R$2,FALSE())),IF($N370=0,IF(ISERROR(VLOOKUP($P370,'M1'!$A:$C,R$2,FALSE())),IF(ISERROR(VLOOKUP(DATA!$P370,'M2'!$A:$C,R$2,FALSE())),"NOT PRESENT",VLOOKUP(DATA!$P370,'M2'!$A:$C,R$2,FALSE())),VLOOKUP($P370,'M1'!$A:$C,R$2,FALSE())),"SPECIFY METHOD")))</f>
        <v>Tube-snout</v>
      </c>
      <c r="S370" s="58">
        <f t="shared" si="185"/>
        <v>2</v>
      </c>
      <c r="T370" s="55">
        <v>0</v>
      </c>
      <c r="U370" s="55"/>
      <c r="V370" s="55">
        <v>2</v>
      </c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</row>
    <row r="371" spans="1:68" s="59" customFormat="1" ht="12.75" customHeight="1">
      <c r="A371" s="54">
        <f>MAX($A$1:$A370)+1</f>
        <v>369</v>
      </c>
      <c r="B371" s="55" t="str">
        <f t="shared" si="201"/>
        <v>Kieran Cox</v>
      </c>
      <c r="C371" s="55" t="str">
        <f t="shared" si="202"/>
        <v>Claire Attridge</v>
      </c>
      <c r="D371" s="55" t="str">
        <f t="shared" si="203"/>
        <v>BMKC2</v>
      </c>
      <c r="E371" s="54" t="str">
        <f>IF(ISERROR(VLOOKUP($D371,SITES!$A:$E,2,FALSE())),"",VLOOKUP($D371,SITES!$A:$E,2,FALSE()))</f>
        <v>Tzartus 116 R</v>
      </c>
      <c r="F371" s="55">
        <f>IF(ISERROR(VLOOKUP($D371,SITES!$A:$E,3,FALSE())),"",VLOOKUP($D371,SITES!$A:$E,3,FALSE()))</f>
        <v>48.900840000000002</v>
      </c>
      <c r="G371" s="56">
        <f>IF(ISERROR(VLOOKUP($D371,SITES!$A:$E,4,FALSE())),"",VLOOKUP($D371,SITES!$A:$E,4,FALSE()))</f>
        <v>-125.08110000000001</v>
      </c>
      <c r="H371" s="60" t="str">
        <f t="shared" si="205"/>
        <v>10/06/2023</v>
      </c>
      <c r="I371" s="55">
        <f t="shared" si="206"/>
        <v>2.5</v>
      </c>
      <c r="J371" s="55">
        <f t="shared" si="207"/>
        <v>20</v>
      </c>
      <c r="K371" s="57">
        <f t="shared" si="208"/>
        <v>0.42013888888888901</v>
      </c>
      <c r="L371" s="55" t="str">
        <f t="shared" si="209"/>
        <v>KDC</v>
      </c>
      <c r="M371" s="55">
        <f t="shared" si="210"/>
        <v>3</v>
      </c>
      <c r="N371" s="55">
        <v>0</v>
      </c>
      <c r="O371" s="55">
        <v>1</v>
      </c>
      <c r="P371" s="55" t="s">
        <v>168</v>
      </c>
      <c r="Q371" s="54" t="str">
        <f>IF($N371=1,IF(ISERROR(VLOOKUP($P371,'M1'!$A:$C,Q$2,FALSE())),"NOT PRESENT",VLOOKUP($P371,'M1'!$A:$C,Q$2,FALSE())),IF($N371=2,IF(ISERROR(VLOOKUP(DATA!$P371,'M2'!$A:$C,Q$2,FALSE())),"NOT PRESENT",VLOOKUP(DATA!$P371,'M2'!$A:$C,Q$2,FALSE())),IF($N371=0,IF(ISERROR(VLOOKUP($P371,'M1'!$A:$C,Q$2,FALSE())),IF(ISERROR(VLOOKUP(DATA!$P371,'M2'!$A:$C,Q$2,FALSE())),"NOT PRESENT",VLOOKUP(DATA!$P371,'M2'!$A:$C,Q$2,FALSE())),VLOOKUP($P371,'M1'!$A:$C,Q$2,FALSE())),"SPECIFY METHOD")))</f>
        <v>Debris - Zero</v>
      </c>
      <c r="R371" s="54" t="str">
        <f>IF($N371=1,IF(ISERROR(VLOOKUP($P371,'M1'!$A:$C,R$2,FALSE())),"NOT PRESENT",VLOOKUP($P371,'M1'!$A:$C,R$2,FALSE())),IF($N371=2,IF(ISERROR(VLOOKUP(DATA!$P371,'M2'!$A:$C,R$2,FALSE())),"NOT PRESENT",VLOOKUP(DATA!$P371,'M2'!$A:$C,R$2,FALSE())),IF($N371=0,IF(ISERROR(VLOOKUP($P371,'M1'!$A:$C,R$2,FALSE())),IF(ISERROR(VLOOKUP(DATA!$P371,'M2'!$A:$C,R$2,FALSE())),"NOT PRESENT",VLOOKUP(DATA!$P371,'M2'!$A:$C,R$2,FALSE())),VLOOKUP($P371,'M1'!$A:$C,R$2,FALSE())),"SPECIFY METHOD")))</f>
        <v>No Debris found</v>
      </c>
      <c r="S371" s="58">
        <f t="shared" si="185"/>
        <v>0</v>
      </c>
      <c r="T371" s="55">
        <v>0</v>
      </c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</row>
    <row r="372" spans="1:68" s="59" customFormat="1" ht="12.75" customHeight="1">
      <c r="A372" s="54">
        <f>MAX($A$1:$A371)+1</f>
        <v>370</v>
      </c>
      <c r="B372" s="55" t="str">
        <f>IF(ISERROR(B370),IF(ISERROR(B369),IF(ISERROR(B368),"BLANK",B368),B369),B370)</f>
        <v>Kieran Cox</v>
      </c>
      <c r="C372" s="55" t="s">
        <v>169</v>
      </c>
      <c r="D372" s="55" t="s">
        <v>18</v>
      </c>
      <c r="E372" s="54" t="str">
        <f>IF(ISERROR(VLOOKUP($D372,SITES!$A:$E,2,FALSE())),"",VLOOKUP($D372,SITES!$A:$E,2,FALSE()))</f>
        <v>Second Beach South</v>
      </c>
      <c r="F372" s="55">
        <f>IF(ISERROR(VLOOKUP($D372,SITES!$A:$E,3,FALSE())),"",VLOOKUP($D372,SITES!$A:$E,3,FALSE()))</f>
        <v>48.815080000000002</v>
      </c>
      <c r="G372" s="56">
        <f>IF(ISERROR(VLOOKUP($D372,SITES!$A:$E,4,FALSE())),"",VLOOKUP($D372,SITES!$A:$E,4,FALSE()))</f>
        <v>-125.17585</v>
      </c>
      <c r="H372" s="60" t="s">
        <v>5</v>
      </c>
      <c r="I372" s="55">
        <v>1.5</v>
      </c>
      <c r="J372" s="55">
        <v>160</v>
      </c>
      <c r="K372" s="57">
        <v>0.405555555555556</v>
      </c>
      <c r="L372" s="55" t="s">
        <v>170</v>
      </c>
      <c r="M372" s="55">
        <v>4.9000000000000004</v>
      </c>
      <c r="N372" s="55">
        <v>1</v>
      </c>
      <c r="O372" s="55">
        <v>1</v>
      </c>
      <c r="P372" s="55" t="s">
        <v>155</v>
      </c>
      <c r="Q372" s="54" t="str">
        <f>IF($N372=1,IF(ISERROR(VLOOKUP($P372,'M1'!$A:$C,Q$2,FALSE())),"NOT PRESENT",VLOOKUP($P372,'M1'!$A:$C,Q$2,FALSE())),IF($N372=2,IF(ISERROR(VLOOKUP(DATA!$P372,'M2'!$A:$C,Q$2,FALSE())),"NOT PRESENT",VLOOKUP(DATA!$P372,'M2'!$A:$C,Q$2,FALSE())),IF($N372=0,IF(ISERROR(VLOOKUP($P372,'M1'!$A:$C,Q$2,FALSE())),IF(ISERROR(VLOOKUP(DATA!$P372,'M2'!$A:$C,Q$2,FALSE())),"NOT PRESENT",VLOOKUP(DATA!$P372,'M2'!$A:$C,Q$2,FALSE())),VLOOKUP($P372,'M1'!$A:$C,Q$2,FALSE())),"SPECIFY METHOD")))</f>
        <v>Hexagrammos decagrammus</v>
      </c>
      <c r="R372" s="54" t="str">
        <f>IF($N372=1,IF(ISERROR(VLOOKUP($P372,'M1'!$A:$C,R$2,FALSE())),"NOT PRESENT",VLOOKUP($P372,'M1'!$A:$C,R$2,FALSE())),IF($N372=2,IF(ISERROR(VLOOKUP(DATA!$P372,'M2'!$A:$C,R$2,FALSE())),"NOT PRESENT",VLOOKUP(DATA!$P372,'M2'!$A:$C,R$2,FALSE())),IF($N372=0,IF(ISERROR(VLOOKUP($P372,'M1'!$A:$C,R$2,FALSE())),IF(ISERROR(VLOOKUP(DATA!$P372,'M2'!$A:$C,R$2,FALSE())),"NOT PRESENT",VLOOKUP(DATA!$P372,'M2'!$A:$C,R$2,FALSE())),VLOOKUP($P372,'M1'!$A:$C,R$2,FALSE())),"SPECIFY METHOD")))</f>
        <v>Kelp greenling</v>
      </c>
      <c r="S372" s="58">
        <f t="shared" si="185"/>
        <v>4</v>
      </c>
      <c r="T372" s="55">
        <v>0</v>
      </c>
      <c r="U372" s="55"/>
      <c r="V372" s="55"/>
      <c r="W372" s="55"/>
      <c r="X372" s="55">
        <v>1</v>
      </c>
      <c r="Y372" s="55"/>
      <c r="Z372" s="55">
        <v>1</v>
      </c>
      <c r="AA372" s="55">
        <v>1</v>
      </c>
      <c r="AB372" s="55"/>
      <c r="AC372" s="55">
        <v>1</v>
      </c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</row>
    <row r="373" spans="1:68" s="59" customFormat="1" ht="12.75" customHeight="1">
      <c r="A373" s="54">
        <f>MAX($A$1:$A372)+1</f>
        <v>371</v>
      </c>
      <c r="B373" s="55" t="str">
        <f>IF(ISERROR(B372),IF(ISERROR(B370),IF(ISERROR(B369),"BLANK",B369),B370),B372)</f>
        <v>Kieran Cox</v>
      </c>
      <c r="C373" s="55" t="str">
        <f>IF(ISERROR(C372),IF(ISERROR(C370),IF(ISERROR(C369),"BLANK",C369),C370),C372)</f>
        <v>Claire Attridge</v>
      </c>
      <c r="D373" s="55" t="str">
        <f>IF(ISERROR(D372),IF(ISERROR(D370),IF(ISERROR(D369),"BLANK",D369),D370),D372)</f>
        <v>KCCA13</v>
      </c>
      <c r="E373" s="54" t="str">
        <f>IF(ISERROR(VLOOKUP($D373,SITES!$A:$E,2,FALSE())),"",VLOOKUP($D373,SITES!$A:$E,2,FALSE()))</f>
        <v>Second Beach South</v>
      </c>
      <c r="F373" s="55">
        <f>IF(ISERROR(VLOOKUP($D373,SITES!$A:$E,3,FALSE())),"",VLOOKUP($D373,SITES!$A:$E,3,FALSE()))</f>
        <v>48.815080000000002</v>
      </c>
      <c r="G373" s="56">
        <f>IF(ISERROR(VLOOKUP($D373,SITES!$A:$E,4,FALSE())),"",VLOOKUP($D373,SITES!$A:$E,4,FALSE()))</f>
        <v>-125.17585</v>
      </c>
      <c r="H373" s="60" t="str">
        <f t="shared" ref="H373:O373" si="213">IF(ISERROR(H372),IF(ISERROR(H370),IF(ISERROR(H369),"BLANK",H369),H370),H372)</f>
        <v>07/06/2023</v>
      </c>
      <c r="I373" s="55">
        <f t="shared" si="213"/>
        <v>1.5</v>
      </c>
      <c r="J373" s="55">
        <f t="shared" si="213"/>
        <v>160</v>
      </c>
      <c r="K373" s="57">
        <f t="shared" si="213"/>
        <v>0.405555555555556</v>
      </c>
      <c r="L373" s="55" t="str">
        <f t="shared" si="213"/>
        <v>KDC</v>
      </c>
      <c r="M373" s="55">
        <f t="shared" si="213"/>
        <v>4.9000000000000004</v>
      </c>
      <c r="N373" s="55">
        <f t="shared" si="213"/>
        <v>1</v>
      </c>
      <c r="O373" s="55">
        <f t="shared" si="213"/>
        <v>1</v>
      </c>
      <c r="P373" s="55" t="s">
        <v>223</v>
      </c>
      <c r="Q373" s="54" t="str">
        <f>IF($N373=1,IF(ISERROR(VLOOKUP($P373,'M1'!$A:$C,Q$2,FALSE())),"NOT PRESENT",VLOOKUP($P373,'M1'!$A:$C,Q$2,FALSE())),IF($N373=2,IF(ISERROR(VLOOKUP(DATA!$P373,'M2'!$A:$C,Q$2,FALSE())),"NOT PRESENT",VLOOKUP(DATA!$P373,'M2'!$A:$C,Q$2,FALSE())),IF($N373=0,IF(ISERROR(VLOOKUP($P373,'M1'!$A:$C,Q$2,FALSE())),IF(ISERROR(VLOOKUP(DATA!$P373,'M2'!$A:$C,Q$2,FALSE())),"NOT PRESENT",VLOOKUP(DATA!$P373,'M2'!$A:$C,Q$2,FALSE())),VLOOKUP($P373,'M1'!$A:$C,Q$2,FALSE())),"SPECIFY METHOD")))</f>
        <v>Ophiodon elongatus</v>
      </c>
      <c r="R373" s="54" t="str">
        <f>IF($N373=1,IF(ISERROR(VLOOKUP($P373,'M1'!$A:$C,R$2,FALSE())),"NOT PRESENT",VLOOKUP($P373,'M1'!$A:$C,R$2,FALSE())),IF($N373=2,IF(ISERROR(VLOOKUP(DATA!$P373,'M2'!$A:$C,R$2,FALSE())),"NOT PRESENT",VLOOKUP(DATA!$P373,'M2'!$A:$C,R$2,FALSE())),IF($N373=0,IF(ISERROR(VLOOKUP($P373,'M1'!$A:$C,R$2,FALSE())),IF(ISERROR(VLOOKUP(DATA!$P373,'M2'!$A:$C,R$2,FALSE())),"NOT PRESENT",VLOOKUP(DATA!$P373,'M2'!$A:$C,R$2,FALSE())),VLOOKUP($P373,'M1'!$A:$C,R$2,FALSE())),"SPECIFY METHOD")))</f>
        <v>Lingcod</v>
      </c>
      <c r="S373" s="58">
        <f t="shared" si="185"/>
        <v>1</v>
      </c>
      <c r="T373" s="55">
        <v>0</v>
      </c>
      <c r="U373" s="55"/>
      <c r="V373" s="55"/>
      <c r="W373" s="55"/>
      <c r="X373" s="55"/>
      <c r="Y373" s="55"/>
      <c r="Z373" s="55"/>
      <c r="AA373" s="55"/>
      <c r="AB373" s="55">
        <v>1</v>
      </c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</row>
    <row r="374" spans="1:68" s="59" customFormat="1" ht="12.75" customHeight="1">
      <c r="A374" s="54">
        <f>MAX($A$1:$A373)+1</f>
        <v>372</v>
      </c>
      <c r="B374" s="55" t="str">
        <f>IF(ISERROR(B373),IF(ISERROR(B372),IF(ISERROR(B370),"BLANK",B370),B372),B373)</f>
        <v>Kieran Cox</v>
      </c>
      <c r="C374" s="55" t="str">
        <f>IF(ISERROR(C373),IF(ISERROR(C372),IF(ISERROR(C370),"BLANK",C370),C372),C373)</f>
        <v>Claire Attridge</v>
      </c>
      <c r="D374" s="55" t="str">
        <f>IF(ISERROR(D373),IF(ISERROR(D372),IF(ISERROR(D370),"BLANK",D370),D372),D373)</f>
        <v>KCCA13</v>
      </c>
      <c r="E374" s="54" t="str">
        <f>IF(ISERROR(VLOOKUP($D374,SITES!$A:$E,2,FALSE())),"",VLOOKUP($D374,SITES!$A:$E,2,FALSE()))</f>
        <v>Second Beach South</v>
      </c>
      <c r="F374" s="55">
        <f>IF(ISERROR(VLOOKUP($D374,SITES!$A:$E,3,FALSE())),"",VLOOKUP($D374,SITES!$A:$E,3,FALSE()))</f>
        <v>48.815080000000002</v>
      </c>
      <c r="G374" s="56">
        <f>IF(ISERROR(VLOOKUP($D374,SITES!$A:$E,4,FALSE())),"",VLOOKUP($D374,SITES!$A:$E,4,FALSE()))</f>
        <v>-125.17585</v>
      </c>
      <c r="H374" s="60" t="str">
        <f t="shared" ref="H374:M374" si="214">IF(ISERROR(H373),IF(ISERROR(H372),IF(ISERROR(H370),"BLANK",H370),H372),H373)</f>
        <v>07/06/2023</v>
      </c>
      <c r="I374" s="55">
        <f t="shared" si="214"/>
        <v>1.5</v>
      </c>
      <c r="J374" s="55">
        <f t="shared" si="214"/>
        <v>160</v>
      </c>
      <c r="K374" s="57">
        <f t="shared" si="214"/>
        <v>0.405555555555556</v>
      </c>
      <c r="L374" s="55" t="str">
        <f t="shared" si="214"/>
        <v>KDC</v>
      </c>
      <c r="M374" s="55">
        <f t="shared" si="214"/>
        <v>4.9000000000000004</v>
      </c>
      <c r="N374" s="55">
        <v>0</v>
      </c>
      <c r="O374" s="55">
        <f>IF(ISERROR(O373),IF(ISERROR(O372),IF(ISERROR(O370),"BLANK",O370),O372),O373)</f>
        <v>1</v>
      </c>
      <c r="P374" s="55" t="s">
        <v>224</v>
      </c>
      <c r="Q374" s="54" t="str">
        <f>IF($N374=1,IF(ISERROR(VLOOKUP($P374,'M1'!$A:$C,Q$2,FALSE())),"NOT PRESENT",VLOOKUP($P374,'M1'!$A:$C,Q$2,FALSE())),IF($N374=2,IF(ISERROR(VLOOKUP(DATA!$P374,'M2'!$A:$C,Q$2,FALSE())),"NOT PRESENT",VLOOKUP(DATA!$P374,'M2'!$A:$C,Q$2,FALSE())),IF($N374=0,IF(ISERROR(VLOOKUP($P374,'M1'!$A:$C,Q$2,FALSE())),IF(ISERROR(VLOOKUP(DATA!$P374,'M2'!$A:$C,Q$2,FALSE())),"NOT PRESENT",VLOOKUP(DATA!$P374,'M2'!$A:$C,Q$2,FALSE())),VLOOKUP($P374,'M1'!$A:$C,Q$2,FALSE())),"SPECIFY METHOD")))</f>
        <v>Enophrys bison</v>
      </c>
      <c r="R374" s="54" t="str">
        <f>IF($N374=1,IF(ISERROR(VLOOKUP($P374,'M1'!$A:$C,R$2,FALSE())),"NOT PRESENT",VLOOKUP($P374,'M1'!$A:$C,R$2,FALSE())),IF($N374=2,IF(ISERROR(VLOOKUP(DATA!$P374,'M2'!$A:$C,R$2,FALSE())),"NOT PRESENT",VLOOKUP(DATA!$P374,'M2'!$A:$C,R$2,FALSE())),IF($N374=0,IF(ISERROR(VLOOKUP($P374,'M1'!$A:$C,R$2,FALSE())),IF(ISERROR(VLOOKUP(DATA!$P374,'M2'!$A:$C,R$2,FALSE())),"NOT PRESENT",VLOOKUP(DATA!$P374,'M2'!$A:$C,R$2,FALSE())),VLOOKUP($P374,'M1'!$A:$C,R$2,FALSE())),"SPECIFY METHOD")))</f>
        <v>Buffalo sculpin</v>
      </c>
      <c r="S374" s="58">
        <f t="shared" si="185"/>
        <v>1</v>
      </c>
      <c r="T374" s="55">
        <v>0</v>
      </c>
      <c r="U374" s="55"/>
      <c r="V374" s="55"/>
      <c r="W374" s="55"/>
      <c r="X374" s="55"/>
      <c r="Y374" s="55"/>
      <c r="Z374" s="55"/>
      <c r="AA374" s="55"/>
      <c r="AB374" s="55">
        <v>1</v>
      </c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</row>
    <row r="375" spans="1:68" s="59" customFormat="1" ht="12.75" customHeight="1">
      <c r="A375" s="54">
        <f>MAX($A$1:$A374)+1</f>
        <v>373</v>
      </c>
      <c r="B375" s="55" t="str">
        <f t="shared" ref="B375:B406" si="215">IF(ISERROR(B374),IF(ISERROR(B373),IF(ISERROR(B372),"BLANK",B372),B373),B374)</f>
        <v>Kieran Cox</v>
      </c>
      <c r="C375" s="55" t="str">
        <f t="shared" ref="C375:C406" si="216">IF(ISERROR(C374),IF(ISERROR(C373),IF(ISERROR(C372),"BLANK",C372),C373),C374)</f>
        <v>Claire Attridge</v>
      </c>
      <c r="D375" s="55" t="str">
        <f t="shared" ref="D375:D406" si="217">IF(ISERROR(D374),IF(ISERROR(D373),IF(ISERROR(D372),"BLANK",D372),D373),D374)</f>
        <v>KCCA13</v>
      </c>
      <c r="E375" s="54" t="str">
        <f>IF(ISERROR(VLOOKUP($D375,SITES!$A:$E,2,FALSE())),"",VLOOKUP($D375,SITES!$A:$E,2,FALSE()))</f>
        <v>Second Beach South</v>
      </c>
      <c r="F375" s="55">
        <f>IF(ISERROR(VLOOKUP($D375,SITES!$A:$E,3,FALSE())),"",VLOOKUP($D375,SITES!$A:$E,3,FALSE()))</f>
        <v>48.815080000000002</v>
      </c>
      <c r="G375" s="56">
        <f>IF(ISERROR(VLOOKUP($D375,SITES!$A:$E,4,FALSE())),"",VLOOKUP($D375,SITES!$A:$E,4,FALSE()))</f>
        <v>-125.17585</v>
      </c>
      <c r="H375" s="60" t="str">
        <f t="shared" ref="H375:H406" si="218">IF(ISERROR(H374),IF(ISERROR(H373),IF(ISERROR(H372),"BLANK",H372),H373),H374)</f>
        <v>07/06/2023</v>
      </c>
      <c r="I375" s="55">
        <f t="shared" ref="I375:I406" si="219">IF(ISERROR(I374),IF(ISERROR(I373),IF(ISERROR(I372),"BLANK",I372),I373),I374)</f>
        <v>1.5</v>
      </c>
      <c r="J375" s="55">
        <f t="shared" ref="J375:J406" si="220">IF(ISERROR(J374),IF(ISERROR(J373),IF(ISERROR(J372),"BLANK",J372),J373),J374)</f>
        <v>160</v>
      </c>
      <c r="K375" s="57">
        <f t="shared" ref="K375:K406" si="221">IF(ISERROR(K374),IF(ISERROR(K373),IF(ISERROR(K372),"BLANK",K372),K373),K374)</f>
        <v>0.405555555555556</v>
      </c>
      <c r="L375" s="55" t="str">
        <f t="shared" ref="L375:L406" si="222">IF(ISERROR(L374),IF(ISERROR(L373),IF(ISERROR(L372),"BLANK",L372),L373),L374)</f>
        <v>KDC</v>
      </c>
      <c r="M375" s="55">
        <f t="shared" ref="M375:M406" si="223">IF(ISERROR(M374),IF(ISERROR(M373),IF(ISERROR(M372),"BLANK",M372),M373),M374)</f>
        <v>4.9000000000000004</v>
      </c>
      <c r="N375" s="55">
        <v>1</v>
      </c>
      <c r="O375" s="55">
        <f t="shared" ref="O375:O405" si="224">IF(ISERROR(O374),IF(ISERROR(O373),IF(ISERROR(O372),"BLANK",O372),O373),O374)</f>
        <v>1</v>
      </c>
      <c r="P375" s="55" t="s">
        <v>225</v>
      </c>
      <c r="Q375" s="54" t="str">
        <f>IF($N375=1,IF(ISERROR(VLOOKUP($P375,'M1'!$A:$C,Q$2,FALSE())),"NOT PRESENT",VLOOKUP($P375,'M1'!$A:$C,Q$2,FALSE())),IF($N375=2,IF(ISERROR(VLOOKUP(DATA!$P375,'M2'!$A:$C,Q$2,FALSE())),"NOT PRESENT",VLOOKUP(DATA!$P375,'M2'!$A:$C,Q$2,FALSE())),IF($N375=0,IF(ISERROR(VLOOKUP($P375,'M1'!$A:$C,Q$2,FALSE())),IF(ISERROR(VLOOKUP(DATA!$P375,'M2'!$A:$C,Q$2,FALSE())),"NOT PRESENT",VLOOKUP(DATA!$P375,'M2'!$A:$C,Q$2,FALSE())),VLOOKUP($P375,'M1'!$A:$C,Q$2,FALSE())),"SPECIFY METHOD")))</f>
        <v>Myoxocephalus ployacanthocephalus</v>
      </c>
      <c r="R375" s="54" t="str">
        <f>IF($N375=1,IF(ISERROR(VLOOKUP($P375,'M1'!$A:$C,R$2,FALSE())),"NOT PRESENT",VLOOKUP($P375,'M1'!$A:$C,R$2,FALSE())),IF($N375=2,IF(ISERROR(VLOOKUP(DATA!$P375,'M2'!$A:$C,R$2,FALSE())),"NOT PRESENT",VLOOKUP(DATA!$P375,'M2'!$A:$C,R$2,FALSE())),IF($N375=0,IF(ISERROR(VLOOKUP($P375,'M1'!$A:$C,R$2,FALSE())),IF(ISERROR(VLOOKUP(DATA!$P375,'M2'!$A:$C,R$2,FALSE())),"NOT PRESENT",VLOOKUP(DATA!$P375,'M2'!$A:$C,R$2,FALSE())),VLOOKUP($P375,'M1'!$A:$C,R$2,FALSE())),"SPECIFY METHOD")))</f>
        <v>Great Sculpin</v>
      </c>
      <c r="S375" s="58">
        <f t="shared" si="185"/>
        <v>1</v>
      </c>
      <c r="T375" s="55">
        <v>0</v>
      </c>
      <c r="U375" s="55"/>
      <c r="V375" s="55"/>
      <c r="W375" s="55"/>
      <c r="X375" s="55"/>
      <c r="Y375" s="55"/>
      <c r="Z375" s="55">
        <v>1</v>
      </c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</row>
    <row r="376" spans="1:68" s="59" customFormat="1" ht="12.75" customHeight="1">
      <c r="A376" s="54">
        <f>MAX($A$1:$A375)+1</f>
        <v>374</v>
      </c>
      <c r="B376" s="55" t="str">
        <f t="shared" si="215"/>
        <v>Kieran Cox</v>
      </c>
      <c r="C376" s="55" t="str">
        <f t="shared" si="216"/>
        <v>Claire Attridge</v>
      </c>
      <c r="D376" s="55" t="str">
        <f t="shared" si="217"/>
        <v>KCCA13</v>
      </c>
      <c r="E376" s="54" t="str">
        <f>IF(ISERROR(VLOOKUP($D376,SITES!$A:$E,2,FALSE())),"",VLOOKUP($D376,SITES!$A:$E,2,FALSE()))</f>
        <v>Second Beach South</v>
      </c>
      <c r="F376" s="55">
        <f>IF(ISERROR(VLOOKUP($D376,SITES!$A:$E,3,FALSE())),"",VLOOKUP($D376,SITES!$A:$E,3,FALSE()))</f>
        <v>48.815080000000002</v>
      </c>
      <c r="G376" s="56">
        <f>IF(ISERROR(VLOOKUP($D376,SITES!$A:$E,4,FALSE())),"",VLOOKUP($D376,SITES!$A:$E,4,FALSE()))</f>
        <v>-125.17585</v>
      </c>
      <c r="H376" s="60" t="str">
        <f t="shared" si="218"/>
        <v>07/06/2023</v>
      </c>
      <c r="I376" s="55">
        <f t="shared" si="219"/>
        <v>1.5</v>
      </c>
      <c r="J376" s="55">
        <f t="shared" si="220"/>
        <v>160</v>
      </c>
      <c r="K376" s="57">
        <f t="shared" si="221"/>
        <v>0.405555555555556</v>
      </c>
      <c r="L376" s="55" t="str">
        <f t="shared" si="222"/>
        <v>KDC</v>
      </c>
      <c r="M376" s="55">
        <f t="shared" si="223"/>
        <v>4.9000000000000004</v>
      </c>
      <c r="N376" s="55">
        <f>IF(ISERROR(N375),IF(ISERROR(N374),IF(ISERROR(N373),"BLANK",N373),N374),N375)</f>
        <v>1</v>
      </c>
      <c r="O376" s="55">
        <f t="shared" si="224"/>
        <v>1</v>
      </c>
      <c r="P376" s="55" t="s">
        <v>171</v>
      </c>
      <c r="Q376" s="54" t="str">
        <f>IF($N376=1,IF(ISERROR(VLOOKUP($P376,'M1'!$A:$C,Q$2,FALSE())),"NOT PRESENT",VLOOKUP($P376,'M1'!$A:$C,Q$2,FALSE())),IF($N376=2,IF(ISERROR(VLOOKUP(DATA!$P376,'M2'!$A:$C,Q$2,FALSE())),"NOT PRESENT",VLOOKUP(DATA!$P376,'M2'!$A:$C,Q$2,FALSE())),IF($N376=0,IF(ISERROR(VLOOKUP($P376,'M1'!$A:$C,Q$2,FALSE())),IF(ISERROR(VLOOKUP(DATA!$P376,'M2'!$A:$C,Q$2,FALSE())),"NOT PRESENT",VLOOKUP(DATA!$P376,'M2'!$A:$C,Q$2,FALSE())),VLOOKUP($P376,'M1'!$A:$C,Q$2,FALSE())),"SPECIFY METHOD")))</f>
        <v>Rhacochilus vacca</v>
      </c>
      <c r="R376" s="54" t="str">
        <f>IF($N376=1,IF(ISERROR(VLOOKUP($P376,'M1'!$A:$C,R$2,FALSE())),"NOT PRESENT",VLOOKUP($P376,'M1'!$A:$C,R$2,FALSE())),IF($N376=2,IF(ISERROR(VLOOKUP(DATA!$P376,'M2'!$A:$C,R$2,FALSE())),"NOT PRESENT",VLOOKUP(DATA!$P376,'M2'!$A:$C,R$2,FALSE())),IF($N376=0,IF(ISERROR(VLOOKUP($P376,'M1'!$A:$C,R$2,FALSE())),IF(ISERROR(VLOOKUP(DATA!$P376,'M2'!$A:$C,R$2,FALSE())),"NOT PRESENT",VLOOKUP(DATA!$P376,'M2'!$A:$C,R$2,FALSE())),VLOOKUP($P376,'M1'!$A:$C,R$2,FALSE())),"SPECIFY METHOD")))</f>
        <v>Pile perch</v>
      </c>
      <c r="S376" s="58">
        <f t="shared" si="185"/>
        <v>1</v>
      </c>
      <c r="T376" s="55">
        <v>0</v>
      </c>
      <c r="U376" s="55"/>
      <c r="V376" s="55"/>
      <c r="W376" s="55"/>
      <c r="X376" s="55"/>
      <c r="Y376" s="55"/>
      <c r="Z376" s="55"/>
      <c r="AA376" s="55">
        <v>1</v>
      </c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</row>
    <row r="377" spans="1:68" s="59" customFormat="1" ht="12.75" customHeight="1">
      <c r="A377" s="54">
        <f>MAX($A$1:$A376)+1</f>
        <v>375</v>
      </c>
      <c r="B377" s="55" t="str">
        <f t="shared" si="215"/>
        <v>Kieran Cox</v>
      </c>
      <c r="C377" s="55" t="str">
        <f t="shared" si="216"/>
        <v>Claire Attridge</v>
      </c>
      <c r="D377" s="55" t="str">
        <f t="shared" si="217"/>
        <v>KCCA13</v>
      </c>
      <c r="E377" s="54" t="str">
        <f>IF(ISERROR(VLOOKUP($D377,SITES!$A:$E,2,FALSE())),"",VLOOKUP($D377,SITES!$A:$E,2,FALSE()))</f>
        <v>Second Beach South</v>
      </c>
      <c r="F377" s="55">
        <f>IF(ISERROR(VLOOKUP($D377,SITES!$A:$E,3,FALSE())),"",VLOOKUP($D377,SITES!$A:$E,3,FALSE()))</f>
        <v>48.815080000000002</v>
      </c>
      <c r="G377" s="56">
        <f>IF(ISERROR(VLOOKUP($D377,SITES!$A:$E,4,FALSE())),"",VLOOKUP($D377,SITES!$A:$E,4,FALSE()))</f>
        <v>-125.17585</v>
      </c>
      <c r="H377" s="60" t="str">
        <f t="shared" si="218"/>
        <v>07/06/2023</v>
      </c>
      <c r="I377" s="55">
        <f t="shared" si="219"/>
        <v>1.5</v>
      </c>
      <c r="J377" s="55">
        <f t="shared" si="220"/>
        <v>160</v>
      </c>
      <c r="K377" s="57">
        <f t="shared" si="221"/>
        <v>0.405555555555556</v>
      </c>
      <c r="L377" s="55" t="str">
        <f t="shared" si="222"/>
        <v>KDC</v>
      </c>
      <c r="M377" s="55">
        <f t="shared" si="223"/>
        <v>4.9000000000000004</v>
      </c>
      <c r="N377" s="55">
        <v>0</v>
      </c>
      <c r="O377" s="55">
        <f t="shared" si="224"/>
        <v>1</v>
      </c>
      <c r="P377" s="55" t="s">
        <v>157</v>
      </c>
      <c r="Q377" s="54" t="str">
        <f>IF($N377=1,IF(ISERROR(VLOOKUP($P377,'M1'!$A:$C,Q$2,FALSE())),"NOT PRESENT",VLOOKUP($P377,'M1'!$A:$C,Q$2,FALSE())),IF($N377=2,IF(ISERROR(VLOOKUP(DATA!$P377,'M2'!$A:$C,Q$2,FALSE())),"NOT PRESENT",VLOOKUP(DATA!$P377,'M2'!$A:$C,Q$2,FALSE())),IF($N377=0,IF(ISERROR(VLOOKUP($P377,'M1'!$A:$C,Q$2,FALSE())),IF(ISERROR(VLOOKUP(DATA!$P377,'M2'!$A:$C,Q$2,FALSE())),"NOT PRESENT",VLOOKUP(DATA!$P377,'M2'!$A:$C,Q$2,FALSE())),VLOOKUP($P377,'M1'!$A:$C,Q$2,FALSE())),"SPECIFY METHOD")))</f>
        <v>Sebastes melanops</v>
      </c>
      <c r="R377" s="54" t="str">
        <f>IF($N377=1,IF(ISERROR(VLOOKUP($P377,'M1'!$A:$C,R$2,FALSE())),"NOT PRESENT",VLOOKUP($P377,'M1'!$A:$C,R$2,FALSE())),IF($N377=2,IF(ISERROR(VLOOKUP(DATA!$P377,'M2'!$A:$C,R$2,FALSE())),"NOT PRESENT",VLOOKUP(DATA!$P377,'M2'!$A:$C,R$2,FALSE())),IF($N377=0,IF(ISERROR(VLOOKUP($P377,'M1'!$A:$C,R$2,FALSE())),IF(ISERROR(VLOOKUP(DATA!$P377,'M2'!$A:$C,R$2,FALSE())),"NOT PRESENT",VLOOKUP(DATA!$P377,'M2'!$A:$C,R$2,FALSE())),VLOOKUP($P377,'M1'!$A:$C,R$2,FALSE())),"SPECIFY METHOD")))</f>
        <v>Black rockfish</v>
      </c>
      <c r="S377" s="58">
        <f t="shared" si="185"/>
        <v>1</v>
      </c>
      <c r="T377" s="55">
        <v>0</v>
      </c>
      <c r="U377" s="55"/>
      <c r="V377" s="55"/>
      <c r="W377" s="55"/>
      <c r="X377" s="55"/>
      <c r="Y377" s="55"/>
      <c r="Z377" s="55"/>
      <c r="AA377" s="55"/>
      <c r="AB377" s="55"/>
      <c r="AC377" s="55">
        <v>1</v>
      </c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</row>
    <row r="378" spans="1:68" s="59" customFormat="1" ht="12.75" customHeight="1">
      <c r="A378" s="54">
        <f>MAX($A$1:$A377)+1</f>
        <v>376</v>
      </c>
      <c r="B378" s="55" t="str">
        <f t="shared" si="215"/>
        <v>Kieran Cox</v>
      </c>
      <c r="C378" s="55" t="str">
        <f t="shared" si="216"/>
        <v>Claire Attridge</v>
      </c>
      <c r="D378" s="55" t="str">
        <f t="shared" si="217"/>
        <v>KCCA13</v>
      </c>
      <c r="E378" s="54" t="str">
        <f>IF(ISERROR(VLOOKUP($D378,SITES!$A:$E,2,FALSE())),"",VLOOKUP($D378,SITES!$A:$E,2,FALSE()))</f>
        <v>Second Beach South</v>
      </c>
      <c r="F378" s="55">
        <f>IF(ISERROR(VLOOKUP($D378,SITES!$A:$E,3,FALSE())),"",VLOOKUP($D378,SITES!$A:$E,3,FALSE()))</f>
        <v>48.815080000000002</v>
      </c>
      <c r="G378" s="56">
        <f>IF(ISERROR(VLOOKUP($D378,SITES!$A:$E,4,FALSE())),"",VLOOKUP($D378,SITES!$A:$E,4,FALSE()))</f>
        <v>-125.17585</v>
      </c>
      <c r="H378" s="60" t="str">
        <f t="shared" si="218"/>
        <v>07/06/2023</v>
      </c>
      <c r="I378" s="55">
        <f t="shared" si="219"/>
        <v>1.5</v>
      </c>
      <c r="J378" s="55">
        <f t="shared" si="220"/>
        <v>160</v>
      </c>
      <c r="K378" s="57">
        <f t="shared" si="221"/>
        <v>0.405555555555556</v>
      </c>
      <c r="L378" s="55" t="str">
        <f t="shared" si="222"/>
        <v>KDC</v>
      </c>
      <c r="M378" s="55">
        <f t="shared" si="223"/>
        <v>4.9000000000000004</v>
      </c>
      <c r="N378" s="55">
        <f>IF(ISERROR(N377),IF(ISERROR(N376),IF(ISERROR(N375),"BLANK",N375),N376),N377)</f>
        <v>0</v>
      </c>
      <c r="O378" s="55">
        <f t="shared" si="224"/>
        <v>1</v>
      </c>
      <c r="P378" s="55" t="s">
        <v>223</v>
      </c>
      <c r="Q378" s="54" t="str">
        <f>IF($N378=1,IF(ISERROR(VLOOKUP($P378,'M1'!$A:$C,Q$2,FALSE())),"NOT PRESENT",VLOOKUP($P378,'M1'!$A:$C,Q$2,FALSE())),IF($N378=2,IF(ISERROR(VLOOKUP(DATA!$P378,'M2'!$A:$C,Q$2,FALSE())),"NOT PRESENT",VLOOKUP(DATA!$P378,'M2'!$A:$C,Q$2,FALSE())),IF($N378=0,IF(ISERROR(VLOOKUP($P378,'M1'!$A:$C,Q$2,FALSE())),IF(ISERROR(VLOOKUP(DATA!$P378,'M2'!$A:$C,Q$2,FALSE())),"NOT PRESENT",VLOOKUP(DATA!$P378,'M2'!$A:$C,Q$2,FALSE())),VLOOKUP($P378,'M1'!$A:$C,Q$2,FALSE())),"SPECIFY METHOD")))</f>
        <v>Ophiodon elongatus</v>
      </c>
      <c r="R378" s="54" t="str">
        <f>IF($N378=1,IF(ISERROR(VLOOKUP($P378,'M1'!$A:$C,R$2,FALSE())),"NOT PRESENT",VLOOKUP($P378,'M1'!$A:$C,R$2,FALSE())),IF($N378=2,IF(ISERROR(VLOOKUP(DATA!$P378,'M2'!$A:$C,R$2,FALSE())),"NOT PRESENT",VLOOKUP(DATA!$P378,'M2'!$A:$C,R$2,FALSE())),IF($N378=0,IF(ISERROR(VLOOKUP($P378,'M1'!$A:$C,R$2,FALSE())),IF(ISERROR(VLOOKUP(DATA!$P378,'M2'!$A:$C,R$2,FALSE())),"NOT PRESENT",VLOOKUP(DATA!$P378,'M2'!$A:$C,R$2,FALSE())),VLOOKUP($P378,'M1'!$A:$C,R$2,FALSE())),"SPECIFY METHOD")))</f>
        <v>Lingcod</v>
      </c>
      <c r="S378" s="58">
        <f t="shared" si="185"/>
        <v>1</v>
      </c>
      <c r="T378" s="55">
        <v>0</v>
      </c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>
        <v>1</v>
      </c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</row>
    <row r="379" spans="1:68" s="59" customFormat="1" ht="12.75" customHeight="1">
      <c r="A379" s="54">
        <f>MAX($A$1:$A378)+1</f>
        <v>377</v>
      </c>
      <c r="B379" s="55" t="str">
        <f t="shared" si="215"/>
        <v>Kieran Cox</v>
      </c>
      <c r="C379" s="55" t="str">
        <f t="shared" si="216"/>
        <v>Claire Attridge</v>
      </c>
      <c r="D379" s="55" t="str">
        <f t="shared" si="217"/>
        <v>KCCA13</v>
      </c>
      <c r="E379" s="54" t="str">
        <f>IF(ISERROR(VLOOKUP($D379,SITES!$A:$E,2,FALSE())),"",VLOOKUP($D379,SITES!$A:$E,2,FALSE()))</f>
        <v>Second Beach South</v>
      </c>
      <c r="F379" s="55">
        <f>IF(ISERROR(VLOOKUP($D379,SITES!$A:$E,3,FALSE())),"",VLOOKUP($D379,SITES!$A:$E,3,FALSE()))</f>
        <v>48.815080000000002</v>
      </c>
      <c r="G379" s="56">
        <f>IF(ISERROR(VLOOKUP($D379,SITES!$A:$E,4,FALSE())),"",VLOOKUP($D379,SITES!$A:$E,4,FALSE()))</f>
        <v>-125.17585</v>
      </c>
      <c r="H379" s="60" t="str">
        <f t="shared" si="218"/>
        <v>07/06/2023</v>
      </c>
      <c r="I379" s="55">
        <f t="shared" si="219"/>
        <v>1.5</v>
      </c>
      <c r="J379" s="55">
        <f t="shared" si="220"/>
        <v>160</v>
      </c>
      <c r="K379" s="57">
        <f t="shared" si="221"/>
        <v>0.405555555555556</v>
      </c>
      <c r="L379" s="55" t="str">
        <f t="shared" si="222"/>
        <v>KDC</v>
      </c>
      <c r="M379" s="55">
        <f t="shared" si="223"/>
        <v>4.9000000000000004</v>
      </c>
      <c r="N379" s="55">
        <f>IF(ISERROR(N378),IF(ISERROR(N377),IF(ISERROR(N376),"BLANK",N376),N377),N378)</f>
        <v>0</v>
      </c>
      <c r="O379" s="55">
        <f t="shared" si="224"/>
        <v>1</v>
      </c>
      <c r="P379" s="55" t="s">
        <v>219</v>
      </c>
      <c r="Q379" s="54" t="str">
        <f>IF($N379=1,IF(ISERROR(VLOOKUP($P379,'M1'!$A:$C,Q$2,FALSE())),"NOT PRESENT",VLOOKUP($P379,'M1'!$A:$C,Q$2,FALSE())),IF($N379=2,IF(ISERROR(VLOOKUP(DATA!$P379,'M2'!$A:$C,Q$2,FALSE())),"NOT PRESENT",VLOOKUP(DATA!$P379,'M2'!$A:$C,Q$2,FALSE())),IF($N379=0,IF(ISERROR(VLOOKUP($P379,'M1'!$A:$C,Q$2,FALSE())),IF(ISERROR(VLOOKUP(DATA!$P379,'M2'!$A:$C,Q$2,FALSE())),"NOT PRESENT",VLOOKUP(DATA!$P379,'M2'!$A:$C,Q$2,FALSE())),VLOOKUP($P379,'M1'!$A:$C,Q$2,FALSE())),"SPECIFY METHOD")))</f>
        <v>Clupea pallasii</v>
      </c>
      <c r="R379" s="54" t="str">
        <f>IF($N379=1,IF(ISERROR(VLOOKUP($P379,'M1'!$A:$C,R$2,FALSE())),"NOT PRESENT",VLOOKUP($P379,'M1'!$A:$C,R$2,FALSE())),IF($N379=2,IF(ISERROR(VLOOKUP(DATA!$P379,'M2'!$A:$C,R$2,FALSE())),"NOT PRESENT",VLOOKUP(DATA!$P379,'M2'!$A:$C,R$2,FALSE())),IF($N379=0,IF(ISERROR(VLOOKUP($P379,'M1'!$A:$C,R$2,FALSE())),IF(ISERROR(VLOOKUP(DATA!$P379,'M2'!$A:$C,R$2,FALSE())),"NOT PRESENT",VLOOKUP(DATA!$P379,'M2'!$A:$C,R$2,FALSE())),VLOOKUP($P379,'M1'!$A:$C,R$2,FALSE())),"SPECIFY METHOD")))</f>
        <v>Pacific Herring</v>
      </c>
      <c r="S379" s="58">
        <f t="shared" si="185"/>
        <v>200</v>
      </c>
      <c r="T379" s="55">
        <v>0</v>
      </c>
      <c r="U379" s="55"/>
      <c r="V379" s="55">
        <v>50</v>
      </c>
      <c r="W379" s="55">
        <v>150</v>
      </c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</row>
    <row r="380" spans="1:68" s="59" customFormat="1" ht="12.75" customHeight="1">
      <c r="A380" s="54">
        <f>MAX($A$1:$A379)+1</f>
        <v>378</v>
      </c>
      <c r="B380" s="55" t="str">
        <f t="shared" si="215"/>
        <v>Kieran Cox</v>
      </c>
      <c r="C380" s="55" t="str">
        <f t="shared" si="216"/>
        <v>Claire Attridge</v>
      </c>
      <c r="D380" s="55" t="str">
        <f t="shared" si="217"/>
        <v>KCCA13</v>
      </c>
      <c r="E380" s="54" t="str">
        <f>IF(ISERROR(VLOOKUP($D380,SITES!$A:$E,2,FALSE())),"",VLOOKUP($D380,SITES!$A:$E,2,FALSE()))</f>
        <v>Second Beach South</v>
      </c>
      <c r="F380" s="55">
        <f>IF(ISERROR(VLOOKUP($D380,SITES!$A:$E,3,FALSE())),"",VLOOKUP($D380,SITES!$A:$E,3,FALSE()))</f>
        <v>48.815080000000002</v>
      </c>
      <c r="G380" s="56">
        <f>IF(ISERROR(VLOOKUP($D380,SITES!$A:$E,4,FALSE())),"",VLOOKUP($D380,SITES!$A:$E,4,FALSE()))</f>
        <v>-125.17585</v>
      </c>
      <c r="H380" s="60" t="str">
        <f t="shared" si="218"/>
        <v>07/06/2023</v>
      </c>
      <c r="I380" s="55">
        <f t="shared" si="219"/>
        <v>1.5</v>
      </c>
      <c r="J380" s="55">
        <f t="shared" si="220"/>
        <v>160</v>
      </c>
      <c r="K380" s="57">
        <f t="shared" si="221"/>
        <v>0.405555555555556</v>
      </c>
      <c r="L380" s="55" t="str">
        <f t="shared" si="222"/>
        <v>KDC</v>
      </c>
      <c r="M380" s="55">
        <f t="shared" si="223"/>
        <v>4.9000000000000004</v>
      </c>
      <c r="N380" s="55">
        <v>2</v>
      </c>
      <c r="O380" s="55">
        <f t="shared" si="224"/>
        <v>1</v>
      </c>
      <c r="P380" s="55" t="s">
        <v>143</v>
      </c>
      <c r="Q380" s="54" t="str">
        <f>IF($N380=1,IF(ISERROR(VLOOKUP($P380,'M1'!$A:$C,Q$2,FALSE())),"NOT PRESENT",VLOOKUP($P380,'M1'!$A:$C,Q$2,FALSE())),IF($N380=2,IF(ISERROR(VLOOKUP(DATA!$P380,'M2'!$A:$C,Q$2,FALSE())),"NOT PRESENT",VLOOKUP(DATA!$P380,'M2'!$A:$C,Q$2,FALSE())),IF($N380=0,IF(ISERROR(VLOOKUP($P380,'M1'!$A:$C,Q$2,FALSE())),IF(ISERROR(VLOOKUP(DATA!$P380,'M2'!$A:$C,Q$2,FALSE())),"NOT PRESENT",VLOOKUP(DATA!$P380,'M2'!$A:$C,Q$2,FALSE())),VLOOKUP($P380,'M1'!$A:$C,Q$2,FALSE())),"SPECIFY METHOD")))</f>
        <v>Henricia spp.</v>
      </c>
      <c r="R380" s="54" t="str">
        <f>IF($N380=1,IF(ISERROR(VLOOKUP($P380,'M1'!$A:$C,R$2,FALSE())),"NOT PRESENT",VLOOKUP($P380,'M1'!$A:$C,R$2,FALSE())),IF($N380=2,IF(ISERROR(VLOOKUP(DATA!$P380,'M2'!$A:$C,R$2,FALSE())),"NOT PRESENT",VLOOKUP(DATA!$P380,'M2'!$A:$C,R$2,FALSE())),IF($N380=0,IF(ISERROR(VLOOKUP($P380,'M1'!$A:$C,R$2,FALSE())),IF(ISERROR(VLOOKUP(DATA!$P380,'M2'!$A:$C,R$2,FALSE())),"NOT PRESENT",VLOOKUP(DATA!$P380,'M2'!$A:$C,R$2,FALSE())),VLOOKUP($P380,'M1'!$A:$C,R$2,FALSE())),"SPECIFY METHOD")))</f>
        <v>Unidentified blood star</v>
      </c>
      <c r="S380" s="58">
        <f t="shared" si="185"/>
        <v>12</v>
      </c>
      <c r="T380" s="55">
        <v>0</v>
      </c>
      <c r="U380" s="55">
        <v>5</v>
      </c>
      <c r="V380" s="55">
        <v>5</v>
      </c>
      <c r="W380" s="55">
        <v>2</v>
      </c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</row>
    <row r="381" spans="1:68" s="59" customFormat="1" ht="12.75" customHeight="1">
      <c r="A381" s="54">
        <f>MAX($A$1:$A380)+1</f>
        <v>379</v>
      </c>
      <c r="B381" s="55" t="str">
        <f t="shared" si="215"/>
        <v>Kieran Cox</v>
      </c>
      <c r="C381" s="55" t="str">
        <f t="shared" si="216"/>
        <v>Claire Attridge</v>
      </c>
      <c r="D381" s="55" t="str">
        <f t="shared" si="217"/>
        <v>KCCA13</v>
      </c>
      <c r="E381" s="54" t="str">
        <f>IF(ISERROR(VLOOKUP($D381,SITES!$A:$E,2,FALSE())),"",VLOOKUP($D381,SITES!$A:$E,2,FALSE()))</f>
        <v>Second Beach South</v>
      </c>
      <c r="F381" s="55">
        <f>IF(ISERROR(VLOOKUP($D381,SITES!$A:$E,3,FALSE())),"",VLOOKUP($D381,SITES!$A:$E,3,FALSE()))</f>
        <v>48.815080000000002</v>
      </c>
      <c r="G381" s="56">
        <f>IF(ISERROR(VLOOKUP($D381,SITES!$A:$E,4,FALSE())),"",VLOOKUP($D381,SITES!$A:$E,4,FALSE()))</f>
        <v>-125.17585</v>
      </c>
      <c r="H381" s="60" t="str">
        <f t="shared" si="218"/>
        <v>07/06/2023</v>
      </c>
      <c r="I381" s="55">
        <f t="shared" si="219"/>
        <v>1.5</v>
      </c>
      <c r="J381" s="55">
        <f t="shared" si="220"/>
        <v>160</v>
      </c>
      <c r="K381" s="57">
        <f t="shared" si="221"/>
        <v>0.405555555555556</v>
      </c>
      <c r="L381" s="55" t="str">
        <f t="shared" si="222"/>
        <v>KDC</v>
      </c>
      <c r="M381" s="55">
        <f t="shared" si="223"/>
        <v>4.9000000000000004</v>
      </c>
      <c r="N381" s="55">
        <f t="shared" ref="N381:N405" si="225">IF(ISERROR(N380),IF(ISERROR(N379),IF(ISERROR(N378),"BLANK",N378),N379),N380)</f>
        <v>2</v>
      </c>
      <c r="O381" s="55">
        <f t="shared" si="224"/>
        <v>1</v>
      </c>
      <c r="P381" s="55" t="s">
        <v>146</v>
      </c>
      <c r="Q381" s="54" t="str">
        <f>IF($N381=1,IF(ISERROR(VLOOKUP($P381,'M1'!$A:$C,Q$2,FALSE())),"NOT PRESENT",VLOOKUP($P381,'M1'!$A:$C,Q$2,FALSE())),IF($N381=2,IF(ISERROR(VLOOKUP(DATA!$P381,'M2'!$A:$C,Q$2,FALSE())),"NOT PRESENT",VLOOKUP(DATA!$P381,'M2'!$A:$C,Q$2,FALSE())),IF($N381=0,IF(ISERROR(VLOOKUP($P381,'M1'!$A:$C,Q$2,FALSE())),IF(ISERROR(VLOOKUP(DATA!$P381,'M2'!$A:$C,Q$2,FALSE())),"NOT PRESENT",VLOOKUP(DATA!$P381,'M2'!$A:$C,Q$2,FALSE())),VLOOKUP($P381,'M1'!$A:$C,Q$2,FALSE())),"SPECIFY METHOD")))</f>
        <v>Mesocentrotus franciscanus</v>
      </c>
      <c r="R381" s="54" t="str">
        <f>IF($N381=1,IF(ISERROR(VLOOKUP($P381,'M1'!$A:$C,R$2,FALSE())),"NOT PRESENT",VLOOKUP($P381,'M1'!$A:$C,R$2,FALSE())),IF($N381=2,IF(ISERROR(VLOOKUP(DATA!$P381,'M2'!$A:$C,R$2,FALSE())),"NOT PRESENT",VLOOKUP(DATA!$P381,'M2'!$A:$C,R$2,FALSE())),IF($N381=0,IF(ISERROR(VLOOKUP($P381,'M1'!$A:$C,R$2,FALSE())),IF(ISERROR(VLOOKUP(DATA!$P381,'M2'!$A:$C,R$2,FALSE())),"NOT PRESENT",VLOOKUP(DATA!$P381,'M2'!$A:$C,R$2,FALSE())),VLOOKUP($P381,'M1'!$A:$C,R$2,FALSE())),"SPECIFY METHOD")))</f>
        <v>Red sea urchin</v>
      </c>
      <c r="S381" s="58">
        <f t="shared" si="185"/>
        <v>158</v>
      </c>
      <c r="T381" s="55">
        <v>158</v>
      </c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</row>
    <row r="382" spans="1:68" s="59" customFormat="1" ht="12.75" customHeight="1">
      <c r="A382" s="54">
        <f>MAX($A$1:$A381)+1</f>
        <v>380</v>
      </c>
      <c r="B382" s="55" t="str">
        <f t="shared" si="215"/>
        <v>Kieran Cox</v>
      </c>
      <c r="C382" s="55" t="str">
        <f t="shared" si="216"/>
        <v>Claire Attridge</v>
      </c>
      <c r="D382" s="55" t="str">
        <f t="shared" si="217"/>
        <v>KCCA13</v>
      </c>
      <c r="E382" s="54" t="str">
        <f>IF(ISERROR(VLOOKUP($D382,SITES!$A:$E,2,FALSE())),"",VLOOKUP($D382,SITES!$A:$E,2,FALSE()))</f>
        <v>Second Beach South</v>
      </c>
      <c r="F382" s="55">
        <f>IF(ISERROR(VLOOKUP($D382,SITES!$A:$E,3,FALSE())),"",VLOOKUP($D382,SITES!$A:$E,3,FALSE()))</f>
        <v>48.815080000000002</v>
      </c>
      <c r="G382" s="56">
        <f>IF(ISERROR(VLOOKUP($D382,SITES!$A:$E,4,FALSE())),"",VLOOKUP($D382,SITES!$A:$E,4,FALSE()))</f>
        <v>-125.17585</v>
      </c>
      <c r="H382" s="60" t="str">
        <f t="shared" si="218"/>
        <v>07/06/2023</v>
      </c>
      <c r="I382" s="55">
        <f t="shared" si="219"/>
        <v>1.5</v>
      </c>
      <c r="J382" s="55">
        <f t="shared" si="220"/>
        <v>160</v>
      </c>
      <c r="K382" s="57">
        <f t="shared" si="221"/>
        <v>0.405555555555556</v>
      </c>
      <c r="L382" s="55" t="str">
        <f t="shared" si="222"/>
        <v>KDC</v>
      </c>
      <c r="M382" s="55">
        <f t="shared" si="223"/>
        <v>4.9000000000000004</v>
      </c>
      <c r="N382" s="55">
        <f t="shared" si="225"/>
        <v>2</v>
      </c>
      <c r="O382" s="55">
        <f t="shared" si="224"/>
        <v>1</v>
      </c>
      <c r="P382" s="55" t="s">
        <v>147</v>
      </c>
      <c r="Q382" s="54" t="str">
        <f>IF($N382=1,IF(ISERROR(VLOOKUP($P382,'M1'!$A:$C,Q$2,FALSE())),"NOT PRESENT",VLOOKUP($P382,'M1'!$A:$C,Q$2,FALSE())),IF($N382=2,IF(ISERROR(VLOOKUP(DATA!$P382,'M2'!$A:$C,Q$2,FALSE())),"NOT PRESENT",VLOOKUP(DATA!$P382,'M2'!$A:$C,Q$2,FALSE())),IF($N382=0,IF(ISERROR(VLOOKUP($P382,'M1'!$A:$C,Q$2,FALSE())),IF(ISERROR(VLOOKUP(DATA!$P382,'M2'!$A:$C,Q$2,FALSE())),"NOT PRESENT",VLOOKUP(DATA!$P382,'M2'!$A:$C,Q$2,FALSE())),VLOOKUP($P382,'M1'!$A:$C,Q$2,FALSE())),"SPECIFY METHOD")))</f>
        <v>Orthasterias koehleri</v>
      </c>
      <c r="R382" s="54" t="str">
        <f>IF($N382=1,IF(ISERROR(VLOOKUP($P382,'M1'!$A:$C,R$2,FALSE())),"NOT PRESENT",VLOOKUP($P382,'M1'!$A:$C,R$2,FALSE())),IF($N382=2,IF(ISERROR(VLOOKUP(DATA!$P382,'M2'!$A:$C,R$2,FALSE())),"NOT PRESENT",VLOOKUP(DATA!$P382,'M2'!$A:$C,R$2,FALSE())),IF($N382=0,IF(ISERROR(VLOOKUP($P382,'M1'!$A:$C,R$2,FALSE())),IF(ISERROR(VLOOKUP(DATA!$P382,'M2'!$A:$C,R$2,FALSE())),"NOT PRESENT",VLOOKUP(DATA!$P382,'M2'!$A:$C,R$2,FALSE())),VLOOKUP($P382,'M1'!$A:$C,R$2,FALSE())),"SPECIFY METHOD")))</f>
        <v>Rainbow star</v>
      </c>
      <c r="S382" s="58">
        <f t="shared" si="185"/>
        <v>12</v>
      </c>
      <c r="T382" s="55">
        <v>12</v>
      </c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</row>
    <row r="383" spans="1:68" s="59" customFormat="1" ht="12.75" customHeight="1">
      <c r="A383" s="54">
        <f>MAX($A$1:$A382)+1</f>
        <v>381</v>
      </c>
      <c r="B383" s="55" t="str">
        <f t="shared" si="215"/>
        <v>Kieran Cox</v>
      </c>
      <c r="C383" s="55" t="str">
        <f t="shared" si="216"/>
        <v>Claire Attridge</v>
      </c>
      <c r="D383" s="55" t="str">
        <f t="shared" si="217"/>
        <v>KCCA13</v>
      </c>
      <c r="E383" s="54" t="str">
        <f>IF(ISERROR(VLOOKUP($D383,SITES!$A:$E,2,FALSE())),"",VLOOKUP($D383,SITES!$A:$E,2,FALSE()))</f>
        <v>Second Beach South</v>
      </c>
      <c r="F383" s="55">
        <f>IF(ISERROR(VLOOKUP($D383,SITES!$A:$E,3,FALSE())),"",VLOOKUP($D383,SITES!$A:$E,3,FALSE()))</f>
        <v>48.815080000000002</v>
      </c>
      <c r="G383" s="56">
        <f>IF(ISERROR(VLOOKUP($D383,SITES!$A:$E,4,FALSE())),"",VLOOKUP($D383,SITES!$A:$E,4,FALSE()))</f>
        <v>-125.17585</v>
      </c>
      <c r="H383" s="60" t="str">
        <f t="shared" si="218"/>
        <v>07/06/2023</v>
      </c>
      <c r="I383" s="55">
        <f t="shared" si="219"/>
        <v>1.5</v>
      </c>
      <c r="J383" s="55">
        <f t="shared" si="220"/>
        <v>160</v>
      </c>
      <c r="K383" s="57">
        <f t="shared" si="221"/>
        <v>0.405555555555556</v>
      </c>
      <c r="L383" s="55" t="str">
        <f t="shared" si="222"/>
        <v>KDC</v>
      </c>
      <c r="M383" s="55">
        <f t="shared" si="223"/>
        <v>4.9000000000000004</v>
      </c>
      <c r="N383" s="55">
        <f t="shared" si="225"/>
        <v>2</v>
      </c>
      <c r="O383" s="55">
        <f t="shared" si="224"/>
        <v>1</v>
      </c>
      <c r="P383" s="55" t="s">
        <v>179</v>
      </c>
      <c r="Q383" s="54" t="str">
        <f>IF($N383=1,IF(ISERROR(VLOOKUP($P383,'M1'!$A:$C,Q$2,FALSE())),"NOT PRESENT",VLOOKUP($P383,'M1'!$A:$C,Q$2,FALSE())),IF($N383=2,IF(ISERROR(VLOOKUP(DATA!$P383,'M2'!$A:$C,Q$2,FALSE())),"NOT PRESENT",VLOOKUP(DATA!$P383,'M2'!$A:$C,Q$2,FALSE())),IF($N383=0,IF(ISERROR(VLOOKUP($P383,'M1'!$A:$C,Q$2,FALSE())),IF(ISERROR(VLOOKUP(DATA!$P383,'M2'!$A:$C,Q$2,FALSE())),"NOT PRESENT",VLOOKUP(DATA!$P383,'M2'!$A:$C,Q$2,FALSE())),VLOOKUP($P383,'M1'!$A:$C,Q$2,FALSE())),"SPECIFY METHOD")))</f>
        <v>Artedius harringtoni</v>
      </c>
      <c r="R383" s="54" t="str">
        <f>IF($N383=1,IF(ISERROR(VLOOKUP($P383,'M1'!$A:$C,R$2,FALSE())),"NOT PRESENT",VLOOKUP($P383,'M1'!$A:$C,R$2,FALSE())),IF($N383=2,IF(ISERROR(VLOOKUP(DATA!$P383,'M2'!$A:$C,R$2,FALSE())),"NOT PRESENT",VLOOKUP(DATA!$P383,'M2'!$A:$C,R$2,FALSE())),IF($N383=0,IF(ISERROR(VLOOKUP($P383,'M1'!$A:$C,R$2,FALSE())),IF(ISERROR(VLOOKUP(DATA!$P383,'M2'!$A:$C,R$2,FALSE())),"NOT PRESENT",VLOOKUP(DATA!$P383,'M2'!$A:$C,R$2,FALSE())),VLOOKUP($P383,'M1'!$A:$C,R$2,FALSE())),"SPECIFY METHOD")))</f>
        <v>Scalyhead sculpin</v>
      </c>
      <c r="S383" s="58">
        <f t="shared" si="185"/>
        <v>7</v>
      </c>
      <c r="T383" s="55">
        <v>0</v>
      </c>
      <c r="U383" s="55">
        <v>1</v>
      </c>
      <c r="V383" s="55">
        <v>3</v>
      </c>
      <c r="W383" s="55">
        <v>3</v>
      </c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</row>
    <row r="384" spans="1:68" s="59" customFormat="1" ht="12.75" customHeight="1">
      <c r="A384" s="54">
        <f>MAX($A$1:$A383)+1</f>
        <v>382</v>
      </c>
      <c r="B384" s="55" t="str">
        <f t="shared" si="215"/>
        <v>Kieran Cox</v>
      </c>
      <c r="C384" s="55" t="str">
        <f t="shared" si="216"/>
        <v>Claire Attridge</v>
      </c>
      <c r="D384" s="55" t="str">
        <f t="shared" si="217"/>
        <v>KCCA13</v>
      </c>
      <c r="E384" s="54" t="str">
        <f>IF(ISERROR(VLOOKUP($D384,SITES!$A:$E,2,FALSE())),"",VLOOKUP($D384,SITES!$A:$E,2,FALSE()))</f>
        <v>Second Beach South</v>
      </c>
      <c r="F384" s="55">
        <f>IF(ISERROR(VLOOKUP($D384,SITES!$A:$E,3,FALSE())),"",VLOOKUP($D384,SITES!$A:$E,3,FALSE()))</f>
        <v>48.815080000000002</v>
      </c>
      <c r="G384" s="56">
        <f>IF(ISERROR(VLOOKUP($D384,SITES!$A:$E,4,FALSE())),"",VLOOKUP($D384,SITES!$A:$E,4,FALSE()))</f>
        <v>-125.17585</v>
      </c>
      <c r="H384" s="60" t="str">
        <f t="shared" si="218"/>
        <v>07/06/2023</v>
      </c>
      <c r="I384" s="55">
        <f t="shared" si="219"/>
        <v>1.5</v>
      </c>
      <c r="J384" s="55">
        <f t="shared" si="220"/>
        <v>160</v>
      </c>
      <c r="K384" s="57">
        <f t="shared" si="221"/>
        <v>0.405555555555556</v>
      </c>
      <c r="L384" s="55" t="str">
        <f t="shared" si="222"/>
        <v>KDC</v>
      </c>
      <c r="M384" s="55">
        <f t="shared" si="223"/>
        <v>4.9000000000000004</v>
      </c>
      <c r="N384" s="55">
        <f t="shared" si="225"/>
        <v>2</v>
      </c>
      <c r="O384" s="55">
        <f t="shared" si="224"/>
        <v>1</v>
      </c>
      <c r="P384" s="55" t="s">
        <v>173</v>
      </c>
      <c r="Q384" s="54" t="str">
        <f>IF($N384=1,IF(ISERROR(VLOOKUP($P384,'M1'!$A:$C,Q$2,FALSE())),"NOT PRESENT",VLOOKUP($P384,'M1'!$A:$C,Q$2,FALSE())),IF($N384=2,IF(ISERROR(VLOOKUP(DATA!$P384,'M2'!$A:$C,Q$2,FALSE())),"NOT PRESENT",VLOOKUP(DATA!$P384,'M2'!$A:$C,Q$2,FALSE())),IF($N384=0,IF(ISERROR(VLOOKUP($P384,'M1'!$A:$C,Q$2,FALSE())),IF(ISERROR(VLOOKUP(DATA!$P384,'M2'!$A:$C,Q$2,FALSE())),"NOT PRESENT",VLOOKUP(DATA!$P384,'M2'!$A:$C,Q$2,FALSE())),VLOOKUP($P384,'M1'!$A:$C,Q$2,FALSE())),"SPECIFY METHOD")))</f>
        <v>Haliotis kamtschatkana</v>
      </c>
      <c r="R384" s="54" t="str">
        <f>IF($N384=1,IF(ISERROR(VLOOKUP($P384,'M1'!$A:$C,R$2,FALSE())),"NOT PRESENT",VLOOKUP($P384,'M1'!$A:$C,R$2,FALSE())),IF($N384=2,IF(ISERROR(VLOOKUP(DATA!$P384,'M2'!$A:$C,R$2,FALSE())),"NOT PRESENT",VLOOKUP(DATA!$P384,'M2'!$A:$C,R$2,FALSE())),IF($N384=0,IF(ISERROR(VLOOKUP($P384,'M1'!$A:$C,R$2,FALSE())),IF(ISERROR(VLOOKUP(DATA!$P384,'M2'!$A:$C,R$2,FALSE())),"NOT PRESENT",VLOOKUP(DATA!$P384,'M2'!$A:$C,R$2,FALSE())),VLOOKUP($P384,'M1'!$A:$C,R$2,FALSE())),"SPECIFY METHOD")))</f>
        <v>Pinto abalone</v>
      </c>
      <c r="S384" s="58">
        <f t="shared" si="185"/>
        <v>12</v>
      </c>
      <c r="T384" s="55">
        <v>0</v>
      </c>
      <c r="U384" s="55">
        <v>3</v>
      </c>
      <c r="V384" s="55">
        <v>3</v>
      </c>
      <c r="W384" s="55">
        <v>3</v>
      </c>
      <c r="X384" s="55">
        <v>3</v>
      </c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</row>
    <row r="385" spans="1:68" s="59" customFormat="1" ht="12.75" customHeight="1">
      <c r="A385" s="54">
        <f>MAX($A$1:$A384)+1</f>
        <v>383</v>
      </c>
      <c r="B385" s="55" t="str">
        <f t="shared" si="215"/>
        <v>Kieran Cox</v>
      </c>
      <c r="C385" s="55" t="str">
        <f t="shared" si="216"/>
        <v>Claire Attridge</v>
      </c>
      <c r="D385" s="55" t="str">
        <f t="shared" si="217"/>
        <v>KCCA13</v>
      </c>
      <c r="E385" s="54" t="str">
        <f>IF(ISERROR(VLOOKUP($D385,SITES!$A:$E,2,FALSE())),"",VLOOKUP($D385,SITES!$A:$E,2,FALSE()))</f>
        <v>Second Beach South</v>
      </c>
      <c r="F385" s="55">
        <f>IF(ISERROR(VLOOKUP($D385,SITES!$A:$E,3,FALSE())),"",VLOOKUP($D385,SITES!$A:$E,3,FALSE()))</f>
        <v>48.815080000000002</v>
      </c>
      <c r="G385" s="56">
        <f>IF(ISERROR(VLOOKUP($D385,SITES!$A:$E,4,FALSE())),"",VLOOKUP($D385,SITES!$A:$E,4,FALSE()))</f>
        <v>-125.17585</v>
      </c>
      <c r="H385" s="60" t="str">
        <f t="shared" si="218"/>
        <v>07/06/2023</v>
      </c>
      <c r="I385" s="55">
        <f t="shared" si="219"/>
        <v>1.5</v>
      </c>
      <c r="J385" s="55">
        <f t="shared" si="220"/>
        <v>160</v>
      </c>
      <c r="K385" s="57">
        <f t="shared" si="221"/>
        <v>0.405555555555556</v>
      </c>
      <c r="L385" s="55" t="str">
        <f t="shared" si="222"/>
        <v>KDC</v>
      </c>
      <c r="M385" s="55">
        <f t="shared" si="223"/>
        <v>4.9000000000000004</v>
      </c>
      <c r="N385" s="55">
        <f t="shared" si="225"/>
        <v>2</v>
      </c>
      <c r="O385" s="55">
        <f t="shared" si="224"/>
        <v>1</v>
      </c>
      <c r="P385" s="55" t="s">
        <v>178</v>
      </c>
      <c r="Q385" s="54" t="str">
        <f>IF($N385=1,IF(ISERROR(VLOOKUP($P385,'M1'!$A:$C,Q$2,FALSE())),"NOT PRESENT",VLOOKUP($P385,'M1'!$A:$C,Q$2,FALSE())),IF($N385=2,IF(ISERROR(VLOOKUP(DATA!$P385,'M2'!$A:$C,Q$2,FALSE())),"NOT PRESENT",VLOOKUP(DATA!$P385,'M2'!$A:$C,Q$2,FALSE())),IF($N385=0,IF(ISERROR(VLOOKUP($P385,'M1'!$A:$C,Q$2,FALSE())),IF(ISERROR(VLOOKUP(DATA!$P385,'M2'!$A:$C,Q$2,FALSE())),"NOT PRESENT",VLOOKUP(DATA!$P385,'M2'!$A:$C,Q$2,FALSE())),VLOOKUP($P385,'M1'!$A:$C,Q$2,FALSE())),"SPECIFY METHOD")))</f>
        <v>Paguroidea spp.</v>
      </c>
      <c r="R385" s="54">
        <f>IF($N385=1,IF(ISERROR(VLOOKUP($P385,'M1'!$A:$C,R$2,FALSE())),"NOT PRESENT",VLOOKUP($P385,'M1'!$A:$C,R$2,FALSE())),IF($N385=2,IF(ISERROR(VLOOKUP(DATA!$P385,'M2'!$A:$C,R$2,FALSE())),"NOT PRESENT",VLOOKUP(DATA!$P385,'M2'!$A:$C,R$2,FALSE())),IF($N385=0,IF(ISERROR(VLOOKUP($P385,'M1'!$A:$C,R$2,FALSE())),IF(ISERROR(VLOOKUP(DATA!$P385,'M2'!$A:$C,R$2,FALSE())),"NOT PRESENT",VLOOKUP(DATA!$P385,'M2'!$A:$C,R$2,FALSE())),VLOOKUP($P385,'M1'!$A:$C,R$2,FALSE())),"SPECIFY METHOD")))</f>
        <v>0</v>
      </c>
      <c r="S385" s="58">
        <f t="shared" si="185"/>
        <v>8</v>
      </c>
      <c r="T385" s="55">
        <v>8</v>
      </c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</row>
    <row r="386" spans="1:68" s="59" customFormat="1" ht="12.75" customHeight="1">
      <c r="A386" s="54">
        <f>MAX($A$1:$A385)+1</f>
        <v>384</v>
      </c>
      <c r="B386" s="55" t="str">
        <f t="shared" si="215"/>
        <v>Kieran Cox</v>
      </c>
      <c r="C386" s="55" t="str">
        <f t="shared" si="216"/>
        <v>Claire Attridge</v>
      </c>
      <c r="D386" s="55" t="str">
        <f t="shared" si="217"/>
        <v>KCCA13</v>
      </c>
      <c r="E386" s="54" t="str">
        <f>IF(ISERROR(VLOOKUP($D386,SITES!$A:$E,2,FALSE())),"",VLOOKUP($D386,SITES!$A:$E,2,FALSE()))</f>
        <v>Second Beach South</v>
      </c>
      <c r="F386" s="55">
        <f>IF(ISERROR(VLOOKUP($D386,SITES!$A:$E,3,FALSE())),"",VLOOKUP($D386,SITES!$A:$E,3,FALSE()))</f>
        <v>48.815080000000002</v>
      </c>
      <c r="G386" s="56">
        <f>IF(ISERROR(VLOOKUP($D386,SITES!$A:$E,4,FALSE())),"",VLOOKUP($D386,SITES!$A:$E,4,FALSE()))</f>
        <v>-125.17585</v>
      </c>
      <c r="H386" s="60" t="str">
        <f t="shared" si="218"/>
        <v>07/06/2023</v>
      </c>
      <c r="I386" s="55">
        <f t="shared" si="219"/>
        <v>1.5</v>
      </c>
      <c r="J386" s="55">
        <f t="shared" si="220"/>
        <v>160</v>
      </c>
      <c r="K386" s="57">
        <f t="shared" si="221"/>
        <v>0.405555555555556</v>
      </c>
      <c r="L386" s="55" t="str">
        <f t="shared" si="222"/>
        <v>KDC</v>
      </c>
      <c r="M386" s="55">
        <f t="shared" si="223"/>
        <v>4.9000000000000004</v>
      </c>
      <c r="N386" s="55">
        <f t="shared" si="225"/>
        <v>2</v>
      </c>
      <c r="O386" s="55">
        <f t="shared" si="224"/>
        <v>1</v>
      </c>
      <c r="P386" s="55" t="s">
        <v>184</v>
      </c>
      <c r="Q386" s="54" t="str">
        <f>IF($N386=1,IF(ISERROR(VLOOKUP($P386,'M1'!$A:$C,Q$2,FALSE())),"NOT PRESENT",VLOOKUP($P386,'M1'!$A:$C,Q$2,FALSE())),IF($N386=2,IF(ISERROR(VLOOKUP(DATA!$P386,'M2'!$A:$C,Q$2,FALSE())),"NOT PRESENT",VLOOKUP(DATA!$P386,'M2'!$A:$C,Q$2,FALSE())),IF($N386=0,IF(ISERROR(VLOOKUP($P386,'M1'!$A:$C,Q$2,FALSE())),IF(ISERROR(VLOOKUP(DATA!$P386,'M2'!$A:$C,Q$2,FALSE())),"NOT PRESENT",VLOOKUP(DATA!$P386,'M2'!$A:$C,Q$2,FALSE())),VLOOKUP($P386,'M1'!$A:$C,Q$2,FALSE())),"SPECIFY METHOD")))</f>
        <v>Henricia pumila</v>
      </c>
      <c r="R386" s="54" t="str">
        <f>IF($N386=1,IF(ISERROR(VLOOKUP($P386,'M1'!$A:$C,R$2,FALSE())),"NOT PRESENT",VLOOKUP($P386,'M1'!$A:$C,R$2,FALSE())),IF($N386=2,IF(ISERROR(VLOOKUP(DATA!$P386,'M2'!$A:$C,R$2,FALSE())),"NOT PRESENT",VLOOKUP(DATA!$P386,'M2'!$A:$C,R$2,FALSE())),IF($N386=0,IF(ISERROR(VLOOKUP($P386,'M1'!$A:$C,R$2,FALSE())),IF(ISERROR(VLOOKUP(DATA!$P386,'M2'!$A:$C,R$2,FALSE())),"NOT PRESENT",VLOOKUP(DATA!$P386,'M2'!$A:$C,R$2,FALSE())),VLOOKUP($P386,'M1'!$A:$C,R$2,FALSE())),"SPECIFY METHOD")))</f>
        <v>Dwarf mottled henricia</v>
      </c>
      <c r="S386" s="58">
        <f t="shared" si="185"/>
        <v>1</v>
      </c>
      <c r="T386" s="55">
        <v>1</v>
      </c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</row>
    <row r="387" spans="1:68" s="59" customFormat="1" ht="12.75" customHeight="1">
      <c r="A387" s="54">
        <f>MAX($A$1:$A386)+1</f>
        <v>385</v>
      </c>
      <c r="B387" s="55" t="str">
        <f t="shared" si="215"/>
        <v>Kieran Cox</v>
      </c>
      <c r="C387" s="55" t="str">
        <f t="shared" si="216"/>
        <v>Claire Attridge</v>
      </c>
      <c r="D387" s="55" t="str">
        <f t="shared" si="217"/>
        <v>KCCA13</v>
      </c>
      <c r="E387" s="54" t="str">
        <f>IF(ISERROR(VLOOKUP($D387,SITES!$A:$E,2,FALSE())),"",VLOOKUP($D387,SITES!$A:$E,2,FALSE()))</f>
        <v>Second Beach South</v>
      </c>
      <c r="F387" s="55">
        <f>IF(ISERROR(VLOOKUP($D387,SITES!$A:$E,3,FALSE())),"",VLOOKUP($D387,SITES!$A:$E,3,FALSE()))</f>
        <v>48.815080000000002</v>
      </c>
      <c r="G387" s="56">
        <f>IF(ISERROR(VLOOKUP($D387,SITES!$A:$E,4,FALSE())),"",VLOOKUP($D387,SITES!$A:$E,4,FALSE()))</f>
        <v>-125.17585</v>
      </c>
      <c r="H387" s="60" t="str">
        <f t="shared" si="218"/>
        <v>07/06/2023</v>
      </c>
      <c r="I387" s="55">
        <f t="shared" si="219"/>
        <v>1.5</v>
      </c>
      <c r="J387" s="55">
        <f t="shared" si="220"/>
        <v>160</v>
      </c>
      <c r="K387" s="57">
        <f t="shared" si="221"/>
        <v>0.405555555555556</v>
      </c>
      <c r="L387" s="55" t="str">
        <f t="shared" si="222"/>
        <v>KDC</v>
      </c>
      <c r="M387" s="55">
        <f t="shared" si="223"/>
        <v>4.9000000000000004</v>
      </c>
      <c r="N387" s="55">
        <f t="shared" si="225"/>
        <v>2</v>
      </c>
      <c r="O387" s="55">
        <f t="shared" si="224"/>
        <v>1</v>
      </c>
      <c r="P387" s="55" t="s">
        <v>176</v>
      </c>
      <c r="Q387" s="54" t="str">
        <f>IF($N387=1,IF(ISERROR(VLOOKUP($P387,'M1'!$A:$C,Q$2,FALSE())),"NOT PRESENT",VLOOKUP($P387,'M1'!$A:$C,Q$2,FALSE())),IF($N387=2,IF(ISERROR(VLOOKUP(DATA!$P387,'M2'!$A:$C,Q$2,FALSE())),"NOT PRESENT",VLOOKUP(DATA!$P387,'M2'!$A:$C,Q$2,FALSE())),IF($N387=0,IF(ISERROR(VLOOKUP($P387,'M1'!$A:$C,Q$2,FALSE())),IF(ISERROR(VLOOKUP(DATA!$P387,'M2'!$A:$C,Q$2,FALSE())),"NOT PRESENT",VLOOKUP(DATA!$P387,'M2'!$A:$C,Q$2,FALSE())),VLOOKUP($P387,'M1'!$A:$C,Q$2,FALSE())),"SPECIFY METHOD")))</f>
        <v>Pisaster ochraceus</v>
      </c>
      <c r="R387" s="54" t="str">
        <f>IF($N387=1,IF(ISERROR(VLOOKUP($P387,'M1'!$A:$C,R$2,FALSE())),"NOT PRESENT",VLOOKUP($P387,'M1'!$A:$C,R$2,FALSE())),IF($N387=2,IF(ISERROR(VLOOKUP(DATA!$P387,'M2'!$A:$C,R$2,FALSE())),"NOT PRESENT",VLOOKUP(DATA!$P387,'M2'!$A:$C,R$2,FALSE())),IF($N387=0,IF(ISERROR(VLOOKUP($P387,'M1'!$A:$C,R$2,FALSE())),IF(ISERROR(VLOOKUP(DATA!$P387,'M2'!$A:$C,R$2,FALSE())),"NOT PRESENT",VLOOKUP(DATA!$P387,'M2'!$A:$C,R$2,FALSE())),VLOOKUP($P387,'M1'!$A:$C,R$2,FALSE())),"SPECIFY METHOD")))</f>
        <v>Purple sea star</v>
      </c>
      <c r="S387" s="58">
        <f t="shared" ref="S387:S450" si="226">SUM(T387:AV387)</f>
        <v>5</v>
      </c>
      <c r="T387" s="55">
        <v>5</v>
      </c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</row>
    <row r="388" spans="1:68" s="59" customFormat="1" ht="12.75" customHeight="1">
      <c r="A388" s="54">
        <f>MAX($A$1:$A387)+1</f>
        <v>386</v>
      </c>
      <c r="B388" s="55" t="str">
        <f t="shared" si="215"/>
        <v>Kieran Cox</v>
      </c>
      <c r="C388" s="55" t="str">
        <f t="shared" si="216"/>
        <v>Claire Attridge</v>
      </c>
      <c r="D388" s="55" t="str">
        <f t="shared" si="217"/>
        <v>KCCA13</v>
      </c>
      <c r="E388" s="54" t="str">
        <f>IF(ISERROR(VLOOKUP($D388,SITES!$A:$E,2,FALSE())),"",VLOOKUP($D388,SITES!$A:$E,2,FALSE()))</f>
        <v>Second Beach South</v>
      </c>
      <c r="F388" s="55">
        <f>IF(ISERROR(VLOOKUP($D388,SITES!$A:$E,3,FALSE())),"",VLOOKUP($D388,SITES!$A:$E,3,FALSE()))</f>
        <v>48.815080000000002</v>
      </c>
      <c r="G388" s="56">
        <f>IF(ISERROR(VLOOKUP($D388,SITES!$A:$E,4,FALSE())),"",VLOOKUP($D388,SITES!$A:$E,4,FALSE()))</f>
        <v>-125.17585</v>
      </c>
      <c r="H388" s="60" t="str">
        <f t="shared" si="218"/>
        <v>07/06/2023</v>
      </c>
      <c r="I388" s="55">
        <f t="shared" si="219"/>
        <v>1.5</v>
      </c>
      <c r="J388" s="55">
        <f t="shared" si="220"/>
        <v>160</v>
      </c>
      <c r="K388" s="57">
        <f t="shared" si="221"/>
        <v>0.405555555555556</v>
      </c>
      <c r="L388" s="55" t="str">
        <f t="shared" si="222"/>
        <v>KDC</v>
      </c>
      <c r="M388" s="55">
        <f t="shared" si="223"/>
        <v>4.9000000000000004</v>
      </c>
      <c r="N388" s="55">
        <f t="shared" si="225"/>
        <v>2</v>
      </c>
      <c r="O388" s="55">
        <f t="shared" si="224"/>
        <v>1</v>
      </c>
      <c r="P388" s="55" t="s">
        <v>142</v>
      </c>
      <c r="Q388" s="54" t="str">
        <f>IF($N388=1,IF(ISERROR(VLOOKUP($P388,'M1'!$A:$C,Q$2,FALSE())),"NOT PRESENT",VLOOKUP($P388,'M1'!$A:$C,Q$2,FALSE())),IF($N388=2,IF(ISERROR(VLOOKUP(DATA!$P388,'M2'!$A:$C,Q$2,FALSE())),"NOT PRESENT",VLOOKUP(DATA!$P388,'M2'!$A:$C,Q$2,FALSE())),IF($N388=0,IF(ISERROR(VLOOKUP($P388,'M1'!$A:$C,Q$2,FALSE())),IF(ISERROR(VLOOKUP(DATA!$P388,'M2'!$A:$C,Q$2,FALSE())),"NOT PRESENT",VLOOKUP(DATA!$P388,'M2'!$A:$C,Q$2,FALSE())),VLOOKUP($P388,'M1'!$A:$C,Q$2,FALSE())),"SPECIFY METHOD")))</f>
        <v>Dermasterias imbricata</v>
      </c>
      <c r="R388" s="54" t="str">
        <f>IF($N388=1,IF(ISERROR(VLOOKUP($P388,'M1'!$A:$C,R$2,FALSE())),"NOT PRESENT",VLOOKUP($P388,'M1'!$A:$C,R$2,FALSE())),IF($N388=2,IF(ISERROR(VLOOKUP(DATA!$P388,'M2'!$A:$C,R$2,FALSE())),"NOT PRESENT",VLOOKUP(DATA!$P388,'M2'!$A:$C,R$2,FALSE())),IF($N388=0,IF(ISERROR(VLOOKUP($P388,'M1'!$A:$C,R$2,FALSE())),IF(ISERROR(VLOOKUP(DATA!$P388,'M2'!$A:$C,R$2,FALSE())),"NOT PRESENT",VLOOKUP(DATA!$P388,'M2'!$A:$C,R$2,FALSE())),VLOOKUP($P388,'M1'!$A:$C,R$2,FALSE())),"SPECIFY METHOD")))</f>
        <v>Leather star</v>
      </c>
      <c r="S388" s="58">
        <f t="shared" si="226"/>
        <v>9</v>
      </c>
      <c r="T388" s="55">
        <v>9</v>
      </c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</row>
    <row r="389" spans="1:68" s="59" customFormat="1" ht="12.75" customHeight="1">
      <c r="A389" s="54">
        <f>MAX($A$1:$A388)+1</f>
        <v>387</v>
      </c>
      <c r="B389" s="55" t="str">
        <f t="shared" si="215"/>
        <v>Kieran Cox</v>
      </c>
      <c r="C389" s="55" t="str">
        <f t="shared" si="216"/>
        <v>Claire Attridge</v>
      </c>
      <c r="D389" s="55" t="str">
        <f t="shared" si="217"/>
        <v>KCCA13</v>
      </c>
      <c r="E389" s="54" t="str">
        <f>IF(ISERROR(VLOOKUP($D389,SITES!$A:$E,2,FALSE())),"",VLOOKUP($D389,SITES!$A:$E,2,FALSE()))</f>
        <v>Second Beach South</v>
      </c>
      <c r="F389" s="55">
        <f>IF(ISERROR(VLOOKUP($D389,SITES!$A:$E,3,FALSE())),"",VLOOKUP($D389,SITES!$A:$E,3,FALSE()))</f>
        <v>48.815080000000002</v>
      </c>
      <c r="G389" s="56">
        <f>IF(ISERROR(VLOOKUP($D389,SITES!$A:$E,4,FALSE())),"",VLOOKUP($D389,SITES!$A:$E,4,FALSE()))</f>
        <v>-125.17585</v>
      </c>
      <c r="H389" s="60" t="str">
        <f t="shared" si="218"/>
        <v>07/06/2023</v>
      </c>
      <c r="I389" s="55">
        <f t="shared" si="219"/>
        <v>1.5</v>
      </c>
      <c r="J389" s="55">
        <f t="shared" si="220"/>
        <v>160</v>
      </c>
      <c r="K389" s="57">
        <f t="shared" si="221"/>
        <v>0.405555555555556</v>
      </c>
      <c r="L389" s="55" t="str">
        <f t="shared" si="222"/>
        <v>KDC</v>
      </c>
      <c r="M389" s="55">
        <f t="shared" si="223"/>
        <v>4.9000000000000004</v>
      </c>
      <c r="N389" s="55">
        <f t="shared" si="225"/>
        <v>2</v>
      </c>
      <c r="O389" s="55">
        <f t="shared" si="224"/>
        <v>1</v>
      </c>
      <c r="P389" s="55" t="s">
        <v>181</v>
      </c>
      <c r="Q389" s="54" t="str">
        <f>IF($N389=1,IF(ISERROR(VLOOKUP($P389,'M1'!$A:$C,Q$2,FALSE())),"NOT PRESENT",VLOOKUP($P389,'M1'!$A:$C,Q$2,FALSE())),IF($N389=2,IF(ISERROR(VLOOKUP(DATA!$P389,'M2'!$A:$C,Q$2,FALSE())),"NOT PRESENT",VLOOKUP(DATA!$P389,'M2'!$A:$C,Q$2,FALSE())),IF($N389=0,IF(ISERROR(VLOOKUP($P389,'M1'!$A:$C,Q$2,FALSE())),IF(ISERROR(VLOOKUP(DATA!$P389,'M2'!$A:$C,Q$2,FALSE())),"NOT PRESENT",VLOOKUP(DATA!$P389,'M2'!$A:$C,Q$2,FALSE())),VLOOKUP($P389,'M1'!$A:$C,Q$2,FALSE())),"SPECIFY METHOD")))</f>
        <v>Lophopanopeus bellus</v>
      </c>
      <c r="R389" s="54" t="str">
        <f>IF($N389=1,IF(ISERROR(VLOOKUP($P389,'M1'!$A:$C,R$2,FALSE())),"NOT PRESENT",VLOOKUP($P389,'M1'!$A:$C,R$2,FALSE())),IF($N389=2,IF(ISERROR(VLOOKUP(DATA!$P389,'M2'!$A:$C,R$2,FALSE())),"NOT PRESENT",VLOOKUP(DATA!$P389,'M2'!$A:$C,R$2,FALSE())),IF($N389=0,IF(ISERROR(VLOOKUP($P389,'M1'!$A:$C,R$2,FALSE())),IF(ISERROR(VLOOKUP(DATA!$P389,'M2'!$A:$C,R$2,FALSE())),"NOT PRESENT",VLOOKUP(DATA!$P389,'M2'!$A:$C,R$2,FALSE())),VLOOKUP($P389,'M1'!$A:$C,R$2,FALSE())),"SPECIFY METHOD")))</f>
        <v>Black-clawed crab</v>
      </c>
      <c r="S389" s="58">
        <f t="shared" si="226"/>
        <v>2</v>
      </c>
      <c r="T389" s="55">
        <v>2</v>
      </c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</row>
    <row r="390" spans="1:68" s="59" customFormat="1" ht="12.75" customHeight="1">
      <c r="A390" s="54">
        <f>MAX($A$1:$A389)+1</f>
        <v>388</v>
      </c>
      <c r="B390" s="55" t="str">
        <f t="shared" si="215"/>
        <v>Kieran Cox</v>
      </c>
      <c r="C390" s="55" t="str">
        <f t="shared" si="216"/>
        <v>Claire Attridge</v>
      </c>
      <c r="D390" s="55" t="str">
        <f t="shared" si="217"/>
        <v>KCCA13</v>
      </c>
      <c r="E390" s="54" t="str">
        <f>IF(ISERROR(VLOOKUP($D390,SITES!$A:$E,2,FALSE())),"",VLOOKUP($D390,SITES!$A:$E,2,FALSE()))</f>
        <v>Second Beach South</v>
      </c>
      <c r="F390" s="55">
        <f>IF(ISERROR(VLOOKUP($D390,SITES!$A:$E,3,FALSE())),"",VLOOKUP($D390,SITES!$A:$E,3,FALSE()))</f>
        <v>48.815080000000002</v>
      </c>
      <c r="G390" s="56">
        <f>IF(ISERROR(VLOOKUP($D390,SITES!$A:$E,4,FALSE())),"",VLOOKUP($D390,SITES!$A:$E,4,FALSE()))</f>
        <v>-125.17585</v>
      </c>
      <c r="H390" s="60" t="str">
        <f t="shared" si="218"/>
        <v>07/06/2023</v>
      </c>
      <c r="I390" s="55">
        <f t="shared" si="219"/>
        <v>1.5</v>
      </c>
      <c r="J390" s="55">
        <f t="shared" si="220"/>
        <v>160</v>
      </c>
      <c r="K390" s="57">
        <f t="shared" si="221"/>
        <v>0.405555555555556</v>
      </c>
      <c r="L390" s="55" t="str">
        <f t="shared" si="222"/>
        <v>KDC</v>
      </c>
      <c r="M390" s="55">
        <f t="shared" si="223"/>
        <v>4.9000000000000004</v>
      </c>
      <c r="N390" s="55">
        <f t="shared" si="225"/>
        <v>2</v>
      </c>
      <c r="O390" s="55">
        <f t="shared" si="224"/>
        <v>1</v>
      </c>
      <c r="P390" s="55" t="s">
        <v>174</v>
      </c>
      <c r="Q390" s="54" t="str">
        <f>IF($N390=1,IF(ISERROR(VLOOKUP($P390,'M1'!$A:$C,Q$2,FALSE())),"NOT PRESENT",VLOOKUP($P390,'M1'!$A:$C,Q$2,FALSE())),IF($N390=2,IF(ISERROR(VLOOKUP(DATA!$P390,'M2'!$A:$C,Q$2,FALSE())),"NOT PRESENT",VLOOKUP(DATA!$P390,'M2'!$A:$C,Q$2,FALSE())),IF($N390=0,IF(ISERROR(VLOOKUP($P390,'M1'!$A:$C,Q$2,FALSE())),IF(ISERROR(VLOOKUP(DATA!$P390,'M2'!$A:$C,Q$2,FALSE())),"NOT PRESENT",VLOOKUP(DATA!$P390,'M2'!$A:$C,Q$2,FALSE())),VLOOKUP($P390,'M1'!$A:$C,Q$2,FALSE())),"SPECIFY METHOD")))</f>
        <v>Hermissenda crassicornis</v>
      </c>
      <c r="R390" s="54" t="str">
        <f>IF($N390=1,IF(ISERROR(VLOOKUP($P390,'M1'!$A:$C,R$2,FALSE())),"NOT PRESENT",VLOOKUP($P390,'M1'!$A:$C,R$2,FALSE())),IF($N390=2,IF(ISERROR(VLOOKUP(DATA!$P390,'M2'!$A:$C,R$2,FALSE())),"NOT PRESENT",VLOOKUP(DATA!$P390,'M2'!$A:$C,R$2,FALSE())),IF($N390=0,IF(ISERROR(VLOOKUP($P390,'M1'!$A:$C,R$2,FALSE())),IF(ISERROR(VLOOKUP(DATA!$P390,'M2'!$A:$C,R$2,FALSE())),"NOT PRESENT",VLOOKUP(DATA!$P390,'M2'!$A:$C,R$2,FALSE())),VLOOKUP($P390,'M1'!$A:$C,R$2,FALSE())),"SPECIFY METHOD")))</f>
        <v>Opalescent nudibranch</v>
      </c>
      <c r="S390" s="58">
        <f t="shared" si="226"/>
        <v>12</v>
      </c>
      <c r="T390" s="55">
        <v>12</v>
      </c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</row>
    <row r="391" spans="1:68" s="59" customFormat="1" ht="12.75" customHeight="1">
      <c r="A391" s="54">
        <f>MAX($A$1:$A390)+1</f>
        <v>389</v>
      </c>
      <c r="B391" s="55" t="str">
        <f t="shared" si="215"/>
        <v>Kieran Cox</v>
      </c>
      <c r="C391" s="55" t="str">
        <f t="shared" si="216"/>
        <v>Claire Attridge</v>
      </c>
      <c r="D391" s="55" t="str">
        <f t="shared" si="217"/>
        <v>KCCA13</v>
      </c>
      <c r="E391" s="54" t="str">
        <f>IF(ISERROR(VLOOKUP($D391,SITES!$A:$E,2,FALSE())),"",VLOOKUP($D391,SITES!$A:$E,2,FALSE()))</f>
        <v>Second Beach South</v>
      </c>
      <c r="F391" s="55">
        <f>IF(ISERROR(VLOOKUP($D391,SITES!$A:$E,3,FALSE())),"",VLOOKUP($D391,SITES!$A:$E,3,FALSE()))</f>
        <v>48.815080000000002</v>
      </c>
      <c r="G391" s="56">
        <f>IF(ISERROR(VLOOKUP($D391,SITES!$A:$E,4,FALSE())),"",VLOOKUP($D391,SITES!$A:$E,4,FALSE()))</f>
        <v>-125.17585</v>
      </c>
      <c r="H391" s="60" t="str">
        <f t="shared" si="218"/>
        <v>07/06/2023</v>
      </c>
      <c r="I391" s="55">
        <f t="shared" si="219"/>
        <v>1.5</v>
      </c>
      <c r="J391" s="55">
        <f t="shared" si="220"/>
        <v>160</v>
      </c>
      <c r="K391" s="57">
        <f t="shared" si="221"/>
        <v>0.405555555555556</v>
      </c>
      <c r="L391" s="55" t="str">
        <f t="shared" si="222"/>
        <v>KDC</v>
      </c>
      <c r="M391" s="55">
        <f t="shared" si="223"/>
        <v>4.9000000000000004</v>
      </c>
      <c r="N391" s="55">
        <f t="shared" si="225"/>
        <v>2</v>
      </c>
      <c r="O391" s="55">
        <f t="shared" si="224"/>
        <v>1</v>
      </c>
      <c r="P391" s="55" t="s">
        <v>218</v>
      </c>
      <c r="Q391" s="54" t="str">
        <f>IF($N391=1,IF(ISERROR(VLOOKUP($P391,'M1'!$A:$C,Q$2,FALSE())),"NOT PRESENT",VLOOKUP($P391,'M1'!$A:$C,Q$2,FALSE())),IF($N391=2,IF(ISERROR(VLOOKUP(DATA!$P391,'M2'!$A:$C,Q$2,FALSE())),"NOT PRESENT",VLOOKUP(DATA!$P391,'M2'!$A:$C,Q$2,FALSE())),IF($N391=0,IF(ISERROR(VLOOKUP($P391,'M1'!$A:$C,Q$2,FALSE())),IF(ISERROR(VLOOKUP(DATA!$P391,'M2'!$A:$C,Q$2,FALSE())),"NOT PRESENT",VLOOKUP(DATA!$P391,'M2'!$A:$C,Q$2,FALSE())),VLOOKUP($P391,'M1'!$A:$C,Q$2,FALSE())),"SPECIFY METHOD")))</f>
        <v>Nucella lamellosa</v>
      </c>
      <c r="R391" s="54" t="str">
        <f>IF($N391=1,IF(ISERROR(VLOOKUP($P391,'M1'!$A:$C,R$2,FALSE())),"NOT PRESENT",VLOOKUP($P391,'M1'!$A:$C,R$2,FALSE())),IF($N391=2,IF(ISERROR(VLOOKUP(DATA!$P391,'M2'!$A:$C,R$2,FALSE())),"NOT PRESENT",VLOOKUP(DATA!$P391,'M2'!$A:$C,R$2,FALSE())),IF($N391=0,IF(ISERROR(VLOOKUP($P391,'M1'!$A:$C,R$2,FALSE())),IF(ISERROR(VLOOKUP(DATA!$P391,'M2'!$A:$C,R$2,FALSE())),"NOT PRESENT",VLOOKUP(DATA!$P391,'M2'!$A:$C,R$2,FALSE())),VLOOKUP($P391,'M1'!$A:$C,R$2,FALSE())),"SPECIFY METHOD")))</f>
        <v>Frilled dogwinkle</v>
      </c>
      <c r="S391" s="58">
        <f t="shared" si="226"/>
        <v>3</v>
      </c>
      <c r="T391" s="55">
        <v>3</v>
      </c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</row>
    <row r="392" spans="1:68" s="59" customFormat="1" ht="12.75" customHeight="1">
      <c r="A392" s="54">
        <f>MAX($A$1:$A391)+1</f>
        <v>390</v>
      </c>
      <c r="B392" s="55" t="str">
        <f t="shared" si="215"/>
        <v>Kieran Cox</v>
      </c>
      <c r="C392" s="55" t="str">
        <f t="shared" si="216"/>
        <v>Claire Attridge</v>
      </c>
      <c r="D392" s="55" t="str">
        <f t="shared" si="217"/>
        <v>KCCA13</v>
      </c>
      <c r="E392" s="54" t="str">
        <f>IF(ISERROR(VLOOKUP($D392,SITES!$A:$E,2,FALSE())),"",VLOOKUP($D392,SITES!$A:$E,2,FALSE()))</f>
        <v>Second Beach South</v>
      </c>
      <c r="F392" s="55">
        <f>IF(ISERROR(VLOOKUP($D392,SITES!$A:$E,3,FALSE())),"",VLOOKUP($D392,SITES!$A:$E,3,FALSE()))</f>
        <v>48.815080000000002</v>
      </c>
      <c r="G392" s="56">
        <f>IF(ISERROR(VLOOKUP($D392,SITES!$A:$E,4,FALSE())),"",VLOOKUP($D392,SITES!$A:$E,4,FALSE()))</f>
        <v>-125.17585</v>
      </c>
      <c r="H392" s="60" t="str">
        <f t="shared" si="218"/>
        <v>07/06/2023</v>
      </c>
      <c r="I392" s="55">
        <f t="shared" si="219"/>
        <v>1.5</v>
      </c>
      <c r="J392" s="55">
        <f t="shared" si="220"/>
        <v>160</v>
      </c>
      <c r="K392" s="57">
        <f t="shared" si="221"/>
        <v>0.405555555555556</v>
      </c>
      <c r="L392" s="55" t="str">
        <f t="shared" si="222"/>
        <v>KDC</v>
      </c>
      <c r="M392" s="55">
        <f t="shared" si="223"/>
        <v>4.9000000000000004</v>
      </c>
      <c r="N392" s="55">
        <f t="shared" si="225"/>
        <v>2</v>
      </c>
      <c r="O392" s="55">
        <f t="shared" si="224"/>
        <v>1</v>
      </c>
      <c r="P392" s="55" t="s">
        <v>151</v>
      </c>
      <c r="Q392" s="54" t="str">
        <f>IF($N392=1,IF(ISERROR(VLOOKUP($P392,'M1'!$A:$C,Q$2,FALSE())),"NOT PRESENT",VLOOKUP($P392,'M1'!$A:$C,Q$2,FALSE())),IF($N392=2,IF(ISERROR(VLOOKUP(DATA!$P392,'M2'!$A:$C,Q$2,FALSE())),"NOT PRESENT",VLOOKUP(DATA!$P392,'M2'!$A:$C,Q$2,FALSE())),IF($N392=0,IF(ISERROR(VLOOKUP($P392,'M1'!$A:$C,Q$2,FALSE())),IF(ISERROR(VLOOKUP(DATA!$P392,'M2'!$A:$C,Q$2,FALSE())),"NOT PRESENT",VLOOKUP(DATA!$P392,'M2'!$A:$C,Q$2,FALSE())),VLOOKUP($P392,'M1'!$A:$C,Q$2,FALSE())),"SPECIFY METHOD")))</f>
        <v>Evasterias troschelii</v>
      </c>
      <c r="R392" s="54" t="str">
        <f>IF($N392=1,IF(ISERROR(VLOOKUP($P392,'M1'!$A:$C,R$2,FALSE())),"NOT PRESENT",VLOOKUP($P392,'M1'!$A:$C,R$2,FALSE())),IF($N392=2,IF(ISERROR(VLOOKUP(DATA!$P392,'M2'!$A:$C,R$2,FALSE())),"NOT PRESENT",VLOOKUP(DATA!$P392,'M2'!$A:$C,R$2,FALSE())),IF($N392=0,IF(ISERROR(VLOOKUP($P392,'M1'!$A:$C,R$2,FALSE())),IF(ISERROR(VLOOKUP(DATA!$P392,'M2'!$A:$C,R$2,FALSE())),"NOT PRESENT",VLOOKUP(DATA!$P392,'M2'!$A:$C,R$2,FALSE())),VLOOKUP($P392,'M1'!$A:$C,R$2,FALSE())),"SPECIFY METHOD")))</f>
        <v>Mottled starfish</v>
      </c>
      <c r="S392" s="58">
        <f t="shared" si="226"/>
        <v>1</v>
      </c>
      <c r="T392" s="55">
        <v>1</v>
      </c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</row>
    <row r="393" spans="1:68" s="59" customFormat="1" ht="12.75" customHeight="1">
      <c r="A393" s="54">
        <f>MAX($A$1:$A392)+1</f>
        <v>391</v>
      </c>
      <c r="B393" s="55" t="str">
        <f t="shared" si="215"/>
        <v>Kieran Cox</v>
      </c>
      <c r="C393" s="55" t="str">
        <f t="shared" si="216"/>
        <v>Claire Attridge</v>
      </c>
      <c r="D393" s="55" t="str">
        <f t="shared" si="217"/>
        <v>KCCA13</v>
      </c>
      <c r="E393" s="54" t="str">
        <f>IF(ISERROR(VLOOKUP($D393,SITES!$A:$E,2,FALSE())),"",VLOOKUP($D393,SITES!$A:$E,2,FALSE()))</f>
        <v>Second Beach South</v>
      </c>
      <c r="F393" s="55">
        <f>IF(ISERROR(VLOOKUP($D393,SITES!$A:$E,3,FALSE())),"",VLOOKUP($D393,SITES!$A:$E,3,FALSE()))</f>
        <v>48.815080000000002</v>
      </c>
      <c r="G393" s="56">
        <f>IF(ISERROR(VLOOKUP($D393,SITES!$A:$E,4,FALSE())),"",VLOOKUP($D393,SITES!$A:$E,4,FALSE()))</f>
        <v>-125.17585</v>
      </c>
      <c r="H393" s="60" t="str">
        <f t="shared" si="218"/>
        <v>07/06/2023</v>
      </c>
      <c r="I393" s="55">
        <f t="shared" si="219"/>
        <v>1.5</v>
      </c>
      <c r="J393" s="55">
        <f t="shared" si="220"/>
        <v>160</v>
      </c>
      <c r="K393" s="57">
        <f t="shared" si="221"/>
        <v>0.405555555555556</v>
      </c>
      <c r="L393" s="55" t="str">
        <f t="shared" si="222"/>
        <v>KDC</v>
      </c>
      <c r="M393" s="55">
        <f t="shared" si="223"/>
        <v>4.9000000000000004</v>
      </c>
      <c r="N393" s="55">
        <f t="shared" si="225"/>
        <v>2</v>
      </c>
      <c r="O393" s="55">
        <f t="shared" si="224"/>
        <v>1</v>
      </c>
      <c r="P393" s="55" t="s">
        <v>175</v>
      </c>
      <c r="Q393" s="54" t="str">
        <f>IF($N393=1,IF(ISERROR(VLOOKUP($P393,'M1'!$A:$C,Q$2,FALSE())),"NOT PRESENT",VLOOKUP($P393,'M1'!$A:$C,Q$2,FALSE())),IF($N393=2,IF(ISERROR(VLOOKUP(DATA!$P393,'M2'!$A:$C,Q$2,FALSE())),"NOT PRESENT",VLOOKUP(DATA!$P393,'M2'!$A:$C,Q$2,FALSE())),IF($N393=0,IF(ISERROR(VLOOKUP($P393,'M1'!$A:$C,Q$2,FALSE())),IF(ISERROR(VLOOKUP(DATA!$P393,'M2'!$A:$C,Q$2,FALSE())),"NOT PRESENT",VLOOKUP(DATA!$P393,'M2'!$A:$C,Q$2,FALSE())),VLOOKUP($P393,'M1'!$A:$C,Q$2,FALSE())),"SPECIFY METHOD")))</f>
        <v>Acmaea mitra</v>
      </c>
      <c r="R393" s="54" t="str">
        <f>IF($N393=1,IF(ISERROR(VLOOKUP($P393,'M1'!$A:$C,R$2,FALSE())),"NOT PRESENT",VLOOKUP($P393,'M1'!$A:$C,R$2,FALSE())),IF($N393=2,IF(ISERROR(VLOOKUP(DATA!$P393,'M2'!$A:$C,R$2,FALSE())),"NOT PRESENT",VLOOKUP(DATA!$P393,'M2'!$A:$C,R$2,FALSE())),IF($N393=0,IF(ISERROR(VLOOKUP($P393,'M1'!$A:$C,R$2,FALSE())),IF(ISERROR(VLOOKUP(DATA!$P393,'M2'!$A:$C,R$2,FALSE())),"NOT PRESENT",VLOOKUP(DATA!$P393,'M2'!$A:$C,R$2,FALSE())),VLOOKUP($P393,'M1'!$A:$C,R$2,FALSE())),"SPECIFY METHOD")))</f>
        <v>Whitecap limpet</v>
      </c>
      <c r="S393" s="58">
        <f t="shared" si="226"/>
        <v>4</v>
      </c>
      <c r="T393" s="55">
        <v>4</v>
      </c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</row>
    <row r="394" spans="1:68" s="59" customFormat="1" ht="12.75" customHeight="1">
      <c r="A394" s="54">
        <f>MAX($A$1:$A393)+1</f>
        <v>392</v>
      </c>
      <c r="B394" s="55" t="str">
        <f t="shared" si="215"/>
        <v>Kieran Cox</v>
      </c>
      <c r="C394" s="55" t="str">
        <f t="shared" si="216"/>
        <v>Claire Attridge</v>
      </c>
      <c r="D394" s="55" t="str">
        <f t="shared" si="217"/>
        <v>KCCA13</v>
      </c>
      <c r="E394" s="54" t="str">
        <f>IF(ISERROR(VLOOKUP($D394,SITES!$A:$E,2,FALSE())),"",VLOOKUP($D394,SITES!$A:$E,2,FALSE()))</f>
        <v>Second Beach South</v>
      </c>
      <c r="F394" s="55">
        <f>IF(ISERROR(VLOOKUP($D394,SITES!$A:$E,3,FALSE())),"",VLOOKUP($D394,SITES!$A:$E,3,FALSE()))</f>
        <v>48.815080000000002</v>
      </c>
      <c r="G394" s="56">
        <f>IF(ISERROR(VLOOKUP($D394,SITES!$A:$E,4,FALSE())),"",VLOOKUP($D394,SITES!$A:$E,4,FALSE()))</f>
        <v>-125.17585</v>
      </c>
      <c r="H394" s="60" t="str">
        <f t="shared" si="218"/>
        <v>07/06/2023</v>
      </c>
      <c r="I394" s="55">
        <f t="shared" si="219"/>
        <v>1.5</v>
      </c>
      <c r="J394" s="55">
        <f t="shared" si="220"/>
        <v>160</v>
      </c>
      <c r="K394" s="57">
        <f t="shared" si="221"/>
        <v>0.405555555555556</v>
      </c>
      <c r="L394" s="55" t="str">
        <f t="shared" si="222"/>
        <v>KDC</v>
      </c>
      <c r="M394" s="55">
        <f t="shared" si="223"/>
        <v>4.9000000000000004</v>
      </c>
      <c r="N394" s="55">
        <f t="shared" si="225"/>
        <v>2</v>
      </c>
      <c r="O394" s="55">
        <f t="shared" si="224"/>
        <v>1</v>
      </c>
      <c r="P394" s="55" t="s">
        <v>155</v>
      </c>
      <c r="Q394" s="54" t="str">
        <f>IF($N394=1,IF(ISERROR(VLOOKUP($P394,'M1'!$A:$C,Q$2,FALSE())),"NOT PRESENT",VLOOKUP($P394,'M1'!$A:$C,Q$2,FALSE())),IF($N394=2,IF(ISERROR(VLOOKUP(DATA!$P394,'M2'!$A:$C,Q$2,FALSE())),"NOT PRESENT",VLOOKUP(DATA!$P394,'M2'!$A:$C,Q$2,FALSE())),IF($N394=0,IF(ISERROR(VLOOKUP($P394,'M1'!$A:$C,Q$2,FALSE())),IF(ISERROR(VLOOKUP(DATA!$P394,'M2'!$A:$C,Q$2,FALSE())),"NOT PRESENT",VLOOKUP(DATA!$P394,'M2'!$A:$C,Q$2,FALSE())),VLOOKUP($P394,'M1'!$A:$C,Q$2,FALSE())),"SPECIFY METHOD")))</f>
        <v>Hexagrammos decagrammus</v>
      </c>
      <c r="R394" s="54" t="str">
        <f>IF($N394=1,IF(ISERROR(VLOOKUP($P394,'M1'!$A:$C,R$2,FALSE())),"NOT PRESENT",VLOOKUP($P394,'M1'!$A:$C,R$2,FALSE())),IF($N394=2,IF(ISERROR(VLOOKUP(DATA!$P394,'M2'!$A:$C,R$2,FALSE())),"NOT PRESENT",VLOOKUP(DATA!$P394,'M2'!$A:$C,R$2,FALSE())),IF($N394=0,IF(ISERROR(VLOOKUP($P394,'M1'!$A:$C,R$2,FALSE())),IF(ISERROR(VLOOKUP(DATA!$P394,'M2'!$A:$C,R$2,FALSE())),"NOT PRESENT",VLOOKUP(DATA!$P394,'M2'!$A:$C,R$2,FALSE())),VLOOKUP($P394,'M1'!$A:$C,R$2,FALSE())),"SPECIFY METHOD")))</f>
        <v>Kelp greenling</v>
      </c>
      <c r="S394" s="58">
        <f t="shared" si="226"/>
        <v>2</v>
      </c>
      <c r="T394" s="55">
        <v>0</v>
      </c>
      <c r="U394" s="55"/>
      <c r="V394" s="55">
        <v>2</v>
      </c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</row>
    <row r="395" spans="1:68" s="59" customFormat="1" ht="12.75" customHeight="1">
      <c r="A395" s="54">
        <f>MAX($A$1:$A394)+1</f>
        <v>393</v>
      </c>
      <c r="B395" s="55" t="str">
        <f t="shared" si="215"/>
        <v>Kieran Cox</v>
      </c>
      <c r="C395" s="55" t="str">
        <f t="shared" si="216"/>
        <v>Claire Attridge</v>
      </c>
      <c r="D395" s="55" t="str">
        <f t="shared" si="217"/>
        <v>KCCA13</v>
      </c>
      <c r="E395" s="54" t="str">
        <f>IF(ISERROR(VLOOKUP($D395,SITES!$A:$E,2,FALSE())),"",VLOOKUP($D395,SITES!$A:$E,2,FALSE()))</f>
        <v>Second Beach South</v>
      </c>
      <c r="F395" s="55">
        <f>IF(ISERROR(VLOOKUP($D395,SITES!$A:$E,3,FALSE())),"",VLOOKUP($D395,SITES!$A:$E,3,FALSE()))</f>
        <v>48.815080000000002</v>
      </c>
      <c r="G395" s="56">
        <f>IF(ISERROR(VLOOKUP($D395,SITES!$A:$E,4,FALSE())),"",VLOOKUP($D395,SITES!$A:$E,4,FALSE()))</f>
        <v>-125.17585</v>
      </c>
      <c r="H395" s="60" t="str">
        <f t="shared" si="218"/>
        <v>07/06/2023</v>
      </c>
      <c r="I395" s="55">
        <f t="shared" si="219"/>
        <v>1.5</v>
      </c>
      <c r="J395" s="55">
        <f t="shared" si="220"/>
        <v>160</v>
      </c>
      <c r="K395" s="57">
        <f t="shared" si="221"/>
        <v>0.405555555555556</v>
      </c>
      <c r="L395" s="55" t="str">
        <f t="shared" si="222"/>
        <v>KDC</v>
      </c>
      <c r="M395" s="55">
        <f t="shared" si="223"/>
        <v>4.9000000000000004</v>
      </c>
      <c r="N395" s="55">
        <f t="shared" si="225"/>
        <v>2</v>
      </c>
      <c r="O395" s="55">
        <f t="shared" si="224"/>
        <v>1</v>
      </c>
      <c r="P395" s="55" t="s">
        <v>148</v>
      </c>
      <c r="Q395" s="54" t="str">
        <f>IF($N395=1,IF(ISERROR(VLOOKUP($P395,'M1'!$A:$C,Q$2,FALSE())),"NOT PRESENT",VLOOKUP($P395,'M1'!$A:$C,Q$2,FALSE())),IF($N395=2,IF(ISERROR(VLOOKUP(DATA!$P395,'M2'!$A:$C,Q$2,FALSE())),"NOT PRESENT",VLOOKUP(DATA!$P395,'M2'!$A:$C,Q$2,FALSE())),IF($N395=0,IF(ISERROR(VLOOKUP($P395,'M1'!$A:$C,Q$2,FALSE())),IF(ISERROR(VLOOKUP(DATA!$P395,'M2'!$A:$C,Q$2,FALSE())),"NOT PRESENT",VLOOKUP(DATA!$P395,'M2'!$A:$C,Q$2,FALSE())),VLOOKUP($P395,'M1'!$A:$C,Q$2,FALSE())),"SPECIFY METHOD")))</f>
        <v>Apostichopus californicus</v>
      </c>
      <c r="R395" s="54" t="str">
        <f>IF($N395=1,IF(ISERROR(VLOOKUP($P395,'M1'!$A:$C,R$2,FALSE())),"NOT PRESENT",VLOOKUP($P395,'M1'!$A:$C,R$2,FALSE())),IF($N395=2,IF(ISERROR(VLOOKUP(DATA!$P395,'M2'!$A:$C,R$2,FALSE())),"NOT PRESENT",VLOOKUP(DATA!$P395,'M2'!$A:$C,R$2,FALSE())),IF($N395=0,IF(ISERROR(VLOOKUP($P395,'M1'!$A:$C,R$2,FALSE())),IF(ISERROR(VLOOKUP(DATA!$P395,'M2'!$A:$C,R$2,FALSE())),"NOT PRESENT",VLOOKUP(DATA!$P395,'M2'!$A:$C,R$2,FALSE())),VLOOKUP($P395,'M1'!$A:$C,R$2,FALSE())),"SPECIFY METHOD")))</f>
        <v>California sea cucumber</v>
      </c>
      <c r="S395" s="58">
        <f t="shared" si="226"/>
        <v>3</v>
      </c>
      <c r="T395" s="55">
        <v>3</v>
      </c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</row>
    <row r="396" spans="1:68" s="59" customFormat="1" ht="12.75" customHeight="1">
      <c r="A396" s="54">
        <f>MAX($A$1:$A395)+1</f>
        <v>394</v>
      </c>
      <c r="B396" s="55" t="str">
        <f t="shared" si="215"/>
        <v>Kieran Cox</v>
      </c>
      <c r="C396" s="55" t="str">
        <f t="shared" si="216"/>
        <v>Claire Attridge</v>
      </c>
      <c r="D396" s="55" t="str">
        <f t="shared" si="217"/>
        <v>KCCA13</v>
      </c>
      <c r="E396" s="54" t="str">
        <f>IF(ISERROR(VLOOKUP($D396,SITES!$A:$E,2,FALSE())),"",VLOOKUP($D396,SITES!$A:$E,2,FALSE()))</f>
        <v>Second Beach South</v>
      </c>
      <c r="F396" s="55">
        <f>IF(ISERROR(VLOOKUP($D396,SITES!$A:$E,3,FALSE())),"",VLOOKUP($D396,SITES!$A:$E,3,FALSE()))</f>
        <v>48.815080000000002</v>
      </c>
      <c r="G396" s="56">
        <f>IF(ISERROR(VLOOKUP($D396,SITES!$A:$E,4,FALSE())),"",VLOOKUP($D396,SITES!$A:$E,4,FALSE()))</f>
        <v>-125.17585</v>
      </c>
      <c r="H396" s="60" t="str">
        <f t="shared" si="218"/>
        <v>07/06/2023</v>
      </c>
      <c r="I396" s="55">
        <f t="shared" si="219"/>
        <v>1.5</v>
      </c>
      <c r="J396" s="55">
        <f t="shared" si="220"/>
        <v>160</v>
      </c>
      <c r="K396" s="57">
        <f t="shared" si="221"/>
        <v>0.405555555555556</v>
      </c>
      <c r="L396" s="55" t="str">
        <f t="shared" si="222"/>
        <v>KDC</v>
      </c>
      <c r="M396" s="55">
        <f t="shared" si="223"/>
        <v>4.9000000000000004</v>
      </c>
      <c r="N396" s="55">
        <f t="shared" si="225"/>
        <v>2</v>
      </c>
      <c r="O396" s="55">
        <f t="shared" si="224"/>
        <v>1</v>
      </c>
      <c r="P396" s="55" t="s">
        <v>182</v>
      </c>
      <c r="Q396" s="54" t="str">
        <f>IF($N396=1,IF(ISERROR(VLOOKUP($P396,'M1'!$A:$C,Q$2,FALSE())),"NOT PRESENT",VLOOKUP($P396,'M1'!$A:$C,Q$2,FALSE())),IF($N396=2,IF(ISERROR(VLOOKUP(DATA!$P396,'M2'!$A:$C,Q$2,FALSE())),"NOT PRESENT",VLOOKUP(DATA!$P396,'M2'!$A:$C,Q$2,FALSE())),IF($N396=0,IF(ISERROR(VLOOKUP($P396,'M1'!$A:$C,Q$2,FALSE())),IF(ISERROR(VLOOKUP(DATA!$P396,'M2'!$A:$C,Q$2,FALSE())),"NOT PRESENT",VLOOKUP(DATA!$P396,'M2'!$A:$C,Q$2,FALSE())),VLOOKUP($P396,'M1'!$A:$C,Q$2,FALSE())),"SPECIFY METHOD")))</f>
        <v>Strongylocentrotus purpuratus</v>
      </c>
      <c r="R396" s="54" t="str">
        <f>IF($N396=1,IF(ISERROR(VLOOKUP($P396,'M1'!$A:$C,R$2,FALSE())),"NOT PRESENT",VLOOKUP($P396,'M1'!$A:$C,R$2,FALSE())),IF($N396=2,IF(ISERROR(VLOOKUP(DATA!$P396,'M2'!$A:$C,R$2,FALSE())),"NOT PRESENT",VLOOKUP(DATA!$P396,'M2'!$A:$C,R$2,FALSE())),IF($N396=0,IF(ISERROR(VLOOKUP($P396,'M1'!$A:$C,R$2,FALSE())),IF(ISERROR(VLOOKUP(DATA!$P396,'M2'!$A:$C,R$2,FALSE())),"NOT PRESENT",VLOOKUP(DATA!$P396,'M2'!$A:$C,R$2,FALSE())),VLOOKUP($P396,'M1'!$A:$C,R$2,FALSE())),"SPECIFY METHOD")))</f>
        <v>Purple sea urchin</v>
      </c>
      <c r="S396" s="58">
        <f t="shared" si="226"/>
        <v>2</v>
      </c>
      <c r="T396" s="55">
        <v>2</v>
      </c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</row>
    <row r="397" spans="1:68" s="59" customFormat="1" ht="12.75" customHeight="1">
      <c r="A397" s="54">
        <f>MAX($A$1:$A396)+1</f>
        <v>395</v>
      </c>
      <c r="B397" s="55" t="str">
        <f t="shared" si="215"/>
        <v>Kieran Cox</v>
      </c>
      <c r="C397" s="55" t="str">
        <f t="shared" si="216"/>
        <v>Claire Attridge</v>
      </c>
      <c r="D397" s="55" t="str">
        <f t="shared" si="217"/>
        <v>KCCA13</v>
      </c>
      <c r="E397" s="54" t="str">
        <f>IF(ISERROR(VLOOKUP($D397,SITES!$A:$E,2,FALSE())),"",VLOOKUP($D397,SITES!$A:$E,2,FALSE()))</f>
        <v>Second Beach South</v>
      </c>
      <c r="F397" s="55">
        <f>IF(ISERROR(VLOOKUP($D397,SITES!$A:$E,3,FALSE())),"",VLOOKUP($D397,SITES!$A:$E,3,FALSE()))</f>
        <v>48.815080000000002</v>
      </c>
      <c r="G397" s="56">
        <f>IF(ISERROR(VLOOKUP($D397,SITES!$A:$E,4,FALSE())),"",VLOOKUP($D397,SITES!$A:$E,4,FALSE()))</f>
        <v>-125.17585</v>
      </c>
      <c r="H397" s="60" t="str">
        <f t="shared" si="218"/>
        <v>07/06/2023</v>
      </c>
      <c r="I397" s="55">
        <f t="shared" si="219"/>
        <v>1.5</v>
      </c>
      <c r="J397" s="55">
        <f t="shared" si="220"/>
        <v>160</v>
      </c>
      <c r="K397" s="57">
        <f t="shared" si="221"/>
        <v>0.405555555555556</v>
      </c>
      <c r="L397" s="55" t="str">
        <f t="shared" si="222"/>
        <v>KDC</v>
      </c>
      <c r="M397" s="55">
        <f t="shared" si="223"/>
        <v>4.9000000000000004</v>
      </c>
      <c r="N397" s="55">
        <f t="shared" si="225"/>
        <v>2</v>
      </c>
      <c r="O397" s="55">
        <f t="shared" si="224"/>
        <v>1</v>
      </c>
      <c r="P397" s="55" t="s">
        <v>226</v>
      </c>
      <c r="Q397" s="54" t="str">
        <f>IF($N397=1,IF(ISERROR(VLOOKUP($P397,'M1'!$A:$C,Q$2,FALSE())),"NOT PRESENT",VLOOKUP($P397,'M1'!$A:$C,Q$2,FALSE())),IF($N397=2,IF(ISERROR(VLOOKUP(DATA!$P397,'M2'!$A:$C,Q$2,FALSE())),"NOT PRESENT",VLOOKUP(DATA!$P397,'M2'!$A:$C,Q$2,FALSE())),IF($N397=0,IF(ISERROR(VLOOKUP($P397,'M1'!$A:$C,Q$2,FALSE())),IF(ISERROR(VLOOKUP(DATA!$P397,'M2'!$A:$C,Q$2,FALSE())),"NOT PRESENT",VLOOKUP(DATA!$P397,'M2'!$A:$C,Q$2,FALSE())),VLOOKUP($P397,'M1'!$A:$C,Q$2,FALSE())),"SPECIFY METHOD")))</f>
        <v>Phyllolithodes papillosus</v>
      </c>
      <c r="R397" s="54" t="str">
        <f>IF($N397=1,IF(ISERROR(VLOOKUP($P397,'M1'!$A:$C,R$2,FALSE())),"NOT PRESENT",VLOOKUP($P397,'M1'!$A:$C,R$2,FALSE())),IF($N397=2,IF(ISERROR(VLOOKUP(DATA!$P397,'M2'!$A:$C,R$2,FALSE())),"NOT PRESENT",VLOOKUP(DATA!$P397,'M2'!$A:$C,R$2,FALSE())),IF($N397=0,IF(ISERROR(VLOOKUP($P397,'M1'!$A:$C,R$2,FALSE())),IF(ISERROR(VLOOKUP(DATA!$P397,'M2'!$A:$C,R$2,FALSE())),"NOT PRESENT",VLOOKUP(DATA!$P397,'M2'!$A:$C,R$2,FALSE())),VLOOKUP($P397,'M1'!$A:$C,R$2,FALSE())),"SPECIFY METHOD")))</f>
        <v>Heart crab</v>
      </c>
      <c r="S397" s="58">
        <f t="shared" si="226"/>
        <v>2</v>
      </c>
      <c r="T397" s="55">
        <v>2</v>
      </c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</row>
    <row r="398" spans="1:68" s="59" customFormat="1" ht="12.75" customHeight="1">
      <c r="A398" s="54">
        <f>MAX($A$1:$A397)+1</f>
        <v>396</v>
      </c>
      <c r="B398" s="55" t="str">
        <f t="shared" si="215"/>
        <v>Kieran Cox</v>
      </c>
      <c r="C398" s="55" t="str">
        <f t="shared" si="216"/>
        <v>Claire Attridge</v>
      </c>
      <c r="D398" s="55" t="str">
        <f t="shared" si="217"/>
        <v>KCCA13</v>
      </c>
      <c r="E398" s="54" t="str">
        <f>IF(ISERROR(VLOOKUP($D398,SITES!$A:$E,2,FALSE())),"",VLOOKUP($D398,SITES!$A:$E,2,FALSE()))</f>
        <v>Second Beach South</v>
      </c>
      <c r="F398" s="55">
        <f>IF(ISERROR(VLOOKUP($D398,SITES!$A:$E,3,FALSE())),"",VLOOKUP($D398,SITES!$A:$E,3,FALSE()))</f>
        <v>48.815080000000002</v>
      </c>
      <c r="G398" s="56">
        <f>IF(ISERROR(VLOOKUP($D398,SITES!$A:$E,4,FALSE())),"",VLOOKUP($D398,SITES!$A:$E,4,FALSE()))</f>
        <v>-125.17585</v>
      </c>
      <c r="H398" s="60" t="str">
        <f t="shared" si="218"/>
        <v>07/06/2023</v>
      </c>
      <c r="I398" s="55">
        <f t="shared" si="219"/>
        <v>1.5</v>
      </c>
      <c r="J398" s="55">
        <f t="shared" si="220"/>
        <v>160</v>
      </c>
      <c r="K398" s="57">
        <f t="shared" si="221"/>
        <v>0.405555555555556</v>
      </c>
      <c r="L398" s="55" t="str">
        <f t="shared" si="222"/>
        <v>KDC</v>
      </c>
      <c r="M398" s="55">
        <f t="shared" si="223"/>
        <v>4.9000000000000004</v>
      </c>
      <c r="N398" s="55">
        <f t="shared" si="225"/>
        <v>2</v>
      </c>
      <c r="O398" s="55">
        <f t="shared" si="224"/>
        <v>1</v>
      </c>
      <c r="P398" s="55" t="s">
        <v>227</v>
      </c>
      <c r="Q398" s="54" t="str">
        <f>IF($N398=1,IF(ISERROR(VLOOKUP($P398,'M1'!$A:$C,Q$2,FALSE())),"NOT PRESENT",VLOOKUP($P398,'M1'!$A:$C,Q$2,FALSE())),IF($N398=2,IF(ISERROR(VLOOKUP(DATA!$P398,'M2'!$A:$C,Q$2,FALSE())),"NOT PRESENT",VLOOKUP(DATA!$P398,'M2'!$A:$C,Q$2,FALSE())),IF($N398=0,IF(ISERROR(VLOOKUP($P398,'M1'!$A:$C,Q$2,FALSE())),IF(ISERROR(VLOOKUP(DATA!$P398,'M2'!$A:$C,Q$2,FALSE())),"NOT PRESENT",VLOOKUP(DATA!$P398,'M2'!$A:$C,Q$2,FALSE())),VLOOKUP($P398,'M1'!$A:$C,Q$2,FALSE())),"SPECIFY METHOD")))</f>
        <v>Chirolophis nugator</v>
      </c>
      <c r="R398" s="54" t="str">
        <f>IF($N398=1,IF(ISERROR(VLOOKUP($P398,'M1'!$A:$C,R$2,FALSE())),"NOT PRESENT",VLOOKUP($P398,'M1'!$A:$C,R$2,FALSE())),IF($N398=2,IF(ISERROR(VLOOKUP(DATA!$P398,'M2'!$A:$C,R$2,FALSE())),"NOT PRESENT",VLOOKUP(DATA!$P398,'M2'!$A:$C,R$2,FALSE())),IF($N398=0,IF(ISERROR(VLOOKUP($P398,'M1'!$A:$C,R$2,FALSE())),IF(ISERROR(VLOOKUP(DATA!$P398,'M2'!$A:$C,R$2,FALSE())),"NOT PRESENT",VLOOKUP(DATA!$P398,'M2'!$A:$C,R$2,FALSE())),VLOOKUP($P398,'M1'!$A:$C,R$2,FALSE())),"SPECIFY METHOD")))</f>
        <v>Mosshead warbonnet</v>
      </c>
      <c r="S398" s="58">
        <f t="shared" si="226"/>
        <v>1</v>
      </c>
      <c r="T398" s="55">
        <v>0</v>
      </c>
      <c r="U398" s="55"/>
      <c r="V398" s="55"/>
      <c r="W398" s="55">
        <v>1</v>
      </c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</row>
    <row r="399" spans="1:68" s="59" customFormat="1" ht="12.75" customHeight="1">
      <c r="A399" s="54">
        <f>MAX($A$1:$A398)+1</f>
        <v>397</v>
      </c>
      <c r="B399" s="55" t="str">
        <f t="shared" si="215"/>
        <v>Kieran Cox</v>
      </c>
      <c r="C399" s="55" t="str">
        <f t="shared" si="216"/>
        <v>Claire Attridge</v>
      </c>
      <c r="D399" s="55" t="str">
        <f t="shared" si="217"/>
        <v>KCCA13</v>
      </c>
      <c r="E399" s="54" t="str">
        <f>IF(ISERROR(VLOOKUP($D399,SITES!$A:$E,2,FALSE())),"",VLOOKUP($D399,SITES!$A:$E,2,FALSE()))</f>
        <v>Second Beach South</v>
      </c>
      <c r="F399" s="55">
        <f>IF(ISERROR(VLOOKUP($D399,SITES!$A:$E,3,FALSE())),"",VLOOKUP($D399,SITES!$A:$E,3,FALSE()))</f>
        <v>48.815080000000002</v>
      </c>
      <c r="G399" s="56">
        <f>IF(ISERROR(VLOOKUP($D399,SITES!$A:$E,4,FALSE())),"",VLOOKUP($D399,SITES!$A:$E,4,FALSE()))</f>
        <v>-125.17585</v>
      </c>
      <c r="H399" s="60" t="str">
        <f t="shared" si="218"/>
        <v>07/06/2023</v>
      </c>
      <c r="I399" s="55">
        <f t="shared" si="219"/>
        <v>1.5</v>
      </c>
      <c r="J399" s="55">
        <f t="shared" si="220"/>
        <v>160</v>
      </c>
      <c r="K399" s="57">
        <f t="shared" si="221"/>
        <v>0.405555555555556</v>
      </c>
      <c r="L399" s="55" t="str">
        <f t="shared" si="222"/>
        <v>KDC</v>
      </c>
      <c r="M399" s="55">
        <f t="shared" si="223"/>
        <v>4.9000000000000004</v>
      </c>
      <c r="N399" s="55">
        <f t="shared" si="225"/>
        <v>2</v>
      </c>
      <c r="O399" s="55">
        <f t="shared" si="224"/>
        <v>1</v>
      </c>
      <c r="P399" s="55" t="s">
        <v>224</v>
      </c>
      <c r="Q399" s="54" t="str">
        <f>IF($N399=1,IF(ISERROR(VLOOKUP($P399,'M1'!$A:$C,Q$2,FALSE())),"NOT PRESENT",VLOOKUP($P399,'M1'!$A:$C,Q$2,FALSE())),IF($N399=2,IF(ISERROR(VLOOKUP(DATA!$P399,'M2'!$A:$C,Q$2,FALSE())),"NOT PRESENT",VLOOKUP(DATA!$P399,'M2'!$A:$C,Q$2,FALSE())),IF($N399=0,IF(ISERROR(VLOOKUP($P399,'M1'!$A:$C,Q$2,FALSE())),IF(ISERROR(VLOOKUP(DATA!$P399,'M2'!$A:$C,Q$2,FALSE())),"NOT PRESENT",VLOOKUP(DATA!$P399,'M2'!$A:$C,Q$2,FALSE())),VLOOKUP($P399,'M1'!$A:$C,Q$2,FALSE())),"SPECIFY METHOD")))</f>
        <v>Enophrys bison</v>
      </c>
      <c r="R399" s="54" t="str">
        <f>IF($N399=1,IF(ISERROR(VLOOKUP($P399,'M1'!$A:$C,R$2,FALSE())),"NOT PRESENT",VLOOKUP($P399,'M1'!$A:$C,R$2,FALSE())),IF($N399=2,IF(ISERROR(VLOOKUP(DATA!$P399,'M2'!$A:$C,R$2,FALSE())),"NOT PRESENT",VLOOKUP(DATA!$P399,'M2'!$A:$C,R$2,FALSE())),IF($N399=0,IF(ISERROR(VLOOKUP($P399,'M1'!$A:$C,R$2,FALSE())),IF(ISERROR(VLOOKUP(DATA!$P399,'M2'!$A:$C,R$2,FALSE())),"NOT PRESENT",VLOOKUP(DATA!$P399,'M2'!$A:$C,R$2,FALSE())),VLOOKUP($P399,'M1'!$A:$C,R$2,FALSE())),"SPECIFY METHOD")))</f>
        <v>Buffalo sculpin</v>
      </c>
      <c r="S399" s="58">
        <f t="shared" si="226"/>
        <v>1</v>
      </c>
      <c r="T399" s="55">
        <v>0</v>
      </c>
      <c r="U399" s="55"/>
      <c r="V399" s="55"/>
      <c r="W399" s="55"/>
      <c r="X399" s="55"/>
      <c r="Y399" s="55">
        <v>1</v>
      </c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</row>
    <row r="400" spans="1:68" s="59" customFormat="1" ht="12.75" customHeight="1">
      <c r="A400" s="54">
        <f>MAX($A$1:$A399)+1</f>
        <v>398</v>
      </c>
      <c r="B400" s="55" t="str">
        <f t="shared" si="215"/>
        <v>Kieran Cox</v>
      </c>
      <c r="C400" s="55" t="str">
        <f t="shared" si="216"/>
        <v>Claire Attridge</v>
      </c>
      <c r="D400" s="55" t="str">
        <f t="shared" si="217"/>
        <v>KCCA13</v>
      </c>
      <c r="E400" s="54" t="str">
        <f>IF(ISERROR(VLOOKUP($D400,SITES!$A:$E,2,FALSE())),"",VLOOKUP($D400,SITES!$A:$E,2,FALSE()))</f>
        <v>Second Beach South</v>
      </c>
      <c r="F400" s="55">
        <f>IF(ISERROR(VLOOKUP($D400,SITES!$A:$E,3,FALSE())),"",VLOOKUP($D400,SITES!$A:$E,3,FALSE()))</f>
        <v>48.815080000000002</v>
      </c>
      <c r="G400" s="56">
        <f>IF(ISERROR(VLOOKUP($D400,SITES!$A:$E,4,FALSE())),"",VLOOKUP($D400,SITES!$A:$E,4,FALSE()))</f>
        <v>-125.17585</v>
      </c>
      <c r="H400" s="60" t="str">
        <f t="shared" si="218"/>
        <v>07/06/2023</v>
      </c>
      <c r="I400" s="55">
        <f t="shared" si="219"/>
        <v>1.5</v>
      </c>
      <c r="J400" s="55">
        <f t="shared" si="220"/>
        <v>160</v>
      </c>
      <c r="K400" s="57">
        <f t="shared" si="221"/>
        <v>0.405555555555556</v>
      </c>
      <c r="L400" s="55" t="str">
        <f t="shared" si="222"/>
        <v>KDC</v>
      </c>
      <c r="M400" s="55">
        <f t="shared" si="223"/>
        <v>4.9000000000000004</v>
      </c>
      <c r="N400" s="55">
        <f t="shared" si="225"/>
        <v>2</v>
      </c>
      <c r="O400" s="55">
        <f t="shared" si="224"/>
        <v>1</v>
      </c>
      <c r="P400" s="55" t="s">
        <v>188</v>
      </c>
      <c r="Q400" s="54" t="str">
        <f>IF($N400=1,IF(ISERROR(VLOOKUP($P400,'M1'!$A:$C,Q$2,FALSE())),"NOT PRESENT",VLOOKUP($P400,'M1'!$A:$C,Q$2,FALSE())),IF($N400=2,IF(ISERROR(VLOOKUP(DATA!$P400,'M2'!$A:$C,Q$2,FALSE())),"NOT PRESENT",VLOOKUP(DATA!$P400,'M2'!$A:$C,Q$2,FALSE())),IF($N400=0,IF(ISERROR(VLOOKUP($P400,'M1'!$A:$C,Q$2,FALSE())),IF(ISERROR(VLOOKUP(DATA!$P400,'M2'!$A:$C,Q$2,FALSE())),"NOT PRESENT",VLOOKUP(DATA!$P400,'M2'!$A:$C,Q$2,FALSE())),VLOOKUP($P400,'M1'!$A:$C,Q$2,FALSE())),"SPECIFY METHOD")))</f>
        <v>Antiopella fusca</v>
      </c>
      <c r="R400" s="54" t="str">
        <f>IF($N400=1,IF(ISERROR(VLOOKUP($P400,'M1'!$A:$C,R$2,FALSE())),"NOT PRESENT",VLOOKUP($P400,'M1'!$A:$C,R$2,FALSE())),IF($N400=2,IF(ISERROR(VLOOKUP(DATA!$P400,'M2'!$A:$C,R$2,FALSE())),"NOT PRESENT",VLOOKUP(DATA!$P400,'M2'!$A:$C,R$2,FALSE())),IF($N400=0,IF(ISERROR(VLOOKUP($P400,'M1'!$A:$C,R$2,FALSE())),IF(ISERROR(VLOOKUP(DATA!$P400,'M2'!$A:$C,R$2,FALSE())),"NOT PRESENT",VLOOKUP(DATA!$P400,'M2'!$A:$C,R$2,FALSE())),VLOOKUP($P400,'M1'!$A:$C,R$2,FALSE())),"SPECIFY METHOD")))</f>
        <v>White-and-orange-tipped nudibranch</v>
      </c>
      <c r="S400" s="58">
        <f t="shared" si="226"/>
        <v>3</v>
      </c>
      <c r="T400" s="55">
        <v>3</v>
      </c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</row>
    <row r="401" spans="1:68" s="59" customFormat="1" ht="12.75" customHeight="1">
      <c r="A401" s="54">
        <f>MAX($A$1:$A400)+1</f>
        <v>399</v>
      </c>
      <c r="B401" s="55" t="str">
        <f t="shared" si="215"/>
        <v>Kieran Cox</v>
      </c>
      <c r="C401" s="55" t="str">
        <f t="shared" si="216"/>
        <v>Claire Attridge</v>
      </c>
      <c r="D401" s="55" t="str">
        <f t="shared" si="217"/>
        <v>KCCA13</v>
      </c>
      <c r="E401" s="54" t="str">
        <f>IF(ISERROR(VLOOKUP($D401,SITES!$A:$E,2,FALSE())),"",VLOOKUP($D401,SITES!$A:$E,2,FALSE()))</f>
        <v>Second Beach South</v>
      </c>
      <c r="F401" s="55">
        <f>IF(ISERROR(VLOOKUP($D401,SITES!$A:$E,3,FALSE())),"",VLOOKUP($D401,SITES!$A:$E,3,FALSE()))</f>
        <v>48.815080000000002</v>
      </c>
      <c r="G401" s="56">
        <f>IF(ISERROR(VLOOKUP($D401,SITES!$A:$E,4,FALSE())),"",VLOOKUP($D401,SITES!$A:$E,4,FALSE()))</f>
        <v>-125.17585</v>
      </c>
      <c r="H401" s="60" t="str">
        <f t="shared" si="218"/>
        <v>07/06/2023</v>
      </c>
      <c r="I401" s="55">
        <f t="shared" si="219"/>
        <v>1.5</v>
      </c>
      <c r="J401" s="55">
        <f t="shared" si="220"/>
        <v>160</v>
      </c>
      <c r="K401" s="57">
        <f t="shared" si="221"/>
        <v>0.405555555555556</v>
      </c>
      <c r="L401" s="55" t="str">
        <f t="shared" si="222"/>
        <v>KDC</v>
      </c>
      <c r="M401" s="55">
        <f t="shared" si="223"/>
        <v>4.9000000000000004</v>
      </c>
      <c r="N401" s="55">
        <f t="shared" si="225"/>
        <v>2</v>
      </c>
      <c r="O401" s="55">
        <f t="shared" si="224"/>
        <v>1</v>
      </c>
      <c r="P401" s="55" t="s">
        <v>190</v>
      </c>
      <c r="Q401" s="54" t="str">
        <f>IF($N401=1,IF(ISERROR(VLOOKUP($P401,'M1'!$A:$C,Q$2,FALSE())),"NOT PRESENT",VLOOKUP($P401,'M1'!$A:$C,Q$2,FALSE())),IF($N401=2,IF(ISERROR(VLOOKUP(DATA!$P401,'M2'!$A:$C,Q$2,FALSE())),"NOT PRESENT",VLOOKUP(DATA!$P401,'M2'!$A:$C,Q$2,FALSE())),IF($N401=0,IF(ISERROR(VLOOKUP($P401,'M1'!$A:$C,Q$2,FALSE())),IF(ISERROR(VLOOKUP(DATA!$P401,'M2'!$A:$C,Q$2,FALSE())),"NOT PRESENT",VLOOKUP(DATA!$P401,'M2'!$A:$C,Q$2,FALSE())),VLOOKUP($P401,'M1'!$A:$C,Q$2,FALSE())),"SPECIFY METHOD")))</f>
        <v>Dirona albolineata</v>
      </c>
      <c r="R401" s="54" t="str">
        <f>IF($N401=1,IF(ISERROR(VLOOKUP($P401,'M1'!$A:$C,R$2,FALSE())),"NOT PRESENT",VLOOKUP($P401,'M1'!$A:$C,R$2,FALSE())),IF($N401=2,IF(ISERROR(VLOOKUP(DATA!$P401,'M2'!$A:$C,R$2,FALSE())),"NOT PRESENT",VLOOKUP(DATA!$P401,'M2'!$A:$C,R$2,FALSE())),IF($N401=0,IF(ISERROR(VLOOKUP($P401,'M1'!$A:$C,R$2,FALSE())),IF(ISERROR(VLOOKUP(DATA!$P401,'M2'!$A:$C,R$2,FALSE())),"NOT PRESENT",VLOOKUP(DATA!$P401,'M2'!$A:$C,R$2,FALSE())),VLOOKUP($P401,'M1'!$A:$C,R$2,FALSE())),"SPECIFY METHOD")))</f>
        <v>White-line dirona</v>
      </c>
      <c r="S401" s="58">
        <f t="shared" si="226"/>
        <v>2</v>
      </c>
      <c r="T401" s="55">
        <v>2</v>
      </c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</row>
    <row r="402" spans="1:68" s="59" customFormat="1" ht="12.75" customHeight="1">
      <c r="A402" s="54">
        <f>MAX($A$1:$A401)+1</f>
        <v>400</v>
      </c>
      <c r="B402" s="55" t="str">
        <f t="shared" si="215"/>
        <v>Kieran Cox</v>
      </c>
      <c r="C402" s="55" t="str">
        <f t="shared" si="216"/>
        <v>Claire Attridge</v>
      </c>
      <c r="D402" s="55" t="str">
        <f t="shared" si="217"/>
        <v>KCCA13</v>
      </c>
      <c r="E402" s="54" t="str">
        <f>IF(ISERROR(VLOOKUP($D402,SITES!$A:$E,2,FALSE())),"",VLOOKUP($D402,SITES!$A:$E,2,FALSE()))</f>
        <v>Second Beach South</v>
      </c>
      <c r="F402" s="55">
        <f>IF(ISERROR(VLOOKUP($D402,SITES!$A:$E,3,FALSE())),"",VLOOKUP($D402,SITES!$A:$E,3,FALSE()))</f>
        <v>48.815080000000002</v>
      </c>
      <c r="G402" s="56">
        <f>IF(ISERROR(VLOOKUP($D402,SITES!$A:$E,4,FALSE())),"",VLOOKUP($D402,SITES!$A:$E,4,FALSE()))</f>
        <v>-125.17585</v>
      </c>
      <c r="H402" s="60" t="str">
        <f t="shared" si="218"/>
        <v>07/06/2023</v>
      </c>
      <c r="I402" s="55">
        <f t="shared" si="219"/>
        <v>1.5</v>
      </c>
      <c r="J402" s="55">
        <f t="shared" si="220"/>
        <v>160</v>
      </c>
      <c r="K402" s="57">
        <f t="shared" si="221"/>
        <v>0.405555555555556</v>
      </c>
      <c r="L402" s="55" t="str">
        <f t="shared" si="222"/>
        <v>KDC</v>
      </c>
      <c r="M402" s="55">
        <f t="shared" si="223"/>
        <v>4.9000000000000004</v>
      </c>
      <c r="N402" s="55">
        <f t="shared" si="225"/>
        <v>2</v>
      </c>
      <c r="O402" s="55">
        <f t="shared" si="224"/>
        <v>1</v>
      </c>
      <c r="P402" s="55" t="s">
        <v>177</v>
      </c>
      <c r="Q402" s="54" t="str">
        <f>IF($N402=1,IF(ISERROR(VLOOKUP($P402,'M1'!$A:$C,Q$2,FALSE())),"NOT PRESENT",VLOOKUP($P402,'M1'!$A:$C,Q$2,FALSE())),IF($N402=2,IF(ISERROR(VLOOKUP(DATA!$P402,'M2'!$A:$C,Q$2,FALSE())),"NOT PRESENT",VLOOKUP(DATA!$P402,'M2'!$A:$C,Q$2,FALSE())),IF($N402=0,IF(ISERROR(VLOOKUP($P402,'M1'!$A:$C,Q$2,FALSE())),IF(ISERROR(VLOOKUP(DATA!$P402,'M2'!$A:$C,Q$2,FALSE())),"NOT PRESENT",VLOOKUP(DATA!$P402,'M2'!$A:$C,Q$2,FALSE())),VLOOKUP($P402,'M1'!$A:$C,Q$2,FALSE())),"SPECIFY METHOD")))</f>
        <v>Jordania zonope</v>
      </c>
      <c r="R402" s="54" t="str">
        <f>IF($N402=1,IF(ISERROR(VLOOKUP($P402,'M1'!$A:$C,R$2,FALSE())),"NOT PRESENT",VLOOKUP($P402,'M1'!$A:$C,R$2,FALSE())),IF($N402=2,IF(ISERROR(VLOOKUP(DATA!$P402,'M2'!$A:$C,R$2,FALSE())),"NOT PRESENT",VLOOKUP(DATA!$P402,'M2'!$A:$C,R$2,FALSE())),IF($N402=0,IF(ISERROR(VLOOKUP($P402,'M1'!$A:$C,R$2,FALSE())),IF(ISERROR(VLOOKUP(DATA!$P402,'M2'!$A:$C,R$2,FALSE())),"NOT PRESENT",VLOOKUP(DATA!$P402,'M2'!$A:$C,R$2,FALSE())),VLOOKUP($P402,'M1'!$A:$C,R$2,FALSE())),"SPECIFY METHOD")))</f>
        <v>Longfin sculpin</v>
      </c>
      <c r="S402" s="58">
        <f t="shared" si="226"/>
        <v>2</v>
      </c>
      <c r="T402" s="55">
        <v>0</v>
      </c>
      <c r="U402" s="55"/>
      <c r="V402" s="55">
        <v>2</v>
      </c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</row>
    <row r="403" spans="1:68" s="59" customFormat="1" ht="12.75" customHeight="1">
      <c r="A403" s="54">
        <f>MAX($A$1:$A402)+1</f>
        <v>401</v>
      </c>
      <c r="B403" s="55" t="str">
        <f t="shared" si="215"/>
        <v>Kieran Cox</v>
      </c>
      <c r="C403" s="55" t="str">
        <f t="shared" si="216"/>
        <v>Claire Attridge</v>
      </c>
      <c r="D403" s="55" t="str">
        <f t="shared" si="217"/>
        <v>KCCA13</v>
      </c>
      <c r="E403" s="54" t="str">
        <f>IF(ISERROR(VLOOKUP($D403,SITES!$A:$E,2,FALSE())),"",VLOOKUP($D403,SITES!$A:$E,2,FALSE()))</f>
        <v>Second Beach South</v>
      </c>
      <c r="F403" s="55">
        <f>IF(ISERROR(VLOOKUP($D403,SITES!$A:$E,3,FALSE())),"",VLOOKUP($D403,SITES!$A:$E,3,FALSE()))</f>
        <v>48.815080000000002</v>
      </c>
      <c r="G403" s="56">
        <f>IF(ISERROR(VLOOKUP($D403,SITES!$A:$E,4,FALSE())),"",VLOOKUP($D403,SITES!$A:$E,4,FALSE()))</f>
        <v>-125.17585</v>
      </c>
      <c r="H403" s="60" t="str">
        <f t="shared" si="218"/>
        <v>07/06/2023</v>
      </c>
      <c r="I403" s="55">
        <f t="shared" si="219"/>
        <v>1.5</v>
      </c>
      <c r="J403" s="55">
        <f t="shared" si="220"/>
        <v>160</v>
      </c>
      <c r="K403" s="57">
        <f t="shared" si="221"/>
        <v>0.405555555555556</v>
      </c>
      <c r="L403" s="55" t="str">
        <f t="shared" si="222"/>
        <v>KDC</v>
      </c>
      <c r="M403" s="55">
        <f t="shared" si="223"/>
        <v>4.9000000000000004</v>
      </c>
      <c r="N403" s="55">
        <f t="shared" si="225"/>
        <v>2</v>
      </c>
      <c r="O403" s="55">
        <f t="shared" si="224"/>
        <v>1</v>
      </c>
      <c r="P403" s="55" t="s">
        <v>172</v>
      </c>
      <c r="Q403" s="54" t="str">
        <f>IF($N403=1,IF(ISERROR(VLOOKUP($P403,'M1'!$A:$C,Q$2,FALSE())),"NOT PRESENT",VLOOKUP($P403,'M1'!$A:$C,Q$2,FALSE())),IF($N403=2,IF(ISERROR(VLOOKUP(DATA!$P403,'M2'!$A:$C,Q$2,FALSE())),"NOT PRESENT",VLOOKUP(DATA!$P403,'M2'!$A:$C,Q$2,FALSE())),IF($N403=0,IF(ISERROR(VLOOKUP($P403,'M1'!$A:$C,Q$2,FALSE())),IF(ISERROR(VLOOKUP(DATA!$P403,'M2'!$A:$C,Q$2,FALSE())),"NOT PRESENT",VLOOKUP(DATA!$P403,'M2'!$A:$C,Q$2,FALSE())),VLOOKUP($P403,'M1'!$A:$C,Q$2,FALSE())),"SPECIFY METHOD")))</f>
        <v>Ceratostoma foliatum</v>
      </c>
      <c r="R403" s="54" t="str">
        <f>IF($N403=1,IF(ISERROR(VLOOKUP($P403,'M1'!$A:$C,R$2,FALSE())),"NOT PRESENT",VLOOKUP($P403,'M1'!$A:$C,R$2,FALSE())),IF($N403=2,IF(ISERROR(VLOOKUP(DATA!$P403,'M2'!$A:$C,R$2,FALSE())),"NOT PRESENT",VLOOKUP(DATA!$P403,'M2'!$A:$C,R$2,FALSE())),IF($N403=0,IF(ISERROR(VLOOKUP($P403,'M1'!$A:$C,R$2,FALSE())),IF(ISERROR(VLOOKUP(DATA!$P403,'M2'!$A:$C,R$2,FALSE())),"NOT PRESENT",VLOOKUP(DATA!$P403,'M2'!$A:$C,R$2,FALSE())),VLOOKUP($P403,'M1'!$A:$C,R$2,FALSE())),"SPECIFY METHOD")))</f>
        <v>Leafy hornmouth</v>
      </c>
      <c r="S403" s="58">
        <f t="shared" si="226"/>
        <v>6</v>
      </c>
      <c r="T403" s="55">
        <v>6</v>
      </c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</row>
    <row r="404" spans="1:68" s="59" customFormat="1" ht="12.75" customHeight="1">
      <c r="A404" s="54">
        <f>MAX($A$1:$A403)+1</f>
        <v>402</v>
      </c>
      <c r="B404" s="55" t="str">
        <f t="shared" si="215"/>
        <v>Kieran Cox</v>
      </c>
      <c r="C404" s="55" t="str">
        <f t="shared" si="216"/>
        <v>Claire Attridge</v>
      </c>
      <c r="D404" s="55" t="str">
        <f t="shared" si="217"/>
        <v>KCCA13</v>
      </c>
      <c r="E404" s="54" t="str">
        <f>IF(ISERROR(VLOOKUP($D404,SITES!$A:$E,2,FALSE())),"",VLOOKUP($D404,SITES!$A:$E,2,FALSE()))</f>
        <v>Second Beach South</v>
      </c>
      <c r="F404" s="55">
        <f>IF(ISERROR(VLOOKUP($D404,SITES!$A:$E,3,FALSE())),"",VLOOKUP($D404,SITES!$A:$E,3,FALSE()))</f>
        <v>48.815080000000002</v>
      </c>
      <c r="G404" s="56">
        <f>IF(ISERROR(VLOOKUP($D404,SITES!$A:$E,4,FALSE())),"",VLOOKUP($D404,SITES!$A:$E,4,FALSE()))</f>
        <v>-125.17585</v>
      </c>
      <c r="H404" s="60" t="str">
        <f t="shared" si="218"/>
        <v>07/06/2023</v>
      </c>
      <c r="I404" s="55">
        <f t="shared" si="219"/>
        <v>1.5</v>
      </c>
      <c r="J404" s="55">
        <f t="shared" si="220"/>
        <v>160</v>
      </c>
      <c r="K404" s="57">
        <f t="shared" si="221"/>
        <v>0.405555555555556</v>
      </c>
      <c r="L404" s="55" t="str">
        <f t="shared" si="222"/>
        <v>KDC</v>
      </c>
      <c r="M404" s="55">
        <f t="shared" si="223"/>
        <v>4.9000000000000004</v>
      </c>
      <c r="N404" s="55">
        <f t="shared" si="225"/>
        <v>2</v>
      </c>
      <c r="O404" s="55">
        <f t="shared" si="224"/>
        <v>1</v>
      </c>
      <c r="P404" s="55" t="s">
        <v>145</v>
      </c>
      <c r="Q404" s="54" t="str">
        <f>IF($N404=1,IF(ISERROR(VLOOKUP($P404,'M1'!$A:$C,Q$2,FALSE())),"NOT PRESENT",VLOOKUP($P404,'M1'!$A:$C,Q$2,FALSE())),IF($N404=2,IF(ISERROR(VLOOKUP(DATA!$P404,'M2'!$A:$C,Q$2,FALSE())),"NOT PRESENT",VLOOKUP(DATA!$P404,'M2'!$A:$C,Q$2,FALSE())),IF($N404=0,IF(ISERROR(VLOOKUP($P404,'M1'!$A:$C,Q$2,FALSE())),IF(ISERROR(VLOOKUP(DATA!$P404,'M2'!$A:$C,Q$2,FALSE())),"NOT PRESENT",VLOOKUP(DATA!$P404,'M2'!$A:$C,Q$2,FALSE())),VLOOKUP($P404,'M1'!$A:$C,Q$2,FALSE())),"SPECIFY METHOD")))</f>
        <v>Pycnopodia helianthoides</v>
      </c>
      <c r="R404" s="54" t="str">
        <f>IF($N404=1,IF(ISERROR(VLOOKUP($P404,'M1'!$A:$C,R$2,FALSE())),"NOT PRESENT",VLOOKUP($P404,'M1'!$A:$C,R$2,FALSE())),IF($N404=2,IF(ISERROR(VLOOKUP(DATA!$P404,'M2'!$A:$C,R$2,FALSE())),"NOT PRESENT",VLOOKUP(DATA!$P404,'M2'!$A:$C,R$2,FALSE())),IF($N404=0,IF(ISERROR(VLOOKUP($P404,'M1'!$A:$C,R$2,FALSE())),IF(ISERROR(VLOOKUP(DATA!$P404,'M2'!$A:$C,R$2,FALSE())),"NOT PRESENT",VLOOKUP(DATA!$P404,'M2'!$A:$C,R$2,FALSE())),VLOOKUP($P404,'M1'!$A:$C,R$2,FALSE())),"SPECIFY METHOD")))</f>
        <v>Sunflower star</v>
      </c>
      <c r="S404" s="58">
        <f t="shared" si="226"/>
        <v>2</v>
      </c>
      <c r="T404" s="55">
        <v>0</v>
      </c>
      <c r="U404" s="55"/>
      <c r="V404" s="55">
        <v>2</v>
      </c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</row>
    <row r="405" spans="1:68" s="59" customFormat="1" ht="12.75" customHeight="1">
      <c r="A405" s="54">
        <f>MAX($A$1:$A404)+1</f>
        <v>403</v>
      </c>
      <c r="B405" s="55" t="str">
        <f t="shared" si="215"/>
        <v>Kieran Cox</v>
      </c>
      <c r="C405" s="55" t="str">
        <f t="shared" si="216"/>
        <v>Claire Attridge</v>
      </c>
      <c r="D405" s="55" t="str">
        <f t="shared" si="217"/>
        <v>KCCA13</v>
      </c>
      <c r="E405" s="54" t="str">
        <f>IF(ISERROR(VLOOKUP($D405,SITES!$A:$E,2,FALSE())),"",VLOOKUP($D405,SITES!$A:$E,2,FALSE()))</f>
        <v>Second Beach South</v>
      </c>
      <c r="F405" s="55">
        <f>IF(ISERROR(VLOOKUP($D405,SITES!$A:$E,3,FALSE())),"",VLOOKUP($D405,SITES!$A:$E,3,FALSE()))</f>
        <v>48.815080000000002</v>
      </c>
      <c r="G405" s="56">
        <f>IF(ISERROR(VLOOKUP($D405,SITES!$A:$E,4,FALSE())),"",VLOOKUP($D405,SITES!$A:$E,4,FALSE()))</f>
        <v>-125.17585</v>
      </c>
      <c r="H405" s="60" t="str">
        <f t="shared" si="218"/>
        <v>07/06/2023</v>
      </c>
      <c r="I405" s="55">
        <f t="shared" si="219"/>
        <v>1.5</v>
      </c>
      <c r="J405" s="55">
        <f t="shared" si="220"/>
        <v>160</v>
      </c>
      <c r="K405" s="57">
        <f t="shared" si="221"/>
        <v>0.405555555555556</v>
      </c>
      <c r="L405" s="55" t="str">
        <f t="shared" si="222"/>
        <v>KDC</v>
      </c>
      <c r="M405" s="55">
        <f t="shared" si="223"/>
        <v>4.9000000000000004</v>
      </c>
      <c r="N405" s="55">
        <f t="shared" si="225"/>
        <v>2</v>
      </c>
      <c r="O405" s="55">
        <f t="shared" si="224"/>
        <v>1</v>
      </c>
      <c r="P405" s="55" t="s">
        <v>208</v>
      </c>
      <c r="Q405" s="54" t="str">
        <f>IF($N405=1,IF(ISERROR(VLOOKUP($P405,'M1'!$A:$C,Q$2,FALSE())),"NOT PRESENT",VLOOKUP($P405,'M1'!$A:$C,Q$2,FALSE())),IF($N405=2,IF(ISERROR(VLOOKUP(DATA!$P405,'M2'!$A:$C,Q$2,FALSE())),"NOT PRESENT",VLOOKUP(DATA!$P405,'M2'!$A:$C,Q$2,FALSE())),IF($N405=0,IF(ISERROR(VLOOKUP($P405,'M1'!$A:$C,Q$2,FALSE())),IF(ISERROR(VLOOKUP(DATA!$P405,'M2'!$A:$C,Q$2,FALSE())),"NOT PRESENT",VLOOKUP(DATA!$P405,'M2'!$A:$C,Q$2,FALSE())),VLOOKUP($P405,'M1'!$A:$C,Q$2,FALSE())),"SPECIFY METHOD")))</f>
        <v>Pugettia gracilis</v>
      </c>
      <c r="R405" s="54" t="str">
        <f>IF($N405=1,IF(ISERROR(VLOOKUP($P405,'M1'!$A:$C,R$2,FALSE())),"NOT PRESENT",VLOOKUP($P405,'M1'!$A:$C,R$2,FALSE())),IF($N405=2,IF(ISERROR(VLOOKUP(DATA!$P405,'M2'!$A:$C,R$2,FALSE())),"NOT PRESENT",VLOOKUP(DATA!$P405,'M2'!$A:$C,R$2,FALSE())),IF($N405=0,IF(ISERROR(VLOOKUP($P405,'M1'!$A:$C,R$2,FALSE())),IF(ISERROR(VLOOKUP(DATA!$P405,'M2'!$A:$C,R$2,FALSE())),"NOT PRESENT",VLOOKUP(DATA!$P405,'M2'!$A:$C,R$2,FALSE())),VLOOKUP($P405,'M1'!$A:$C,R$2,FALSE())),"SPECIFY METHOD")))</f>
        <v>Graceful kelp crab</v>
      </c>
      <c r="S405" s="58">
        <f t="shared" si="226"/>
        <v>1</v>
      </c>
      <c r="T405" s="55">
        <v>1</v>
      </c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</row>
    <row r="406" spans="1:68" s="59" customFormat="1" ht="12.75" customHeight="1">
      <c r="A406" s="54">
        <f>MAX($A$1:$A405)+1</f>
        <v>404</v>
      </c>
      <c r="B406" s="55" t="str">
        <f t="shared" si="215"/>
        <v>Kieran Cox</v>
      </c>
      <c r="C406" s="55" t="str">
        <f t="shared" si="216"/>
        <v>Claire Attridge</v>
      </c>
      <c r="D406" s="55" t="str">
        <f t="shared" si="217"/>
        <v>KCCA13</v>
      </c>
      <c r="E406" s="54" t="str">
        <f>IF(ISERROR(VLOOKUP($D406,SITES!$A:$E,2,FALSE())),"",VLOOKUP($D406,SITES!$A:$E,2,FALSE()))</f>
        <v>Second Beach South</v>
      </c>
      <c r="F406" s="55">
        <f>IF(ISERROR(VLOOKUP($D406,SITES!$A:$E,3,FALSE())),"",VLOOKUP($D406,SITES!$A:$E,3,FALSE()))</f>
        <v>48.815080000000002</v>
      </c>
      <c r="G406" s="56">
        <f>IF(ISERROR(VLOOKUP($D406,SITES!$A:$E,4,FALSE())),"",VLOOKUP($D406,SITES!$A:$E,4,FALSE()))</f>
        <v>-125.17585</v>
      </c>
      <c r="H406" s="60" t="str">
        <f t="shared" si="218"/>
        <v>07/06/2023</v>
      </c>
      <c r="I406" s="55">
        <f t="shared" si="219"/>
        <v>1.5</v>
      </c>
      <c r="J406" s="55">
        <f t="shared" si="220"/>
        <v>160</v>
      </c>
      <c r="K406" s="57">
        <f t="shared" si="221"/>
        <v>0.405555555555556</v>
      </c>
      <c r="L406" s="55" t="str">
        <f t="shared" si="222"/>
        <v>KDC</v>
      </c>
      <c r="M406" s="55">
        <f t="shared" si="223"/>
        <v>4.9000000000000004</v>
      </c>
      <c r="N406" s="55">
        <v>0</v>
      </c>
      <c r="O406" s="55">
        <v>1</v>
      </c>
      <c r="P406" s="55" t="s">
        <v>168</v>
      </c>
      <c r="Q406" s="54" t="str">
        <f>IF($N406=1,IF(ISERROR(VLOOKUP($P406,'M1'!$A:$C,Q$2,FALSE())),"NOT PRESENT",VLOOKUP($P406,'M1'!$A:$C,Q$2,FALSE())),IF($N406=2,IF(ISERROR(VLOOKUP(DATA!$P406,'M2'!$A:$C,Q$2,FALSE())),"NOT PRESENT",VLOOKUP(DATA!$P406,'M2'!$A:$C,Q$2,FALSE())),IF($N406=0,IF(ISERROR(VLOOKUP($P406,'M1'!$A:$C,Q$2,FALSE())),IF(ISERROR(VLOOKUP(DATA!$P406,'M2'!$A:$C,Q$2,FALSE())),"NOT PRESENT",VLOOKUP(DATA!$P406,'M2'!$A:$C,Q$2,FALSE())),VLOOKUP($P406,'M1'!$A:$C,Q$2,FALSE())),"SPECIFY METHOD")))</f>
        <v>Debris - Zero</v>
      </c>
      <c r="R406" s="54" t="str">
        <f>IF($N406=1,IF(ISERROR(VLOOKUP($P406,'M1'!$A:$C,R$2,FALSE())),"NOT PRESENT",VLOOKUP($P406,'M1'!$A:$C,R$2,FALSE())),IF($N406=2,IF(ISERROR(VLOOKUP(DATA!$P406,'M2'!$A:$C,R$2,FALSE())),"NOT PRESENT",VLOOKUP(DATA!$P406,'M2'!$A:$C,R$2,FALSE())),IF($N406=0,IF(ISERROR(VLOOKUP($P406,'M1'!$A:$C,R$2,FALSE())),IF(ISERROR(VLOOKUP(DATA!$P406,'M2'!$A:$C,R$2,FALSE())),"NOT PRESENT",VLOOKUP(DATA!$P406,'M2'!$A:$C,R$2,FALSE())),VLOOKUP($P406,'M1'!$A:$C,R$2,FALSE())),"SPECIFY METHOD")))</f>
        <v>No Debris found</v>
      </c>
      <c r="S406" s="58">
        <f t="shared" si="226"/>
        <v>0</v>
      </c>
      <c r="T406" s="55">
        <v>0</v>
      </c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</row>
    <row r="407" spans="1:68" s="59" customFormat="1" ht="12.75" customHeight="1">
      <c r="A407" s="54">
        <f>MAX($A$1:$A406)+1</f>
        <v>405</v>
      </c>
      <c r="B407" s="55" t="str">
        <f>IF(ISERROR(B405),IF(ISERROR(B404),IF(ISERROR(B403),"BLANK",B403),B404),B405)</f>
        <v>Kieran Cox</v>
      </c>
      <c r="C407" s="55" t="str">
        <f>IF(ISERROR(C405),IF(ISERROR(C404),IF(ISERROR(C403),"BLANK",C403),C404),C405)</f>
        <v>Claire Attridge</v>
      </c>
      <c r="D407" s="55" t="s">
        <v>22</v>
      </c>
      <c r="E407" s="54" t="str">
        <f>IF(ISERROR(VLOOKUP($D407,SITES!$A:$E,2,FALSE())),"",VLOOKUP($D407,SITES!$A:$E,2,FALSE()))</f>
        <v>Ross Islet 2</v>
      </c>
      <c r="F407" s="55">
        <f>IF(ISERROR(VLOOKUP($D407,SITES!$A:$E,3,FALSE())),"",VLOOKUP($D407,SITES!$A:$E,3,FALSE()))</f>
        <v>48.87229</v>
      </c>
      <c r="G407" s="56">
        <f>IF(ISERROR(VLOOKUP($D407,SITES!$A:$E,4,FALSE())),"",VLOOKUP($D407,SITES!$A:$E,4,FALSE()))</f>
        <v>-125.1627</v>
      </c>
      <c r="H407" s="60" t="s">
        <v>9</v>
      </c>
      <c r="I407" s="55">
        <v>2</v>
      </c>
      <c r="J407" s="55">
        <v>150</v>
      </c>
      <c r="K407" s="57">
        <v>0.4375</v>
      </c>
      <c r="L407" s="55" t="str">
        <f>IF(ISERROR(L405),IF(ISERROR(L404),IF(ISERROR(L403),"BLANK",L403),L404),L405)</f>
        <v>KDC</v>
      </c>
      <c r="M407" s="55">
        <v>3.5</v>
      </c>
      <c r="N407" s="55">
        <v>1</v>
      </c>
      <c r="O407" s="55">
        <f>IF(ISERROR(O405),IF(ISERROR(O404),IF(ISERROR(O403),"BLANK",O403),O404),O405)</f>
        <v>1</v>
      </c>
      <c r="P407" s="55" t="s">
        <v>171</v>
      </c>
      <c r="Q407" s="54" t="str">
        <f>IF($N407=1,IF(ISERROR(VLOOKUP($P407,'M1'!$A:$C,Q$2,FALSE())),"NOT PRESENT",VLOOKUP($P407,'M1'!$A:$C,Q$2,FALSE())),IF($N407=2,IF(ISERROR(VLOOKUP(DATA!$P407,'M2'!$A:$C,Q$2,FALSE())),"NOT PRESENT",VLOOKUP(DATA!$P407,'M2'!$A:$C,Q$2,FALSE())),IF($N407=0,IF(ISERROR(VLOOKUP($P407,'M1'!$A:$C,Q$2,FALSE())),IF(ISERROR(VLOOKUP(DATA!$P407,'M2'!$A:$C,Q$2,FALSE())),"NOT PRESENT",VLOOKUP(DATA!$P407,'M2'!$A:$C,Q$2,FALSE())),VLOOKUP($P407,'M1'!$A:$C,Q$2,FALSE())),"SPECIFY METHOD")))</f>
        <v>Rhacochilus vacca</v>
      </c>
      <c r="R407" s="54" t="str">
        <f>IF($N407=1,IF(ISERROR(VLOOKUP($P407,'M1'!$A:$C,R$2,FALSE())),"NOT PRESENT",VLOOKUP($P407,'M1'!$A:$C,R$2,FALSE())),IF($N407=2,IF(ISERROR(VLOOKUP(DATA!$P407,'M2'!$A:$C,R$2,FALSE())),"NOT PRESENT",VLOOKUP(DATA!$P407,'M2'!$A:$C,R$2,FALSE())),IF($N407=0,IF(ISERROR(VLOOKUP($P407,'M1'!$A:$C,R$2,FALSE())),IF(ISERROR(VLOOKUP(DATA!$P407,'M2'!$A:$C,R$2,FALSE())),"NOT PRESENT",VLOOKUP(DATA!$P407,'M2'!$A:$C,R$2,FALSE())),VLOOKUP($P407,'M1'!$A:$C,R$2,FALSE())),"SPECIFY METHOD")))</f>
        <v>Pile perch</v>
      </c>
      <c r="S407" s="58">
        <f t="shared" si="226"/>
        <v>2</v>
      </c>
      <c r="T407" s="55">
        <v>0</v>
      </c>
      <c r="U407" s="55"/>
      <c r="V407" s="55"/>
      <c r="W407" s="55"/>
      <c r="X407" s="55"/>
      <c r="Y407" s="55"/>
      <c r="Z407" s="55">
        <v>1</v>
      </c>
      <c r="AA407" s="55">
        <v>1</v>
      </c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</row>
    <row r="408" spans="1:68" s="59" customFormat="1" ht="12.75" customHeight="1">
      <c r="A408" s="54">
        <f>MAX($A$1:$A407)+1</f>
        <v>406</v>
      </c>
      <c r="B408" s="55" t="str">
        <f>IF(ISERROR(B407),IF(ISERROR(B405),IF(ISERROR(B404),"BLANK",B404),B405),B407)</f>
        <v>Kieran Cox</v>
      </c>
      <c r="C408" s="55" t="str">
        <f>IF(ISERROR(C407),IF(ISERROR(C405),IF(ISERROR(C404),"BLANK",C404),C405),C407)</f>
        <v>Claire Attridge</v>
      </c>
      <c r="D408" s="55" t="str">
        <f>IF(ISERROR(D407),IF(ISERROR(D405),IF(ISERROR(D404),"BLANK",D404),D405),D407)</f>
        <v>KCCA11</v>
      </c>
      <c r="E408" s="54" t="str">
        <f>IF(ISERROR(VLOOKUP($D408,SITES!$A:$E,2,FALSE())),"",VLOOKUP($D408,SITES!$A:$E,2,FALSE()))</f>
        <v>Ross Islet 2</v>
      </c>
      <c r="F408" s="55">
        <f>IF(ISERROR(VLOOKUP($D408,SITES!$A:$E,3,FALSE())),"",VLOOKUP($D408,SITES!$A:$E,3,FALSE()))</f>
        <v>48.87229</v>
      </c>
      <c r="G408" s="56">
        <f>IF(ISERROR(VLOOKUP($D408,SITES!$A:$E,4,FALSE())),"",VLOOKUP($D408,SITES!$A:$E,4,FALSE()))</f>
        <v>-125.1627</v>
      </c>
      <c r="H408" s="60" t="str">
        <f t="shared" ref="H408:O408" si="227">IF(ISERROR(H407),IF(ISERROR(H405),IF(ISERROR(H404),"BLANK",H404),H405),H407)</f>
        <v>12/06/2023</v>
      </c>
      <c r="I408" s="55">
        <f t="shared" si="227"/>
        <v>2</v>
      </c>
      <c r="J408" s="55">
        <f t="shared" si="227"/>
        <v>150</v>
      </c>
      <c r="K408" s="57">
        <f t="shared" si="227"/>
        <v>0.4375</v>
      </c>
      <c r="L408" s="55" t="str">
        <f t="shared" si="227"/>
        <v>KDC</v>
      </c>
      <c r="M408" s="55">
        <f t="shared" si="227"/>
        <v>3.5</v>
      </c>
      <c r="N408" s="55">
        <f t="shared" si="227"/>
        <v>1</v>
      </c>
      <c r="O408" s="55">
        <f t="shared" si="227"/>
        <v>1</v>
      </c>
      <c r="P408" s="55" t="s">
        <v>155</v>
      </c>
      <c r="Q408" s="54" t="str">
        <f>IF($N408=1,IF(ISERROR(VLOOKUP($P408,'M1'!$A:$C,Q$2,FALSE())),"NOT PRESENT",VLOOKUP($P408,'M1'!$A:$C,Q$2,FALSE())),IF($N408=2,IF(ISERROR(VLOOKUP(DATA!$P408,'M2'!$A:$C,Q$2,FALSE())),"NOT PRESENT",VLOOKUP(DATA!$P408,'M2'!$A:$C,Q$2,FALSE())),IF($N408=0,IF(ISERROR(VLOOKUP($P408,'M1'!$A:$C,Q$2,FALSE())),IF(ISERROR(VLOOKUP(DATA!$P408,'M2'!$A:$C,Q$2,FALSE())),"NOT PRESENT",VLOOKUP(DATA!$P408,'M2'!$A:$C,Q$2,FALSE())),VLOOKUP($P408,'M1'!$A:$C,Q$2,FALSE())),"SPECIFY METHOD")))</f>
        <v>Hexagrammos decagrammus</v>
      </c>
      <c r="R408" s="54" t="str">
        <f>IF($N408=1,IF(ISERROR(VLOOKUP($P408,'M1'!$A:$C,R$2,FALSE())),"NOT PRESENT",VLOOKUP($P408,'M1'!$A:$C,R$2,FALSE())),IF($N408=2,IF(ISERROR(VLOOKUP(DATA!$P408,'M2'!$A:$C,R$2,FALSE())),"NOT PRESENT",VLOOKUP(DATA!$P408,'M2'!$A:$C,R$2,FALSE())),IF($N408=0,IF(ISERROR(VLOOKUP($P408,'M1'!$A:$C,R$2,FALSE())),IF(ISERROR(VLOOKUP(DATA!$P408,'M2'!$A:$C,R$2,FALSE())),"NOT PRESENT",VLOOKUP(DATA!$P408,'M2'!$A:$C,R$2,FALSE())),VLOOKUP($P408,'M1'!$A:$C,R$2,FALSE())),"SPECIFY METHOD")))</f>
        <v>Kelp greenling</v>
      </c>
      <c r="S408" s="58">
        <f t="shared" si="226"/>
        <v>12</v>
      </c>
      <c r="T408" s="55">
        <v>0</v>
      </c>
      <c r="U408" s="55"/>
      <c r="V408" s="55">
        <v>1</v>
      </c>
      <c r="W408" s="55">
        <v>2</v>
      </c>
      <c r="X408" s="55">
        <v>2</v>
      </c>
      <c r="Y408" s="55">
        <v>1</v>
      </c>
      <c r="Z408" s="55">
        <v>3</v>
      </c>
      <c r="AA408" s="55">
        <v>1</v>
      </c>
      <c r="AB408" s="55">
        <v>2</v>
      </c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</row>
    <row r="409" spans="1:68" s="59" customFormat="1" ht="12.75" customHeight="1">
      <c r="A409" s="54">
        <f>MAX($A$1:$A408)+1</f>
        <v>407</v>
      </c>
      <c r="B409" s="55" t="str">
        <f>IF(ISERROR(B408),IF(ISERROR(B407),IF(ISERROR(B405),"BLANK",B405),B407),B408)</f>
        <v>Kieran Cox</v>
      </c>
      <c r="C409" s="55" t="str">
        <f>IF(ISERROR(C408),IF(ISERROR(C407),IF(ISERROR(C405),"BLANK",C405),C407),C408)</f>
        <v>Claire Attridge</v>
      </c>
      <c r="D409" s="55" t="str">
        <f>IF(ISERROR(D408),IF(ISERROR(D407),IF(ISERROR(D405),"BLANK",D405),D407),D408)</f>
        <v>KCCA11</v>
      </c>
      <c r="E409" s="54" t="str">
        <f>IF(ISERROR(VLOOKUP($D409,SITES!$A:$E,2,FALSE())),"",VLOOKUP($D409,SITES!$A:$E,2,FALSE()))</f>
        <v>Ross Islet 2</v>
      </c>
      <c r="F409" s="55">
        <f>IF(ISERROR(VLOOKUP($D409,SITES!$A:$E,3,FALSE())),"",VLOOKUP($D409,SITES!$A:$E,3,FALSE()))</f>
        <v>48.87229</v>
      </c>
      <c r="G409" s="56">
        <f>IF(ISERROR(VLOOKUP($D409,SITES!$A:$E,4,FALSE())),"",VLOOKUP($D409,SITES!$A:$E,4,FALSE()))</f>
        <v>-125.1627</v>
      </c>
      <c r="H409" s="60" t="str">
        <f t="shared" ref="H409:O409" si="228">IF(ISERROR(H408),IF(ISERROR(H407),IF(ISERROR(H405),"BLANK",H405),H407),H408)</f>
        <v>12/06/2023</v>
      </c>
      <c r="I409" s="55">
        <f t="shared" si="228"/>
        <v>2</v>
      </c>
      <c r="J409" s="55">
        <f t="shared" si="228"/>
        <v>150</v>
      </c>
      <c r="K409" s="57">
        <f t="shared" si="228"/>
        <v>0.4375</v>
      </c>
      <c r="L409" s="55" t="str">
        <f t="shared" si="228"/>
        <v>KDC</v>
      </c>
      <c r="M409" s="55">
        <f t="shared" si="228"/>
        <v>3.5</v>
      </c>
      <c r="N409" s="55">
        <f t="shared" si="228"/>
        <v>1</v>
      </c>
      <c r="O409" s="55">
        <f t="shared" si="228"/>
        <v>1</v>
      </c>
      <c r="P409" s="55" t="s">
        <v>209</v>
      </c>
      <c r="Q409" s="54" t="str">
        <f>IF($N409=1,IF(ISERROR(VLOOKUP($P409,'M1'!$A:$C,Q$2,FALSE())),"NOT PRESENT",VLOOKUP($P409,'M1'!$A:$C,Q$2,FALSE())),IF($N409=2,IF(ISERROR(VLOOKUP(DATA!$P409,'M2'!$A:$C,Q$2,FALSE())),"NOT PRESENT",VLOOKUP(DATA!$P409,'M2'!$A:$C,Q$2,FALSE())),IF($N409=0,IF(ISERROR(VLOOKUP($P409,'M1'!$A:$C,Q$2,FALSE())),IF(ISERROR(VLOOKUP(DATA!$P409,'M2'!$A:$C,Q$2,FALSE())),"NOT PRESENT",VLOOKUP(DATA!$P409,'M2'!$A:$C,Q$2,FALSE())),VLOOKUP($P409,'M1'!$A:$C,Q$2,FALSE())),"SPECIFY METHOD")))</f>
        <v>Sebastes maliger</v>
      </c>
      <c r="R409" s="54" t="str">
        <f>IF($N409=1,IF(ISERROR(VLOOKUP($P409,'M1'!$A:$C,R$2,FALSE())),"NOT PRESENT",VLOOKUP($P409,'M1'!$A:$C,R$2,FALSE())),IF($N409=2,IF(ISERROR(VLOOKUP(DATA!$P409,'M2'!$A:$C,R$2,FALSE())),"NOT PRESENT",VLOOKUP(DATA!$P409,'M2'!$A:$C,R$2,FALSE())),IF($N409=0,IF(ISERROR(VLOOKUP($P409,'M1'!$A:$C,R$2,FALSE())),IF(ISERROR(VLOOKUP(DATA!$P409,'M2'!$A:$C,R$2,FALSE())),"NOT PRESENT",VLOOKUP(DATA!$P409,'M2'!$A:$C,R$2,FALSE())),VLOOKUP($P409,'M1'!$A:$C,R$2,FALSE())),"SPECIFY METHOD")))</f>
        <v>Quillback rockfish</v>
      </c>
      <c r="S409" s="58">
        <f t="shared" si="226"/>
        <v>1</v>
      </c>
      <c r="T409" s="55">
        <v>0</v>
      </c>
      <c r="U409" s="55"/>
      <c r="V409" s="55"/>
      <c r="W409" s="55">
        <v>1</v>
      </c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</row>
    <row r="410" spans="1:68" s="59" customFormat="1" ht="12.75" customHeight="1">
      <c r="A410" s="54">
        <f>MAX($A$1:$A409)+1</f>
        <v>408</v>
      </c>
      <c r="B410" s="55" t="str">
        <f t="shared" ref="B410:B426" si="229">IF(ISERROR(B409),IF(ISERROR(B408),IF(ISERROR(B407),"BLANK",B407),B408),B409)</f>
        <v>Kieran Cox</v>
      </c>
      <c r="C410" s="55" t="str">
        <f t="shared" ref="C410:C426" si="230">IF(ISERROR(C409),IF(ISERROR(C408),IF(ISERROR(C407),"BLANK",C407),C408),C409)</f>
        <v>Claire Attridge</v>
      </c>
      <c r="D410" s="55" t="str">
        <f t="shared" ref="D410:D426" si="231">IF(ISERROR(D409),IF(ISERROR(D408),IF(ISERROR(D407),"BLANK",D407),D408),D409)</f>
        <v>KCCA11</v>
      </c>
      <c r="E410" s="54" t="str">
        <f>IF(ISERROR(VLOOKUP($D410,SITES!$A:$E,2,FALSE())),"",VLOOKUP($D410,SITES!$A:$E,2,FALSE()))</f>
        <v>Ross Islet 2</v>
      </c>
      <c r="F410" s="55">
        <f>IF(ISERROR(VLOOKUP($D410,SITES!$A:$E,3,FALSE())),"",VLOOKUP($D410,SITES!$A:$E,3,FALSE()))</f>
        <v>48.87229</v>
      </c>
      <c r="G410" s="56">
        <f>IF(ISERROR(VLOOKUP($D410,SITES!$A:$E,4,FALSE())),"",VLOOKUP($D410,SITES!$A:$E,4,FALSE()))</f>
        <v>-125.1627</v>
      </c>
      <c r="H410" s="60" t="str">
        <f t="shared" ref="H410:O411" si="232">IF(ISERROR(H409),IF(ISERROR(H408),IF(ISERROR(H407),"BLANK",H407),H408),H409)</f>
        <v>12/06/2023</v>
      </c>
      <c r="I410" s="55">
        <f t="shared" si="232"/>
        <v>2</v>
      </c>
      <c r="J410" s="55">
        <f t="shared" si="232"/>
        <v>150</v>
      </c>
      <c r="K410" s="57">
        <f t="shared" si="232"/>
        <v>0.4375</v>
      </c>
      <c r="L410" s="55" t="str">
        <f t="shared" si="232"/>
        <v>KDC</v>
      </c>
      <c r="M410" s="55">
        <f t="shared" si="232"/>
        <v>3.5</v>
      </c>
      <c r="N410" s="55">
        <f t="shared" si="232"/>
        <v>1</v>
      </c>
      <c r="O410" s="55">
        <f t="shared" si="232"/>
        <v>1</v>
      </c>
      <c r="P410" s="55" t="s">
        <v>196</v>
      </c>
      <c r="Q410" s="54" t="str">
        <f>IF($N410=1,IF(ISERROR(VLOOKUP($P410,'M1'!$A:$C,Q$2,FALSE())),"NOT PRESENT",VLOOKUP($P410,'M1'!$A:$C,Q$2,FALSE())),IF($N410=2,IF(ISERROR(VLOOKUP(DATA!$P410,'M2'!$A:$C,Q$2,FALSE())),"NOT PRESENT",VLOOKUP(DATA!$P410,'M2'!$A:$C,Q$2,FALSE())),IF($N410=0,IF(ISERROR(VLOOKUP($P410,'M1'!$A:$C,Q$2,FALSE())),IF(ISERROR(VLOOKUP(DATA!$P410,'M2'!$A:$C,Q$2,FALSE())),"NOT PRESENT",VLOOKUP(DATA!$P410,'M2'!$A:$C,Q$2,FALSE())),VLOOKUP($P410,'M1'!$A:$C,Q$2,FALSE())),"SPECIFY METHOD")))</f>
        <v>Hexagrammos stelleri</v>
      </c>
      <c r="R410" s="54" t="str">
        <f>IF($N410=1,IF(ISERROR(VLOOKUP($P410,'M1'!$A:$C,R$2,FALSE())),"NOT PRESENT",VLOOKUP($P410,'M1'!$A:$C,R$2,FALSE())),IF($N410=2,IF(ISERROR(VLOOKUP(DATA!$P410,'M2'!$A:$C,R$2,FALSE())),"NOT PRESENT",VLOOKUP(DATA!$P410,'M2'!$A:$C,R$2,FALSE())),IF($N410=0,IF(ISERROR(VLOOKUP($P410,'M1'!$A:$C,R$2,FALSE())),IF(ISERROR(VLOOKUP(DATA!$P410,'M2'!$A:$C,R$2,FALSE())),"NOT PRESENT",VLOOKUP(DATA!$P410,'M2'!$A:$C,R$2,FALSE())),VLOOKUP($P410,'M1'!$A:$C,R$2,FALSE())),"SPECIFY METHOD")))</f>
        <v>Whitespotted greenling</v>
      </c>
      <c r="S410" s="58">
        <f t="shared" si="226"/>
        <v>1</v>
      </c>
      <c r="T410" s="55">
        <v>0</v>
      </c>
      <c r="U410" s="55"/>
      <c r="V410" s="55"/>
      <c r="W410" s="55"/>
      <c r="X410" s="55"/>
      <c r="Y410" s="55"/>
      <c r="Z410" s="55">
        <v>1</v>
      </c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</row>
    <row r="411" spans="1:68" s="59" customFormat="1" ht="12.75" customHeight="1">
      <c r="A411" s="54">
        <f>MAX($A$1:$A410)+1</f>
        <v>409</v>
      </c>
      <c r="B411" s="55" t="str">
        <f t="shared" si="229"/>
        <v>Kieran Cox</v>
      </c>
      <c r="C411" s="55" t="str">
        <f t="shared" si="230"/>
        <v>Claire Attridge</v>
      </c>
      <c r="D411" s="55" t="str">
        <f t="shared" si="231"/>
        <v>KCCA11</v>
      </c>
      <c r="E411" s="54" t="str">
        <f>IF(ISERROR(VLOOKUP($D411,SITES!$A:$E,2,FALSE())),"",VLOOKUP($D411,SITES!$A:$E,2,FALSE()))</f>
        <v>Ross Islet 2</v>
      </c>
      <c r="F411" s="55">
        <f>IF(ISERROR(VLOOKUP($D411,SITES!$A:$E,3,FALSE())),"",VLOOKUP($D411,SITES!$A:$E,3,FALSE()))</f>
        <v>48.87229</v>
      </c>
      <c r="G411" s="56">
        <f>IF(ISERROR(VLOOKUP($D411,SITES!$A:$E,4,FALSE())),"",VLOOKUP($D411,SITES!$A:$E,4,FALSE()))</f>
        <v>-125.1627</v>
      </c>
      <c r="H411" s="60" t="str">
        <f t="shared" si="232"/>
        <v>12/06/2023</v>
      </c>
      <c r="I411" s="55">
        <f t="shared" si="232"/>
        <v>2</v>
      </c>
      <c r="J411" s="55">
        <f t="shared" si="232"/>
        <v>150</v>
      </c>
      <c r="K411" s="57">
        <f t="shared" si="232"/>
        <v>0.4375</v>
      </c>
      <c r="L411" s="55" t="str">
        <f t="shared" si="232"/>
        <v>KDC</v>
      </c>
      <c r="M411" s="55">
        <f t="shared" si="232"/>
        <v>3.5</v>
      </c>
      <c r="N411" s="55">
        <f t="shared" si="232"/>
        <v>1</v>
      </c>
      <c r="O411" s="55">
        <f t="shared" si="232"/>
        <v>1</v>
      </c>
      <c r="P411" s="55" t="s">
        <v>140</v>
      </c>
      <c r="Q411" s="54" t="str">
        <f>IF($N411=1,IF(ISERROR(VLOOKUP($P411,'M1'!$A:$C,Q$2,FALSE())),"NOT PRESENT",VLOOKUP($P411,'M1'!$A:$C,Q$2,FALSE())),IF($N411=2,IF(ISERROR(VLOOKUP(DATA!$P411,'M2'!$A:$C,Q$2,FALSE())),"NOT PRESENT",VLOOKUP(DATA!$P411,'M2'!$A:$C,Q$2,FALSE())),IF($N411=0,IF(ISERROR(VLOOKUP($P411,'M1'!$A:$C,Q$2,FALSE())),IF(ISERROR(VLOOKUP(DATA!$P411,'M2'!$A:$C,Q$2,FALSE())),"NOT PRESENT",VLOOKUP(DATA!$P411,'M2'!$A:$C,Q$2,FALSE())),VLOOKUP($P411,'M1'!$A:$C,Q$2,FALSE())),"SPECIFY METHOD")))</f>
        <v>Sebastes caurinus</v>
      </c>
      <c r="R411" s="54" t="str">
        <f>IF($N411=1,IF(ISERROR(VLOOKUP($P411,'M1'!$A:$C,R$2,FALSE())),"NOT PRESENT",VLOOKUP($P411,'M1'!$A:$C,R$2,FALSE())),IF($N411=2,IF(ISERROR(VLOOKUP(DATA!$P411,'M2'!$A:$C,R$2,FALSE())),"NOT PRESENT",VLOOKUP(DATA!$P411,'M2'!$A:$C,R$2,FALSE())),IF($N411=0,IF(ISERROR(VLOOKUP($P411,'M1'!$A:$C,R$2,FALSE())),IF(ISERROR(VLOOKUP(DATA!$P411,'M2'!$A:$C,R$2,FALSE())),"NOT PRESENT",VLOOKUP(DATA!$P411,'M2'!$A:$C,R$2,FALSE())),VLOOKUP($P411,'M1'!$A:$C,R$2,FALSE())),"SPECIFY METHOD")))</f>
        <v>Copper rockfish</v>
      </c>
      <c r="S411" s="58">
        <f t="shared" si="226"/>
        <v>1</v>
      </c>
      <c r="T411" s="55">
        <v>0</v>
      </c>
      <c r="U411" s="55"/>
      <c r="V411" s="55"/>
      <c r="W411" s="55"/>
      <c r="X411" s="55">
        <v>1</v>
      </c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</row>
    <row r="412" spans="1:68" s="59" customFormat="1" ht="12.75" customHeight="1">
      <c r="A412" s="54">
        <f>MAX($A$1:$A411)+1</f>
        <v>410</v>
      </c>
      <c r="B412" s="55" t="str">
        <f t="shared" si="229"/>
        <v>Kieran Cox</v>
      </c>
      <c r="C412" s="55" t="str">
        <f t="shared" si="230"/>
        <v>Claire Attridge</v>
      </c>
      <c r="D412" s="55" t="str">
        <f t="shared" si="231"/>
        <v>KCCA11</v>
      </c>
      <c r="E412" s="54" t="str">
        <f>IF(ISERROR(VLOOKUP($D412,SITES!$A:$E,2,FALSE())),"",VLOOKUP($D412,SITES!$A:$E,2,FALSE()))</f>
        <v>Ross Islet 2</v>
      </c>
      <c r="F412" s="55">
        <f>IF(ISERROR(VLOOKUP($D412,SITES!$A:$E,3,FALSE())),"",VLOOKUP($D412,SITES!$A:$E,3,FALSE()))</f>
        <v>48.87229</v>
      </c>
      <c r="G412" s="56">
        <f>IF(ISERROR(VLOOKUP($D412,SITES!$A:$E,4,FALSE())),"",VLOOKUP($D412,SITES!$A:$E,4,FALSE()))</f>
        <v>-125.1627</v>
      </c>
      <c r="H412" s="60" t="str">
        <f t="shared" ref="H412:H426" si="233">IF(ISERROR(H411),IF(ISERROR(H410),IF(ISERROR(H409),"BLANK",H409),H410),H411)</f>
        <v>12/06/2023</v>
      </c>
      <c r="I412" s="55">
        <f t="shared" ref="I412:I426" si="234">IF(ISERROR(I411),IF(ISERROR(I410),IF(ISERROR(I409),"BLANK",I409),I410),I411)</f>
        <v>2</v>
      </c>
      <c r="J412" s="55">
        <f t="shared" ref="J412:J426" si="235">IF(ISERROR(J411),IF(ISERROR(J410),IF(ISERROR(J409),"BLANK",J409),J410),J411)</f>
        <v>150</v>
      </c>
      <c r="K412" s="57">
        <f t="shared" ref="K412:K426" si="236">IF(ISERROR(K411),IF(ISERROR(K410),IF(ISERROR(K409),"BLANK",K409),K410),K411)</f>
        <v>0.4375</v>
      </c>
      <c r="L412" s="55" t="str">
        <f t="shared" ref="L412:L426" si="237">IF(ISERROR(L411),IF(ISERROR(L410),IF(ISERROR(L409),"BLANK",L409),L410),L411)</f>
        <v>KDC</v>
      </c>
      <c r="M412" s="55">
        <f t="shared" ref="M412:M426" si="238">IF(ISERROR(M411),IF(ISERROR(M410),IF(ISERROR(M409),"BLANK",M409),M410),M411)</f>
        <v>3.5</v>
      </c>
      <c r="N412" s="55">
        <v>2</v>
      </c>
      <c r="O412" s="55">
        <f t="shared" ref="O412:O425" si="239">IF(ISERROR(O411),IF(ISERROR(O410),IF(ISERROR(O409),"BLANK",O409),O410),O411)</f>
        <v>1</v>
      </c>
      <c r="P412" s="55" t="s">
        <v>159</v>
      </c>
      <c r="Q412" s="54" t="str">
        <f>IF($N412=1,IF(ISERROR(VLOOKUP($P412,'M1'!$A:$C,Q$2,FALSE())),"NOT PRESENT",VLOOKUP($P412,'M1'!$A:$C,Q$2,FALSE())),IF($N412=2,IF(ISERROR(VLOOKUP(DATA!$P412,'M2'!$A:$C,Q$2,FALSE())),"NOT PRESENT",VLOOKUP(DATA!$P412,'M2'!$A:$C,Q$2,FALSE())),IF($N412=0,IF(ISERROR(VLOOKUP($P412,'M1'!$A:$C,Q$2,FALSE())),IF(ISERROR(VLOOKUP(DATA!$P412,'M2'!$A:$C,Q$2,FALSE())),"NOT PRESENT",VLOOKUP(DATA!$P412,'M2'!$A:$C,Q$2,FALSE())),VLOOKUP($P412,'M1'!$A:$C,Q$2,FALSE())),"SPECIFY METHOD")))</f>
        <v>Patiria miniata</v>
      </c>
      <c r="R412" s="54" t="str">
        <f>IF($N412=1,IF(ISERROR(VLOOKUP($P412,'M1'!$A:$C,R$2,FALSE())),"NOT PRESENT",VLOOKUP($P412,'M1'!$A:$C,R$2,FALSE())),IF($N412=2,IF(ISERROR(VLOOKUP(DATA!$P412,'M2'!$A:$C,R$2,FALSE())),"NOT PRESENT",VLOOKUP(DATA!$P412,'M2'!$A:$C,R$2,FALSE())),IF($N412=0,IF(ISERROR(VLOOKUP($P412,'M1'!$A:$C,R$2,FALSE())),IF(ISERROR(VLOOKUP(DATA!$P412,'M2'!$A:$C,R$2,FALSE())),"NOT PRESENT",VLOOKUP(DATA!$P412,'M2'!$A:$C,R$2,FALSE())),VLOOKUP($P412,'M1'!$A:$C,R$2,FALSE())),"SPECIFY METHOD")))</f>
        <v>Bat star</v>
      </c>
      <c r="S412" s="58">
        <f t="shared" si="226"/>
        <v>47</v>
      </c>
      <c r="T412" s="55">
        <v>47</v>
      </c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</row>
    <row r="413" spans="1:68" s="59" customFormat="1" ht="12.75" customHeight="1">
      <c r="A413" s="54">
        <f>MAX($A$1:$A412)+1</f>
        <v>411</v>
      </c>
      <c r="B413" s="55" t="str">
        <f t="shared" si="229"/>
        <v>Kieran Cox</v>
      </c>
      <c r="C413" s="55" t="str">
        <f t="shared" si="230"/>
        <v>Claire Attridge</v>
      </c>
      <c r="D413" s="55" t="str">
        <f t="shared" si="231"/>
        <v>KCCA11</v>
      </c>
      <c r="E413" s="54" t="str">
        <f>IF(ISERROR(VLOOKUP($D413,SITES!$A:$E,2,FALSE())),"",VLOOKUP($D413,SITES!$A:$E,2,FALSE()))</f>
        <v>Ross Islet 2</v>
      </c>
      <c r="F413" s="55">
        <f>IF(ISERROR(VLOOKUP($D413,SITES!$A:$E,3,FALSE())),"",VLOOKUP($D413,SITES!$A:$E,3,FALSE()))</f>
        <v>48.87229</v>
      </c>
      <c r="G413" s="56">
        <f>IF(ISERROR(VLOOKUP($D413,SITES!$A:$E,4,FALSE())),"",VLOOKUP($D413,SITES!$A:$E,4,FALSE()))</f>
        <v>-125.1627</v>
      </c>
      <c r="H413" s="60" t="str">
        <f t="shared" si="233"/>
        <v>12/06/2023</v>
      </c>
      <c r="I413" s="55">
        <f t="shared" si="234"/>
        <v>2</v>
      </c>
      <c r="J413" s="55">
        <f t="shared" si="235"/>
        <v>150</v>
      </c>
      <c r="K413" s="57">
        <f t="shared" si="236"/>
        <v>0.4375</v>
      </c>
      <c r="L413" s="55" t="str">
        <f t="shared" si="237"/>
        <v>KDC</v>
      </c>
      <c r="M413" s="55">
        <f t="shared" si="238"/>
        <v>3.5</v>
      </c>
      <c r="N413" s="55">
        <f>IF(ISERROR(N412),IF(ISERROR(N411),IF(ISERROR(N410),"BLANK",N410),N411),N412)</f>
        <v>2</v>
      </c>
      <c r="O413" s="55">
        <f t="shared" si="239"/>
        <v>1</v>
      </c>
      <c r="P413" s="55" t="s">
        <v>144</v>
      </c>
      <c r="Q413" s="54" t="str">
        <f>IF($N413=1,IF(ISERROR(VLOOKUP($P413,'M1'!$A:$C,Q$2,FALSE())),"NOT PRESENT",VLOOKUP($P413,'M1'!$A:$C,Q$2,FALSE())),IF($N413=2,IF(ISERROR(VLOOKUP(DATA!$P413,'M2'!$A:$C,Q$2,FALSE())),"NOT PRESENT",VLOOKUP(DATA!$P413,'M2'!$A:$C,Q$2,FALSE())),IF($N413=0,IF(ISERROR(VLOOKUP($P413,'M1'!$A:$C,Q$2,FALSE())),IF(ISERROR(VLOOKUP(DATA!$P413,'M2'!$A:$C,Q$2,FALSE())),"NOT PRESENT",VLOOKUP(DATA!$P413,'M2'!$A:$C,Q$2,FALSE())),VLOOKUP($P413,'M1'!$A:$C,Q$2,FALSE())),"SPECIFY METHOD")))</f>
        <v>Pomaulax gibberosus</v>
      </c>
      <c r="R413" s="54" t="str">
        <f>IF($N413=1,IF(ISERROR(VLOOKUP($P413,'M1'!$A:$C,R$2,FALSE())),"NOT PRESENT",VLOOKUP($P413,'M1'!$A:$C,R$2,FALSE())),IF($N413=2,IF(ISERROR(VLOOKUP(DATA!$P413,'M2'!$A:$C,R$2,FALSE())),"NOT PRESENT",VLOOKUP(DATA!$P413,'M2'!$A:$C,R$2,FALSE())),IF($N413=0,IF(ISERROR(VLOOKUP($P413,'M1'!$A:$C,R$2,FALSE())),IF(ISERROR(VLOOKUP(DATA!$P413,'M2'!$A:$C,R$2,FALSE())),"NOT PRESENT",VLOOKUP(DATA!$P413,'M2'!$A:$C,R$2,FALSE())),VLOOKUP($P413,'M1'!$A:$C,R$2,FALSE())),"SPECIFY METHOD")))</f>
        <v>Red turban shell</v>
      </c>
      <c r="S413" s="58">
        <f t="shared" si="226"/>
        <v>135</v>
      </c>
      <c r="T413" s="55">
        <v>135</v>
      </c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</row>
    <row r="414" spans="1:68" s="59" customFormat="1" ht="12.75" customHeight="1">
      <c r="A414" s="54">
        <f>MAX($A$1:$A413)+1</f>
        <v>412</v>
      </c>
      <c r="B414" s="55" t="str">
        <f t="shared" si="229"/>
        <v>Kieran Cox</v>
      </c>
      <c r="C414" s="55" t="str">
        <f t="shared" si="230"/>
        <v>Claire Attridge</v>
      </c>
      <c r="D414" s="55" t="str">
        <f t="shared" si="231"/>
        <v>KCCA11</v>
      </c>
      <c r="E414" s="54" t="str">
        <f>IF(ISERROR(VLOOKUP($D414,SITES!$A:$E,2,FALSE())),"",VLOOKUP($D414,SITES!$A:$E,2,FALSE()))</f>
        <v>Ross Islet 2</v>
      </c>
      <c r="F414" s="55">
        <f>IF(ISERROR(VLOOKUP($D414,SITES!$A:$E,3,FALSE())),"",VLOOKUP($D414,SITES!$A:$E,3,FALSE()))</f>
        <v>48.87229</v>
      </c>
      <c r="G414" s="56">
        <f>IF(ISERROR(VLOOKUP($D414,SITES!$A:$E,4,FALSE())),"",VLOOKUP($D414,SITES!$A:$E,4,FALSE()))</f>
        <v>-125.1627</v>
      </c>
      <c r="H414" s="60" t="str">
        <f t="shared" si="233"/>
        <v>12/06/2023</v>
      </c>
      <c r="I414" s="55">
        <f t="shared" si="234"/>
        <v>2</v>
      </c>
      <c r="J414" s="55">
        <f t="shared" si="235"/>
        <v>150</v>
      </c>
      <c r="K414" s="57">
        <f t="shared" si="236"/>
        <v>0.4375</v>
      </c>
      <c r="L414" s="55" t="str">
        <f t="shared" si="237"/>
        <v>KDC</v>
      </c>
      <c r="M414" s="55">
        <f t="shared" si="238"/>
        <v>3.5</v>
      </c>
      <c r="N414" s="55">
        <f>IF(ISERROR(N413),IF(ISERROR(N412),IF(ISERROR(N411),"BLANK",N411),N412),N413)</f>
        <v>2</v>
      </c>
      <c r="O414" s="55">
        <f t="shared" si="239"/>
        <v>1</v>
      </c>
      <c r="P414" s="55" t="s">
        <v>146</v>
      </c>
      <c r="Q414" s="54" t="str">
        <f>IF($N414=1,IF(ISERROR(VLOOKUP($P414,'M1'!$A:$C,Q$2,FALSE())),"NOT PRESENT",VLOOKUP($P414,'M1'!$A:$C,Q$2,FALSE())),IF($N414=2,IF(ISERROR(VLOOKUP(DATA!$P414,'M2'!$A:$C,Q$2,FALSE())),"NOT PRESENT",VLOOKUP(DATA!$P414,'M2'!$A:$C,Q$2,FALSE())),IF($N414=0,IF(ISERROR(VLOOKUP($P414,'M1'!$A:$C,Q$2,FALSE())),IF(ISERROR(VLOOKUP(DATA!$P414,'M2'!$A:$C,Q$2,FALSE())),"NOT PRESENT",VLOOKUP(DATA!$P414,'M2'!$A:$C,Q$2,FALSE())),VLOOKUP($P414,'M1'!$A:$C,Q$2,FALSE())),"SPECIFY METHOD")))</f>
        <v>Mesocentrotus franciscanus</v>
      </c>
      <c r="R414" s="54" t="str">
        <f>IF($N414=1,IF(ISERROR(VLOOKUP($P414,'M1'!$A:$C,R$2,FALSE())),"NOT PRESENT",VLOOKUP($P414,'M1'!$A:$C,R$2,FALSE())),IF($N414=2,IF(ISERROR(VLOOKUP(DATA!$P414,'M2'!$A:$C,R$2,FALSE())),"NOT PRESENT",VLOOKUP(DATA!$P414,'M2'!$A:$C,R$2,FALSE())),IF($N414=0,IF(ISERROR(VLOOKUP($P414,'M1'!$A:$C,R$2,FALSE())),IF(ISERROR(VLOOKUP(DATA!$P414,'M2'!$A:$C,R$2,FALSE())),"NOT PRESENT",VLOOKUP(DATA!$P414,'M2'!$A:$C,R$2,FALSE())),VLOOKUP($P414,'M1'!$A:$C,R$2,FALSE())),"SPECIFY METHOD")))</f>
        <v>Red sea urchin</v>
      </c>
      <c r="S414" s="58">
        <f t="shared" si="226"/>
        <v>134</v>
      </c>
      <c r="T414" s="55">
        <v>134</v>
      </c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</row>
    <row r="415" spans="1:68" s="59" customFormat="1" ht="12.75" customHeight="1">
      <c r="A415" s="54">
        <f>MAX($A$1:$A414)+1</f>
        <v>413</v>
      </c>
      <c r="B415" s="55" t="str">
        <f t="shared" si="229"/>
        <v>Kieran Cox</v>
      </c>
      <c r="C415" s="55" t="str">
        <f t="shared" si="230"/>
        <v>Claire Attridge</v>
      </c>
      <c r="D415" s="55" t="str">
        <f t="shared" si="231"/>
        <v>KCCA11</v>
      </c>
      <c r="E415" s="54" t="str">
        <f>IF(ISERROR(VLOOKUP($D415,SITES!$A:$E,2,FALSE())),"",VLOOKUP($D415,SITES!$A:$E,2,FALSE()))</f>
        <v>Ross Islet 2</v>
      </c>
      <c r="F415" s="55">
        <f>IF(ISERROR(VLOOKUP($D415,SITES!$A:$E,3,FALSE())),"",VLOOKUP($D415,SITES!$A:$E,3,FALSE()))</f>
        <v>48.87229</v>
      </c>
      <c r="G415" s="56">
        <f>IF(ISERROR(VLOOKUP($D415,SITES!$A:$E,4,FALSE())),"",VLOOKUP($D415,SITES!$A:$E,4,FALSE()))</f>
        <v>-125.1627</v>
      </c>
      <c r="H415" s="60" t="str">
        <f t="shared" si="233"/>
        <v>12/06/2023</v>
      </c>
      <c r="I415" s="55">
        <f t="shared" si="234"/>
        <v>2</v>
      </c>
      <c r="J415" s="55">
        <f t="shared" si="235"/>
        <v>150</v>
      </c>
      <c r="K415" s="57">
        <f t="shared" si="236"/>
        <v>0.4375</v>
      </c>
      <c r="L415" s="55" t="str">
        <f t="shared" si="237"/>
        <v>KDC</v>
      </c>
      <c r="M415" s="55">
        <f t="shared" si="238"/>
        <v>3.5</v>
      </c>
      <c r="N415" s="55">
        <f>IF(ISERROR(N414),IF(ISERROR(N413),IF(ISERROR(N412),"BLANK",N412),N413),N414)</f>
        <v>2</v>
      </c>
      <c r="O415" s="55">
        <f t="shared" si="239"/>
        <v>1</v>
      </c>
      <c r="P415" s="55" t="s">
        <v>142</v>
      </c>
      <c r="Q415" s="54" t="str">
        <f>IF($N415=1,IF(ISERROR(VLOOKUP($P415,'M1'!$A:$C,Q$2,FALSE())),"NOT PRESENT",VLOOKUP($P415,'M1'!$A:$C,Q$2,FALSE())),IF($N415=2,IF(ISERROR(VLOOKUP(DATA!$P415,'M2'!$A:$C,Q$2,FALSE())),"NOT PRESENT",VLOOKUP(DATA!$P415,'M2'!$A:$C,Q$2,FALSE())),IF($N415=0,IF(ISERROR(VLOOKUP($P415,'M1'!$A:$C,Q$2,FALSE())),IF(ISERROR(VLOOKUP(DATA!$P415,'M2'!$A:$C,Q$2,FALSE())),"NOT PRESENT",VLOOKUP(DATA!$P415,'M2'!$A:$C,Q$2,FALSE())),VLOOKUP($P415,'M1'!$A:$C,Q$2,FALSE())),"SPECIFY METHOD")))</f>
        <v>Dermasterias imbricata</v>
      </c>
      <c r="R415" s="54" t="str">
        <f>IF($N415=1,IF(ISERROR(VLOOKUP($P415,'M1'!$A:$C,R$2,FALSE())),"NOT PRESENT",VLOOKUP($P415,'M1'!$A:$C,R$2,FALSE())),IF($N415=2,IF(ISERROR(VLOOKUP(DATA!$P415,'M2'!$A:$C,R$2,FALSE())),"NOT PRESENT",VLOOKUP(DATA!$P415,'M2'!$A:$C,R$2,FALSE())),IF($N415=0,IF(ISERROR(VLOOKUP($P415,'M1'!$A:$C,R$2,FALSE())),IF(ISERROR(VLOOKUP(DATA!$P415,'M2'!$A:$C,R$2,FALSE())),"NOT PRESENT",VLOOKUP(DATA!$P415,'M2'!$A:$C,R$2,FALSE())),VLOOKUP($P415,'M1'!$A:$C,R$2,FALSE())),"SPECIFY METHOD")))</f>
        <v>Leather star</v>
      </c>
      <c r="S415" s="58">
        <f t="shared" si="226"/>
        <v>7</v>
      </c>
      <c r="T415" s="55">
        <v>7</v>
      </c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</row>
    <row r="416" spans="1:68" s="59" customFormat="1" ht="12.75" customHeight="1">
      <c r="A416" s="54">
        <f>MAX($A$1:$A415)+1</f>
        <v>414</v>
      </c>
      <c r="B416" s="55" t="str">
        <f t="shared" si="229"/>
        <v>Kieran Cox</v>
      </c>
      <c r="C416" s="55" t="str">
        <f t="shared" si="230"/>
        <v>Claire Attridge</v>
      </c>
      <c r="D416" s="55" t="str">
        <f t="shared" si="231"/>
        <v>KCCA11</v>
      </c>
      <c r="E416" s="54" t="str">
        <f>IF(ISERROR(VLOOKUP($D416,SITES!$A:$E,2,FALSE())),"",VLOOKUP($D416,SITES!$A:$E,2,FALSE()))</f>
        <v>Ross Islet 2</v>
      </c>
      <c r="F416" s="55">
        <f>IF(ISERROR(VLOOKUP($D416,SITES!$A:$E,3,FALSE())),"",VLOOKUP($D416,SITES!$A:$E,3,FALSE()))</f>
        <v>48.87229</v>
      </c>
      <c r="G416" s="56">
        <f>IF(ISERROR(VLOOKUP($D416,SITES!$A:$E,4,FALSE())),"",VLOOKUP($D416,SITES!$A:$E,4,FALSE()))</f>
        <v>-125.1627</v>
      </c>
      <c r="H416" s="60" t="str">
        <f t="shared" si="233"/>
        <v>12/06/2023</v>
      </c>
      <c r="I416" s="55">
        <f t="shared" si="234"/>
        <v>2</v>
      </c>
      <c r="J416" s="55">
        <f t="shared" si="235"/>
        <v>150</v>
      </c>
      <c r="K416" s="57">
        <f t="shared" si="236"/>
        <v>0.4375</v>
      </c>
      <c r="L416" s="55" t="str">
        <f t="shared" si="237"/>
        <v>KDC</v>
      </c>
      <c r="M416" s="55">
        <f t="shared" si="238"/>
        <v>3.5</v>
      </c>
      <c r="N416" s="55">
        <v>0</v>
      </c>
      <c r="O416" s="55">
        <f t="shared" si="239"/>
        <v>1</v>
      </c>
      <c r="P416" s="55" t="s">
        <v>155</v>
      </c>
      <c r="Q416" s="54" t="str">
        <f>IF($N416=1,IF(ISERROR(VLOOKUP($P416,'M1'!$A:$C,Q$2,FALSE())),"NOT PRESENT",VLOOKUP($P416,'M1'!$A:$C,Q$2,FALSE())),IF($N416=2,IF(ISERROR(VLOOKUP(DATA!$P416,'M2'!$A:$C,Q$2,FALSE())),"NOT PRESENT",VLOOKUP(DATA!$P416,'M2'!$A:$C,Q$2,FALSE())),IF($N416=0,IF(ISERROR(VLOOKUP($P416,'M1'!$A:$C,Q$2,FALSE())),IF(ISERROR(VLOOKUP(DATA!$P416,'M2'!$A:$C,Q$2,FALSE())),"NOT PRESENT",VLOOKUP(DATA!$P416,'M2'!$A:$C,Q$2,FALSE())),VLOOKUP($P416,'M1'!$A:$C,Q$2,FALSE())),"SPECIFY METHOD")))</f>
        <v>Hexagrammos decagrammus</v>
      </c>
      <c r="R416" s="54" t="str">
        <f>IF($N416=1,IF(ISERROR(VLOOKUP($P416,'M1'!$A:$C,R$2,FALSE())),"NOT PRESENT",VLOOKUP($P416,'M1'!$A:$C,R$2,FALSE())),IF($N416=2,IF(ISERROR(VLOOKUP(DATA!$P416,'M2'!$A:$C,R$2,FALSE())),"NOT PRESENT",VLOOKUP(DATA!$P416,'M2'!$A:$C,R$2,FALSE())),IF($N416=0,IF(ISERROR(VLOOKUP($P416,'M1'!$A:$C,R$2,FALSE())),IF(ISERROR(VLOOKUP(DATA!$P416,'M2'!$A:$C,R$2,FALSE())),"NOT PRESENT",VLOOKUP(DATA!$P416,'M2'!$A:$C,R$2,FALSE())),VLOOKUP($P416,'M1'!$A:$C,R$2,FALSE())),"SPECIFY METHOD")))</f>
        <v>Kelp greenling</v>
      </c>
      <c r="S416" s="58">
        <f t="shared" si="226"/>
        <v>2</v>
      </c>
      <c r="T416" s="55">
        <v>0</v>
      </c>
      <c r="U416" s="55"/>
      <c r="V416" s="55">
        <v>2</v>
      </c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</row>
    <row r="417" spans="1:68" s="59" customFormat="1" ht="12.75" customHeight="1">
      <c r="A417" s="54">
        <f>MAX($A$1:$A416)+1</f>
        <v>415</v>
      </c>
      <c r="B417" s="55" t="str">
        <f t="shared" si="229"/>
        <v>Kieran Cox</v>
      </c>
      <c r="C417" s="55" t="str">
        <f t="shared" si="230"/>
        <v>Claire Attridge</v>
      </c>
      <c r="D417" s="55" t="str">
        <f t="shared" si="231"/>
        <v>KCCA11</v>
      </c>
      <c r="E417" s="54" t="str">
        <f>IF(ISERROR(VLOOKUP($D417,SITES!$A:$E,2,FALSE())),"",VLOOKUP($D417,SITES!$A:$E,2,FALSE()))</f>
        <v>Ross Islet 2</v>
      </c>
      <c r="F417" s="55">
        <f>IF(ISERROR(VLOOKUP($D417,SITES!$A:$E,3,FALSE())),"",VLOOKUP($D417,SITES!$A:$E,3,FALSE()))</f>
        <v>48.87229</v>
      </c>
      <c r="G417" s="56">
        <f>IF(ISERROR(VLOOKUP($D417,SITES!$A:$E,4,FALSE())),"",VLOOKUP($D417,SITES!$A:$E,4,FALSE()))</f>
        <v>-125.1627</v>
      </c>
      <c r="H417" s="60" t="str">
        <f t="shared" si="233"/>
        <v>12/06/2023</v>
      </c>
      <c r="I417" s="55">
        <f t="shared" si="234"/>
        <v>2</v>
      </c>
      <c r="J417" s="55">
        <f t="shared" si="235"/>
        <v>150</v>
      </c>
      <c r="K417" s="57">
        <f t="shared" si="236"/>
        <v>0.4375</v>
      </c>
      <c r="L417" s="55" t="str">
        <f t="shared" si="237"/>
        <v>KDC</v>
      </c>
      <c r="M417" s="55">
        <f t="shared" si="238"/>
        <v>3.5</v>
      </c>
      <c r="N417" s="55">
        <v>2</v>
      </c>
      <c r="O417" s="55">
        <f t="shared" si="239"/>
        <v>1</v>
      </c>
      <c r="P417" s="55" t="s">
        <v>141</v>
      </c>
      <c r="Q417" s="54" t="str">
        <f>IF($N417=1,IF(ISERROR(VLOOKUP($P417,'M1'!$A:$C,Q$2,FALSE())),"NOT PRESENT",VLOOKUP($P417,'M1'!$A:$C,Q$2,FALSE())),IF($N417=2,IF(ISERROR(VLOOKUP(DATA!$P417,'M2'!$A:$C,Q$2,FALSE())),"NOT PRESENT",VLOOKUP(DATA!$P417,'M2'!$A:$C,Q$2,FALSE())),IF($N417=0,IF(ISERROR(VLOOKUP($P417,'M1'!$A:$C,Q$2,FALSE())),IF(ISERROR(VLOOKUP(DATA!$P417,'M2'!$A:$C,Q$2,FALSE())),"NOT PRESENT",VLOOKUP(DATA!$P417,'M2'!$A:$C,Q$2,FALSE())),VLOOKUP($P417,'M1'!$A:$C,Q$2,FALSE())),"SPECIFY METHOD")))</f>
        <v>Rhinogobiops nicholsii</v>
      </c>
      <c r="R417" s="54" t="str">
        <f>IF($N417=1,IF(ISERROR(VLOOKUP($P417,'M1'!$A:$C,R$2,FALSE())),"NOT PRESENT",VLOOKUP($P417,'M1'!$A:$C,R$2,FALSE())),IF($N417=2,IF(ISERROR(VLOOKUP(DATA!$P417,'M2'!$A:$C,R$2,FALSE())),"NOT PRESENT",VLOOKUP(DATA!$P417,'M2'!$A:$C,R$2,FALSE())),IF($N417=0,IF(ISERROR(VLOOKUP($P417,'M1'!$A:$C,R$2,FALSE())),IF(ISERROR(VLOOKUP(DATA!$P417,'M2'!$A:$C,R$2,FALSE())),"NOT PRESENT",VLOOKUP(DATA!$P417,'M2'!$A:$C,R$2,FALSE())),VLOOKUP($P417,'M1'!$A:$C,R$2,FALSE())),"SPECIFY METHOD")))</f>
        <v>Blackeye goby</v>
      </c>
      <c r="S417" s="58">
        <f t="shared" si="226"/>
        <v>52</v>
      </c>
      <c r="T417" s="55">
        <v>0</v>
      </c>
      <c r="U417" s="55">
        <v>7</v>
      </c>
      <c r="V417" s="55">
        <v>18</v>
      </c>
      <c r="W417" s="55">
        <v>13</v>
      </c>
      <c r="X417" s="55">
        <v>13</v>
      </c>
      <c r="Y417" s="55">
        <v>1</v>
      </c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</row>
    <row r="418" spans="1:68" s="59" customFormat="1" ht="12.75" customHeight="1">
      <c r="A418" s="54">
        <f>MAX($A$1:$A417)+1</f>
        <v>416</v>
      </c>
      <c r="B418" s="55" t="str">
        <f t="shared" si="229"/>
        <v>Kieran Cox</v>
      </c>
      <c r="C418" s="55" t="str">
        <f t="shared" si="230"/>
        <v>Claire Attridge</v>
      </c>
      <c r="D418" s="55" t="str">
        <f t="shared" si="231"/>
        <v>KCCA11</v>
      </c>
      <c r="E418" s="54" t="str">
        <f>IF(ISERROR(VLOOKUP($D418,SITES!$A:$E,2,FALSE())),"",VLOOKUP($D418,SITES!$A:$E,2,FALSE()))</f>
        <v>Ross Islet 2</v>
      </c>
      <c r="F418" s="55">
        <f>IF(ISERROR(VLOOKUP($D418,SITES!$A:$E,3,FALSE())),"",VLOOKUP($D418,SITES!$A:$E,3,FALSE()))</f>
        <v>48.87229</v>
      </c>
      <c r="G418" s="56">
        <f>IF(ISERROR(VLOOKUP($D418,SITES!$A:$E,4,FALSE())),"",VLOOKUP($D418,SITES!$A:$E,4,FALSE()))</f>
        <v>-125.1627</v>
      </c>
      <c r="H418" s="60" t="str">
        <f t="shared" si="233"/>
        <v>12/06/2023</v>
      </c>
      <c r="I418" s="55">
        <f t="shared" si="234"/>
        <v>2</v>
      </c>
      <c r="J418" s="55">
        <f t="shared" si="235"/>
        <v>150</v>
      </c>
      <c r="K418" s="57">
        <f t="shared" si="236"/>
        <v>0.4375</v>
      </c>
      <c r="L418" s="55" t="str">
        <f t="shared" si="237"/>
        <v>KDC</v>
      </c>
      <c r="M418" s="55">
        <f t="shared" si="238"/>
        <v>3.5</v>
      </c>
      <c r="N418" s="55">
        <f t="shared" ref="N418:N425" si="240">IF(ISERROR(N417),IF(ISERROR(N416),IF(ISERROR(N415),"BLANK",N415),N416),N417)</f>
        <v>2</v>
      </c>
      <c r="O418" s="55">
        <f t="shared" si="239"/>
        <v>1</v>
      </c>
      <c r="P418" s="55" t="s">
        <v>213</v>
      </c>
      <c r="Q418" s="54" t="str">
        <f>IF($N418=1,IF(ISERROR(VLOOKUP($P418,'M1'!$A:$C,Q$2,FALSE())),"NOT PRESENT",VLOOKUP($P418,'M1'!$A:$C,Q$2,FALSE())),IF($N418=2,IF(ISERROR(VLOOKUP(DATA!$P418,'M2'!$A:$C,Q$2,FALSE())),"NOT PRESENT",VLOOKUP(DATA!$P418,'M2'!$A:$C,Q$2,FALSE())),IF($N418=0,IF(ISERROR(VLOOKUP($P418,'M1'!$A:$C,Q$2,FALSE())),IF(ISERROR(VLOOKUP(DATA!$P418,'M2'!$A:$C,Q$2,FALSE())),"NOT PRESENT",VLOOKUP(DATA!$P418,'M2'!$A:$C,Q$2,FALSE())),VLOOKUP($P418,'M1'!$A:$C,Q$2,FALSE())),"SPECIFY METHOD")))</f>
        <v>Parastichopus californicus</v>
      </c>
      <c r="R418" s="54" t="str">
        <f>IF($N418=1,IF(ISERROR(VLOOKUP($P418,'M1'!$A:$C,R$2,FALSE())),"NOT PRESENT",VLOOKUP($P418,'M1'!$A:$C,R$2,FALSE())),IF($N418=2,IF(ISERROR(VLOOKUP(DATA!$P418,'M2'!$A:$C,R$2,FALSE())),"NOT PRESENT",VLOOKUP(DATA!$P418,'M2'!$A:$C,R$2,FALSE())),IF($N418=0,IF(ISERROR(VLOOKUP($P418,'M1'!$A:$C,R$2,FALSE())),IF(ISERROR(VLOOKUP(DATA!$P418,'M2'!$A:$C,R$2,FALSE())),"NOT PRESENT",VLOOKUP(DATA!$P418,'M2'!$A:$C,R$2,FALSE())),VLOOKUP($P418,'M1'!$A:$C,R$2,FALSE())),"SPECIFY METHOD")))</f>
        <v>Californian sea cucumber</v>
      </c>
      <c r="S418" s="58">
        <f t="shared" si="226"/>
        <v>7</v>
      </c>
      <c r="T418" s="55">
        <v>7</v>
      </c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</row>
    <row r="419" spans="1:68" s="59" customFormat="1" ht="12.75" customHeight="1">
      <c r="A419" s="54">
        <f>MAX($A$1:$A418)+1</f>
        <v>417</v>
      </c>
      <c r="B419" s="55" t="str">
        <f t="shared" si="229"/>
        <v>Kieran Cox</v>
      </c>
      <c r="C419" s="55" t="str">
        <f t="shared" si="230"/>
        <v>Claire Attridge</v>
      </c>
      <c r="D419" s="55" t="str">
        <f t="shared" si="231"/>
        <v>KCCA11</v>
      </c>
      <c r="E419" s="54" t="str">
        <f>IF(ISERROR(VLOOKUP($D419,SITES!$A:$E,2,FALSE())),"",VLOOKUP($D419,SITES!$A:$E,2,FALSE()))</f>
        <v>Ross Islet 2</v>
      </c>
      <c r="F419" s="55">
        <f>IF(ISERROR(VLOOKUP($D419,SITES!$A:$E,3,FALSE())),"",VLOOKUP($D419,SITES!$A:$E,3,FALSE()))</f>
        <v>48.87229</v>
      </c>
      <c r="G419" s="56">
        <f>IF(ISERROR(VLOOKUP($D419,SITES!$A:$E,4,FALSE())),"",VLOOKUP($D419,SITES!$A:$E,4,FALSE()))</f>
        <v>-125.1627</v>
      </c>
      <c r="H419" s="60" t="str">
        <f t="shared" si="233"/>
        <v>12/06/2023</v>
      </c>
      <c r="I419" s="55">
        <f t="shared" si="234"/>
        <v>2</v>
      </c>
      <c r="J419" s="55">
        <f t="shared" si="235"/>
        <v>150</v>
      </c>
      <c r="K419" s="57">
        <f t="shared" si="236"/>
        <v>0.4375</v>
      </c>
      <c r="L419" s="55" t="str">
        <f t="shared" si="237"/>
        <v>KDC</v>
      </c>
      <c r="M419" s="55">
        <f t="shared" si="238"/>
        <v>3.5</v>
      </c>
      <c r="N419" s="55">
        <f t="shared" si="240"/>
        <v>2</v>
      </c>
      <c r="O419" s="55">
        <f t="shared" si="239"/>
        <v>1</v>
      </c>
      <c r="P419" s="55" t="s">
        <v>172</v>
      </c>
      <c r="Q419" s="54" t="str">
        <f>IF($N419=1,IF(ISERROR(VLOOKUP($P419,'M1'!$A:$C,Q$2,FALSE())),"NOT PRESENT",VLOOKUP($P419,'M1'!$A:$C,Q$2,FALSE())),IF($N419=2,IF(ISERROR(VLOOKUP(DATA!$P419,'M2'!$A:$C,Q$2,FALSE())),"NOT PRESENT",VLOOKUP(DATA!$P419,'M2'!$A:$C,Q$2,FALSE())),IF($N419=0,IF(ISERROR(VLOOKUP($P419,'M1'!$A:$C,Q$2,FALSE())),IF(ISERROR(VLOOKUP(DATA!$P419,'M2'!$A:$C,Q$2,FALSE())),"NOT PRESENT",VLOOKUP(DATA!$P419,'M2'!$A:$C,Q$2,FALSE())),VLOOKUP($P419,'M1'!$A:$C,Q$2,FALSE())),"SPECIFY METHOD")))</f>
        <v>Ceratostoma foliatum</v>
      </c>
      <c r="R419" s="54" t="str">
        <f>IF($N419=1,IF(ISERROR(VLOOKUP($P419,'M1'!$A:$C,R$2,FALSE())),"NOT PRESENT",VLOOKUP($P419,'M1'!$A:$C,R$2,FALSE())),IF($N419=2,IF(ISERROR(VLOOKUP(DATA!$P419,'M2'!$A:$C,R$2,FALSE())),"NOT PRESENT",VLOOKUP(DATA!$P419,'M2'!$A:$C,R$2,FALSE())),IF($N419=0,IF(ISERROR(VLOOKUP($P419,'M1'!$A:$C,R$2,FALSE())),IF(ISERROR(VLOOKUP(DATA!$P419,'M2'!$A:$C,R$2,FALSE())),"NOT PRESENT",VLOOKUP(DATA!$P419,'M2'!$A:$C,R$2,FALSE())),VLOOKUP($P419,'M1'!$A:$C,R$2,FALSE())),"SPECIFY METHOD")))</f>
        <v>Leafy hornmouth</v>
      </c>
      <c r="S419" s="58">
        <f t="shared" si="226"/>
        <v>4</v>
      </c>
      <c r="T419" s="55">
        <v>4</v>
      </c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</row>
    <row r="420" spans="1:68" s="59" customFormat="1" ht="12.75" customHeight="1">
      <c r="A420" s="54">
        <f>MAX($A$1:$A419)+1</f>
        <v>418</v>
      </c>
      <c r="B420" s="55" t="str">
        <f t="shared" si="229"/>
        <v>Kieran Cox</v>
      </c>
      <c r="C420" s="55" t="str">
        <f t="shared" si="230"/>
        <v>Claire Attridge</v>
      </c>
      <c r="D420" s="55" t="str">
        <f t="shared" si="231"/>
        <v>KCCA11</v>
      </c>
      <c r="E420" s="54" t="str">
        <f>IF(ISERROR(VLOOKUP($D420,SITES!$A:$E,2,FALSE())),"",VLOOKUP($D420,SITES!$A:$E,2,FALSE()))</f>
        <v>Ross Islet 2</v>
      </c>
      <c r="F420" s="55">
        <f>IF(ISERROR(VLOOKUP($D420,SITES!$A:$E,3,FALSE())),"",VLOOKUP($D420,SITES!$A:$E,3,FALSE()))</f>
        <v>48.87229</v>
      </c>
      <c r="G420" s="56">
        <f>IF(ISERROR(VLOOKUP($D420,SITES!$A:$E,4,FALSE())),"",VLOOKUP($D420,SITES!$A:$E,4,FALSE()))</f>
        <v>-125.1627</v>
      </c>
      <c r="H420" s="60" t="str">
        <f t="shared" si="233"/>
        <v>12/06/2023</v>
      </c>
      <c r="I420" s="55">
        <f t="shared" si="234"/>
        <v>2</v>
      </c>
      <c r="J420" s="55">
        <f t="shared" si="235"/>
        <v>150</v>
      </c>
      <c r="K420" s="57">
        <f t="shared" si="236"/>
        <v>0.4375</v>
      </c>
      <c r="L420" s="55" t="str">
        <f t="shared" si="237"/>
        <v>KDC</v>
      </c>
      <c r="M420" s="55">
        <f t="shared" si="238"/>
        <v>3.5</v>
      </c>
      <c r="N420" s="55">
        <f t="shared" si="240"/>
        <v>2</v>
      </c>
      <c r="O420" s="55">
        <f t="shared" si="239"/>
        <v>1</v>
      </c>
      <c r="P420" s="55" t="s">
        <v>147</v>
      </c>
      <c r="Q420" s="54" t="str">
        <f>IF($N420=1,IF(ISERROR(VLOOKUP($P420,'M1'!$A:$C,Q$2,FALSE())),"NOT PRESENT",VLOOKUP($P420,'M1'!$A:$C,Q$2,FALSE())),IF($N420=2,IF(ISERROR(VLOOKUP(DATA!$P420,'M2'!$A:$C,Q$2,FALSE())),"NOT PRESENT",VLOOKUP(DATA!$P420,'M2'!$A:$C,Q$2,FALSE())),IF($N420=0,IF(ISERROR(VLOOKUP($P420,'M1'!$A:$C,Q$2,FALSE())),IF(ISERROR(VLOOKUP(DATA!$P420,'M2'!$A:$C,Q$2,FALSE())),"NOT PRESENT",VLOOKUP(DATA!$P420,'M2'!$A:$C,Q$2,FALSE())),VLOOKUP($P420,'M1'!$A:$C,Q$2,FALSE())),"SPECIFY METHOD")))</f>
        <v>Orthasterias koehleri</v>
      </c>
      <c r="R420" s="54" t="str">
        <f>IF($N420=1,IF(ISERROR(VLOOKUP($P420,'M1'!$A:$C,R$2,FALSE())),"NOT PRESENT",VLOOKUP($P420,'M1'!$A:$C,R$2,FALSE())),IF($N420=2,IF(ISERROR(VLOOKUP(DATA!$P420,'M2'!$A:$C,R$2,FALSE())),"NOT PRESENT",VLOOKUP(DATA!$P420,'M2'!$A:$C,R$2,FALSE())),IF($N420=0,IF(ISERROR(VLOOKUP($P420,'M1'!$A:$C,R$2,FALSE())),IF(ISERROR(VLOOKUP(DATA!$P420,'M2'!$A:$C,R$2,FALSE())),"NOT PRESENT",VLOOKUP(DATA!$P420,'M2'!$A:$C,R$2,FALSE())),VLOOKUP($P420,'M1'!$A:$C,R$2,FALSE())),"SPECIFY METHOD")))</f>
        <v>Rainbow star</v>
      </c>
      <c r="S420" s="58">
        <f t="shared" si="226"/>
        <v>11</v>
      </c>
      <c r="T420" s="55">
        <v>11</v>
      </c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</row>
    <row r="421" spans="1:68" s="59" customFormat="1" ht="12.75" customHeight="1">
      <c r="A421" s="54">
        <f>MAX($A$1:$A420)+1</f>
        <v>419</v>
      </c>
      <c r="B421" s="55" t="str">
        <f t="shared" si="229"/>
        <v>Kieran Cox</v>
      </c>
      <c r="C421" s="55" t="str">
        <f t="shared" si="230"/>
        <v>Claire Attridge</v>
      </c>
      <c r="D421" s="55" t="str">
        <f t="shared" si="231"/>
        <v>KCCA11</v>
      </c>
      <c r="E421" s="54" t="str">
        <f>IF(ISERROR(VLOOKUP($D421,SITES!$A:$E,2,FALSE())),"",VLOOKUP($D421,SITES!$A:$E,2,FALSE()))</f>
        <v>Ross Islet 2</v>
      </c>
      <c r="F421" s="55">
        <f>IF(ISERROR(VLOOKUP($D421,SITES!$A:$E,3,FALSE())),"",VLOOKUP($D421,SITES!$A:$E,3,FALSE()))</f>
        <v>48.87229</v>
      </c>
      <c r="G421" s="56">
        <f>IF(ISERROR(VLOOKUP($D421,SITES!$A:$E,4,FALSE())),"",VLOOKUP($D421,SITES!$A:$E,4,FALSE()))</f>
        <v>-125.1627</v>
      </c>
      <c r="H421" s="60" t="str">
        <f t="shared" si="233"/>
        <v>12/06/2023</v>
      </c>
      <c r="I421" s="55">
        <f t="shared" si="234"/>
        <v>2</v>
      </c>
      <c r="J421" s="55">
        <f t="shared" si="235"/>
        <v>150</v>
      </c>
      <c r="K421" s="57">
        <f t="shared" si="236"/>
        <v>0.4375</v>
      </c>
      <c r="L421" s="55" t="str">
        <f t="shared" si="237"/>
        <v>KDC</v>
      </c>
      <c r="M421" s="55">
        <f t="shared" si="238"/>
        <v>3.5</v>
      </c>
      <c r="N421" s="55">
        <f t="shared" si="240"/>
        <v>2</v>
      </c>
      <c r="O421" s="55">
        <f t="shared" si="239"/>
        <v>1</v>
      </c>
      <c r="P421" s="55" t="s">
        <v>192</v>
      </c>
      <c r="Q421" s="54" t="str">
        <f>IF($N421=1,IF(ISERROR(VLOOKUP($P421,'M1'!$A:$C,Q$2,FALSE())),"NOT PRESENT",VLOOKUP($P421,'M1'!$A:$C,Q$2,FALSE())),IF($N421=2,IF(ISERROR(VLOOKUP(DATA!$P421,'M2'!$A:$C,Q$2,FALSE())),"NOT PRESENT",VLOOKUP(DATA!$P421,'M2'!$A:$C,Q$2,FALSE())),IF($N421=0,IF(ISERROR(VLOOKUP($P421,'M1'!$A:$C,Q$2,FALSE())),IF(ISERROR(VLOOKUP(DATA!$P421,'M2'!$A:$C,Q$2,FALSE())),"NOT PRESENT",VLOOKUP(DATA!$P421,'M2'!$A:$C,Q$2,FALSE())),VLOOKUP($P421,'M1'!$A:$C,Q$2,FALSE())),"SPECIFY METHOD")))</f>
        <v>Crassadoma gigantea</v>
      </c>
      <c r="R421" s="54" t="str">
        <f>IF($N421=1,IF(ISERROR(VLOOKUP($P421,'M1'!$A:$C,R$2,FALSE())),"NOT PRESENT",VLOOKUP($P421,'M1'!$A:$C,R$2,FALSE())),IF($N421=2,IF(ISERROR(VLOOKUP(DATA!$P421,'M2'!$A:$C,R$2,FALSE())),"NOT PRESENT",VLOOKUP(DATA!$P421,'M2'!$A:$C,R$2,FALSE())),IF($N421=0,IF(ISERROR(VLOOKUP($P421,'M1'!$A:$C,R$2,FALSE())),IF(ISERROR(VLOOKUP(DATA!$P421,'M2'!$A:$C,R$2,FALSE())),"NOT PRESENT",VLOOKUP(DATA!$P421,'M2'!$A:$C,R$2,FALSE())),VLOOKUP($P421,'M1'!$A:$C,R$2,FALSE())),"SPECIFY METHOD")))</f>
        <v>Purple-hinged rock scallop</v>
      </c>
      <c r="S421" s="58">
        <f t="shared" si="226"/>
        <v>1</v>
      </c>
      <c r="T421" s="55">
        <v>0</v>
      </c>
      <c r="U421" s="55"/>
      <c r="V421" s="55">
        <v>1</v>
      </c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</row>
    <row r="422" spans="1:68" s="59" customFormat="1" ht="12.75" customHeight="1">
      <c r="A422" s="54">
        <f>MAX($A$1:$A421)+1</f>
        <v>420</v>
      </c>
      <c r="B422" s="55" t="str">
        <f t="shared" si="229"/>
        <v>Kieran Cox</v>
      </c>
      <c r="C422" s="55" t="str">
        <f t="shared" si="230"/>
        <v>Claire Attridge</v>
      </c>
      <c r="D422" s="55" t="str">
        <f t="shared" si="231"/>
        <v>KCCA11</v>
      </c>
      <c r="E422" s="54" t="str">
        <f>IF(ISERROR(VLOOKUP($D422,SITES!$A:$E,2,FALSE())),"",VLOOKUP($D422,SITES!$A:$E,2,FALSE()))</f>
        <v>Ross Islet 2</v>
      </c>
      <c r="F422" s="55">
        <f>IF(ISERROR(VLOOKUP($D422,SITES!$A:$E,3,FALSE())),"",VLOOKUP($D422,SITES!$A:$E,3,FALSE()))</f>
        <v>48.87229</v>
      </c>
      <c r="G422" s="56">
        <f>IF(ISERROR(VLOOKUP($D422,SITES!$A:$E,4,FALSE())),"",VLOOKUP($D422,SITES!$A:$E,4,FALSE()))</f>
        <v>-125.1627</v>
      </c>
      <c r="H422" s="60" t="str">
        <f t="shared" si="233"/>
        <v>12/06/2023</v>
      </c>
      <c r="I422" s="55">
        <f t="shared" si="234"/>
        <v>2</v>
      </c>
      <c r="J422" s="55">
        <f t="shared" si="235"/>
        <v>150</v>
      </c>
      <c r="K422" s="57">
        <f t="shared" si="236"/>
        <v>0.4375</v>
      </c>
      <c r="L422" s="55" t="str">
        <f t="shared" si="237"/>
        <v>KDC</v>
      </c>
      <c r="M422" s="55">
        <f t="shared" si="238"/>
        <v>3.5</v>
      </c>
      <c r="N422" s="55">
        <f t="shared" si="240"/>
        <v>2</v>
      </c>
      <c r="O422" s="55">
        <f t="shared" si="239"/>
        <v>1</v>
      </c>
      <c r="P422" s="55" t="s">
        <v>197</v>
      </c>
      <c r="Q422" s="54" t="str">
        <f>IF($N422=1,IF(ISERROR(VLOOKUP($P422,'M1'!$A:$C,Q$2,FALSE())),"NOT PRESENT",VLOOKUP($P422,'M1'!$A:$C,Q$2,FALSE())),IF($N422=2,IF(ISERROR(VLOOKUP(DATA!$P422,'M2'!$A:$C,Q$2,FALSE())),"NOT PRESENT",VLOOKUP(DATA!$P422,'M2'!$A:$C,Q$2,FALSE())),IF($N422=0,IF(ISERROR(VLOOKUP($P422,'M1'!$A:$C,Q$2,FALSE())),IF(ISERROR(VLOOKUP(DATA!$P422,'M2'!$A:$C,Q$2,FALSE())),"NOT PRESENT",VLOOKUP(DATA!$P422,'M2'!$A:$C,Q$2,FALSE())),VLOOKUP($P422,'M1'!$A:$C,Q$2,FALSE())),"SPECIFY METHOD")))</f>
        <v>Pholis laeta</v>
      </c>
      <c r="R422" s="54" t="str">
        <f>IF($N422=1,IF(ISERROR(VLOOKUP($P422,'M1'!$A:$C,R$2,FALSE())),"NOT PRESENT",VLOOKUP($P422,'M1'!$A:$C,R$2,FALSE())),IF($N422=2,IF(ISERROR(VLOOKUP(DATA!$P422,'M2'!$A:$C,R$2,FALSE())),"NOT PRESENT",VLOOKUP(DATA!$P422,'M2'!$A:$C,R$2,FALSE())),IF($N422=0,IF(ISERROR(VLOOKUP($P422,'M1'!$A:$C,R$2,FALSE())),IF(ISERROR(VLOOKUP(DATA!$P422,'M2'!$A:$C,R$2,FALSE())),"NOT PRESENT",VLOOKUP(DATA!$P422,'M2'!$A:$C,R$2,FALSE())),VLOOKUP($P422,'M1'!$A:$C,R$2,FALSE())),"SPECIFY METHOD")))</f>
        <v>Crescent gunnel</v>
      </c>
      <c r="S422" s="58">
        <f t="shared" si="226"/>
        <v>1</v>
      </c>
      <c r="T422" s="55">
        <v>0</v>
      </c>
      <c r="U422" s="55"/>
      <c r="V422" s="55"/>
      <c r="W422" s="55">
        <v>1</v>
      </c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</row>
    <row r="423" spans="1:68" s="59" customFormat="1" ht="12.75" customHeight="1">
      <c r="A423" s="54">
        <f>MAX($A$1:$A422)+1</f>
        <v>421</v>
      </c>
      <c r="B423" s="55" t="str">
        <f t="shared" si="229"/>
        <v>Kieran Cox</v>
      </c>
      <c r="C423" s="55" t="str">
        <f t="shared" si="230"/>
        <v>Claire Attridge</v>
      </c>
      <c r="D423" s="55" t="str">
        <f t="shared" si="231"/>
        <v>KCCA11</v>
      </c>
      <c r="E423" s="54" t="str">
        <f>IF(ISERROR(VLOOKUP($D423,SITES!$A:$E,2,FALSE())),"",VLOOKUP($D423,SITES!$A:$E,2,FALSE()))</f>
        <v>Ross Islet 2</v>
      </c>
      <c r="F423" s="55">
        <f>IF(ISERROR(VLOOKUP($D423,SITES!$A:$E,3,FALSE())),"",VLOOKUP($D423,SITES!$A:$E,3,FALSE()))</f>
        <v>48.87229</v>
      </c>
      <c r="G423" s="56">
        <f>IF(ISERROR(VLOOKUP($D423,SITES!$A:$E,4,FALSE())),"",VLOOKUP($D423,SITES!$A:$E,4,FALSE()))</f>
        <v>-125.1627</v>
      </c>
      <c r="H423" s="60" t="str">
        <f t="shared" si="233"/>
        <v>12/06/2023</v>
      </c>
      <c r="I423" s="55">
        <f t="shared" si="234"/>
        <v>2</v>
      </c>
      <c r="J423" s="55">
        <f t="shared" si="235"/>
        <v>150</v>
      </c>
      <c r="K423" s="57">
        <f t="shared" si="236"/>
        <v>0.4375</v>
      </c>
      <c r="L423" s="55" t="str">
        <f t="shared" si="237"/>
        <v>KDC</v>
      </c>
      <c r="M423" s="55">
        <f t="shared" si="238"/>
        <v>3.5</v>
      </c>
      <c r="N423" s="55">
        <f t="shared" si="240"/>
        <v>2</v>
      </c>
      <c r="O423" s="55">
        <f t="shared" si="239"/>
        <v>1</v>
      </c>
      <c r="P423" s="55" t="s">
        <v>185</v>
      </c>
      <c r="Q423" s="54" t="str">
        <f>IF($N423=1,IF(ISERROR(VLOOKUP($P423,'M1'!$A:$C,Q$2,FALSE())),"NOT PRESENT",VLOOKUP($P423,'M1'!$A:$C,Q$2,FALSE())),IF($N423=2,IF(ISERROR(VLOOKUP(DATA!$P423,'M2'!$A:$C,Q$2,FALSE())),"NOT PRESENT",VLOOKUP(DATA!$P423,'M2'!$A:$C,Q$2,FALSE())),IF($N423=0,IF(ISERROR(VLOOKUP($P423,'M1'!$A:$C,Q$2,FALSE())),IF(ISERROR(VLOOKUP(DATA!$P423,'M2'!$A:$C,Q$2,FALSE())),"NOT PRESENT",VLOOKUP(DATA!$P423,'M2'!$A:$C,Q$2,FALSE())),VLOOKUP($P423,'M1'!$A:$C,Q$2,FALSE())),"SPECIFY METHOD")))</f>
        <v>Oregonia gracilis</v>
      </c>
      <c r="R423" s="54" t="str">
        <f>IF($N423=1,IF(ISERROR(VLOOKUP($P423,'M1'!$A:$C,R$2,FALSE())),"NOT PRESENT",VLOOKUP($P423,'M1'!$A:$C,R$2,FALSE())),IF($N423=2,IF(ISERROR(VLOOKUP(DATA!$P423,'M2'!$A:$C,R$2,FALSE())),"NOT PRESENT",VLOOKUP(DATA!$P423,'M2'!$A:$C,R$2,FALSE())),IF($N423=0,IF(ISERROR(VLOOKUP($P423,'M1'!$A:$C,R$2,FALSE())),IF(ISERROR(VLOOKUP(DATA!$P423,'M2'!$A:$C,R$2,FALSE())),"NOT PRESENT",VLOOKUP(DATA!$P423,'M2'!$A:$C,R$2,FALSE())),VLOOKUP($P423,'M1'!$A:$C,R$2,FALSE())),"SPECIFY METHOD")))</f>
        <v>Graceful decorator crab</v>
      </c>
      <c r="S423" s="58">
        <f t="shared" si="226"/>
        <v>1</v>
      </c>
      <c r="T423" s="55">
        <v>1</v>
      </c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</row>
    <row r="424" spans="1:68" s="59" customFormat="1" ht="12.75" customHeight="1">
      <c r="A424" s="54">
        <f>MAX($A$1:$A423)+1</f>
        <v>422</v>
      </c>
      <c r="B424" s="55" t="str">
        <f t="shared" si="229"/>
        <v>Kieran Cox</v>
      </c>
      <c r="C424" s="55" t="str">
        <f t="shared" si="230"/>
        <v>Claire Attridge</v>
      </c>
      <c r="D424" s="55" t="str">
        <f t="shared" si="231"/>
        <v>KCCA11</v>
      </c>
      <c r="E424" s="54" t="str">
        <f>IF(ISERROR(VLOOKUP($D424,SITES!$A:$E,2,FALSE())),"",VLOOKUP($D424,SITES!$A:$E,2,FALSE()))</f>
        <v>Ross Islet 2</v>
      </c>
      <c r="F424" s="55">
        <f>IF(ISERROR(VLOOKUP($D424,SITES!$A:$E,3,FALSE())),"",VLOOKUP($D424,SITES!$A:$E,3,FALSE()))</f>
        <v>48.87229</v>
      </c>
      <c r="G424" s="56">
        <f>IF(ISERROR(VLOOKUP($D424,SITES!$A:$E,4,FALSE())),"",VLOOKUP($D424,SITES!$A:$E,4,FALSE()))</f>
        <v>-125.1627</v>
      </c>
      <c r="H424" s="60" t="str">
        <f t="shared" si="233"/>
        <v>12/06/2023</v>
      </c>
      <c r="I424" s="55">
        <f t="shared" si="234"/>
        <v>2</v>
      </c>
      <c r="J424" s="55">
        <f t="shared" si="235"/>
        <v>150</v>
      </c>
      <c r="K424" s="57">
        <f t="shared" si="236"/>
        <v>0.4375</v>
      </c>
      <c r="L424" s="55" t="str">
        <f t="shared" si="237"/>
        <v>KDC</v>
      </c>
      <c r="M424" s="55">
        <f t="shared" si="238"/>
        <v>3.5</v>
      </c>
      <c r="N424" s="55">
        <f t="shared" si="240"/>
        <v>2</v>
      </c>
      <c r="O424" s="55">
        <f t="shared" si="239"/>
        <v>1</v>
      </c>
      <c r="P424" s="55" t="s">
        <v>166</v>
      </c>
      <c r="Q424" s="54" t="str">
        <f>IF($N424=1,IF(ISERROR(VLOOKUP($P424,'M1'!$A:$C,Q$2,FALSE())),"NOT PRESENT",VLOOKUP($P424,'M1'!$A:$C,Q$2,FALSE())),IF($N424=2,IF(ISERROR(VLOOKUP(DATA!$P424,'M2'!$A:$C,Q$2,FALSE())),"NOT PRESENT",VLOOKUP(DATA!$P424,'M2'!$A:$C,Q$2,FALSE())),IF($N424=0,IF(ISERROR(VLOOKUP($P424,'M1'!$A:$C,Q$2,FALSE())),IF(ISERROR(VLOOKUP(DATA!$P424,'M2'!$A:$C,Q$2,FALSE())),"NOT PRESENT",VLOOKUP(DATA!$P424,'M2'!$A:$C,Q$2,FALSE())),VLOOKUP($P424,'M1'!$A:$C,Q$2,FALSE())),"SPECIFY METHOD")))</f>
        <v>Oxylebius pictus</v>
      </c>
      <c r="R424" s="54" t="str">
        <f>IF($N424=1,IF(ISERROR(VLOOKUP($P424,'M1'!$A:$C,R$2,FALSE())),"NOT PRESENT",VLOOKUP($P424,'M1'!$A:$C,R$2,FALSE())),IF($N424=2,IF(ISERROR(VLOOKUP(DATA!$P424,'M2'!$A:$C,R$2,FALSE())),"NOT PRESENT",VLOOKUP(DATA!$P424,'M2'!$A:$C,R$2,FALSE())),IF($N424=0,IF(ISERROR(VLOOKUP($P424,'M1'!$A:$C,R$2,FALSE())),IF(ISERROR(VLOOKUP(DATA!$P424,'M2'!$A:$C,R$2,FALSE())),"NOT PRESENT",VLOOKUP(DATA!$P424,'M2'!$A:$C,R$2,FALSE())),VLOOKUP($P424,'M1'!$A:$C,R$2,FALSE())),"SPECIFY METHOD")))</f>
        <v>Painted greenling</v>
      </c>
      <c r="S424" s="58">
        <f t="shared" si="226"/>
        <v>1</v>
      </c>
      <c r="T424" s="55">
        <v>0</v>
      </c>
      <c r="U424" s="55"/>
      <c r="V424" s="55"/>
      <c r="W424" s="55">
        <v>1</v>
      </c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</row>
    <row r="425" spans="1:68" s="59" customFormat="1" ht="12.75" customHeight="1">
      <c r="A425" s="54">
        <f>MAX($A$1:$A424)+1</f>
        <v>423</v>
      </c>
      <c r="B425" s="55" t="str">
        <f t="shared" si="229"/>
        <v>Kieran Cox</v>
      </c>
      <c r="C425" s="55" t="str">
        <f t="shared" si="230"/>
        <v>Claire Attridge</v>
      </c>
      <c r="D425" s="55" t="str">
        <f t="shared" si="231"/>
        <v>KCCA11</v>
      </c>
      <c r="E425" s="54" t="str">
        <f>IF(ISERROR(VLOOKUP($D425,SITES!$A:$E,2,FALSE())),"",VLOOKUP($D425,SITES!$A:$E,2,FALSE()))</f>
        <v>Ross Islet 2</v>
      </c>
      <c r="F425" s="55">
        <f>IF(ISERROR(VLOOKUP($D425,SITES!$A:$E,3,FALSE())),"",VLOOKUP($D425,SITES!$A:$E,3,FALSE()))</f>
        <v>48.87229</v>
      </c>
      <c r="G425" s="56">
        <f>IF(ISERROR(VLOOKUP($D425,SITES!$A:$E,4,FALSE())),"",VLOOKUP($D425,SITES!$A:$E,4,FALSE()))</f>
        <v>-125.1627</v>
      </c>
      <c r="H425" s="60" t="str">
        <f t="shared" si="233"/>
        <v>12/06/2023</v>
      </c>
      <c r="I425" s="55">
        <f t="shared" si="234"/>
        <v>2</v>
      </c>
      <c r="J425" s="55">
        <f t="shared" si="235"/>
        <v>150</v>
      </c>
      <c r="K425" s="57">
        <f t="shared" si="236"/>
        <v>0.4375</v>
      </c>
      <c r="L425" s="55" t="str">
        <f t="shared" si="237"/>
        <v>KDC</v>
      </c>
      <c r="M425" s="55">
        <f t="shared" si="238"/>
        <v>3.5</v>
      </c>
      <c r="N425" s="55">
        <f t="shared" si="240"/>
        <v>2</v>
      </c>
      <c r="O425" s="55">
        <f t="shared" si="239"/>
        <v>1</v>
      </c>
      <c r="P425" s="55" t="s">
        <v>152</v>
      </c>
      <c r="Q425" s="54" t="str">
        <f>IF($N425=1,IF(ISERROR(VLOOKUP($P425,'M1'!$A:$C,Q$2,FALSE())),"NOT PRESENT",VLOOKUP($P425,'M1'!$A:$C,Q$2,FALSE())),IF($N425=2,IF(ISERROR(VLOOKUP(DATA!$P425,'M2'!$A:$C,Q$2,FALSE())),"NOT PRESENT",VLOOKUP(DATA!$P425,'M2'!$A:$C,Q$2,FALSE())),IF($N425=0,IF(ISERROR(VLOOKUP($P425,'M1'!$A:$C,Q$2,FALSE())),IF(ISERROR(VLOOKUP(DATA!$P425,'M2'!$A:$C,Q$2,FALSE())),"NOT PRESENT",VLOOKUP(DATA!$P425,'M2'!$A:$C,Q$2,FALSE())),VLOOKUP($P425,'M1'!$A:$C,Q$2,FALSE())),"SPECIFY METHOD")))</f>
        <v>Stylasterias forreri</v>
      </c>
      <c r="R425" s="54" t="str">
        <f>IF($N425=1,IF(ISERROR(VLOOKUP($P425,'M1'!$A:$C,R$2,FALSE())),"NOT PRESENT",VLOOKUP($P425,'M1'!$A:$C,R$2,FALSE())),IF($N425=2,IF(ISERROR(VLOOKUP(DATA!$P425,'M2'!$A:$C,R$2,FALSE())),"NOT PRESENT",VLOOKUP(DATA!$P425,'M2'!$A:$C,R$2,FALSE())),IF($N425=0,IF(ISERROR(VLOOKUP($P425,'M1'!$A:$C,R$2,FALSE())),IF(ISERROR(VLOOKUP(DATA!$P425,'M2'!$A:$C,R$2,FALSE())),"NOT PRESENT",VLOOKUP(DATA!$P425,'M2'!$A:$C,R$2,FALSE())),VLOOKUP($P425,'M1'!$A:$C,R$2,FALSE())),"SPECIFY METHOD")))</f>
        <v>Velcro seastar</v>
      </c>
      <c r="S425" s="58">
        <f t="shared" si="226"/>
        <v>1</v>
      </c>
      <c r="T425" s="55">
        <v>1</v>
      </c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</row>
    <row r="426" spans="1:68" s="59" customFormat="1" ht="12.75" customHeight="1">
      <c r="A426" s="54">
        <f>MAX($A$1:$A425)+1</f>
        <v>424</v>
      </c>
      <c r="B426" s="55" t="str">
        <f t="shared" si="229"/>
        <v>Kieran Cox</v>
      </c>
      <c r="C426" s="55" t="str">
        <f t="shared" si="230"/>
        <v>Claire Attridge</v>
      </c>
      <c r="D426" s="55" t="str">
        <f t="shared" si="231"/>
        <v>KCCA11</v>
      </c>
      <c r="E426" s="54" t="str">
        <f>IF(ISERROR(VLOOKUP($D426,SITES!$A:$E,2,FALSE())),"",VLOOKUP($D426,SITES!$A:$E,2,FALSE()))</f>
        <v>Ross Islet 2</v>
      </c>
      <c r="F426" s="55">
        <f>IF(ISERROR(VLOOKUP($D426,SITES!$A:$E,3,FALSE())),"",VLOOKUP($D426,SITES!$A:$E,3,FALSE()))</f>
        <v>48.87229</v>
      </c>
      <c r="G426" s="56">
        <f>IF(ISERROR(VLOOKUP($D426,SITES!$A:$E,4,FALSE())),"",VLOOKUP($D426,SITES!$A:$E,4,FALSE()))</f>
        <v>-125.1627</v>
      </c>
      <c r="H426" s="60" t="str">
        <f t="shared" si="233"/>
        <v>12/06/2023</v>
      </c>
      <c r="I426" s="55">
        <f t="shared" si="234"/>
        <v>2</v>
      </c>
      <c r="J426" s="55">
        <f t="shared" si="235"/>
        <v>150</v>
      </c>
      <c r="K426" s="57">
        <f t="shared" si="236"/>
        <v>0.4375</v>
      </c>
      <c r="L426" s="55" t="str">
        <f t="shared" si="237"/>
        <v>KDC</v>
      </c>
      <c r="M426" s="55">
        <f t="shared" si="238"/>
        <v>3.5</v>
      </c>
      <c r="N426" s="55">
        <v>0</v>
      </c>
      <c r="O426" s="55">
        <v>1</v>
      </c>
      <c r="P426" s="55" t="s">
        <v>168</v>
      </c>
      <c r="Q426" s="54" t="str">
        <f>IF($N426=1,IF(ISERROR(VLOOKUP($P426,'M1'!$A:$C,Q$2,FALSE())),"NOT PRESENT",VLOOKUP($P426,'M1'!$A:$C,Q$2,FALSE())),IF($N426=2,IF(ISERROR(VLOOKUP(DATA!$P426,'M2'!$A:$C,Q$2,FALSE())),"NOT PRESENT",VLOOKUP(DATA!$P426,'M2'!$A:$C,Q$2,FALSE())),IF($N426=0,IF(ISERROR(VLOOKUP($P426,'M1'!$A:$C,Q$2,FALSE())),IF(ISERROR(VLOOKUP(DATA!$P426,'M2'!$A:$C,Q$2,FALSE())),"NOT PRESENT",VLOOKUP(DATA!$P426,'M2'!$A:$C,Q$2,FALSE())),VLOOKUP($P426,'M1'!$A:$C,Q$2,FALSE())),"SPECIFY METHOD")))</f>
        <v>Debris - Zero</v>
      </c>
      <c r="R426" s="54" t="str">
        <f>IF($N426=1,IF(ISERROR(VLOOKUP($P426,'M1'!$A:$C,R$2,FALSE())),"NOT PRESENT",VLOOKUP($P426,'M1'!$A:$C,R$2,FALSE())),IF($N426=2,IF(ISERROR(VLOOKUP(DATA!$P426,'M2'!$A:$C,R$2,FALSE())),"NOT PRESENT",VLOOKUP(DATA!$P426,'M2'!$A:$C,R$2,FALSE())),IF($N426=0,IF(ISERROR(VLOOKUP($P426,'M1'!$A:$C,R$2,FALSE())),IF(ISERROR(VLOOKUP(DATA!$P426,'M2'!$A:$C,R$2,FALSE())),"NOT PRESENT",VLOOKUP(DATA!$P426,'M2'!$A:$C,R$2,FALSE())),VLOOKUP($P426,'M1'!$A:$C,R$2,FALSE())),"SPECIFY METHOD")))</f>
        <v>No Debris found</v>
      </c>
      <c r="S426" s="58">
        <f t="shared" si="226"/>
        <v>0</v>
      </c>
      <c r="T426" s="55">
        <v>0</v>
      </c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</row>
    <row r="427" spans="1:68" s="59" customFormat="1" ht="12.75" customHeight="1">
      <c r="A427" s="54">
        <f>MAX($A$1:$A426)+1</f>
        <v>425</v>
      </c>
      <c r="B427" s="55" t="s">
        <v>137</v>
      </c>
      <c r="C427" s="55" t="s">
        <v>169</v>
      </c>
      <c r="D427" s="55" t="s">
        <v>23</v>
      </c>
      <c r="E427" s="54" t="str">
        <f>IF(ISERROR(VLOOKUP($D427,SITES!$A:$E,2,FALSE())),"",VLOOKUP($D427,SITES!$A:$E,2,FALSE()))</f>
        <v>Less Dangerous Bay</v>
      </c>
      <c r="F427" s="55">
        <f>IF(ISERROR(VLOOKUP($D427,SITES!$A:$E,3,FALSE())),"",VLOOKUP($D427,SITES!$A:$E,3,FALSE()))</f>
        <v>48.875349999999997</v>
      </c>
      <c r="G427" s="56">
        <f>IF(ISERROR(VLOOKUP($D427,SITES!$A:$E,4,FALSE())),"",VLOOKUP($D427,SITES!$A:$E,4,FALSE()))</f>
        <v>-125.0915</v>
      </c>
      <c r="H427" s="55" t="s">
        <v>10</v>
      </c>
      <c r="I427" s="55">
        <v>3</v>
      </c>
      <c r="J427" s="55">
        <v>40</v>
      </c>
      <c r="K427" s="57">
        <v>0.37222222222222201</v>
      </c>
      <c r="L427" s="55" t="s">
        <v>170</v>
      </c>
      <c r="M427" s="55">
        <v>3.2</v>
      </c>
      <c r="N427" s="55">
        <v>1</v>
      </c>
      <c r="O427" s="55">
        <v>2</v>
      </c>
      <c r="P427" s="55" t="s">
        <v>155</v>
      </c>
      <c r="Q427" s="54" t="str">
        <f>IF($N427=1,IF(ISERROR(VLOOKUP($P427,'M1'!$A:$C,Q$2,FALSE())),"NOT PRESENT",VLOOKUP($P427,'M1'!$A:$C,Q$2,FALSE())),IF($N427=2,IF(ISERROR(VLOOKUP(DATA!$P427,'M2'!$A:$C,Q$2,FALSE())),"NOT PRESENT",VLOOKUP(DATA!$P427,'M2'!$A:$C,Q$2,FALSE())),IF($N427=0,IF(ISERROR(VLOOKUP($P427,'M1'!$A:$C,Q$2,FALSE())),IF(ISERROR(VLOOKUP(DATA!$P427,'M2'!$A:$C,Q$2,FALSE())),"NOT PRESENT",VLOOKUP(DATA!$P427,'M2'!$A:$C,Q$2,FALSE())),VLOOKUP($P427,'M1'!$A:$C,Q$2,FALSE())),"SPECIFY METHOD")))</f>
        <v>Hexagrammos decagrammus</v>
      </c>
      <c r="R427" s="54" t="str">
        <f>IF($N427=1,IF(ISERROR(VLOOKUP($P427,'M1'!$A:$C,R$2,FALSE())),"NOT PRESENT",VLOOKUP($P427,'M1'!$A:$C,R$2,FALSE())),IF($N427=2,IF(ISERROR(VLOOKUP(DATA!$P427,'M2'!$A:$C,R$2,FALSE())),"NOT PRESENT",VLOOKUP(DATA!$P427,'M2'!$A:$C,R$2,FALSE())),IF($N427=0,IF(ISERROR(VLOOKUP($P427,'M1'!$A:$C,R$2,FALSE())),IF(ISERROR(VLOOKUP(DATA!$P427,'M2'!$A:$C,R$2,FALSE())),"NOT PRESENT",VLOOKUP(DATA!$P427,'M2'!$A:$C,R$2,FALSE())),VLOOKUP($P427,'M1'!$A:$C,R$2,FALSE())),"SPECIFY METHOD")))</f>
        <v>Kelp greenling</v>
      </c>
      <c r="S427" s="58">
        <f t="shared" si="226"/>
        <v>8</v>
      </c>
      <c r="T427" s="55">
        <v>0</v>
      </c>
      <c r="U427" s="55"/>
      <c r="V427" s="55"/>
      <c r="W427" s="55"/>
      <c r="X427" s="55"/>
      <c r="Y427" s="55">
        <v>1</v>
      </c>
      <c r="Z427" s="55">
        <v>1</v>
      </c>
      <c r="AA427" s="55">
        <v>2</v>
      </c>
      <c r="AB427" s="55">
        <v>3</v>
      </c>
      <c r="AC427" s="55">
        <v>1</v>
      </c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</row>
    <row r="428" spans="1:68" s="59" customFormat="1" ht="12.75" customHeight="1">
      <c r="A428" s="54">
        <f>MAX($A$1:$A427)+1</f>
        <v>426</v>
      </c>
      <c r="B428" s="55" t="str">
        <f>IF(ISERROR(B427),IF(ISERROR(B425),IF(ISERROR(B424),"BLANK",B424),B425),B427)</f>
        <v>Kieran Cox</v>
      </c>
      <c r="C428" s="55" t="str">
        <f>IF(ISERROR(C427),IF(ISERROR(C425),IF(ISERROR(C424),"BLANK",C424),C425),C427)</f>
        <v>Claire Attridge</v>
      </c>
      <c r="D428" s="55" t="str">
        <f>IF(ISERROR(D427),IF(ISERROR(D425),IF(ISERROR(D424),"BLANK",D424),D425),D427)</f>
        <v>KCCA6</v>
      </c>
      <c r="E428" s="54" t="str">
        <f>IF(ISERROR(VLOOKUP($D428,SITES!$A:$E,2,FALSE())),"",VLOOKUP($D428,SITES!$A:$E,2,FALSE()))</f>
        <v>Less Dangerous Bay</v>
      </c>
      <c r="F428" s="55">
        <f>IF(ISERROR(VLOOKUP($D428,SITES!$A:$E,3,FALSE())),"",VLOOKUP($D428,SITES!$A:$E,3,FALSE()))</f>
        <v>48.875349999999997</v>
      </c>
      <c r="G428" s="56">
        <f>IF(ISERROR(VLOOKUP($D428,SITES!$A:$E,4,FALSE())),"",VLOOKUP($D428,SITES!$A:$E,4,FALSE()))</f>
        <v>-125.0915</v>
      </c>
      <c r="H428" s="60" t="str">
        <f t="shared" ref="H428:O428" si="241">IF(ISERROR(H427),IF(ISERROR(H425),IF(ISERROR(H424),"BLANK",H424),H425),H427)</f>
        <v>13/06/2023</v>
      </c>
      <c r="I428" s="55">
        <f t="shared" si="241"/>
        <v>3</v>
      </c>
      <c r="J428" s="55">
        <f t="shared" si="241"/>
        <v>40</v>
      </c>
      <c r="K428" s="57">
        <f t="shared" si="241"/>
        <v>0.37222222222222201</v>
      </c>
      <c r="L428" s="55" t="str">
        <f t="shared" si="241"/>
        <v>KDC</v>
      </c>
      <c r="M428" s="55">
        <f t="shared" si="241"/>
        <v>3.2</v>
      </c>
      <c r="N428" s="55">
        <f t="shared" si="241"/>
        <v>1</v>
      </c>
      <c r="O428" s="55">
        <f t="shared" si="241"/>
        <v>2</v>
      </c>
      <c r="P428" s="55" t="s">
        <v>171</v>
      </c>
      <c r="Q428" s="54" t="str">
        <f>IF($N428=1,IF(ISERROR(VLOOKUP($P428,'M1'!$A:$C,Q$2,FALSE())),"NOT PRESENT",VLOOKUP($P428,'M1'!$A:$C,Q$2,FALSE())),IF($N428=2,IF(ISERROR(VLOOKUP(DATA!$P428,'M2'!$A:$C,Q$2,FALSE())),"NOT PRESENT",VLOOKUP(DATA!$P428,'M2'!$A:$C,Q$2,FALSE())),IF($N428=0,IF(ISERROR(VLOOKUP($P428,'M1'!$A:$C,Q$2,FALSE())),IF(ISERROR(VLOOKUP(DATA!$P428,'M2'!$A:$C,Q$2,FALSE())),"NOT PRESENT",VLOOKUP(DATA!$P428,'M2'!$A:$C,Q$2,FALSE())),VLOOKUP($P428,'M1'!$A:$C,Q$2,FALSE())),"SPECIFY METHOD")))</f>
        <v>Rhacochilus vacca</v>
      </c>
      <c r="R428" s="54" t="str">
        <f>IF($N428=1,IF(ISERROR(VLOOKUP($P428,'M1'!$A:$C,R$2,FALSE())),"NOT PRESENT",VLOOKUP($P428,'M1'!$A:$C,R$2,FALSE())),IF($N428=2,IF(ISERROR(VLOOKUP(DATA!$P428,'M2'!$A:$C,R$2,FALSE())),"NOT PRESENT",VLOOKUP(DATA!$P428,'M2'!$A:$C,R$2,FALSE())),IF($N428=0,IF(ISERROR(VLOOKUP($P428,'M1'!$A:$C,R$2,FALSE())),IF(ISERROR(VLOOKUP(DATA!$P428,'M2'!$A:$C,R$2,FALSE())),"NOT PRESENT",VLOOKUP(DATA!$P428,'M2'!$A:$C,R$2,FALSE())),VLOOKUP($P428,'M1'!$A:$C,R$2,FALSE())),"SPECIFY METHOD")))</f>
        <v>Pile perch</v>
      </c>
      <c r="S428" s="58">
        <f t="shared" si="226"/>
        <v>2</v>
      </c>
      <c r="T428" s="55">
        <v>0</v>
      </c>
      <c r="U428" s="55"/>
      <c r="V428" s="55"/>
      <c r="W428" s="55">
        <v>2</v>
      </c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</row>
    <row r="429" spans="1:68" s="59" customFormat="1" ht="12.75" customHeight="1">
      <c r="A429" s="54">
        <f>MAX($A$1:$A428)+1</f>
        <v>427</v>
      </c>
      <c r="B429" s="55" t="str">
        <f>IF(ISERROR(B428),IF(ISERROR(B427),IF(ISERROR(B425),"BLANK",B425),B427),B428)</f>
        <v>Kieran Cox</v>
      </c>
      <c r="C429" s="55" t="str">
        <f>IF(ISERROR(C428),IF(ISERROR(C427),IF(ISERROR(C425),"BLANK",C425),C427),C428)</f>
        <v>Claire Attridge</v>
      </c>
      <c r="D429" s="55" t="str">
        <f>IF(ISERROR(D428),IF(ISERROR(D427),IF(ISERROR(D425),"BLANK",D425),D427),D428)</f>
        <v>KCCA6</v>
      </c>
      <c r="E429" s="54" t="str">
        <f>IF(ISERROR(VLOOKUP($D429,SITES!$A:$E,2,FALSE())),"",VLOOKUP($D429,SITES!$A:$E,2,FALSE()))</f>
        <v>Less Dangerous Bay</v>
      </c>
      <c r="F429" s="55">
        <f>IF(ISERROR(VLOOKUP($D429,SITES!$A:$E,3,FALSE())),"",VLOOKUP($D429,SITES!$A:$E,3,FALSE()))</f>
        <v>48.875349999999997</v>
      </c>
      <c r="G429" s="56">
        <f>IF(ISERROR(VLOOKUP($D429,SITES!$A:$E,4,FALSE())),"",VLOOKUP($D429,SITES!$A:$E,4,FALSE()))</f>
        <v>-125.0915</v>
      </c>
      <c r="H429" s="60" t="str">
        <f t="shared" ref="H429:M429" si="242">IF(ISERROR(H428),IF(ISERROR(H427),IF(ISERROR(H425),"BLANK",H425),H427),H428)</f>
        <v>13/06/2023</v>
      </c>
      <c r="I429" s="55">
        <f t="shared" si="242"/>
        <v>3</v>
      </c>
      <c r="J429" s="55">
        <f t="shared" si="242"/>
        <v>40</v>
      </c>
      <c r="K429" s="57">
        <f t="shared" si="242"/>
        <v>0.37222222222222201</v>
      </c>
      <c r="L429" s="55" t="str">
        <f t="shared" si="242"/>
        <v>KDC</v>
      </c>
      <c r="M429" s="55">
        <f t="shared" si="242"/>
        <v>3.2</v>
      </c>
      <c r="N429" s="55">
        <v>2</v>
      </c>
      <c r="O429" s="55">
        <f>IF(ISERROR(O428),IF(ISERROR(O427),IF(ISERROR(O425),"BLANK",O425),O427),O428)</f>
        <v>2</v>
      </c>
      <c r="P429" s="55" t="s">
        <v>146</v>
      </c>
      <c r="Q429" s="54" t="str">
        <f>IF($N429=1,IF(ISERROR(VLOOKUP($P429,'M1'!$A:$C,Q$2,FALSE())),"NOT PRESENT",VLOOKUP($P429,'M1'!$A:$C,Q$2,FALSE())),IF($N429=2,IF(ISERROR(VLOOKUP(DATA!$P429,'M2'!$A:$C,Q$2,FALSE())),"NOT PRESENT",VLOOKUP(DATA!$P429,'M2'!$A:$C,Q$2,FALSE())),IF($N429=0,IF(ISERROR(VLOOKUP($P429,'M1'!$A:$C,Q$2,FALSE())),IF(ISERROR(VLOOKUP(DATA!$P429,'M2'!$A:$C,Q$2,FALSE())),"NOT PRESENT",VLOOKUP(DATA!$P429,'M2'!$A:$C,Q$2,FALSE())),VLOOKUP($P429,'M1'!$A:$C,Q$2,FALSE())),"SPECIFY METHOD")))</f>
        <v>Mesocentrotus franciscanus</v>
      </c>
      <c r="R429" s="54" t="str">
        <f>IF($N429=1,IF(ISERROR(VLOOKUP($P429,'M1'!$A:$C,R$2,FALSE())),"NOT PRESENT",VLOOKUP($P429,'M1'!$A:$C,R$2,FALSE())),IF($N429=2,IF(ISERROR(VLOOKUP(DATA!$P429,'M2'!$A:$C,R$2,FALSE())),"NOT PRESENT",VLOOKUP(DATA!$P429,'M2'!$A:$C,R$2,FALSE())),IF($N429=0,IF(ISERROR(VLOOKUP($P429,'M1'!$A:$C,R$2,FALSE())),IF(ISERROR(VLOOKUP(DATA!$P429,'M2'!$A:$C,R$2,FALSE())),"NOT PRESENT",VLOOKUP(DATA!$P429,'M2'!$A:$C,R$2,FALSE())),VLOOKUP($P429,'M1'!$A:$C,R$2,FALSE())),"SPECIFY METHOD")))</f>
        <v>Red sea urchin</v>
      </c>
      <c r="S429" s="58">
        <f t="shared" si="226"/>
        <v>4</v>
      </c>
      <c r="T429" s="55">
        <v>4</v>
      </c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</row>
    <row r="430" spans="1:68" s="59" customFormat="1" ht="12.75" customHeight="1">
      <c r="A430" s="54">
        <f>MAX($A$1:$A429)+1</f>
        <v>428</v>
      </c>
      <c r="B430" s="55" t="str">
        <f t="shared" ref="B430:B439" si="243">IF(ISERROR(B429),IF(ISERROR(B428),IF(ISERROR(B427),"BLANK",B427),B428),B429)</f>
        <v>Kieran Cox</v>
      </c>
      <c r="C430" s="55" t="str">
        <f t="shared" ref="C430:C439" si="244">IF(ISERROR(C429),IF(ISERROR(C428),IF(ISERROR(C427),"BLANK",C427),C428),C429)</f>
        <v>Claire Attridge</v>
      </c>
      <c r="D430" s="55" t="str">
        <f t="shared" ref="D430:D439" si="245">IF(ISERROR(D429),IF(ISERROR(D428),IF(ISERROR(D427),"BLANK",D427),D428),D429)</f>
        <v>KCCA6</v>
      </c>
      <c r="E430" s="54" t="str">
        <f>IF(ISERROR(VLOOKUP($D430,SITES!$A:$E,2,FALSE())),"",VLOOKUP($D430,SITES!$A:$E,2,FALSE()))</f>
        <v>Less Dangerous Bay</v>
      </c>
      <c r="F430" s="55">
        <f>IF(ISERROR(VLOOKUP($D430,SITES!$A:$E,3,FALSE())),"",VLOOKUP($D430,SITES!$A:$E,3,FALSE()))</f>
        <v>48.875349999999997</v>
      </c>
      <c r="G430" s="56">
        <f>IF(ISERROR(VLOOKUP($D430,SITES!$A:$E,4,FALSE())),"",VLOOKUP($D430,SITES!$A:$E,4,FALSE()))</f>
        <v>-125.0915</v>
      </c>
      <c r="H430" s="60" t="str">
        <f t="shared" ref="H430:H438" si="246">IF(ISERROR(H429),IF(ISERROR(H428),IF(ISERROR(H427),"BLANK",H427),H428),H429)</f>
        <v>13/06/2023</v>
      </c>
      <c r="I430" s="55">
        <f t="shared" ref="I430:I438" si="247">IF(ISERROR(I429),IF(ISERROR(I428),IF(ISERROR(I427),"BLANK",I427),I428),I429)</f>
        <v>3</v>
      </c>
      <c r="J430" s="55">
        <f t="shared" ref="J430:J438" si="248">IF(ISERROR(J429),IF(ISERROR(J428),IF(ISERROR(J427),"BLANK",J427),J428),J429)</f>
        <v>40</v>
      </c>
      <c r="K430" s="57">
        <f t="shared" ref="K430:K438" si="249">IF(ISERROR(K429),IF(ISERROR(K428),IF(ISERROR(K427),"BLANK",K427),K428),K429)</f>
        <v>0.37222222222222201</v>
      </c>
      <c r="L430" s="55" t="str">
        <f t="shared" ref="L430:L438" si="250">IF(ISERROR(L429),IF(ISERROR(L428),IF(ISERROR(L427),"BLANK",L427),L428),L429)</f>
        <v>KDC</v>
      </c>
      <c r="M430" s="55">
        <f t="shared" ref="M430:M438" si="251">IF(ISERROR(M429),IF(ISERROR(M428),IF(ISERROR(M427),"BLANK",M427),M428),M429)</f>
        <v>3.2</v>
      </c>
      <c r="N430" s="55">
        <f t="shared" ref="N430:N438" si="252">IF(ISERROR(N429),IF(ISERROR(N428),IF(ISERROR(N427),"BLANK",N427),N428),N429)</f>
        <v>2</v>
      </c>
      <c r="O430" s="55">
        <f t="shared" ref="O430:O438" si="253">IF(ISERROR(O429),IF(ISERROR(O428),IF(ISERROR(O427),"BLANK",O427),O428),O429)</f>
        <v>2</v>
      </c>
      <c r="P430" s="55" t="s">
        <v>159</v>
      </c>
      <c r="Q430" s="54" t="str">
        <f>IF($N430=1,IF(ISERROR(VLOOKUP($P430,'M1'!$A:$C,Q$2,FALSE())),"NOT PRESENT",VLOOKUP($P430,'M1'!$A:$C,Q$2,FALSE())),IF($N430=2,IF(ISERROR(VLOOKUP(DATA!$P430,'M2'!$A:$C,Q$2,FALSE())),"NOT PRESENT",VLOOKUP(DATA!$P430,'M2'!$A:$C,Q$2,FALSE())),IF($N430=0,IF(ISERROR(VLOOKUP($P430,'M1'!$A:$C,Q$2,FALSE())),IF(ISERROR(VLOOKUP(DATA!$P430,'M2'!$A:$C,Q$2,FALSE())),"NOT PRESENT",VLOOKUP(DATA!$P430,'M2'!$A:$C,Q$2,FALSE())),VLOOKUP($P430,'M1'!$A:$C,Q$2,FALSE())),"SPECIFY METHOD")))</f>
        <v>Patiria miniata</v>
      </c>
      <c r="R430" s="54" t="str">
        <f>IF($N430=1,IF(ISERROR(VLOOKUP($P430,'M1'!$A:$C,R$2,FALSE())),"NOT PRESENT",VLOOKUP($P430,'M1'!$A:$C,R$2,FALSE())),IF($N430=2,IF(ISERROR(VLOOKUP(DATA!$P430,'M2'!$A:$C,R$2,FALSE())),"NOT PRESENT",VLOOKUP(DATA!$P430,'M2'!$A:$C,R$2,FALSE())),IF($N430=0,IF(ISERROR(VLOOKUP($P430,'M1'!$A:$C,R$2,FALSE())),IF(ISERROR(VLOOKUP(DATA!$P430,'M2'!$A:$C,R$2,FALSE())),"NOT PRESENT",VLOOKUP(DATA!$P430,'M2'!$A:$C,R$2,FALSE())),VLOOKUP($P430,'M1'!$A:$C,R$2,FALSE())),"SPECIFY METHOD")))</f>
        <v>Bat star</v>
      </c>
      <c r="S430" s="58">
        <f t="shared" si="226"/>
        <v>40</v>
      </c>
      <c r="T430" s="55">
        <v>40</v>
      </c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</row>
    <row r="431" spans="1:68" s="59" customFormat="1" ht="12.75" customHeight="1">
      <c r="A431" s="54">
        <f>MAX($A$1:$A430)+1</f>
        <v>429</v>
      </c>
      <c r="B431" s="55" t="str">
        <f t="shared" si="243"/>
        <v>Kieran Cox</v>
      </c>
      <c r="C431" s="55" t="str">
        <f t="shared" si="244"/>
        <v>Claire Attridge</v>
      </c>
      <c r="D431" s="55" t="str">
        <f t="shared" si="245"/>
        <v>KCCA6</v>
      </c>
      <c r="E431" s="54" t="str">
        <f>IF(ISERROR(VLOOKUP($D431,SITES!$A:$E,2,FALSE())),"",VLOOKUP($D431,SITES!$A:$E,2,FALSE()))</f>
        <v>Less Dangerous Bay</v>
      </c>
      <c r="F431" s="55">
        <f>IF(ISERROR(VLOOKUP($D431,SITES!$A:$E,3,FALSE())),"",VLOOKUP($D431,SITES!$A:$E,3,FALSE()))</f>
        <v>48.875349999999997</v>
      </c>
      <c r="G431" s="56">
        <f>IF(ISERROR(VLOOKUP($D431,SITES!$A:$E,4,FALSE())),"",VLOOKUP($D431,SITES!$A:$E,4,FALSE()))</f>
        <v>-125.0915</v>
      </c>
      <c r="H431" s="60" t="str">
        <f t="shared" si="246"/>
        <v>13/06/2023</v>
      </c>
      <c r="I431" s="55">
        <f t="shared" si="247"/>
        <v>3</v>
      </c>
      <c r="J431" s="55">
        <f t="shared" si="248"/>
        <v>40</v>
      </c>
      <c r="K431" s="57">
        <f t="shared" si="249"/>
        <v>0.37222222222222201</v>
      </c>
      <c r="L431" s="55" t="str">
        <f t="shared" si="250"/>
        <v>KDC</v>
      </c>
      <c r="M431" s="55">
        <f t="shared" si="251"/>
        <v>3.2</v>
      </c>
      <c r="N431" s="55">
        <f t="shared" si="252"/>
        <v>2</v>
      </c>
      <c r="O431" s="55">
        <f t="shared" si="253"/>
        <v>2</v>
      </c>
      <c r="P431" s="55" t="s">
        <v>147</v>
      </c>
      <c r="Q431" s="54" t="str">
        <f>IF($N431=1,IF(ISERROR(VLOOKUP($P431,'M1'!$A:$C,Q$2,FALSE())),"NOT PRESENT",VLOOKUP($P431,'M1'!$A:$C,Q$2,FALSE())),IF($N431=2,IF(ISERROR(VLOOKUP(DATA!$P431,'M2'!$A:$C,Q$2,FALSE())),"NOT PRESENT",VLOOKUP(DATA!$P431,'M2'!$A:$C,Q$2,FALSE())),IF($N431=0,IF(ISERROR(VLOOKUP($P431,'M1'!$A:$C,Q$2,FALSE())),IF(ISERROR(VLOOKUP(DATA!$P431,'M2'!$A:$C,Q$2,FALSE())),"NOT PRESENT",VLOOKUP(DATA!$P431,'M2'!$A:$C,Q$2,FALSE())),VLOOKUP($P431,'M1'!$A:$C,Q$2,FALSE())),"SPECIFY METHOD")))</f>
        <v>Orthasterias koehleri</v>
      </c>
      <c r="R431" s="54" t="str">
        <f>IF($N431=1,IF(ISERROR(VLOOKUP($P431,'M1'!$A:$C,R$2,FALSE())),"NOT PRESENT",VLOOKUP($P431,'M1'!$A:$C,R$2,FALSE())),IF($N431=2,IF(ISERROR(VLOOKUP(DATA!$P431,'M2'!$A:$C,R$2,FALSE())),"NOT PRESENT",VLOOKUP(DATA!$P431,'M2'!$A:$C,R$2,FALSE())),IF($N431=0,IF(ISERROR(VLOOKUP($P431,'M1'!$A:$C,R$2,FALSE())),IF(ISERROR(VLOOKUP(DATA!$P431,'M2'!$A:$C,R$2,FALSE())),"NOT PRESENT",VLOOKUP(DATA!$P431,'M2'!$A:$C,R$2,FALSE())),VLOOKUP($P431,'M1'!$A:$C,R$2,FALSE())),"SPECIFY METHOD")))</f>
        <v>Rainbow star</v>
      </c>
      <c r="S431" s="58">
        <f t="shared" si="226"/>
        <v>1</v>
      </c>
      <c r="T431" s="55">
        <v>1</v>
      </c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</row>
    <row r="432" spans="1:68" s="59" customFormat="1" ht="12.75" customHeight="1">
      <c r="A432" s="54">
        <f>MAX($A$1:$A431)+1</f>
        <v>430</v>
      </c>
      <c r="B432" s="55" t="str">
        <f t="shared" si="243"/>
        <v>Kieran Cox</v>
      </c>
      <c r="C432" s="55" t="str">
        <f t="shared" si="244"/>
        <v>Claire Attridge</v>
      </c>
      <c r="D432" s="55" t="str">
        <f t="shared" si="245"/>
        <v>KCCA6</v>
      </c>
      <c r="E432" s="54" t="str">
        <f>IF(ISERROR(VLOOKUP($D432,SITES!$A:$E,2,FALSE())),"",VLOOKUP($D432,SITES!$A:$E,2,FALSE()))</f>
        <v>Less Dangerous Bay</v>
      </c>
      <c r="F432" s="55">
        <f>IF(ISERROR(VLOOKUP($D432,SITES!$A:$E,3,FALSE())),"",VLOOKUP($D432,SITES!$A:$E,3,FALSE()))</f>
        <v>48.875349999999997</v>
      </c>
      <c r="G432" s="56">
        <f>IF(ISERROR(VLOOKUP($D432,SITES!$A:$E,4,FALSE())),"",VLOOKUP($D432,SITES!$A:$E,4,FALSE()))</f>
        <v>-125.0915</v>
      </c>
      <c r="H432" s="60" t="str">
        <f t="shared" si="246"/>
        <v>13/06/2023</v>
      </c>
      <c r="I432" s="55">
        <f t="shared" si="247"/>
        <v>3</v>
      </c>
      <c r="J432" s="55">
        <f t="shared" si="248"/>
        <v>40</v>
      </c>
      <c r="K432" s="57">
        <f t="shared" si="249"/>
        <v>0.37222222222222201</v>
      </c>
      <c r="L432" s="55" t="str">
        <f t="shared" si="250"/>
        <v>KDC</v>
      </c>
      <c r="M432" s="55">
        <f t="shared" si="251"/>
        <v>3.2</v>
      </c>
      <c r="N432" s="55">
        <f t="shared" si="252"/>
        <v>2</v>
      </c>
      <c r="O432" s="55">
        <f t="shared" si="253"/>
        <v>2</v>
      </c>
      <c r="P432" s="55" t="s">
        <v>141</v>
      </c>
      <c r="Q432" s="54" t="str">
        <f>IF($N432=1,IF(ISERROR(VLOOKUP($P432,'M1'!$A:$C,Q$2,FALSE())),"NOT PRESENT",VLOOKUP($P432,'M1'!$A:$C,Q$2,FALSE())),IF($N432=2,IF(ISERROR(VLOOKUP(DATA!$P432,'M2'!$A:$C,Q$2,FALSE())),"NOT PRESENT",VLOOKUP(DATA!$P432,'M2'!$A:$C,Q$2,FALSE())),IF($N432=0,IF(ISERROR(VLOOKUP($P432,'M1'!$A:$C,Q$2,FALSE())),IF(ISERROR(VLOOKUP(DATA!$P432,'M2'!$A:$C,Q$2,FALSE())),"NOT PRESENT",VLOOKUP(DATA!$P432,'M2'!$A:$C,Q$2,FALSE())),VLOOKUP($P432,'M1'!$A:$C,Q$2,FALSE())),"SPECIFY METHOD")))</f>
        <v>Rhinogobiops nicholsii</v>
      </c>
      <c r="R432" s="54" t="str">
        <f>IF($N432=1,IF(ISERROR(VLOOKUP($P432,'M1'!$A:$C,R$2,FALSE())),"NOT PRESENT",VLOOKUP($P432,'M1'!$A:$C,R$2,FALSE())),IF($N432=2,IF(ISERROR(VLOOKUP(DATA!$P432,'M2'!$A:$C,R$2,FALSE())),"NOT PRESENT",VLOOKUP(DATA!$P432,'M2'!$A:$C,R$2,FALSE())),IF($N432=0,IF(ISERROR(VLOOKUP($P432,'M1'!$A:$C,R$2,FALSE())),IF(ISERROR(VLOOKUP(DATA!$P432,'M2'!$A:$C,R$2,FALSE())),"NOT PRESENT",VLOOKUP(DATA!$P432,'M2'!$A:$C,R$2,FALSE())),VLOOKUP($P432,'M1'!$A:$C,R$2,FALSE())),"SPECIFY METHOD")))</f>
        <v>Blackeye goby</v>
      </c>
      <c r="S432" s="58">
        <f t="shared" si="226"/>
        <v>2</v>
      </c>
      <c r="T432" s="55">
        <v>0</v>
      </c>
      <c r="U432" s="55"/>
      <c r="V432" s="55">
        <v>2</v>
      </c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</row>
    <row r="433" spans="1:68" s="59" customFormat="1" ht="12.75" customHeight="1">
      <c r="A433" s="54">
        <f>MAX($A$1:$A432)+1</f>
        <v>431</v>
      </c>
      <c r="B433" s="55" t="str">
        <f t="shared" si="243"/>
        <v>Kieran Cox</v>
      </c>
      <c r="C433" s="55" t="str">
        <f t="shared" si="244"/>
        <v>Claire Attridge</v>
      </c>
      <c r="D433" s="55" t="str">
        <f t="shared" si="245"/>
        <v>KCCA6</v>
      </c>
      <c r="E433" s="54" t="str">
        <f>IF(ISERROR(VLOOKUP($D433,SITES!$A:$E,2,FALSE())),"",VLOOKUP($D433,SITES!$A:$E,2,FALSE()))</f>
        <v>Less Dangerous Bay</v>
      </c>
      <c r="F433" s="55">
        <f>IF(ISERROR(VLOOKUP($D433,SITES!$A:$E,3,FALSE())),"",VLOOKUP($D433,SITES!$A:$E,3,FALSE()))</f>
        <v>48.875349999999997</v>
      </c>
      <c r="G433" s="56">
        <f>IF(ISERROR(VLOOKUP($D433,SITES!$A:$E,4,FALSE())),"",VLOOKUP($D433,SITES!$A:$E,4,FALSE()))</f>
        <v>-125.0915</v>
      </c>
      <c r="H433" s="60" t="str">
        <f t="shared" si="246"/>
        <v>13/06/2023</v>
      </c>
      <c r="I433" s="55">
        <f t="shared" si="247"/>
        <v>3</v>
      </c>
      <c r="J433" s="55">
        <f t="shared" si="248"/>
        <v>40</v>
      </c>
      <c r="K433" s="57">
        <f t="shared" si="249"/>
        <v>0.37222222222222201</v>
      </c>
      <c r="L433" s="55" t="str">
        <f t="shared" si="250"/>
        <v>KDC</v>
      </c>
      <c r="M433" s="55">
        <f t="shared" si="251"/>
        <v>3.2</v>
      </c>
      <c r="N433" s="55">
        <f t="shared" si="252"/>
        <v>2</v>
      </c>
      <c r="O433" s="55">
        <f t="shared" si="253"/>
        <v>2</v>
      </c>
      <c r="P433" s="55" t="s">
        <v>208</v>
      </c>
      <c r="Q433" s="54" t="str">
        <f>IF($N433=1,IF(ISERROR(VLOOKUP($P433,'M1'!$A:$C,Q$2,FALSE())),"NOT PRESENT",VLOOKUP($P433,'M1'!$A:$C,Q$2,FALSE())),IF($N433=2,IF(ISERROR(VLOOKUP(DATA!$P433,'M2'!$A:$C,Q$2,FALSE())),"NOT PRESENT",VLOOKUP(DATA!$P433,'M2'!$A:$C,Q$2,FALSE())),IF($N433=0,IF(ISERROR(VLOOKUP($P433,'M1'!$A:$C,Q$2,FALSE())),IF(ISERROR(VLOOKUP(DATA!$P433,'M2'!$A:$C,Q$2,FALSE())),"NOT PRESENT",VLOOKUP(DATA!$P433,'M2'!$A:$C,Q$2,FALSE())),VLOOKUP($P433,'M1'!$A:$C,Q$2,FALSE())),"SPECIFY METHOD")))</f>
        <v>Pugettia gracilis</v>
      </c>
      <c r="R433" s="54" t="str">
        <f>IF($N433=1,IF(ISERROR(VLOOKUP($P433,'M1'!$A:$C,R$2,FALSE())),"NOT PRESENT",VLOOKUP($P433,'M1'!$A:$C,R$2,FALSE())),IF($N433=2,IF(ISERROR(VLOOKUP(DATA!$P433,'M2'!$A:$C,R$2,FALSE())),"NOT PRESENT",VLOOKUP(DATA!$P433,'M2'!$A:$C,R$2,FALSE())),IF($N433=0,IF(ISERROR(VLOOKUP($P433,'M1'!$A:$C,R$2,FALSE())),IF(ISERROR(VLOOKUP(DATA!$P433,'M2'!$A:$C,R$2,FALSE())),"NOT PRESENT",VLOOKUP(DATA!$P433,'M2'!$A:$C,R$2,FALSE())),VLOOKUP($P433,'M1'!$A:$C,R$2,FALSE())),"SPECIFY METHOD")))</f>
        <v>Graceful kelp crab</v>
      </c>
      <c r="S433" s="58">
        <f t="shared" si="226"/>
        <v>1</v>
      </c>
      <c r="T433" s="55">
        <v>1</v>
      </c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</row>
    <row r="434" spans="1:68" s="59" customFormat="1" ht="12.75" customHeight="1">
      <c r="A434" s="54">
        <f>MAX($A$1:$A433)+1</f>
        <v>432</v>
      </c>
      <c r="B434" s="55" t="str">
        <f t="shared" si="243"/>
        <v>Kieran Cox</v>
      </c>
      <c r="C434" s="55" t="str">
        <f t="shared" si="244"/>
        <v>Claire Attridge</v>
      </c>
      <c r="D434" s="55" t="str">
        <f t="shared" si="245"/>
        <v>KCCA6</v>
      </c>
      <c r="E434" s="54" t="str">
        <f>IF(ISERROR(VLOOKUP($D434,SITES!$A:$E,2,FALSE())),"",VLOOKUP($D434,SITES!$A:$E,2,FALSE()))</f>
        <v>Less Dangerous Bay</v>
      </c>
      <c r="F434" s="55">
        <f>IF(ISERROR(VLOOKUP($D434,SITES!$A:$E,3,FALSE())),"",VLOOKUP($D434,SITES!$A:$E,3,FALSE()))</f>
        <v>48.875349999999997</v>
      </c>
      <c r="G434" s="56">
        <f>IF(ISERROR(VLOOKUP($D434,SITES!$A:$E,4,FALSE())),"",VLOOKUP($D434,SITES!$A:$E,4,FALSE()))</f>
        <v>-125.0915</v>
      </c>
      <c r="H434" s="60" t="str">
        <f t="shared" si="246"/>
        <v>13/06/2023</v>
      </c>
      <c r="I434" s="55">
        <f t="shared" si="247"/>
        <v>3</v>
      </c>
      <c r="J434" s="55">
        <f t="shared" si="248"/>
        <v>40</v>
      </c>
      <c r="K434" s="57">
        <f t="shared" si="249"/>
        <v>0.37222222222222201</v>
      </c>
      <c r="L434" s="55" t="str">
        <f t="shared" si="250"/>
        <v>KDC</v>
      </c>
      <c r="M434" s="55">
        <f t="shared" si="251"/>
        <v>3.2</v>
      </c>
      <c r="N434" s="55">
        <f t="shared" si="252"/>
        <v>2</v>
      </c>
      <c r="O434" s="55">
        <f t="shared" si="253"/>
        <v>2</v>
      </c>
      <c r="P434" s="55" t="s">
        <v>151</v>
      </c>
      <c r="Q434" s="54" t="str">
        <f>IF($N434=1,IF(ISERROR(VLOOKUP($P434,'M1'!$A:$C,Q$2,FALSE())),"NOT PRESENT",VLOOKUP($P434,'M1'!$A:$C,Q$2,FALSE())),IF($N434=2,IF(ISERROR(VLOOKUP(DATA!$P434,'M2'!$A:$C,Q$2,FALSE())),"NOT PRESENT",VLOOKUP(DATA!$P434,'M2'!$A:$C,Q$2,FALSE())),IF($N434=0,IF(ISERROR(VLOOKUP($P434,'M1'!$A:$C,Q$2,FALSE())),IF(ISERROR(VLOOKUP(DATA!$P434,'M2'!$A:$C,Q$2,FALSE())),"NOT PRESENT",VLOOKUP(DATA!$P434,'M2'!$A:$C,Q$2,FALSE())),VLOOKUP($P434,'M1'!$A:$C,Q$2,FALSE())),"SPECIFY METHOD")))</f>
        <v>Evasterias troschelii</v>
      </c>
      <c r="R434" s="54" t="str">
        <f>IF($N434=1,IF(ISERROR(VLOOKUP($P434,'M1'!$A:$C,R$2,FALSE())),"NOT PRESENT",VLOOKUP($P434,'M1'!$A:$C,R$2,FALSE())),IF($N434=2,IF(ISERROR(VLOOKUP(DATA!$P434,'M2'!$A:$C,R$2,FALSE())),"NOT PRESENT",VLOOKUP(DATA!$P434,'M2'!$A:$C,R$2,FALSE())),IF($N434=0,IF(ISERROR(VLOOKUP($P434,'M1'!$A:$C,R$2,FALSE())),IF(ISERROR(VLOOKUP(DATA!$P434,'M2'!$A:$C,R$2,FALSE())),"NOT PRESENT",VLOOKUP(DATA!$P434,'M2'!$A:$C,R$2,FALSE())),VLOOKUP($P434,'M1'!$A:$C,R$2,FALSE())),"SPECIFY METHOD")))</f>
        <v>Mottled starfish</v>
      </c>
      <c r="S434" s="58">
        <f t="shared" si="226"/>
        <v>3</v>
      </c>
      <c r="T434" s="55">
        <v>3</v>
      </c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</row>
    <row r="435" spans="1:68" s="59" customFormat="1" ht="12.75" customHeight="1">
      <c r="A435" s="54">
        <f>MAX($A$1:$A434)+1</f>
        <v>433</v>
      </c>
      <c r="B435" s="55" t="str">
        <f t="shared" si="243"/>
        <v>Kieran Cox</v>
      </c>
      <c r="C435" s="55" t="str">
        <f t="shared" si="244"/>
        <v>Claire Attridge</v>
      </c>
      <c r="D435" s="55" t="str">
        <f t="shared" si="245"/>
        <v>KCCA6</v>
      </c>
      <c r="E435" s="54" t="str">
        <f>IF(ISERROR(VLOOKUP($D435,SITES!$A:$E,2,FALSE())),"",VLOOKUP($D435,SITES!$A:$E,2,FALSE()))</f>
        <v>Less Dangerous Bay</v>
      </c>
      <c r="F435" s="55">
        <f>IF(ISERROR(VLOOKUP($D435,SITES!$A:$E,3,FALSE())),"",VLOOKUP($D435,SITES!$A:$E,3,FALSE()))</f>
        <v>48.875349999999997</v>
      </c>
      <c r="G435" s="56">
        <f>IF(ISERROR(VLOOKUP($D435,SITES!$A:$E,4,FALSE())),"",VLOOKUP($D435,SITES!$A:$E,4,FALSE()))</f>
        <v>-125.0915</v>
      </c>
      <c r="H435" s="60" t="str">
        <f t="shared" si="246"/>
        <v>13/06/2023</v>
      </c>
      <c r="I435" s="55">
        <f t="shared" si="247"/>
        <v>3</v>
      </c>
      <c r="J435" s="55">
        <f t="shared" si="248"/>
        <v>40</v>
      </c>
      <c r="K435" s="57">
        <f t="shared" si="249"/>
        <v>0.37222222222222201</v>
      </c>
      <c r="L435" s="55" t="str">
        <f t="shared" si="250"/>
        <v>KDC</v>
      </c>
      <c r="M435" s="55">
        <f t="shared" si="251"/>
        <v>3.2</v>
      </c>
      <c r="N435" s="55">
        <f t="shared" si="252"/>
        <v>2</v>
      </c>
      <c r="O435" s="55">
        <f t="shared" si="253"/>
        <v>2</v>
      </c>
      <c r="P435" s="55" t="s">
        <v>162</v>
      </c>
      <c r="Q435" s="54" t="str">
        <f>IF($N435=1,IF(ISERROR(VLOOKUP($P435,'M1'!$A:$C,Q$2,FALSE())),"NOT PRESENT",VLOOKUP($P435,'M1'!$A:$C,Q$2,FALSE())),IF($N435=2,IF(ISERROR(VLOOKUP(DATA!$P435,'M2'!$A:$C,Q$2,FALSE())),"NOT PRESENT",VLOOKUP(DATA!$P435,'M2'!$A:$C,Q$2,FALSE())),IF($N435=0,IF(ISERROR(VLOOKUP($P435,'M1'!$A:$C,Q$2,FALSE())),IF(ISERROR(VLOOKUP(DATA!$P435,'M2'!$A:$C,Q$2,FALSE())),"NOT PRESENT",VLOOKUP(DATA!$P435,'M2'!$A:$C,Q$2,FALSE())),VLOOKUP($P435,'M1'!$A:$C,Q$2,FALSE())),"SPECIFY METHOD")))</f>
        <v>Cancer productus</v>
      </c>
      <c r="R435" s="54" t="str">
        <f>IF($N435=1,IF(ISERROR(VLOOKUP($P435,'M1'!$A:$C,R$2,FALSE())),"NOT PRESENT",VLOOKUP($P435,'M1'!$A:$C,R$2,FALSE())),IF($N435=2,IF(ISERROR(VLOOKUP(DATA!$P435,'M2'!$A:$C,R$2,FALSE())),"NOT PRESENT",VLOOKUP(DATA!$P435,'M2'!$A:$C,R$2,FALSE())),IF($N435=0,IF(ISERROR(VLOOKUP($P435,'M1'!$A:$C,R$2,FALSE())),IF(ISERROR(VLOOKUP(DATA!$P435,'M2'!$A:$C,R$2,FALSE())),"NOT PRESENT",VLOOKUP(DATA!$P435,'M2'!$A:$C,R$2,FALSE())),VLOOKUP($P435,'M1'!$A:$C,R$2,FALSE())),"SPECIFY METHOD")))</f>
        <v>Red rock crab</v>
      </c>
      <c r="S435" s="58">
        <f t="shared" si="226"/>
        <v>6</v>
      </c>
      <c r="T435" s="55">
        <v>6</v>
      </c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</row>
    <row r="436" spans="1:68" s="59" customFormat="1" ht="12.75" customHeight="1">
      <c r="A436" s="54">
        <f>MAX($A$1:$A435)+1</f>
        <v>434</v>
      </c>
      <c r="B436" s="55" t="str">
        <f t="shared" si="243"/>
        <v>Kieran Cox</v>
      </c>
      <c r="C436" s="55" t="str">
        <f t="shared" si="244"/>
        <v>Claire Attridge</v>
      </c>
      <c r="D436" s="55" t="str">
        <f t="shared" si="245"/>
        <v>KCCA6</v>
      </c>
      <c r="E436" s="54" t="str">
        <f>IF(ISERROR(VLOOKUP($D436,SITES!$A:$E,2,FALSE())),"",VLOOKUP($D436,SITES!$A:$E,2,FALSE()))</f>
        <v>Less Dangerous Bay</v>
      </c>
      <c r="F436" s="55">
        <f>IF(ISERROR(VLOOKUP($D436,SITES!$A:$E,3,FALSE())),"",VLOOKUP($D436,SITES!$A:$E,3,FALSE()))</f>
        <v>48.875349999999997</v>
      </c>
      <c r="G436" s="56">
        <f>IF(ISERROR(VLOOKUP($D436,SITES!$A:$E,4,FALSE())),"",VLOOKUP($D436,SITES!$A:$E,4,FALSE()))</f>
        <v>-125.0915</v>
      </c>
      <c r="H436" s="60" t="str">
        <f t="shared" si="246"/>
        <v>13/06/2023</v>
      </c>
      <c r="I436" s="55">
        <f t="shared" si="247"/>
        <v>3</v>
      </c>
      <c r="J436" s="55">
        <f t="shared" si="248"/>
        <v>40</v>
      </c>
      <c r="K436" s="57">
        <f t="shared" si="249"/>
        <v>0.37222222222222201</v>
      </c>
      <c r="L436" s="55" t="str">
        <f t="shared" si="250"/>
        <v>KDC</v>
      </c>
      <c r="M436" s="55">
        <f t="shared" si="251"/>
        <v>3.2</v>
      </c>
      <c r="N436" s="55">
        <f t="shared" si="252"/>
        <v>2</v>
      </c>
      <c r="O436" s="55">
        <f t="shared" si="253"/>
        <v>2</v>
      </c>
      <c r="P436" s="55" t="s">
        <v>142</v>
      </c>
      <c r="Q436" s="54" t="str">
        <f>IF($N436=1,IF(ISERROR(VLOOKUP($P436,'M1'!$A:$C,Q$2,FALSE())),"NOT PRESENT",VLOOKUP($P436,'M1'!$A:$C,Q$2,FALSE())),IF($N436=2,IF(ISERROR(VLOOKUP(DATA!$P436,'M2'!$A:$C,Q$2,FALSE())),"NOT PRESENT",VLOOKUP(DATA!$P436,'M2'!$A:$C,Q$2,FALSE())),IF($N436=0,IF(ISERROR(VLOOKUP($P436,'M1'!$A:$C,Q$2,FALSE())),IF(ISERROR(VLOOKUP(DATA!$P436,'M2'!$A:$C,Q$2,FALSE())),"NOT PRESENT",VLOOKUP(DATA!$P436,'M2'!$A:$C,Q$2,FALSE())),VLOOKUP($P436,'M1'!$A:$C,Q$2,FALSE())),"SPECIFY METHOD")))</f>
        <v>Dermasterias imbricata</v>
      </c>
      <c r="R436" s="54" t="str">
        <f>IF($N436=1,IF(ISERROR(VLOOKUP($P436,'M1'!$A:$C,R$2,FALSE())),"NOT PRESENT",VLOOKUP($P436,'M1'!$A:$C,R$2,FALSE())),IF($N436=2,IF(ISERROR(VLOOKUP(DATA!$P436,'M2'!$A:$C,R$2,FALSE())),"NOT PRESENT",VLOOKUP(DATA!$P436,'M2'!$A:$C,R$2,FALSE())),IF($N436=0,IF(ISERROR(VLOOKUP($P436,'M1'!$A:$C,R$2,FALSE())),IF(ISERROR(VLOOKUP(DATA!$P436,'M2'!$A:$C,R$2,FALSE())),"NOT PRESENT",VLOOKUP(DATA!$P436,'M2'!$A:$C,R$2,FALSE())),VLOOKUP($P436,'M1'!$A:$C,R$2,FALSE())),"SPECIFY METHOD")))</f>
        <v>Leather star</v>
      </c>
      <c r="S436" s="58">
        <f t="shared" si="226"/>
        <v>5</v>
      </c>
      <c r="T436" s="55">
        <v>5</v>
      </c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</row>
    <row r="437" spans="1:68" s="59" customFormat="1" ht="12.75" customHeight="1">
      <c r="A437" s="54">
        <f>MAX($A$1:$A436)+1</f>
        <v>435</v>
      </c>
      <c r="B437" s="55" t="str">
        <f t="shared" si="243"/>
        <v>Kieran Cox</v>
      </c>
      <c r="C437" s="55" t="str">
        <f t="shared" si="244"/>
        <v>Claire Attridge</v>
      </c>
      <c r="D437" s="55" t="str">
        <f t="shared" si="245"/>
        <v>KCCA6</v>
      </c>
      <c r="E437" s="54" t="str">
        <f>IF(ISERROR(VLOOKUP($D437,SITES!$A:$E,2,FALSE())),"",VLOOKUP($D437,SITES!$A:$E,2,FALSE()))</f>
        <v>Less Dangerous Bay</v>
      </c>
      <c r="F437" s="55">
        <f>IF(ISERROR(VLOOKUP($D437,SITES!$A:$E,3,FALSE())),"",VLOOKUP($D437,SITES!$A:$E,3,FALSE()))</f>
        <v>48.875349999999997</v>
      </c>
      <c r="G437" s="56">
        <f>IF(ISERROR(VLOOKUP($D437,SITES!$A:$E,4,FALSE())),"",VLOOKUP($D437,SITES!$A:$E,4,FALSE()))</f>
        <v>-125.0915</v>
      </c>
      <c r="H437" s="60" t="str">
        <f t="shared" si="246"/>
        <v>13/06/2023</v>
      </c>
      <c r="I437" s="55">
        <f t="shared" si="247"/>
        <v>3</v>
      </c>
      <c r="J437" s="55">
        <f t="shared" si="248"/>
        <v>40</v>
      </c>
      <c r="K437" s="57">
        <f t="shared" si="249"/>
        <v>0.37222222222222201</v>
      </c>
      <c r="L437" s="55" t="str">
        <f t="shared" si="250"/>
        <v>KDC</v>
      </c>
      <c r="M437" s="55">
        <f t="shared" si="251"/>
        <v>3.2</v>
      </c>
      <c r="N437" s="55">
        <f t="shared" si="252"/>
        <v>2</v>
      </c>
      <c r="O437" s="55">
        <f t="shared" si="253"/>
        <v>2</v>
      </c>
      <c r="P437" s="55" t="s">
        <v>213</v>
      </c>
      <c r="Q437" s="54" t="str">
        <f>IF($N437=1,IF(ISERROR(VLOOKUP($P437,'M1'!$A:$C,Q$2,FALSE())),"NOT PRESENT",VLOOKUP($P437,'M1'!$A:$C,Q$2,FALSE())),IF($N437=2,IF(ISERROR(VLOOKUP(DATA!$P437,'M2'!$A:$C,Q$2,FALSE())),"NOT PRESENT",VLOOKUP(DATA!$P437,'M2'!$A:$C,Q$2,FALSE())),IF($N437=0,IF(ISERROR(VLOOKUP($P437,'M1'!$A:$C,Q$2,FALSE())),IF(ISERROR(VLOOKUP(DATA!$P437,'M2'!$A:$C,Q$2,FALSE())),"NOT PRESENT",VLOOKUP(DATA!$P437,'M2'!$A:$C,Q$2,FALSE())),VLOOKUP($P437,'M1'!$A:$C,Q$2,FALSE())),"SPECIFY METHOD")))</f>
        <v>Parastichopus californicus</v>
      </c>
      <c r="R437" s="54" t="str">
        <f>IF($N437=1,IF(ISERROR(VLOOKUP($P437,'M1'!$A:$C,R$2,FALSE())),"NOT PRESENT",VLOOKUP($P437,'M1'!$A:$C,R$2,FALSE())),IF($N437=2,IF(ISERROR(VLOOKUP(DATA!$P437,'M2'!$A:$C,R$2,FALSE())),"NOT PRESENT",VLOOKUP(DATA!$P437,'M2'!$A:$C,R$2,FALSE())),IF($N437=0,IF(ISERROR(VLOOKUP($P437,'M1'!$A:$C,R$2,FALSE())),IF(ISERROR(VLOOKUP(DATA!$P437,'M2'!$A:$C,R$2,FALSE())),"NOT PRESENT",VLOOKUP(DATA!$P437,'M2'!$A:$C,R$2,FALSE())),VLOOKUP($P437,'M1'!$A:$C,R$2,FALSE())),"SPECIFY METHOD")))</f>
        <v>Californian sea cucumber</v>
      </c>
      <c r="S437" s="58">
        <f t="shared" si="226"/>
        <v>3</v>
      </c>
      <c r="T437" s="55">
        <v>3</v>
      </c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</row>
    <row r="438" spans="1:68" s="59" customFormat="1" ht="12.75" customHeight="1">
      <c r="A438" s="54">
        <f>MAX($A$1:$A437)+1</f>
        <v>436</v>
      </c>
      <c r="B438" s="55" t="str">
        <f t="shared" si="243"/>
        <v>Kieran Cox</v>
      </c>
      <c r="C438" s="55" t="str">
        <f t="shared" si="244"/>
        <v>Claire Attridge</v>
      </c>
      <c r="D438" s="55" t="str">
        <f t="shared" si="245"/>
        <v>KCCA6</v>
      </c>
      <c r="E438" s="54" t="str">
        <f>IF(ISERROR(VLOOKUP($D438,SITES!$A:$E,2,FALSE())),"",VLOOKUP($D438,SITES!$A:$E,2,FALSE()))</f>
        <v>Less Dangerous Bay</v>
      </c>
      <c r="F438" s="55">
        <f>IF(ISERROR(VLOOKUP($D438,SITES!$A:$E,3,FALSE())),"",VLOOKUP($D438,SITES!$A:$E,3,FALSE()))</f>
        <v>48.875349999999997</v>
      </c>
      <c r="G438" s="56">
        <f>IF(ISERROR(VLOOKUP($D438,SITES!$A:$E,4,FALSE())),"",VLOOKUP($D438,SITES!$A:$E,4,FALSE()))</f>
        <v>-125.0915</v>
      </c>
      <c r="H438" s="60" t="str">
        <f t="shared" si="246"/>
        <v>13/06/2023</v>
      </c>
      <c r="I438" s="55">
        <f t="shared" si="247"/>
        <v>3</v>
      </c>
      <c r="J438" s="55">
        <f t="shared" si="248"/>
        <v>40</v>
      </c>
      <c r="K438" s="57">
        <f t="shared" si="249"/>
        <v>0.37222222222222201</v>
      </c>
      <c r="L438" s="55" t="str">
        <f t="shared" si="250"/>
        <v>KDC</v>
      </c>
      <c r="M438" s="55">
        <f t="shared" si="251"/>
        <v>3.2</v>
      </c>
      <c r="N438" s="55">
        <f t="shared" si="252"/>
        <v>2</v>
      </c>
      <c r="O438" s="55">
        <f t="shared" si="253"/>
        <v>2</v>
      </c>
      <c r="P438" s="55" t="s">
        <v>145</v>
      </c>
      <c r="Q438" s="54" t="str">
        <f>IF($N438=1,IF(ISERROR(VLOOKUP($P438,'M1'!$A:$C,Q$2,FALSE())),"NOT PRESENT",VLOOKUP($P438,'M1'!$A:$C,Q$2,FALSE())),IF($N438=2,IF(ISERROR(VLOOKUP(DATA!$P438,'M2'!$A:$C,Q$2,FALSE())),"NOT PRESENT",VLOOKUP(DATA!$P438,'M2'!$A:$C,Q$2,FALSE())),IF($N438=0,IF(ISERROR(VLOOKUP($P438,'M1'!$A:$C,Q$2,FALSE())),IF(ISERROR(VLOOKUP(DATA!$P438,'M2'!$A:$C,Q$2,FALSE())),"NOT PRESENT",VLOOKUP(DATA!$P438,'M2'!$A:$C,Q$2,FALSE())),VLOOKUP($P438,'M1'!$A:$C,Q$2,FALSE())),"SPECIFY METHOD")))</f>
        <v>Pycnopodia helianthoides</v>
      </c>
      <c r="R438" s="54" t="str">
        <f>IF($N438=1,IF(ISERROR(VLOOKUP($P438,'M1'!$A:$C,R$2,FALSE())),"NOT PRESENT",VLOOKUP($P438,'M1'!$A:$C,R$2,FALSE())),IF($N438=2,IF(ISERROR(VLOOKUP(DATA!$P438,'M2'!$A:$C,R$2,FALSE())),"NOT PRESENT",VLOOKUP(DATA!$P438,'M2'!$A:$C,R$2,FALSE())),IF($N438=0,IF(ISERROR(VLOOKUP($P438,'M1'!$A:$C,R$2,FALSE())),IF(ISERROR(VLOOKUP(DATA!$P438,'M2'!$A:$C,R$2,FALSE())),"NOT PRESENT",VLOOKUP(DATA!$P438,'M2'!$A:$C,R$2,FALSE())),VLOOKUP($P438,'M1'!$A:$C,R$2,FALSE())),"SPECIFY METHOD")))</f>
        <v>Sunflower star</v>
      </c>
      <c r="S438" s="58">
        <f t="shared" si="226"/>
        <v>1</v>
      </c>
      <c r="T438" s="55">
        <v>0</v>
      </c>
      <c r="U438" s="55"/>
      <c r="V438" s="55"/>
      <c r="W438" s="55">
        <v>1</v>
      </c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</row>
    <row r="439" spans="1:68" s="59" customFormat="1" ht="12.75" customHeight="1">
      <c r="A439" s="54">
        <f>MAX($A$1:$A438)+1</f>
        <v>437</v>
      </c>
      <c r="B439" s="55" t="str">
        <f t="shared" si="243"/>
        <v>Kieran Cox</v>
      </c>
      <c r="C439" s="55" t="str">
        <f t="shared" si="244"/>
        <v>Claire Attridge</v>
      </c>
      <c r="D439" s="55" t="str">
        <f t="shared" si="245"/>
        <v>KCCA6</v>
      </c>
      <c r="E439" s="54" t="str">
        <f>IF(ISERROR(VLOOKUP($D439,SITES!$A:$E,2,FALSE())),"",VLOOKUP($D439,SITES!$A:$E,2,FALSE()))</f>
        <v>Less Dangerous Bay</v>
      </c>
      <c r="F439" s="55">
        <f>IF(ISERROR(VLOOKUP($D439,SITES!$A:$E,3,FALSE())),"",VLOOKUP($D439,SITES!$A:$E,3,FALSE()))</f>
        <v>48.875349999999997</v>
      </c>
      <c r="G439" s="56">
        <f>IF(ISERROR(VLOOKUP($D439,SITES!$A:$E,4,FALSE())),"",VLOOKUP($D439,SITES!$A:$E,4,FALSE()))</f>
        <v>-125.0915</v>
      </c>
      <c r="H439" s="60" t="str">
        <f t="shared" ref="H439:M439" si="254">IF(ISERROR(H438),IF(ISERROR(H437),IF(ISERROR(H436),"BLANK",H436),H437),H438)</f>
        <v>13/06/2023</v>
      </c>
      <c r="I439" s="55">
        <f t="shared" si="254"/>
        <v>3</v>
      </c>
      <c r="J439" s="55">
        <f t="shared" si="254"/>
        <v>40</v>
      </c>
      <c r="K439" s="57">
        <f t="shared" si="254"/>
        <v>0.37222222222222201</v>
      </c>
      <c r="L439" s="55" t="str">
        <f t="shared" si="254"/>
        <v>KDC</v>
      </c>
      <c r="M439" s="55">
        <f t="shared" si="254"/>
        <v>3.2</v>
      </c>
      <c r="N439" s="55">
        <v>0</v>
      </c>
      <c r="O439" s="55">
        <v>2</v>
      </c>
      <c r="P439" s="55" t="s">
        <v>168</v>
      </c>
      <c r="Q439" s="54" t="str">
        <f>IF($N439=1,IF(ISERROR(VLOOKUP($P439,'M1'!$A:$C,Q$2,FALSE())),"NOT PRESENT",VLOOKUP($P439,'M1'!$A:$C,Q$2,FALSE())),IF($N439=2,IF(ISERROR(VLOOKUP(DATA!$P439,'M2'!$A:$C,Q$2,FALSE())),"NOT PRESENT",VLOOKUP(DATA!$P439,'M2'!$A:$C,Q$2,FALSE())),IF($N439=0,IF(ISERROR(VLOOKUP($P439,'M1'!$A:$C,Q$2,FALSE())),IF(ISERROR(VLOOKUP(DATA!$P439,'M2'!$A:$C,Q$2,FALSE())),"NOT PRESENT",VLOOKUP(DATA!$P439,'M2'!$A:$C,Q$2,FALSE())),VLOOKUP($P439,'M1'!$A:$C,Q$2,FALSE())),"SPECIFY METHOD")))</f>
        <v>Debris - Zero</v>
      </c>
      <c r="R439" s="54" t="str">
        <f>IF($N439=1,IF(ISERROR(VLOOKUP($P439,'M1'!$A:$C,R$2,FALSE())),"NOT PRESENT",VLOOKUP($P439,'M1'!$A:$C,R$2,FALSE())),IF($N439=2,IF(ISERROR(VLOOKUP(DATA!$P439,'M2'!$A:$C,R$2,FALSE())),"NOT PRESENT",VLOOKUP(DATA!$P439,'M2'!$A:$C,R$2,FALSE())),IF($N439=0,IF(ISERROR(VLOOKUP($P439,'M1'!$A:$C,R$2,FALSE())),IF(ISERROR(VLOOKUP(DATA!$P439,'M2'!$A:$C,R$2,FALSE())),"NOT PRESENT",VLOOKUP(DATA!$P439,'M2'!$A:$C,R$2,FALSE())),VLOOKUP($P439,'M1'!$A:$C,R$2,FALSE())),"SPECIFY METHOD")))</f>
        <v>No Debris found</v>
      </c>
      <c r="S439" s="58">
        <f t="shared" si="226"/>
        <v>0</v>
      </c>
      <c r="T439" s="55">
        <v>0</v>
      </c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</row>
    <row r="440" spans="1:68" s="59" customFormat="1" ht="12.75" customHeight="1">
      <c r="A440" s="54">
        <f>MAX($A$1:$A439)+1</f>
        <v>438</v>
      </c>
      <c r="B440" s="55" t="s">
        <v>137</v>
      </c>
      <c r="C440" s="55" t="s">
        <v>169</v>
      </c>
      <c r="D440" s="55" t="s">
        <v>17</v>
      </c>
      <c r="E440" s="54" t="str">
        <f>IF(ISERROR(VLOOKUP($D440,SITES!$A:$E,2,FALSE())),"",VLOOKUP($D440,SITES!$A:$E,2,FALSE()))</f>
        <v>Ed King East Inside</v>
      </c>
      <c r="F440" s="55">
        <f>IF(ISERROR(VLOOKUP($D440,SITES!$A:$E,3,FALSE())),"",VLOOKUP($D440,SITES!$A:$E,3,FALSE()))</f>
        <v>48.836080000000003</v>
      </c>
      <c r="G440" s="56">
        <f>IF(ISERROR(VLOOKUP($D440,SITES!$A:$E,4,FALSE())),"",VLOOKUP($D440,SITES!$A:$E,4,FALSE()))</f>
        <v>-125.2131</v>
      </c>
      <c r="H440" s="60" t="s">
        <v>4</v>
      </c>
      <c r="I440" s="55">
        <v>2</v>
      </c>
      <c r="J440" s="55">
        <v>120</v>
      </c>
      <c r="K440" s="57">
        <v>0.43055555555555602</v>
      </c>
      <c r="L440" s="55" t="s">
        <v>170</v>
      </c>
      <c r="M440" s="55">
        <v>2</v>
      </c>
      <c r="N440" s="55">
        <v>1</v>
      </c>
      <c r="O440" s="55">
        <v>2</v>
      </c>
      <c r="P440" s="55" t="s">
        <v>222</v>
      </c>
      <c r="Q440" s="54" t="str">
        <f>IF($N440=1,IF(ISERROR(VLOOKUP($P440,'M1'!$A:$C,Q$2,FALSE())),"NOT PRESENT",VLOOKUP($P440,'M1'!$A:$C,Q$2,FALSE())),IF($N440=2,IF(ISERROR(VLOOKUP(DATA!$P440,'M2'!$A:$C,Q$2,FALSE())),"NOT PRESENT",VLOOKUP(DATA!$P440,'M2'!$A:$C,Q$2,FALSE())),IF($N440=0,IF(ISERROR(VLOOKUP($P440,'M1'!$A:$C,Q$2,FALSE())),IF(ISERROR(VLOOKUP(DATA!$P440,'M2'!$A:$C,Q$2,FALSE())),"NOT PRESENT",VLOOKUP(DATA!$P440,'M2'!$A:$C,Q$2,FALSE())),VLOOKUP($P440,'M1'!$A:$C,Q$2,FALSE())),"SPECIFY METHOD")))</f>
        <v>Embiotoca lateralis</v>
      </c>
      <c r="R440" s="54" t="str">
        <f>IF($N440=1,IF(ISERROR(VLOOKUP($P440,'M1'!$A:$C,R$2,FALSE())),"NOT PRESENT",VLOOKUP($P440,'M1'!$A:$C,R$2,FALSE())),IF($N440=2,IF(ISERROR(VLOOKUP(DATA!$P440,'M2'!$A:$C,R$2,FALSE())),"NOT PRESENT",VLOOKUP(DATA!$P440,'M2'!$A:$C,R$2,FALSE())),IF($N440=0,IF(ISERROR(VLOOKUP($P440,'M1'!$A:$C,R$2,FALSE())),IF(ISERROR(VLOOKUP(DATA!$P440,'M2'!$A:$C,R$2,FALSE())),"NOT PRESENT",VLOOKUP(DATA!$P440,'M2'!$A:$C,R$2,FALSE())),VLOOKUP($P440,'M1'!$A:$C,R$2,FALSE())),"SPECIFY METHOD")))</f>
        <v>Striped seaperch</v>
      </c>
      <c r="S440" s="58">
        <f t="shared" si="226"/>
        <v>3</v>
      </c>
      <c r="T440" s="55">
        <v>0</v>
      </c>
      <c r="U440" s="55"/>
      <c r="V440" s="55"/>
      <c r="W440" s="55"/>
      <c r="X440" s="55">
        <v>1</v>
      </c>
      <c r="Y440" s="55"/>
      <c r="Z440" s="55"/>
      <c r="AA440" s="55">
        <v>2</v>
      </c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</row>
    <row r="441" spans="1:68" s="59" customFormat="1" ht="12.75" customHeight="1">
      <c r="A441" s="54">
        <f>MAX($A$1:$A440)+1</f>
        <v>439</v>
      </c>
      <c r="B441" s="55" t="str">
        <f>IF(ISERROR(B440),IF(ISERROR(B438),IF(ISERROR(B437),"BLANK",B437),B438),B440)</f>
        <v>Kieran Cox</v>
      </c>
      <c r="C441" s="55" t="str">
        <f>IF(ISERROR(C440),IF(ISERROR(C438),IF(ISERROR(C437),"BLANK",C437),C438),C440)</f>
        <v>Claire Attridge</v>
      </c>
      <c r="D441" s="55" t="str">
        <f>IF(ISERROR(D440),IF(ISERROR(D438),IF(ISERROR(D437),"BLANK",D437),D438),D440)</f>
        <v>KCCA7</v>
      </c>
      <c r="E441" s="54" t="str">
        <f>IF(ISERROR(VLOOKUP($D441,SITES!$A:$E,2,FALSE())),"",VLOOKUP($D441,SITES!$A:$E,2,FALSE()))</f>
        <v>Ed King East Inside</v>
      </c>
      <c r="F441" s="55">
        <f>IF(ISERROR(VLOOKUP($D441,SITES!$A:$E,3,FALSE())),"",VLOOKUP($D441,SITES!$A:$E,3,FALSE()))</f>
        <v>48.836080000000003</v>
      </c>
      <c r="G441" s="56">
        <f>IF(ISERROR(VLOOKUP($D441,SITES!$A:$E,4,FALSE())),"",VLOOKUP($D441,SITES!$A:$E,4,FALSE()))</f>
        <v>-125.2131</v>
      </c>
      <c r="H441" s="60" t="str">
        <f t="shared" ref="H441:O441" si="255">IF(ISERROR(H440),IF(ISERROR(H438),IF(ISERROR(H437),"BLANK",H437),H438),H440)</f>
        <v>06/06/2023</v>
      </c>
      <c r="I441" s="55">
        <f t="shared" si="255"/>
        <v>2</v>
      </c>
      <c r="J441" s="55">
        <f t="shared" si="255"/>
        <v>120</v>
      </c>
      <c r="K441" s="57">
        <f t="shared" si="255"/>
        <v>0.43055555555555602</v>
      </c>
      <c r="L441" s="55" t="str">
        <f t="shared" si="255"/>
        <v>KDC</v>
      </c>
      <c r="M441" s="55">
        <f t="shared" si="255"/>
        <v>2</v>
      </c>
      <c r="N441" s="55">
        <f t="shared" si="255"/>
        <v>1</v>
      </c>
      <c r="O441" s="55">
        <f t="shared" si="255"/>
        <v>2</v>
      </c>
      <c r="P441" s="55" t="s">
        <v>164</v>
      </c>
      <c r="Q441" s="54" t="str">
        <f>IF($N441=1,IF(ISERROR(VLOOKUP($P441,'M1'!$A:$C,Q$2,FALSE())),"NOT PRESENT",VLOOKUP($P441,'M1'!$A:$C,Q$2,FALSE())),IF($N441=2,IF(ISERROR(VLOOKUP(DATA!$P441,'M2'!$A:$C,Q$2,FALSE())),"NOT PRESENT",VLOOKUP(DATA!$P441,'M2'!$A:$C,Q$2,FALSE())),IF($N441=0,IF(ISERROR(VLOOKUP($P441,'M1'!$A:$C,Q$2,FALSE())),IF(ISERROR(VLOOKUP(DATA!$P441,'M2'!$A:$C,Q$2,FALSE())),"NOT PRESENT",VLOOKUP(DATA!$P441,'M2'!$A:$C,Q$2,FALSE())),VLOOKUP($P441,'M1'!$A:$C,Q$2,FALSE())),"SPECIFY METHOD")))</f>
        <v>Brachyistius frenatus</v>
      </c>
      <c r="R441" s="54" t="str">
        <f>IF($N441=1,IF(ISERROR(VLOOKUP($P441,'M1'!$A:$C,R$2,FALSE())),"NOT PRESENT",VLOOKUP($P441,'M1'!$A:$C,R$2,FALSE())),IF($N441=2,IF(ISERROR(VLOOKUP(DATA!$P441,'M2'!$A:$C,R$2,FALSE())),"NOT PRESENT",VLOOKUP(DATA!$P441,'M2'!$A:$C,R$2,FALSE())),IF($N441=0,IF(ISERROR(VLOOKUP($P441,'M1'!$A:$C,R$2,FALSE())),IF(ISERROR(VLOOKUP(DATA!$P441,'M2'!$A:$C,R$2,FALSE())),"NOT PRESENT",VLOOKUP(DATA!$P441,'M2'!$A:$C,R$2,FALSE())),VLOOKUP($P441,'M1'!$A:$C,R$2,FALSE())),"SPECIFY METHOD")))</f>
        <v>Kelp perch</v>
      </c>
      <c r="S441" s="58">
        <f t="shared" si="226"/>
        <v>1</v>
      </c>
      <c r="T441" s="55">
        <v>0</v>
      </c>
      <c r="U441" s="55"/>
      <c r="V441" s="55">
        <v>1</v>
      </c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</row>
    <row r="442" spans="1:68" s="59" customFormat="1" ht="12.75" customHeight="1">
      <c r="A442" s="54">
        <f>MAX($A$1:$A441)+1</f>
        <v>440</v>
      </c>
      <c r="B442" s="55" t="str">
        <f>IF(ISERROR(B441),IF(ISERROR(B440),IF(ISERROR(B438),"BLANK",B438),B440),B441)</f>
        <v>Kieran Cox</v>
      </c>
      <c r="C442" s="55" t="str">
        <f>IF(ISERROR(C441),IF(ISERROR(C440),IF(ISERROR(C438),"BLANK",C438),C440),C441)</f>
        <v>Claire Attridge</v>
      </c>
      <c r="D442" s="55" t="str">
        <f>IF(ISERROR(D441),IF(ISERROR(D440),IF(ISERROR(D438),"BLANK",D438),D440),D441)</f>
        <v>KCCA7</v>
      </c>
      <c r="E442" s="54" t="str">
        <f>IF(ISERROR(VLOOKUP($D442,SITES!$A:$E,2,FALSE())),"",VLOOKUP($D442,SITES!$A:$E,2,FALSE()))</f>
        <v>Ed King East Inside</v>
      </c>
      <c r="F442" s="55">
        <f>IF(ISERROR(VLOOKUP($D442,SITES!$A:$E,3,FALSE())),"",VLOOKUP($D442,SITES!$A:$E,3,FALSE()))</f>
        <v>48.836080000000003</v>
      </c>
      <c r="G442" s="56">
        <f>IF(ISERROR(VLOOKUP($D442,SITES!$A:$E,4,FALSE())),"",VLOOKUP($D442,SITES!$A:$E,4,FALSE()))</f>
        <v>-125.2131</v>
      </c>
      <c r="H442" s="60" t="str">
        <f t="shared" ref="H442:O442" si="256">IF(ISERROR(H441),IF(ISERROR(H440),IF(ISERROR(H438),"BLANK",H438),H440),H441)</f>
        <v>06/06/2023</v>
      </c>
      <c r="I442" s="55">
        <f t="shared" si="256"/>
        <v>2</v>
      </c>
      <c r="J442" s="55">
        <f t="shared" si="256"/>
        <v>120</v>
      </c>
      <c r="K442" s="57">
        <f t="shared" si="256"/>
        <v>0.43055555555555602</v>
      </c>
      <c r="L442" s="55" t="str">
        <f t="shared" si="256"/>
        <v>KDC</v>
      </c>
      <c r="M442" s="55">
        <f t="shared" si="256"/>
        <v>2</v>
      </c>
      <c r="N442" s="55">
        <f t="shared" si="256"/>
        <v>1</v>
      </c>
      <c r="O442" s="55">
        <f t="shared" si="256"/>
        <v>2</v>
      </c>
      <c r="P442" s="55" t="s">
        <v>163</v>
      </c>
      <c r="Q442" s="54" t="str">
        <f>IF($N442=1,IF(ISERROR(VLOOKUP($P442,'M1'!$A:$C,Q$2,FALSE())),"NOT PRESENT",VLOOKUP($P442,'M1'!$A:$C,Q$2,FALSE())),IF($N442=2,IF(ISERROR(VLOOKUP(DATA!$P442,'M2'!$A:$C,Q$2,FALSE())),"NOT PRESENT",VLOOKUP(DATA!$P442,'M2'!$A:$C,Q$2,FALSE())),IF($N442=0,IF(ISERROR(VLOOKUP($P442,'M1'!$A:$C,Q$2,FALSE())),IF(ISERROR(VLOOKUP(DATA!$P442,'M2'!$A:$C,Q$2,FALSE())),"NOT PRESENT",VLOOKUP(DATA!$P442,'M2'!$A:$C,Q$2,FALSE())),VLOOKUP($P442,'M1'!$A:$C,Q$2,FALSE())),"SPECIFY METHOD")))</f>
        <v>Aulorhynchus flavidus</v>
      </c>
      <c r="R442" s="54" t="str">
        <f>IF($N442=1,IF(ISERROR(VLOOKUP($P442,'M1'!$A:$C,R$2,FALSE())),"NOT PRESENT",VLOOKUP($P442,'M1'!$A:$C,R$2,FALSE())),IF($N442=2,IF(ISERROR(VLOOKUP(DATA!$P442,'M2'!$A:$C,R$2,FALSE())),"NOT PRESENT",VLOOKUP(DATA!$P442,'M2'!$A:$C,R$2,FALSE())),IF($N442=0,IF(ISERROR(VLOOKUP($P442,'M1'!$A:$C,R$2,FALSE())),IF(ISERROR(VLOOKUP(DATA!$P442,'M2'!$A:$C,R$2,FALSE())),"NOT PRESENT",VLOOKUP(DATA!$P442,'M2'!$A:$C,R$2,FALSE())),VLOOKUP($P442,'M1'!$A:$C,R$2,FALSE())),"SPECIFY METHOD")))</f>
        <v>Tube-snout</v>
      </c>
      <c r="S442" s="58">
        <f t="shared" si="226"/>
        <v>23</v>
      </c>
      <c r="T442" s="55">
        <v>0</v>
      </c>
      <c r="U442" s="55">
        <v>15</v>
      </c>
      <c r="V442" s="55">
        <v>6</v>
      </c>
      <c r="W442" s="55">
        <v>2</v>
      </c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</row>
    <row r="443" spans="1:68" s="59" customFormat="1" ht="12.75" customHeight="1">
      <c r="A443" s="54">
        <f>MAX($A$1:$A442)+1</f>
        <v>441</v>
      </c>
      <c r="B443" s="55" t="str">
        <f t="shared" ref="B443:B466" si="257">IF(ISERROR(B442),IF(ISERROR(B441),IF(ISERROR(B440),"BLANK",B440),B441),B442)</f>
        <v>Kieran Cox</v>
      </c>
      <c r="C443" s="55" t="str">
        <f t="shared" ref="C443:C466" si="258">IF(ISERROR(C442),IF(ISERROR(C441),IF(ISERROR(C440),"BLANK",C440),C441),C442)</f>
        <v>Claire Attridge</v>
      </c>
      <c r="D443" s="55" t="str">
        <f t="shared" ref="D443:D466" si="259">IF(ISERROR(D442),IF(ISERROR(D441),IF(ISERROR(D440),"BLANK",D440),D441),D442)</f>
        <v>KCCA7</v>
      </c>
      <c r="E443" s="54" t="str">
        <f>IF(ISERROR(VLOOKUP($D443,SITES!$A:$E,2,FALSE())),"",VLOOKUP($D443,SITES!$A:$E,2,FALSE()))</f>
        <v>Ed King East Inside</v>
      </c>
      <c r="F443" s="55">
        <f>IF(ISERROR(VLOOKUP($D443,SITES!$A:$E,3,FALSE())),"",VLOOKUP($D443,SITES!$A:$E,3,FALSE()))</f>
        <v>48.836080000000003</v>
      </c>
      <c r="G443" s="56">
        <f>IF(ISERROR(VLOOKUP($D443,SITES!$A:$E,4,FALSE())),"",VLOOKUP($D443,SITES!$A:$E,4,FALSE()))</f>
        <v>-125.2131</v>
      </c>
      <c r="H443" s="60" t="str">
        <f t="shared" ref="H443:O446" si="260">IF(ISERROR(H442),IF(ISERROR(H441),IF(ISERROR(H440),"BLANK",H440),H441),H442)</f>
        <v>06/06/2023</v>
      </c>
      <c r="I443" s="55">
        <f t="shared" si="260"/>
        <v>2</v>
      </c>
      <c r="J443" s="55">
        <f t="shared" si="260"/>
        <v>120</v>
      </c>
      <c r="K443" s="57">
        <f t="shared" si="260"/>
        <v>0.43055555555555602</v>
      </c>
      <c r="L443" s="55" t="str">
        <f t="shared" si="260"/>
        <v>KDC</v>
      </c>
      <c r="M443" s="55">
        <f t="shared" si="260"/>
        <v>2</v>
      </c>
      <c r="N443" s="55">
        <f t="shared" si="260"/>
        <v>1</v>
      </c>
      <c r="O443" s="55">
        <f t="shared" si="260"/>
        <v>2</v>
      </c>
      <c r="P443" s="55" t="s">
        <v>155</v>
      </c>
      <c r="Q443" s="54" t="str">
        <f>IF($N443=1,IF(ISERROR(VLOOKUP($P443,'M1'!$A:$C,Q$2,FALSE())),"NOT PRESENT",VLOOKUP($P443,'M1'!$A:$C,Q$2,FALSE())),IF($N443=2,IF(ISERROR(VLOOKUP(DATA!$P443,'M2'!$A:$C,Q$2,FALSE())),"NOT PRESENT",VLOOKUP(DATA!$P443,'M2'!$A:$C,Q$2,FALSE())),IF($N443=0,IF(ISERROR(VLOOKUP($P443,'M1'!$A:$C,Q$2,FALSE())),IF(ISERROR(VLOOKUP(DATA!$P443,'M2'!$A:$C,Q$2,FALSE())),"NOT PRESENT",VLOOKUP(DATA!$P443,'M2'!$A:$C,Q$2,FALSE())),VLOOKUP($P443,'M1'!$A:$C,Q$2,FALSE())),"SPECIFY METHOD")))</f>
        <v>Hexagrammos decagrammus</v>
      </c>
      <c r="R443" s="54" t="str">
        <f>IF($N443=1,IF(ISERROR(VLOOKUP($P443,'M1'!$A:$C,R$2,FALSE())),"NOT PRESENT",VLOOKUP($P443,'M1'!$A:$C,R$2,FALSE())),IF($N443=2,IF(ISERROR(VLOOKUP(DATA!$P443,'M2'!$A:$C,R$2,FALSE())),"NOT PRESENT",VLOOKUP(DATA!$P443,'M2'!$A:$C,R$2,FALSE())),IF($N443=0,IF(ISERROR(VLOOKUP($P443,'M1'!$A:$C,R$2,FALSE())),IF(ISERROR(VLOOKUP(DATA!$P443,'M2'!$A:$C,R$2,FALSE())),"NOT PRESENT",VLOOKUP(DATA!$P443,'M2'!$A:$C,R$2,FALSE())),VLOOKUP($P443,'M1'!$A:$C,R$2,FALSE())),"SPECIFY METHOD")))</f>
        <v>Kelp greenling</v>
      </c>
      <c r="S443" s="58">
        <f t="shared" si="226"/>
        <v>8</v>
      </c>
      <c r="T443" s="55">
        <v>0</v>
      </c>
      <c r="U443" s="55"/>
      <c r="V443" s="55"/>
      <c r="W443" s="55"/>
      <c r="X443" s="55"/>
      <c r="Y443" s="55">
        <v>1</v>
      </c>
      <c r="Z443" s="55">
        <v>1</v>
      </c>
      <c r="AA443" s="55">
        <v>3</v>
      </c>
      <c r="AB443" s="55">
        <v>1</v>
      </c>
      <c r="AC443" s="55">
        <v>1</v>
      </c>
      <c r="AD443" s="55">
        <v>1</v>
      </c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</row>
    <row r="444" spans="1:68" s="59" customFormat="1" ht="12.75" customHeight="1">
      <c r="A444" s="54">
        <f>MAX($A$1:$A443)+1</f>
        <v>442</v>
      </c>
      <c r="B444" s="55" t="str">
        <f t="shared" si="257"/>
        <v>Kieran Cox</v>
      </c>
      <c r="C444" s="55" t="str">
        <f t="shared" si="258"/>
        <v>Claire Attridge</v>
      </c>
      <c r="D444" s="55" t="str">
        <f t="shared" si="259"/>
        <v>KCCA7</v>
      </c>
      <c r="E444" s="54" t="str">
        <f>IF(ISERROR(VLOOKUP($D444,SITES!$A:$E,2,FALSE())),"",VLOOKUP($D444,SITES!$A:$E,2,FALSE()))</f>
        <v>Ed King East Inside</v>
      </c>
      <c r="F444" s="55">
        <f>IF(ISERROR(VLOOKUP($D444,SITES!$A:$E,3,FALSE())),"",VLOOKUP($D444,SITES!$A:$E,3,FALSE()))</f>
        <v>48.836080000000003</v>
      </c>
      <c r="G444" s="56">
        <f>IF(ISERROR(VLOOKUP($D444,SITES!$A:$E,4,FALSE())),"",VLOOKUP($D444,SITES!$A:$E,4,FALSE()))</f>
        <v>-125.2131</v>
      </c>
      <c r="H444" s="60" t="str">
        <f t="shared" si="260"/>
        <v>06/06/2023</v>
      </c>
      <c r="I444" s="55">
        <f t="shared" si="260"/>
        <v>2</v>
      </c>
      <c r="J444" s="55">
        <f t="shared" si="260"/>
        <v>120</v>
      </c>
      <c r="K444" s="57">
        <f t="shared" si="260"/>
        <v>0.43055555555555602</v>
      </c>
      <c r="L444" s="55" t="str">
        <f t="shared" si="260"/>
        <v>KDC</v>
      </c>
      <c r="M444" s="55">
        <f t="shared" si="260"/>
        <v>2</v>
      </c>
      <c r="N444" s="55">
        <f t="shared" si="260"/>
        <v>1</v>
      </c>
      <c r="O444" s="55">
        <f t="shared" si="260"/>
        <v>2</v>
      </c>
      <c r="P444" s="55" t="s">
        <v>157</v>
      </c>
      <c r="Q444" s="54" t="str">
        <f>IF($N444=1,IF(ISERROR(VLOOKUP($P444,'M1'!$A:$C,Q$2,FALSE())),"NOT PRESENT",VLOOKUP($P444,'M1'!$A:$C,Q$2,FALSE())),IF($N444=2,IF(ISERROR(VLOOKUP(DATA!$P444,'M2'!$A:$C,Q$2,FALSE())),"NOT PRESENT",VLOOKUP(DATA!$P444,'M2'!$A:$C,Q$2,FALSE())),IF($N444=0,IF(ISERROR(VLOOKUP($P444,'M1'!$A:$C,Q$2,FALSE())),IF(ISERROR(VLOOKUP(DATA!$P444,'M2'!$A:$C,Q$2,FALSE())),"NOT PRESENT",VLOOKUP(DATA!$P444,'M2'!$A:$C,Q$2,FALSE())),VLOOKUP($P444,'M1'!$A:$C,Q$2,FALSE())),"SPECIFY METHOD")))</f>
        <v>Sebastes melanops</v>
      </c>
      <c r="R444" s="54" t="str">
        <f>IF($N444=1,IF(ISERROR(VLOOKUP($P444,'M1'!$A:$C,R$2,FALSE())),"NOT PRESENT",VLOOKUP($P444,'M1'!$A:$C,R$2,FALSE())),IF($N444=2,IF(ISERROR(VLOOKUP(DATA!$P444,'M2'!$A:$C,R$2,FALSE())),"NOT PRESENT",VLOOKUP(DATA!$P444,'M2'!$A:$C,R$2,FALSE())),IF($N444=0,IF(ISERROR(VLOOKUP($P444,'M1'!$A:$C,R$2,FALSE())),IF(ISERROR(VLOOKUP(DATA!$P444,'M2'!$A:$C,R$2,FALSE())),"NOT PRESENT",VLOOKUP(DATA!$P444,'M2'!$A:$C,R$2,FALSE())),VLOOKUP($P444,'M1'!$A:$C,R$2,FALSE())),"SPECIFY METHOD")))</f>
        <v>Black rockfish</v>
      </c>
      <c r="S444" s="58">
        <f t="shared" si="226"/>
        <v>1</v>
      </c>
      <c r="T444" s="55">
        <v>0</v>
      </c>
      <c r="U444" s="55"/>
      <c r="V444" s="55"/>
      <c r="W444" s="55"/>
      <c r="X444" s="55"/>
      <c r="Y444" s="55">
        <v>1</v>
      </c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</row>
    <row r="445" spans="1:68" s="59" customFormat="1" ht="12.75" customHeight="1">
      <c r="A445" s="54">
        <f>MAX($A$1:$A444)+1</f>
        <v>443</v>
      </c>
      <c r="B445" s="55" t="str">
        <f t="shared" si="257"/>
        <v>Kieran Cox</v>
      </c>
      <c r="C445" s="55" t="str">
        <f t="shared" si="258"/>
        <v>Claire Attridge</v>
      </c>
      <c r="D445" s="55" t="str">
        <f t="shared" si="259"/>
        <v>KCCA7</v>
      </c>
      <c r="E445" s="54" t="str">
        <f>IF(ISERROR(VLOOKUP($D445,SITES!$A:$E,2,FALSE())),"",VLOOKUP($D445,SITES!$A:$E,2,FALSE()))</f>
        <v>Ed King East Inside</v>
      </c>
      <c r="F445" s="55">
        <f>IF(ISERROR(VLOOKUP($D445,SITES!$A:$E,3,FALSE())),"",VLOOKUP($D445,SITES!$A:$E,3,FALSE()))</f>
        <v>48.836080000000003</v>
      </c>
      <c r="G445" s="56">
        <f>IF(ISERROR(VLOOKUP($D445,SITES!$A:$E,4,FALSE())),"",VLOOKUP($D445,SITES!$A:$E,4,FALSE()))</f>
        <v>-125.2131</v>
      </c>
      <c r="H445" s="60" t="str">
        <f t="shared" si="260"/>
        <v>06/06/2023</v>
      </c>
      <c r="I445" s="55">
        <f t="shared" si="260"/>
        <v>2</v>
      </c>
      <c r="J445" s="55">
        <f t="shared" si="260"/>
        <v>120</v>
      </c>
      <c r="K445" s="57">
        <f t="shared" si="260"/>
        <v>0.43055555555555602</v>
      </c>
      <c r="L445" s="55" t="str">
        <f t="shared" si="260"/>
        <v>KDC</v>
      </c>
      <c r="M445" s="55">
        <f t="shared" si="260"/>
        <v>2</v>
      </c>
      <c r="N445" s="55">
        <f t="shared" si="260"/>
        <v>1</v>
      </c>
      <c r="O445" s="55">
        <f t="shared" si="260"/>
        <v>2</v>
      </c>
      <c r="P445" s="55" t="s">
        <v>171</v>
      </c>
      <c r="Q445" s="54" t="str">
        <f>IF($N445=1,IF(ISERROR(VLOOKUP($P445,'M1'!$A:$C,Q$2,FALSE())),"NOT PRESENT",VLOOKUP($P445,'M1'!$A:$C,Q$2,FALSE())),IF($N445=2,IF(ISERROR(VLOOKUP(DATA!$P445,'M2'!$A:$C,Q$2,FALSE())),"NOT PRESENT",VLOOKUP(DATA!$P445,'M2'!$A:$C,Q$2,FALSE())),IF($N445=0,IF(ISERROR(VLOOKUP($P445,'M1'!$A:$C,Q$2,FALSE())),IF(ISERROR(VLOOKUP(DATA!$P445,'M2'!$A:$C,Q$2,FALSE())),"NOT PRESENT",VLOOKUP(DATA!$P445,'M2'!$A:$C,Q$2,FALSE())),VLOOKUP($P445,'M1'!$A:$C,Q$2,FALSE())),"SPECIFY METHOD")))</f>
        <v>Rhacochilus vacca</v>
      </c>
      <c r="R445" s="54" t="str">
        <f>IF($N445=1,IF(ISERROR(VLOOKUP($P445,'M1'!$A:$C,R$2,FALSE())),"NOT PRESENT",VLOOKUP($P445,'M1'!$A:$C,R$2,FALSE())),IF($N445=2,IF(ISERROR(VLOOKUP(DATA!$P445,'M2'!$A:$C,R$2,FALSE())),"NOT PRESENT",VLOOKUP(DATA!$P445,'M2'!$A:$C,R$2,FALSE())),IF($N445=0,IF(ISERROR(VLOOKUP($P445,'M1'!$A:$C,R$2,FALSE())),IF(ISERROR(VLOOKUP(DATA!$P445,'M2'!$A:$C,R$2,FALSE())),"NOT PRESENT",VLOOKUP(DATA!$P445,'M2'!$A:$C,R$2,FALSE())),VLOOKUP($P445,'M1'!$A:$C,R$2,FALSE())),"SPECIFY METHOD")))</f>
        <v>Pile perch</v>
      </c>
      <c r="S445" s="58">
        <f t="shared" si="226"/>
        <v>3</v>
      </c>
      <c r="T445" s="55">
        <v>0</v>
      </c>
      <c r="U445" s="55"/>
      <c r="V445" s="55"/>
      <c r="W445" s="55"/>
      <c r="X445" s="55">
        <v>2</v>
      </c>
      <c r="Y445" s="55"/>
      <c r="Z445" s="55"/>
      <c r="AA445" s="55">
        <v>1</v>
      </c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</row>
    <row r="446" spans="1:68" s="59" customFormat="1" ht="12.75" customHeight="1">
      <c r="A446" s="54">
        <f>MAX($A$1:$A445)+1</f>
        <v>444</v>
      </c>
      <c r="B446" s="55" t="str">
        <f t="shared" si="257"/>
        <v>Kieran Cox</v>
      </c>
      <c r="C446" s="55" t="str">
        <f t="shared" si="258"/>
        <v>Claire Attridge</v>
      </c>
      <c r="D446" s="55" t="str">
        <f t="shared" si="259"/>
        <v>KCCA7</v>
      </c>
      <c r="E446" s="54" t="str">
        <f>IF(ISERROR(VLOOKUP($D446,SITES!$A:$E,2,FALSE())),"",VLOOKUP($D446,SITES!$A:$E,2,FALSE()))</f>
        <v>Ed King East Inside</v>
      </c>
      <c r="F446" s="55">
        <f>IF(ISERROR(VLOOKUP($D446,SITES!$A:$E,3,FALSE())),"",VLOOKUP($D446,SITES!$A:$E,3,FALSE()))</f>
        <v>48.836080000000003</v>
      </c>
      <c r="G446" s="56">
        <f>IF(ISERROR(VLOOKUP($D446,SITES!$A:$E,4,FALSE())),"",VLOOKUP($D446,SITES!$A:$E,4,FALSE()))</f>
        <v>-125.2131</v>
      </c>
      <c r="H446" s="60" t="str">
        <f t="shared" si="260"/>
        <v>06/06/2023</v>
      </c>
      <c r="I446" s="55">
        <f t="shared" si="260"/>
        <v>2</v>
      </c>
      <c r="J446" s="55">
        <f t="shared" si="260"/>
        <v>120</v>
      </c>
      <c r="K446" s="57">
        <f t="shared" si="260"/>
        <v>0.43055555555555602</v>
      </c>
      <c r="L446" s="55" t="str">
        <f t="shared" si="260"/>
        <v>KDC</v>
      </c>
      <c r="M446" s="55">
        <f t="shared" si="260"/>
        <v>2</v>
      </c>
      <c r="N446" s="55">
        <f t="shared" si="260"/>
        <v>1</v>
      </c>
      <c r="O446" s="55">
        <f t="shared" si="260"/>
        <v>2</v>
      </c>
      <c r="P446" s="55" t="s">
        <v>165</v>
      </c>
      <c r="Q446" s="54" t="str">
        <f>IF($N446=1,IF(ISERROR(VLOOKUP($P446,'M1'!$A:$C,Q$2,FALSE())),"NOT PRESENT",VLOOKUP($P446,'M1'!$A:$C,Q$2,FALSE())),IF($N446=2,IF(ISERROR(VLOOKUP(DATA!$P446,'M2'!$A:$C,Q$2,FALSE())),"NOT PRESENT",VLOOKUP(DATA!$P446,'M2'!$A:$C,Q$2,FALSE())),IF($N446=0,IF(ISERROR(VLOOKUP($P446,'M1'!$A:$C,Q$2,FALSE())),IF(ISERROR(VLOOKUP(DATA!$P446,'M2'!$A:$C,Q$2,FALSE())),"NOT PRESENT",VLOOKUP(DATA!$P446,'M2'!$A:$C,Q$2,FALSE())),VLOOKUP($P446,'M1'!$A:$C,Q$2,FALSE())),"SPECIFY METHOD")))</f>
        <v>Cymatogaster aggregata</v>
      </c>
      <c r="R446" s="54" t="str">
        <f>IF($N446=1,IF(ISERROR(VLOOKUP($P446,'M1'!$A:$C,R$2,FALSE())),"NOT PRESENT",VLOOKUP($P446,'M1'!$A:$C,R$2,FALSE())),IF($N446=2,IF(ISERROR(VLOOKUP(DATA!$P446,'M2'!$A:$C,R$2,FALSE())),"NOT PRESENT",VLOOKUP(DATA!$P446,'M2'!$A:$C,R$2,FALSE())),IF($N446=0,IF(ISERROR(VLOOKUP($P446,'M1'!$A:$C,R$2,FALSE())),IF(ISERROR(VLOOKUP(DATA!$P446,'M2'!$A:$C,R$2,FALSE())),"NOT PRESENT",VLOOKUP(DATA!$P446,'M2'!$A:$C,R$2,FALSE())),VLOOKUP($P446,'M1'!$A:$C,R$2,FALSE())),"SPECIFY METHOD")))</f>
        <v>Shiner perch</v>
      </c>
      <c r="S446" s="58">
        <f t="shared" si="226"/>
        <v>7</v>
      </c>
      <c r="T446" s="55">
        <v>0</v>
      </c>
      <c r="U446" s="55"/>
      <c r="V446" s="55">
        <v>4</v>
      </c>
      <c r="W446" s="55">
        <v>3</v>
      </c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</row>
    <row r="447" spans="1:68" s="59" customFormat="1" ht="12.75" customHeight="1">
      <c r="A447" s="54">
        <f>MAX($A$1:$A446)+1</f>
        <v>445</v>
      </c>
      <c r="B447" s="55" t="str">
        <f t="shared" si="257"/>
        <v>Kieran Cox</v>
      </c>
      <c r="C447" s="55" t="str">
        <f t="shared" si="258"/>
        <v>Claire Attridge</v>
      </c>
      <c r="D447" s="55" t="str">
        <f t="shared" si="259"/>
        <v>KCCA7</v>
      </c>
      <c r="E447" s="54" t="str">
        <f>IF(ISERROR(VLOOKUP($D447,SITES!$A:$E,2,FALSE())),"",VLOOKUP($D447,SITES!$A:$E,2,FALSE()))</f>
        <v>Ed King East Inside</v>
      </c>
      <c r="F447" s="55">
        <f>IF(ISERROR(VLOOKUP($D447,SITES!$A:$E,3,FALSE())),"",VLOOKUP($D447,SITES!$A:$E,3,FALSE()))</f>
        <v>48.836080000000003</v>
      </c>
      <c r="G447" s="56">
        <f>IF(ISERROR(VLOOKUP($D447,SITES!$A:$E,4,FALSE())),"",VLOOKUP($D447,SITES!$A:$E,4,FALSE()))</f>
        <v>-125.2131</v>
      </c>
      <c r="H447" s="60" t="str">
        <f t="shared" ref="H447:H466" si="261">IF(ISERROR(H446),IF(ISERROR(H445),IF(ISERROR(H444),"BLANK",H444),H445),H446)</f>
        <v>06/06/2023</v>
      </c>
      <c r="I447" s="55">
        <f t="shared" ref="I447:I466" si="262">IF(ISERROR(I446),IF(ISERROR(I445),IF(ISERROR(I444),"BLANK",I444),I445),I446)</f>
        <v>2</v>
      </c>
      <c r="J447" s="55">
        <f t="shared" ref="J447:J466" si="263">IF(ISERROR(J446),IF(ISERROR(J445),IF(ISERROR(J444),"BLANK",J444),J445),J446)</f>
        <v>120</v>
      </c>
      <c r="K447" s="57">
        <f t="shared" ref="K447:K466" si="264">IF(ISERROR(K446),IF(ISERROR(K445),IF(ISERROR(K444),"BLANK",K444),K445),K446)</f>
        <v>0.43055555555555602</v>
      </c>
      <c r="L447" s="55" t="str">
        <f t="shared" ref="L447:L466" si="265">IF(ISERROR(L446),IF(ISERROR(L445),IF(ISERROR(L444),"BLANK",L444),L445),L446)</f>
        <v>KDC</v>
      </c>
      <c r="M447" s="55">
        <f t="shared" ref="M447:M466" si="266">IF(ISERROR(M446),IF(ISERROR(M445),IF(ISERROR(M444),"BLANK",M444),M445),M446)</f>
        <v>2</v>
      </c>
      <c r="N447" s="55">
        <v>2</v>
      </c>
      <c r="O447" s="55">
        <f t="shared" ref="O447:O465" si="267">IF(ISERROR(O446),IF(ISERROR(O445),IF(ISERROR(O444),"BLANK",O444),O445),O446)</f>
        <v>2</v>
      </c>
      <c r="P447" s="55" t="s">
        <v>146</v>
      </c>
      <c r="Q447" s="54" t="str">
        <f>IF($N447=1,IF(ISERROR(VLOOKUP($P447,'M1'!$A:$C,Q$2,FALSE())),"NOT PRESENT",VLOOKUP($P447,'M1'!$A:$C,Q$2,FALSE())),IF($N447=2,IF(ISERROR(VLOOKUP(DATA!$P447,'M2'!$A:$C,Q$2,FALSE())),"NOT PRESENT",VLOOKUP(DATA!$P447,'M2'!$A:$C,Q$2,FALSE())),IF($N447=0,IF(ISERROR(VLOOKUP($P447,'M1'!$A:$C,Q$2,FALSE())),IF(ISERROR(VLOOKUP(DATA!$P447,'M2'!$A:$C,Q$2,FALSE())),"NOT PRESENT",VLOOKUP(DATA!$P447,'M2'!$A:$C,Q$2,FALSE())),VLOOKUP($P447,'M1'!$A:$C,Q$2,FALSE())),"SPECIFY METHOD")))</f>
        <v>Mesocentrotus franciscanus</v>
      </c>
      <c r="R447" s="54" t="str">
        <f>IF($N447=1,IF(ISERROR(VLOOKUP($P447,'M1'!$A:$C,R$2,FALSE())),"NOT PRESENT",VLOOKUP($P447,'M1'!$A:$C,R$2,FALSE())),IF($N447=2,IF(ISERROR(VLOOKUP(DATA!$P447,'M2'!$A:$C,R$2,FALSE())),"NOT PRESENT",VLOOKUP(DATA!$P447,'M2'!$A:$C,R$2,FALSE())),IF($N447=0,IF(ISERROR(VLOOKUP($P447,'M1'!$A:$C,R$2,FALSE())),IF(ISERROR(VLOOKUP(DATA!$P447,'M2'!$A:$C,R$2,FALSE())),"NOT PRESENT",VLOOKUP(DATA!$P447,'M2'!$A:$C,R$2,FALSE())),VLOOKUP($P447,'M1'!$A:$C,R$2,FALSE())),"SPECIFY METHOD")))</f>
        <v>Red sea urchin</v>
      </c>
      <c r="S447" s="58">
        <f t="shared" si="226"/>
        <v>252</v>
      </c>
      <c r="T447" s="55">
        <v>252</v>
      </c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</row>
    <row r="448" spans="1:68" s="59" customFormat="1" ht="12.75" customHeight="1">
      <c r="A448" s="54">
        <f>MAX($A$1:$A447)+1</f>
        <v>446</v>
      </c>
      <c r="B448" s="55" t="str">
        <f t="shared" si="257"/>
        <v>Kieran Cox</v>
      </c>
      <c r="C448" s="55" t="str">
        <f t="shared" si="258"/>
        <v>Claire Attridge</v>
      </c>
      <c r="D448" s="55" t="str">
        <f t="shared" si="259"/>
        <v>KCCA7</v>
      </c>
      <c r="E448" s="54" t="str">
        <f>IF(ISERROR(VLOOKUP($D448,SITES!$A:$E,2,FALSE())),"",VLOOKUP($D448,SITES!$A:$E,2,FALSE()))</f>
        <v>Ed King East Inside</v>
      </c>
      <c r="F448" s="55">
        <f>IF(ISERROR(VLOOKUP($D448,SITES!$A:$E,3,FALSE())),"",VLOOKUP($D448,SITES!$A:$E,3,FALSE()))</f>
        <v>48.836080000000003</v>
      </c>
      <c r="G448" s="56">
        <f>IF(ISERROR(VLOOKUP($D448,SITES!$A:$E,4,FALSE())),"",VLOOKUP($D448,SITES!$A:$E,4,FALSE()))</f>
        <v>-125.2131</v>
      </c>
      <c r="H448" s="60" t="str">
        <f t="shared" si="261"/>
        <v>06/06/2023</v>
      </c>
      <c r="I448" s="55">
        <f t="shared" si="262"/>
        <v>2</v>
      </c>
      <c r="J448" s="55">
        <f t="shared" si="263"/>
        <v>120</v>
      </c>
      <c r="K448" s="57">
        <f t="shared" si="264"/>
        <v>0.43055555555555602</v>
      </c>
      <c r="L448" s="55" t="str">
        <f t="shared" si="265"/>
        <v>KDC</v>
      </c>
      <c r="M448" s="55">
        <f t="shared" si="266"/>
        <v>2</v>
      </c>
      <c r="N448" s="55">
        <f t="shared" ref="N448:N465" si="268">IF(ISERROR(N447),IF(ISERROR(N446),IF(ISERROR(N445),"BLANK",N445),N446),N447)</f>
        <v>2</v>
      </c>
      <c r="O448" s="55">
        <f t="shared" si="267"/>
        <v>2</v>
      </c>
      <c r="P448" s="55" t="s">
        <v>213</v>
      </c>
      <c r="Q448" s="54" t="str">
        <f>IF($N448=1,IF(ISERROR(VLOOKUP($P448,'M1'!$A:$C,Q$2,FALSE())),"NOT PRESENT",VLOOKUP($P448,'M1'!$A:$C,Q$2,FALSE())),IF($N448=2,IF(ISERROR(VLOOKUP(DATA!$P448,'M2'!$A:$C,Q$2,FALSE())),"NOT PRESENT",VLOOKUP(DATA!$P448,'M2'!$A:$C,Q$2,FALSE())),IF($N448=0,IF(ISERROR(VLOOKUP($P448,'M1'!$A:$C,Q$2,FALSE())),IF(ISERROR(VLOOKUP(DATA!$P448,'M2'!$A:$C,Q$2,FALSE())),"NOT PRESENT",VLOOKUP(DATA!$P448,'M2'!$A:$C,Q$2,FALSE())),VLOOKUP($P448,'M1'!$A:$C,Q$2,FALSE())),"SPECIFY METHOD")))</f>
        <v>Parastichopus californicus</v>
      </c>
      <c r="R448" s="54" t="str">
        <f>IF($N448=1,IF(ISERROR(VLOOKUP($P448,'M1'!$A:$C,R$2,FALSE())),"NOT PRESENT",VLOOKUP($P448,'M1'!$A:$C,R$2,FALSE())),IF($N448=2,IF(ISERROR(VLOOKUP(DATA!$P448,'M2'!$A:$C,R$2,FALSE())),"NOT PRESENT",VLOOKUP(DATA!$P448,'M2'!$A:$C,R$2,FALSE())),IF($N448=0,IF(ISERROR(VLOOKUP($P448,'M1'!$A:$C,R$2,FALSE())),IF(ISERROR(VLOOKUP(DATA!$P448,'M2'!$A:$C,R$2,FALSE())),"NOT PRESENT",VLOOKUP(DATA!$P448,'M2'!$A:$C,R$2,FALSE())),VLOOKUP($P448,'M1'!$A:$C,R$2,FALSE())),"SPECIFY METHOD")))</f>
        <v>Californian sea cucumber</v>
      </c>
      <c r="S448" s="58">
        <f t="shared" si="226"/>
        <v>3</v>
      </c>
      <c r="T448" s="55">
        <v>3</v>
      </c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</row>
    <row r="449" spans="1:68" s="59" customFormat="1" ht="12.75" customHeight="1">
      <c r="A449" s="54">
        <f>MAX($A$1:$A448)+1</f>
        <v>447</v>
      </c>
      <c r="B449" s="55" t="str">
        <f t="shared" si="257"/>
        <v>Kieran Cox</v>
      </c>
      <c r="C449" s="55" t="str">
        <f t="shared" si="258"/>
        <v>Claire Attridge</v>
      </c>
      <c r="D449" s="55" t="str">
        <f t="shared" si="259"/>
        <v>KCCA7</v>
      </c>
      <c r="E449" s="54" t="str">
        <f>IF(ISERROR(VLOOKUP($D449,SITES!$A:$E,2,FALSE())),"",VLOOKUP($D449,SITES!$A:$E,2,FALSE()))</f>
        <v>Ed King East Inside</v>
      </c>
      <c r="F449" s="55">
        <f>IF(ISERROR(VLOOKUP($D449,SITES!$A:$E,3,FALSE())),"",VLOOKUP($D449,SITES!$A:$E,3,FALSE()))</f>
        <v>48.836080000000003</v>
      </c>
      <c r="G449" s="56">
        <f>IF(ISERROR(VLOOKUP($D449,SITES!$A:$E,4,FALSE())),"",VLOOKUP($D449,SITES!$A:$E,4,FALSE()))</f>
        <v>-125.2131</v>
      </c>
      <c r="H449" s="60" t="str">
        <f t="shared" si="261"/>
        <v>06/06/2023</v>
      </c>
      <c r="I449" s="55">
        <f t="shared" si="262"/>
        <v>2</v>
      </c>
      <c r="J449" s="55">
        <f t="shared" si="263"/>
        <v>120</v>
      </c>
      <c r="K449" s="57">
        <f t="shared" si="264"/>
        <v>0.43055555555555602</v>
      </c>
      <c r="L449" s="55" t="str">
        <f t="shared" si="265"/>
        <v>KDC</v>
      </c>
      <c r="M449" s="55">
        <f t="shared" si="266"/>
        <v>2</v>
      </c>
      <c r="N449" s="55">
        <f t="shared" si="268"/>
        <v>2</v>
      </c>
      <c r="O449" s="55">
        <f t="shared" si="267"/>
        <v>2</v>
      </c>
      <c r="P449" s="55" t="s">
        <v>159</v>
      </c>
      <c r="Q449" s="54" t="str">
        <f>IF($N449=1,IF(ISERROR(VLOOKUP($P449,'M1'!$A:$C,Q$2,FALSE())),"NOT PRESENT",VLOOKUP($P449,'M1'!$A:$C,Q$2,FALSE())),IF($N449=2,IF(ISERROR(VLOOKUP(DATA!$P449,'M2'!$A:$C,Q$2,FALSE())),"NOT PRESENT",VLOOKUP(DATA!$P449,'M2'!$A:$C,Q$2,FALSE())),IF($N449=0,IF(ISERROR(VLOOKUP($P449,'M1'!$A:$C,Q$2,FALSE())),IF(ISERROR(VLOOKUP(DATA!$P449,'M2'!$A:$C,Q$2,FALSE())),"NOT PRESENT",VLOOKUP(DATA!$P449,'M2'!$A:$C,Q$2,FALSE())),VLOOKUP($P449,'M1'!$A:$C,Q$2,FALSE())),"SPECIFY METHOD")))</f>
        <v>Patiria miniata</v>
      </c>
      <c r="R449" s="54" t="str">
        <f>IF($N449=1,IF(ISERROR(VLOOKUP($P449,'M1'!$A:$C,R$2,FALSE())),"NOT PRESENT",VLOOKUP($P449,'M1'!$A:$C,R$2,FALSE())),IF($N449=2,IF(ISERROR(VLOOKUP(DATA!$P449,'M2'!$A:$C,R$2,FALSE())),"NOT PRESENT",VLOOKUP(DATA!$P449,'M2'!$A:$C,R$2,FALSE())),IF($N449=0,IF(ISERROR(VLOOKUP($P449,'M1'!$A:$C,R$2,FALSE())),IF(ISERROR(VLOOKUP(DATA!$P449,'M2'!$A:$C,R$2,FALSE())),"NOT PRESENT",VLOOKUP(DATA!$P449,'M2'!$A:$C,R$2,FALSE())),VLOOKUP($P449,'M1'!$A:$C,R$2,FALSE())),"SPECIFY METHOD")))</f>
        <v>Bat star</v>
      </c>
      <c r="S449" s="58">
        <v>12</v>
      </c>
      <c r="T449" s="55">
        <v>0</v>
      </c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</row>
    <row r="450" spans="1:68" s="59" customFormat="1" ht="12.75" customHeight="1">
      <c r="A450" s="54">
        <f>MAX($A$1:$A449)+1</f>
        <v>448</v>
      </c>
      <c r="B450" s="55" t="str">
        <f t="shared" si="257"/>
        <v>Kieran Cox</v>
      </c>
      <c r="C450" s="55" t="str">
        <f t="shared" si="258"/>
        <v>Claire Attridge</v>
      </c>
      <c r="D450" s="55" t="str">
        <f t="shared" si="259"/>
        <v>KCCA7</v>
      </c>
      <c r="E450" s="54" t="str">
        <f>IF(ISERROR(VLOOKUP($D450,SITES!$A:$E,2,FALSE())),"",VLOOKUP($D450,SITES!$A:$E,2,FALSE()))</f>
        <v>Ed King East Inside</v>
      </c>
      <c r="F450" s="55">
        <f>IF(ISERROR(VLOOKUP($D450,SITES!$A:$E,3,FALSE())),"",VLOOKUP($D450,SITES!$A:$E,3,FALSE()))</f>
        <v>48.836080000000003</v>
      </c>
      <c r="G450" s="56">
        <f>IF(ISERROR(VLOOKUP($D450,SITES!$A:$E,4,FALSE())),"",VLOOKUP($D450,SITES!$A:$E,4,FALSE()))</f>
        <v>-125.2131</v>
      </c>
      <c r="H450" s="60" t="str">
        <f t="shared" si="261"/>
        <v>06/06/2023</v>
      </c>
      <c r="I450" s="55">
        <f t="shared" si="262"/>
        <v>2</v>
      </c>
      <c r="J450" s="55">
        <f t="shared" si="263"/>
        <v>120</v>
      </c>
      <c r="K450" s="57">
        <f t="shared" si="264"/>
        <v>0.43055555555555602</v>
      </c>
      <c r="L450" s="55" t="str">
        <f t="shared" si="265"/>
        <v>KDC</v>
      </c>
      <c r="M450" s="55">
        <f t="shared" si="266"/>
        <v>2</v>
      </c>
      <c r="N450" s="55">
        <f t="shared" si="268"/>
        <v>2</v>
      </c>
      <c r="O450" s="55">
        <f t="shared" si="267"/>
        <v>2</v>
      </c>
      <c r="P450" s="55" t="s">
        <v>173</v>
      </c>
      <c r="Q450" s="54" t="str">
        <f>IF($N450=1,IF(ISERROR(VLOOKUP($P450,'M1'!$A:$C,Q$2,FALSE())),"NOT PRESENT",VLOOKUP($P450,'M1'!$A:$C,Q$2,FALSE())),IF($N450=2,IF(ISERROR(VLOOKUP(DATA!$P450,'M2'!$A:$C,Q$2,FALSE())),"NOT PRESENT",VLOOKUP(DATA!$P450,'M2'!$A:$C,Q$2,FALSE())),IF($N450=0,IF(ISERROR(VLOOKUP($P450,'M1'!$A:$C,Q$2,FALSE())),IF(ISERROR(VLOOKUP(DATA!$P450,'M2'!$A:$C,Q$2,FALSE())),"NOT PRESENT",VLOOKUP(DATA!$P450,'M2'!$A:$C,Q$2,FALSE())),VLOOKUP($P450,'M1'!$A:$C,Q$2,FALSE())),"SPECIFY METHOD")))</f>
        <v>Haliotis kamtschatkana</v>
      </c>
      <c r="R450" s="54" t="str">
        <f>IF($N450=1,IF(ISERROR(VLOOKUP($P450,'M1'!$A:$C,R$2,FALSE())),"NOT PRESENT",VLOOKUP($P450,'M1'!$A:$C,R$2,FALSE())),IF($N450=2,IF(ISERROR(VLOOKUP(DATA!$P450,'M2'!$A:$C,R$2,FALSE())),"NOT PRESENT",VLOOKUP(DATA!$P450,'M2'!$A:$C,R$2,FALSE())),IF($N450=0,IF(ISERROR(VLOOKUP($P450,'M1'!$A:$C,R$2,FALSE())),IF(ISERROR(VLOOKUP(DATA!$P450,'M2'!$A:$C,R$2,FALSE())),"NOT PRESENT",VLOOKUP(DATA!$P450,'M2'!$A:$C,R$2,FALSE())),VLOOKUP($P450,'M1'!$A:$C,R$2,FALSE())),"SPECIFY METHOD")))</f>
        <v>Pinto abalone</v>
      </c>
      <c r="S450" s="58">
        <f t="shared" ref="S450:S495" si="269">SUM(T450:AV450)</f>
        <v>51</v>
      </c>
      <c r="T450" s="55">
        <v>0</v>
      </c>
      <c r="U450" s="55">
        <v>3</v>
      </c>
      <c r="V450" s="55">
        <v>19</v>
      </c>
      <c r="W450" s="55">
        <v>17</v>
      </c>
      <c r="X450" s="55">
        <v>12</v>
      </c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</row>
    <row r="451" spans="1:68" s="59" customFormat="1" ht="12.75" customHeight="1">
      <c r="A451" s="54">
        <f>MAX($A$1:$A450)+1</f>
        <v>449</v>
      </c>
      <c r="B451" s="55" t="str">
        <f t="shared" si="257"/>
        <v>Kieran Cox</v>
      </c>
      <c r="C451" s="55" t="str">
        <f t="shared" si="258"/>
        <v>Claire Attridge</v>
      </c>
      <c r="D451" s="55" t="str">
        <f t="shared" si="259"/>
        <v>KCCA7</v>
      </c>
      <c r="E451" s="54" t="str">
        <f>IF(ISERROR(VLOOKUP($D451,SITES!$A:$E,2,FALSE())),"",VLOOKUP($D451,SITES!$A:$E,2,FALSE()))</f>
        <v>Ed King East Inside</v>
      </c>
      <c r="F451" s="55">
        <f>IF(ISERROR(VLOOKUP($D451,SITES!$A:$E,3,FALSE())),"",VLOOKUP($D451,SITES!$A:$E,3,FALSE()))</f>
        <v>48.836080000000003</v>
      </c>
      <c r="G451" s="56">
        <f>IF(ISERROR(VLOOKUP($D451,SITES!$A:$E,4,FALSE())),"",VLOOKUP($D451,SITES!$A:$E,4,FALSE()))</f>
        <v>-125.2131</v>
      </c>
      <c r="H451" s="60" t="str">
        <f t="shared" si="261"/>
        <v>06/06/2023</v>
      </c>
      <c r="I451" s="55">
        <f t="shared" si="262"/>
        <v>2</v>
      </c>
      <c r="J451" s="55">
        <f t="shared" si="263"/>
        <v>120</v>
      </c>
      <c r="K451" s="57">
        <f t="shared" si="264"/>
        <v>0.43055555555555602</v>
      </c>
      <c r="L451" s="55" t="str">
        <f t="shared" si="265"/>
        <v>KDC</v>
      </c>
      <c r="M451" s="55">
        <f t="shared" si="266"/>
        <v>2</v>
      </c>
      <c r="N451" s="55">
        <f t="shared" si="268"/>
        <v>2</v>
      </c>
      <c r="O451" s="55">
        <f t="shared" si="267"/>
        <v>2</v>
      </c>
      <c r="P451" s="55" t="s">
        <v>175</v>
      </c>
      <c r="Q451" s="54" t="str">
        <f>IF($N451=1,IF(ISERROR(VLOOKUP($P451,'M1'!$A:$C,Q$2,FALSE())),"NOT PRESENT",VLOOKUP($P451,'M1'!$A:$C,Q$2,FALSE())),IF($N451=2,IF(ISERROR(VLOOKUP(DATA!$P451,'M2'!$A:$C,Q$2,FALSE())),"NOT PRESENT",VLOOKUP(DATA!$P451,'M2'!$A:$C,Q$2,FALSE())),IF($N451=0,IF(ISERROR(VLOOKUP($P451,'M1'!$A:$C,Q$2,FALSE())),IF(ISERROR(VLOOKUP(DATA!$P451,'M2'!$A:$C,Q$2,FALSE())),"NOT PRESENT",VLOOKUP(DATA!$P451,'M2'!$A:$C,Q$2,FALSE())),VLOOKUP($P451,'M1'!$A:$C,Q$2,FALSE())),"SPECIFY METHOD")))</f>
        <v>Acmaea mitra</v>
      </c>
      <c r="R451" s="54" t="str">
        <f>IF($N451=1,IF(ISERROR(VLOOKUP($P451,'M1'!$A:$C,R$2,FALSE())),"NOT PRESENT",VLOOKUP($P451,'M1'!$A:$C,R$2,FALSE())),IF($N451=2,IF(ISERROR(VLOOKUP(DATA!$P451,'M2'!$A:$C,R$2,FALSE())),"NOT PRESENT",VLOOKUP(DATA!$P451,'M2'!$A:$C,R$2,FALSE())),IF($N451=0,IF(ISERROR(VLOOKUP($P451,'M1'!$A:$C,R$2,FALSE())),IF(ISERROR(VLOOKUP(DATA!$P451,'M2'!$A:$C,R$2,FALSE())),"NOT PRESENT",VLOOKUP(DATA!$P451,'M2'!$A:$C,R$2,FALSE())),VLOOKUP($P451,'M1'!$A:$C,R$2,FALSE())),"SPECIFY METHOD")))</f>
        <v>Whitecap limpet</v>
      </c>
      <c r="S451" s="58">
        <f t="shared" si="269"/>
        <v>21</v>
      </c>
      <c r="T451" s="55">
        <v>21</v>
      </c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</row>
    <row r="452" spans="1:68" s="59" customFormat="1" ht="12.75" customHeight="1">
      <c r="A452" s="54">
        <f>MAX($A$1:$A451)+1</f>
        <v>450</v>
      </c>
      <c r="B452" s="55" t="str">
        <f t="shared" si="257"/>
        <v>Kieran Cox</v>
      </c>
      <c r="C452" s="55" t="str">
        <f t="shared" si="258"/>
        <v>Claire Attridge</v>
      </c>
      <c r="D452" s="55" t="str">
        <f t="shared" si="259"/>
        <v>KCCA7</v>
      </c>
      <c r="E452" s="54" t="str">
        <f>IF(ISERROR(VLOOKUP($D452,SITES!$A:$E,2,FALSE())),"",VLOOKUP($D452,SITES!$A:$E,2,FALSE()))</f>
        <v>Ed King East Inside</v>
      </c>
      <c r="F452" s="55">
        <f>IF(ISERROR(VLOOKUP($D452,SITES!$A:$E,3,FALSE())),"",VLOOKUP($D452,SITES!$A:$E,3,FALSE()))</f>
        <v>48.836080000000003</v>
      </c>
      <c r="G452" s="56">
        <f>IF(ISERROR(VLOOKUP($D452,SITES!$A:$E,4,FALSE())),"",VLOOKUP($D452,SITES!$A:$E,4,FALSE()))</f>
        <v>-125.2131</v>
      </c>
      <c r="H452" s="60" t="str">
        <f t="shared" si="261"/>
        <v>06/06/2023</v>
      </c>
      <c r="I452" s="55">
        <f t="shared" si="262"/>
        <v>2</v>
      </c>
      <c r="J452" s="55">
        <f t="shared" si="263"/>
        <v>120</v>
      </c>
      <c r="K452" s="57">
        <f t="shared" si="264"/>
        <v>0.43055555555555602</v>
      </c>
      <c r="L452" s="55" t="str">
        <f t="shared" si="265"/>
        <v>KDC</v>
      </c>
      <c r="M452" s="55">
        <f t="shared" si="266"/>
        <v>2</v>
      </c>
      <c r="N452" s="55">
        <f t="shared" si="268"/>
        <v>2</v>
      </c>
      <c r="O452" s="55">
        <f t="shared" si="267"/>
        <v>2</v>
      </c>
      <c r="P452" s="55" t="s">
        <v>147</v>
      </c>
      <c r="Q452" s="54" t="str">
        <f>IF($N452=1,IF(ISERROR(VLOOKUP($P452,'M1'!$A:$C,Q$2,FALSE())),"NOT PRESENT",VLOOKUP($P452,'M1'!$A:$C,Q$2,FALSE())),IF($N452=2,IF(ISERROR(VLOOKUP(DATA!$P452,'M2'!$A:$C,Q$2,FALSE())),"NOT PRESENT",VLOOKUP(DATA!$P452,'M2'!$A:$C,Q$2,FALSE())),IF($N452=0,IF(ISERROR(VLOOKUP($P452,'M1'!$A:$C,Q$2,FALSE())),IF(ISERROR(VLOOKUP(DATA!$P452,'M2'!$A:$C,Q$2,FALSE())),"NOT PRESENT",VLOOKUP(DATA!$P452,'M2'!$A:$C,Q$2,FALSE())),VLOOKUP($P452,'M1'!$A:$C,Q$2,FALSE())),"SPECIFY METHOD")))</f>
        <v>Orthasterias koehleri</v>
      </c>
      <c r="R452" s="54" t="str">
        <f>IF($N452=1,IF(ISERROR(VLOOKUP($P452,'M1'!$A:$C,R$2,FALSE())),"NOT PRESENT",VLOOKUP($P452,'M1'!$A:$C,R$2,FALSE())),IF($N452=2,IF(ISERROR(VLOOKUP(DATA!$P452,'M2'!$A:$C,R$2,FALSE())),"NOT PRESENT",VLOOKUP(DATA!$P452,'M2'!$A:$C,R$2,FALSE())),IF($N452=0,IF(ISERROR(VLOOKUP($P452,'M1'!$A:$C,R$2,FALSE())),IF(ISERROR(VLOOKUP(DATA!$P452,'M2'!$A:$C,R$2,FALSE())),"NOT PRESENT",VLOOKUP(DATA!$P452,'M2'!$A:$C,R$2,FALSE())),VLOOKUP($P452,'M1'!$A:$C,R$2,FALSE())),"SPECIFY METHOD")))</f>
        <v>Rainbow star</v>
      </c>
      <c r="S452" s="58">
        <f t="shared" si="269"/>
        <v>6</v>
      </c>
      <c r="T452" s="55">
        <v>6</v>
      </c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</row>
    <row r="453" spans="1:68" s="59" customFormat="1" ht="12.75" customHeight="1">
      <c r="A453" s="54">
        <f>MAX($A$1:$A452)+1</f>
        <v>451</v>
      </c>
      <c r="B453" s="55" t="str">
        <f t="shared" si="257"/>
        <v>Kieran Cox</v>
      </c>
      <c r="C453" s="55" t="str">
        <f t="shared" si="258"/>
        <v>Claire Attridge</v>
      </c>
      <c r="D453" s="55" t="str">
        <f t="shared" si="259"/>
        <v>KCCA7</v>
      </c>
      <c r="E453" s="54" t="str">
        <f>IF(ISERROR(VLOOKUP($D453,SITES!$A:$E,2,FALSE())),"",VLOOKUP($D453,SITES!$A:$E,2,FALSE()))</f>
        <v>Ed King East Inside</v>
      </c>
      <c r="F453" s="55">
        <f>IF(ISERROR(VLOOKUP($D453,SITES!$A:$E,3,FALSE())),"",VLOOKUP($D453,SITES!$A:$E,3,FALSE()))</f>
        <v>48.836080000000003</v>
      </c>
      <c r="G453" s="56">
        <f>IF(ISERROR(VLOOKUP($D453,SITES!$A:$E,4,FALSE())),"",VLOOKUP($D453,SITES!$A:$E,4,FALSE()))</f>
        <v>-125.2131</v>
      </c>
      <c r="H453" s="60" t="str">
        <f t="shared" si="261"/>
        <v>06/06/2023</v>
      </c>
      <c r="I453" s="55">
        <f t="shared" si="262"/>
        <v>2</v>
      </c>
      <c r="J453" s="55">
        <f t="shared" si="263"/>
        <v>120</v>
      </c>
      <c r="K453" s="57">
        <f t="shared" si="264"/>
        <v>0.43055555555555602</v>
      </c>
      <c r="L453" s="55" t="str">
        <f t="shared" si="265"/>
        <v>KDC</v>
      </c>
      <c r="M453" s="55">
        <f t="shared" si="266"/>
        <v>2</v>
      </c>
      <c r="N453" s="55">
        <f t="shared" si="268"/>
        <v>2</v>
      </c>
      <c r="O453" s="55">
        <f t="shared" si="267"/>
        <v>2</v>
      </c>
      <c r="P453" s="55" t="s">
        <v>172</v>
      </c>
      <c r="Q453" s="54" t="str">
        <f>IF($N453=1,IF(ISERROR(VLOOKUP($P453,'M1'!$A:$C,Q$2,FALSE())),"NOT PRESENT",VLOOKUP($P453,'M1'!$A:$C,Q$2,FALSE())),IF($N453=2,IF(ISERROR(VLOOKUP(DATA!$P453,'M2'!$A:$C,Q$2,FALSE())),"NOT PRESENT",VLOOKUP(DATA!$P453,'M2'!$A:$C,Q$2,FALSE())),IF($N453=0,IF(ISERROR(VLOOKUP($P453,'M1'!$A:$C,Q$2,FALSE())),IF(ISERROR(VLOOKUP(DATA!$P453,'M2'!$A:$C,Q$2,FALSE())),"NOT PRESENT",VLOOKUP(DATA!$P453,'M2'!$A:$C,Q$2,FALSE())),VLOOKUP($P453,'M1'!$A:$C,Q$2,FALSE())),"SPECIFY METHOD")))</f>
        <v>Ceratostoma foliatum</v>
      </c>
      <c r="R453" s="54" t="str">
        <f>IF($N453=1,IF(ISERROR(VLOOKUP($P453,'M1'!$A:$C,R$2,FALSE())),"NOT PRESENT",VLOOKUP($P453,'M1'!$A:$C,R$2,FALSE())),IF($N453=2,IF(ISERROR(VLOOKUP(DATA!$P453,'M2'!$A:$C,R$2,FALSE())),"NOT PRESENT",VLOOKUP(DATA!$P453,'M2'!$A:$C,R$2,FALSE())),IF($N453=0,IF(ISERROR(VLOOKUP($P453,'M1'!$A:$C,R$2,FALSE())),IF(ISERROR(VLOOKUP(DATA!$P453,'M2'!$A:$C,R$2,FALSE())),"NOT PRESENT",VLOOKUP(DATA!$P453,'M2'!$A:$C,R$2,FALSE())),VLOOKUP($P453,'M1'!$A:$C,R$2,FALSE())),"SPECIFY METHOD")))</f>
        <v>Leafy hornmouth</v>
      </c>
      <c r="S453" s="58">
        <f t="shared" si="269"/>
        <v>3</v>
      </c>
      <c r="T453" s="55">
        <v>3</v>
      </c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</row>
    <row r="454" spans="1:68" s="59" customFormat="1" ht="12.75" customHeight="1">
      <c r="A454" s="54">
        <f>MAX($A$1:$A453)+1</f>
        <v>452</v>
      </c>
      <c r="B454" s="55" t="str">
        <f t="shared" si="257"/>
        <v>Kieran Cox</v>
      </c>
      <c r="C454" s="55" t="str">
        <f t="shared" si="258"/>
        <v>Claire Attridge</v>
      </c>
      <c r="D454" s="55" t="str">
        <f t="shared" si="259"/>
        <v>KCCA7</v>
      </c>
      <c r="E454" s="54" t="str">
        <f>IF(ISERROR(VLOOKUP($D454,SITES!$A:$E,2,FALSE())),"",VLOOKUP($D454,SITES!$A:$E,2,FALSE()))</f>
        <v>Ed King East Inside</v>
      </c>
      <c r="F454" s="55">
        <f>IF(ISERROR(VLOOKUP($D454,SITES!$A:$E,3,FALSE())),"",VLOOKUP($D454,SITES!$A:$E,3,FALSE()))</f>
        <v>48.836080000000003</v>
      </c>
      <c r="G454" s="56">
        <f>IF(ISERROR(VLOOKUP($D454,SITES!$A:$E,4,FALSE())),"",VLOOKUP($D454,SITES!$A:$E,4,FALSE()))</f>
        <v>-125.2131</v>
      </c>
      <c r="H454" s="60" t="str">
        <f t="shared" si="261"/>
        <v>06/06/2023</v>
      </c>
      <c r="I454" s="55">
        <f t="shared" si="262"/>
        <v>2</v>
      </c>
      <c r="J454" s="55">
        <f t="shared" si="263"/>
        <v>120</v>
      </c>
      <c r="K454" s="57">
        <f t="shared" si="264"/>
        <v>0.43055555555555602</v>
      </c>
      <c r="L454" s="55" t="str">
        <f t="shared" si="265"/>
        <v>KDC</v>
      </c>
      <c r="M454" s="55">
        <f t="shared" si="266"/>
        <v>2</v>
      </c>
      <c r="N454" s="55">
        <f t="shared" si="268"/>
        <v>2</v>
      </c>
      <c r="O454" s="55">
        <f t="shared" si="267"/>
        <v>2</v>
      </c>
      <c r="P454" s="55" t="s">
        <v>228</v>
      </c>
      <c r="Q454" s="54" t="str">
        <f>IF($N454=1,IF(ISERROR(VLOOKUP($P454,'M1'!$A:$C,Q$2,FALSE())),"NOT PRESENT",VLOOKUP($P454,'M1'!$A:$C,Q$2,FALSE())),IF($N454=2,IF(ISERROR(VLOOKUP(DATA!$P454,'M2'!$A:$C,Q$2,FALSE())),"NOT PRESENT",VLOOKUP(DATA!$P454,'M2'!$A:$C,Q$2,FALSE())),IF($N454=0,IF(ISERROR(VLOOKUP($P454,'M1'!$A:$C,Q$2,FALSE())),IF(ISERROR(VLOOKUP(DATA!$P454,'M2'!$A:$C,Q$2,FALSE())),"NOT PRESENT",VLOOKUP(DATA!$P454,'M2'!$A:$C,Q$2,FALSE())),VLOOKUP($P454,'M1'!$A:$C,Q$2,FALSE())),"SPECIFY METHOD")))</f>
        <v>Lottia scutum</v>
      </c>
      <c r="R454" s="54" t="str">
        <f>IF($N454=1,IF(ISERROR(VLOOKUP($P454,'M1'!$A:$C,R$2,FALSE())),"NOT PRESENT",VLOOKUP($P454,'M1'!$A:$C,R$2,FALSE())),IF($N454=2,IF(ISERROR(VLOOKUP(DATA!$P454,'M2'!$A:$C,R$2,FALSE())),"NOT PRESENT",VLOOKUP(DATA!$P454,'M2'!$A:$C,R$2,FALSE())),IF($N454=0,IF(ISERROR(VLOOKUP($P454,'M1'!$A:$C,R$2,FALSE())),IF(ISERROR(VLOOKUP(DATA!$P454,'M2'!$A:$C,R$2,FALSE())),"NOT PRESENT",VLOOKUP(DATA!$P454,'M2'!$A:$C,R$2,FALSE())),VLOOKUP($P454,'M1'!$A:$C,R$2,FALSE())),"SPECIFY METHOD")))</f>
        <v>Plate limpet</v>
      </c>
      <c r="S454" s="58">
        <f t="shared" si="269"/>
        <v>4</v>
      </c>
      <c r="T454" s="55">
        <v>4</v>
      </c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</row>
    <row r="455" spans="1:68" s="59" customFormat="1" ht="12.75" customHeight="1">
      <c r="A455" s="54">
        <f>MAX($A$1:$A454)+1</f>
        <v>453</v>
      </c>
      <c r="B455" s="55" t="str">
        <f t="shared" si="257"/>
        <v>Kieran Cox</v>
      </c>
      <c r="C455" s="55" t="str">
        <f t="shared" si="258"/>
        <v>Claire Attridge</v>
      </c>
      <c r="D455" s="55" t="str">
        <f t="shared" si="259"/>
        <v>KCCA7</v>
      </c>
      <c r="E455" s="54" t="str">
        <f>IF(ISERROR(VLOOKUP($D455,SITES!$A:$E,2,FALSE())),"",VLOOKUP($D455,SITES!$A:$E,2,FALSE()))</f>
        <v>Ed King East Inside</v>
      </c>
      <c r="F455" s="55">
        <f>IF(ISERROR(VLOOKUP($D455,SITES!$A:$E,3,FALSE())),"",VLOOKUP($D455,SITES!$A:$E,3,FALSE()))</f>
        <v>48.836080000000003</v>
      </c>
      <c r="G455" s="56">
        <f>IF(ISERROR(VLOOKUP($D455,SITES!$A:$E,4,FALSE())),"",VLOOKUP($D455,SITES!$A:$E,4,FALSE()))</f>
        <v>-125.2131</v>
      </c>
      <c r="H455" s="60" t="str">
        <f t="shared" si="261"/>
        <v>06/06/2023</v>
      </c>
      <c r="I455" s="55">
        <f t="shared" si="262"/>
        <v>2</v>
      </c>
      <c r="J455" s="55">
        <f t="shared" si="263"/>
        <v>120</v>
      </c>
      <c r="K455" s="57">
        <f t="shared" si="264"/>
        <v>0.43055555555555602</v>
      </c>
      <c r="L455" s="55" t="str">
        <f t="shared" si="265"/>
        <v>KDC</v>
      </c>
      <c r="M455" s="55">
        <f t="shared" si="266"/>
        <v>2</v>
      </c>
      <c r="N455" s="55">
        <f t="shared" si="268"/>
        <v>2</v>
      </c>
      <c r="O455" s="55">
        <f t="shared" si="267"/>
        <v>2</v>
      </c>
      <c r="P455" s="55" t="s">
        <v>176</v>
      </c>
      <c r="Q455" s="54" t="str">
        <f>IF($N455=1,IF(ISERROR(VLOOKUP($P455,'M1'!$A:$C,Q$2,FALSE())),"NOT PRESENT",VLOOKUP($P455,'M1'!$A:$C,Q$2,FALSE())),IF($N455=2,IF(ISERROR(VLOOKUP(DATA!$P455,'M2'!$A:$C,Q$2,FALSE())),"NOT PRESENT",VLOOKUP(DATA!$P455,'M2'!$A:$C,Q$2,FALSE())),IF($N455=0,IF(ISERROR(VLOOKUP($P455,'M1'!$A:$C,Q$2,FALSE())),IF(ISERROR(VLOOKUP(DATA!$P455,'M2'!$A:$C,Q$2,FALSE())),"NOT PRESENT",VLOOKUP(DATA!$P455,'M2'!$A:$C,Q$2,FALSE())),VLOOKUP($P455,'M1'!$A:$C,Q$2,FALSE())),"SPECIFY METHOD")))</f>
        <v>Pisaster ochraceus</v>
      </c>
      <c r="R455" s="54" t="str">
        <f>IF($N455=1,IF(ISERROR(VLOOKUP($P455,'M1'!$A:$C,R$2,FALSE())),"NOT PRESENT",VLOOKUP($P455,'M1'!$A:$C,R$2,FALSE())),IF($N455=2,IF(ISERROR(VLOOKUP(DATA!$P455,'M2'!$A:$C,R$2,FALSE())),"NOT PRESENT",VLOOKUP(DATA!$P455,'M2'!$A:$C,R$2,FALSE())),IF($N455=0,IF(ISERROR(VLOOKUP($P455,'M1'!$A:$C,R$2,FALSE())),IF(ISERROR(VLOOKUP(DATA!$P455,'M2'!$A:$C,R$2,FALSE())),"NOT PRESENT",VLOOKUP(DATA!$P455,'M2'!$A:$C,R$2,FALSE())),VLOOKUP($P455,'M1'!$A:$C,R$2,FALSE())),"SPECIFY METHOD")))</f>
        <v>Purple sea star</v>
      </c>
      <c r="S455" s="58">
        <f t="shared" si="269"/>
        <v>12</v>
      </c>
      <c r="T455" s="55">
        <v>12</v>
      </c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</row>
    <row r="456" spans="1:68" s="59" customFormat="1" ht="12.75" customHeight="1">
      <c r="A456" s="54">
        <f>MAX($A$1:$A455)+1</f>
        <v>454</v>
      </c>
      <c r="B456" s="55" t="str">
        <f t="shared" si="257"/>
        <v>Kieran Cox</v>
      </c>
      <c r="C456" s="55" t="str">
        <f t="shared" si="258"/>
        <v>Claire Attridge</v>
      </c>
      <c r="D456" s="55" t="str">
        <f t="shared" si="259"/>
        <v>KCCA7</v>
      </c>
      <c r="E456" s="54" t="str">
        <f>IF(ISERROR(VLOOKUP($D456,SITES!$A:$E,2,FALSE())),"",VLOOKUP($D456,SITES!$A:$E,2,FALSE()))</f>
        <v>Ed King East Inside</v>
      </c>
      <c r="F456" s="55">
        <f>IF(ISERROR(VLOOKUP($D456,SITES!$A:$E,3,FALSE())),"",VLOOKUP($D456,SITES!$A:$E,3,FALSE()))</f>
        <v>48.836080000000003</v>
      </c>
      <c r="G456" s="56">
        <f>IF(ISERROR(VLOOKUP($D456,SITES!$A:$E,4,FALSE())),"",VLOOKUP($D456,SITES!$A:$E,4,FALSE()))</f>
        <v>-125.2131</v>
      </c>
      <c r="H456" s="60" t="str">
        <f t="shared" si="261"/>
        <v>06/06/2023</v>
      </c>
      <c r="I456" s="55">
        <f t="shared" si="262"/>
        <v>2</v>
      </c>
      <c r="J456" s="55">
        <f t="shared" si="263"/>
        <v>120</v>
      </c>
      <c r="K456" s="57">
        <f t="shared" si="264"/>
        <v>0.43055555555555602</v>
      </c>
      <c r="L456" s="55" t="str">
        <f t="shared" si="265"/>
        <v>KDC</v>
      </c>
      <c r="M456" s="55">
        <f t="shared" si="266"/>
        <v>2</v>
      </c>
      <c r="N456" s="55">
        <f t="shared" si="268"/>
        <v>2</v>
      </c>
      <c r="O456" s="55">
        <f t="shared" si="267"/>
        <v>2</v>
      </c>
      <c r="P456" s="55" t="s">
        <v>144</v>
      </c>
      <c r="Q456" s="54" t="str">
        <f>IF($N456=1,IF(ISERROR(VLOOKUP($P456,'M1'!$A:$C,Q$2,FALSE())),"NOT PRESENT",VLOOKUP($P456,'M1'!$A:$C,Q$2,FALSE())),IF($N456=2,IF(ISERROR(VLOOKUP(DATA!$P456,'M2'!$A:$C,Q$2,FALSE())),"NOT PRESENT",VLOOKUP(DATA!$P456,'M2'!$A:$C,Q$2,FALSE())),IF($N456=0,IF(ISERROR(VLOOKUP($P456,'M1'!$A:$C,Q$2,FALSE())),IF(ISERROR(VLOOKUP(DATA!$P456,'M2'!$A:$C,Q$2,FALSE())),"NOT PRESENT",VLOOKUP(DATA!$P456,'M2'!$A:$C,Q$2,FALSE())),VLOOKUP($P456,'M1'!$A:$C,Q$2,FALSE())),"SPECIFY METHOD")))</f>
        <v>Pomaulax gibberosus</v>
      </c>
      <c r="R456" s="54" t="str">
        <f>IF($N456=1,IF(ISERROR(VLOOKUP($P456,'M1'!$A:$C,R$2,FALSE())),"NOT PRESENT",VLOOKUP($P456,'M1'!$A:$C,R$2,FALSE())),IF($N456=2,IF(ISERROR(VLOOKUP(DATA!$P456,'M2'!$A:$C,R$2,FALSE())),"NOT PRESENT",VLOOKUP(DATA!$P456,'M2'!$A:$C,R$2,FALSE())),IF($N456=0,IF(ISERROR(VLOOKUP($P456,'M1'!$A:$C,R$2,FALSE())),IF(ISERROR(VLOOKUP(DATA!$P456,'M2'!$A:$C,R$2,FALSE())),"NOT PRESENT",VLOOKUP(DATA!$P456,'M2'!$A:$C,R$2,FALSE())),VLOOKUP($P456,'M1'!$A:$C,R$2,FALSE())),"SPECIFY METHOD")))</f>
        <v>Red turban shell</v>
      </c>
      <c r="S456" s="58">
        <f t="shared" si="269"/>
        <v>8</v>
      </c>
      <c r="T456" s="55">
        <v>8</v>
      </c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</row>
    <row r="457" spans="1:68" s="59" customFormat="1" ht="12.75" customHeight="1">
      <c r="A457" s="54">
        <f>MAX($A$1:$A456)+1</f>
        <v>455</v>
      </c>
      <c r="B457" s="55" t="str">
        <f t="shared" si="257"/>
        <v>Kieran Cox</v>
      </c>
      <c r="C457" s="55" t="str">
        <f t="shared" si="258"/>
        <v>Claire Attridge</v>
      </c>
      <c r="D457" s="55" t="str">
        <f t="shared" si="259"/>
        <v>KCCA7</v>
      </c>
      <c r="E457" s="54" t="str">
        <f>IF(ISERROR(VLOOKUP($D457,SITES!$A:$E,2,FALSE())),"",VLOOKUP($D457,SITES!$A:$E,2,FALSE()))</f>
        <v>Ed King East Inside</v>
      </c>
      <c r="F457" s="55">
        <f>IF(ISERROR(VLOOKUP($D457,SITES!$A:$E,3,FALSE())),"",VLOOKUP($D457,SITES!$A:$E,3,FALSE()))</f>
        <v>48.836080000000003</v>
      </c>
      <c r="G457" s="56">
        <f>IF(ISERROR(VLOOKUP($D457,SITES!$A:$E,4,FALSE())),"",VLOOKUP($D457,SITES!$A:$E,4,FALSE()))</f>
        <v>-125.2131</v>
      </c>
      <c r="H457" s="60" t="str">
        <f t="shared" si="261"/>
        <v>06/06/2023</v>
      </c>
      <c r="I457" s="55">
        <f t="shared" si="262"/>
        <v>2</v>
      </c>
      <c r="J457" s="55">
        <f t="shared" si="263"/>
        <v>120</v>
      </c>
      <c r="K457" s="57">
        <f t="shared" si="264"/>
        <v>0.43055555555555602</v>
      </c>
      <c r="L457" s="55" t="str">
        <f t="shared" si="265"/>
        <v>KDC</v>
      </c>
      <c r="M457" s="55">
        <f t="shared" si="266"/>
        <v>2</v>
      </c>
      <c r="N457" s="55">
        <f t="shared" si="268"/>
        <v>2</v>
      </c>
      <c r="O457" s="55">
        <f t="shared" si="267"/>
        <v>2</v>
      </c>
      <c r="P457" s="55" t="s">
        <v>142</v>
      </c>
      <c r="Q457" s="54" t="str">
        <f>IF($N457=1,IF(ISERROR(VLOOKUP($P457,'M1'!$A:$C,Q$2,FALSE())),"NOT PRESENT",VLOOKUP($P457,'M1'!$A:$C,Q$2,FALSE())),IF($N457=2,IF(ISERROR(VLOOKUP(DATA!$P457,'M2'!$A:$C,Q$2,FALSE())),"NOT PRESENT",VLOOKUP(DATA!$P457,'M2'!$A:$C,Q$2,FALSE())),IF($N457=0,IF(ISERROR(VLOOKUP($P457,'M1'!$A:$C,Q$2,FALSE())),IF(ISERROR(VLOOKUP(DATA!$P457,'M2'!$A:$C,Q$2,FALSE())),"NOT PRESENT",VLOOKUP(DATA!$P457,'M2'!$A:$C,Q$2,FALSE())),VLOOKUP($P457,'M1'!$A:$C,Q$2,FALSE())),"SPECIFY METHOD")))</f>
        <v>Dermasterias imbricata</v>
      </c>
      <c r="R457" s="54" t="str">
        <f>IF($N457=1,IF(ISERROR(VLOOKUP($P457,'M1'!$A:$C,R$2,FALSE())),"NOT PRESENT",VLOOKUP($P457,'M1'!$A:$C,R$2,FALSE())),IF($N457=2,IF(ISERROR(VLOOKUP(DATA!$P457,'M2'!$A:$C,R$2,FALSE())),"NOT PRESENT",VLOOKUP(DATA!$P457,'M2'!$A:$C,R$2,FALSE())),IF($N457=0,IF(ISERROR(VLOOKUP($P457,'M1'!$A:$C,R$2,FALSE())),IF(ISERROR(VLOOKUP(DATA!$P457,'M2'!$A:$C,R$2,FALSE())),"NOT PRESENT",VLOOKUP(DATA!$P457,'M2'!$A:$C,R$2,FALSE())),VLOOKUP($P457,'M1'!$A:$C,R$2,FALSE())),"SPECIFY METHOD")))</f>
        <v>Leather star</v>
      </c>
      <c r="S457" s="58">
        <f t="shared" si="269"/>
        <v>4</v>
      </c>
      <c r="T457" s="55">
        <v>4</v>
      </c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</row>
    <row r="458" spans="1:68" s="59" customFormat="1" ht="12.75" customHeight="1">
      <c r="A458" s="54">
        <f>MAX($A$1:$A457)+1</f>
        <v>456</v>
      </c>
      <c r="B458" s="55" t="str">
        <f t="shared" si="257"/>
        <v>Kieran Cox</v>
      </c>
      <c r="C458" s="55" t="str">
        <f t="shared" si="258"/>
        <v>Claire Attridge</v>
      </c>
      <c r="D458" s="55" t="str">
        <f t="shared" si="259"/>
        <v>KCCA7</v>
      </c>
      <c r="E458" s="54" t="str">
        <f>IF(ISERROR(VLOOKUP($D458,SITES!$A:$E,2,FALSE())),"",VLOOKUP($D458,SITES!$A:$E,2,FALSE()))</f>
        <v>Ed King East Inside</v>
      </c>
      <c r="F458" s="55">
        <f>IF(ISERROR(VLOOKUP($D458,SITES!$A:$E,3,FALSE())),"",VLOOKUP($D458,SITES!$A:$E,3,FALSE()))</f>
        <v>48.836080000000003</v>
      </c>
      <c r="G458" s="56">
        <f>IF(ISERROR(VLOOKUP($D458,SITES!$A:$E,4,FALSE())),"",VLOOKUP($D458,SITES!$A:$E,4,FALSE()))</f>
        <v>-125.2131</v>
      </c>
      <c r="H458" s="60" t="str">
        <f t="shared" si="261"/>
        <v>06/06/2023</v>
      </c>
      <c r="I458" s="55">
        <f t="shared" si="262"/>
        <v>2</v>
      </c>
      <c r="J458" s="55">
        <f t="shared" si="263"/>
        <v>120</v>
      </c>
      <c r="K458" s="57">
        <f t="shared" si="264"/>
        <v>0.43055555555555602</v>
      </c>
      <c r="L458" s="55" t="str">
        <f t="shared" si="265"/>
        <v>KDC</v>
      </c>
      <c r="M458" s="55">
        <f t="shared" si="266"/>
        <v>2</v>
      </c>
      <c r="N458" s="55">
        <f t="shared" si="268"/>
        <v>2</v>
      </c>
      <c r="O458" s="55">
        <f t="shared" si="267"/>
        <v>2</v>
      </c>
      <c r="P458" s="55" t="s">
        <v>193</v>
      </c>
      <c r="Q458" s="54" t="str">
        <f>IF($N458=1,IF(ISERROR(VLOOKUP($P458,'M1'!$A:$C,Q$2,FALSE())),"NOT PRESENT",VLOOKUP($P458,'M1'!$A:$C,Q$2,FALSE())),IF($N458=2,IF(ISERROR(VLOOKUP(DATA!$P458,'M2'!$A:$C,Q$2,FALSE())),"NOT PRESENT",VLOOKUP(DATA!$P458,'M2'!$A:$C,Q$2,FALSE())),IF($N458=0,IF(ISERROR(VLOOKUP($P458,'M1'!$A:$C,Q$2,FALSE())),IF(ISERROR(VLOOKUP(DATA!$P458,'M2'!$A:$C,Q$2,FALSE())),"NOT PRESENT",VLOOKUP(DATA!$P458,'M2'!$A:$C,Q$2,FALSE())),VLOOKUP($P458,'M1'!$A:$C,Q$2,FALSE())),"SPECIFY METHOD")))</f>
        <v>Diodora aspera</v>
      </c>
      <c r="R458" s="54" t="str">
        <f>IF($N458=1,IF(ISERROR(VLOOKUP($P458,'M1'!$A:$C,R$2,FALSE())),"NOT PRESENT",VLOOKUP($P458,'M1'!$A:$C,R$2,FALSE())),IF($N458=2,IF(ISERROR(VLOOKUP(DATA!$P458,'M2'!$A:$C,R$2,FALSE())),"NOT PRESENT",VLOOKUP(DATA!$P458,'M2'!$A:$C,R$2,FALSE())),IF($N458=0,IF(ISERROR(VLOOKUP($P458,'M1'!$A:$C,R$2,FALSE())),IF(ISERROR(VLOOKUP(DATA!$P458,'M2'!$A:$C,R$2,FALSE())),"NOT PRESENT",VLOOKUP(DATA!$P458,'M2'!$A:$C,R$2,FALSE())),VLOOKUP($P458,'M1'!$A:$C,R$2,FALSE())),"SPECIFY METHOD")))</f>
        <v>Rough Keyhold Limpet</v>
      </c>
      <c r="S458" s="58">
        <f t="shared" si="269"/>
        <v>4</v>
      </c>
      <c r="T458" s="55">
        <v>4</v>
      </c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</row>
    <row r="459" spans="1:68" s="59" customFormat="1" ht="12.75" customHeight="1">
      <c r="A459" s="54">
        <f>MAX($A$1:$A458)+1</f>
        <v>457</v>
      </c>
      <c r="B459" s="55" t="str">
        <f t="shared" si="257"/>
        <v>Kieran Cox</v>
      </c>
      <c r="C459" s="55" t="str">
        <f t="shared" si="258"/>
        <v>Claire Attridge</v>
      </c>
      <c r="D459" s="55" t="str">
        <f t="shared" si="259"/>
        <v>KCCA7</v>
      </c>
      <c r="E459" s="54" t="str">
        <f>IF(ISERROR(VLOOKUP($D459,SITES!$A:$E,2,FALSE())),"",VLOOKUP($D459,SITES!$A:$E,2,FALSE()))</f>
        <v>Ed King East Inside</v>
      </c>
      <c r="F459" s="55">
        <f>IF(ISERROR(VLOOKUP($D459,SITES!$A:$E,3,FALSE())),"",VLOOKUP($D459,SITES!$A:$E,3,FALSE()))</f>
        <v>48.836080000000003</v>
      </c>
      <c r="G459" s="56">
        <f>IF(ISERROR(VLOOKUP($D459,SITES!$A:$E,4,FALSE())),"",VLOOKUP($D459,SITES!$A:$E,4,FALSE()))</f>
        <v>-125.2131</v>
      </c>
      <c r="H459" s="60" t="str">
        <f t="shared" si="261"/>
        <v>06/06/2023</v>
      </c>
      <c r="I459" s="55">
        <f t="shared" si="262"/>
        <v>2</v>
      </c>
      <c r="J459" s="55">
        <f t="shared" si="263"/>
        <v>120</v>
      </c>
      <c r="K459" s="57">
        <f t="shared" si="264"/>
        <v>0.43055555555555602</v>
      </c>
      <c r="L459" s="55" t="str">
        <f t="shared" si="265"/>
        <v>KDC</v>
      </c>
      <c r="M459" s="55">
        <f t="shared" si="266"/>
        <v>2</v>
      </c>
      <c r="N459" s="55">
        <f t="shared" si="268"/>
        <v>2</v>
      </c>
      <c r="O459" s="55">
        <f t="shared" si="267"/>
        <v>2</v>
      </c>
      <c r="P459" s="55" t="s">
        <v>229</v>
      </c>
      <c r="Q459" s="54" t="str">
        <f>IF($N459=1,IF(ISERROR(VLOOKUP($P459,'M1'!$A:$C,Q$2,FALSE())),"NOT PRESENT",VLOOKUP($P459,'M1'!$A:$C,Q$2,FALSE())),IF($N459=2,IF(ISERROR(VLOOKUP(DATA!$P459,'M2'!$A:$C,Q$2,FALSE())),"NOT PRESENT",VLOOKUP(DATA!$P459,'M2'!$A:$C,Q$2,FALSE())),IF($N459=0,IF(ISERROR(VLOOKUP($P459,'M1'!$A:$C,Q$2,FALSE())),IF(ISERROR(VLOOKUP(DATA!$P459,'M2'!$A:$C,Q$2,FALSE())),"NOT PRESENT",VLOOKUP(DATA!$P459,'M2'!$A:$C,Q$2,FALSE())),VLOOKUP($P459,'M1'!$A:$C,Q$2,FALSE())),"SPECIFY METHOD")))</f>
        <v>Cottidae spp.</v>
      </c>
      <c r="R459" s="54">
        <f>IF($N459=1,IF(ISERROR(VLOOKUP($P459,'M1'!$A:$C,R$2,FALSE())),"NOT PRESENT",VLOOKUP($P459,'M1'!$A:$C,R$2,FALSE())),IF($N459=2,IF(ISERROR(VLOOKUP(DATA!$P459,'M2'!$A:$C,R$2,FALSE())),"NOT PRESENT",VLOOKUP(DATA!$P459,'M2'!$A:$C,R$2,FALSE())),IF($N459=0,IF(ISERROR(VLOOKUP($P459,'M1'!$A:$C,R$2,FALSE())),IF(ISERROR(VLOOKUP(DATA!$P459,'M2'!$A:$C,R$2,FALSE())),"NOT PRESENT",VLOOKUP(DATA!$P459,'M2'!$A:$C,R$2,FALSE())),VLOOKUP($P459,'M1'!$A:$C,R$2,FALSE())),"SPECIFY METHOD")))</f>
        <v>0</v>
      </c>
      <c r="S459" s="58">
        <f t="shared" si="269"/>
        <v>1</v>
      </c>
      <c r="T459" s="55">
        <v>0</v>
      </c>
      <c r="U459" s="55"/>
      <c r="V459" s="55">
        <v>1</v>
      </c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</row>
    <row r="460" spans="1:68" s="59" customFormat="1" ht="12.75" customHeight="1">
      <c r="A460" s="54">
        <f>MAX($A$1:$A459)+1</f>
        <v>458</v>
      </c>
      <c r="B460" s="55" t="str">
        <f t="shared" si="257"/>
        <v>Kieran Cox</v>
      </c>
      <c r="C460" s="55" t="str">
        <f t="shared" si="258"/>
        <v>Claire Attridge</v>
      </c>
      <c r="D460" s="55" t="str">
        <f t="shared" si="259"/>
        <v>KCCA7</v>
      </c>
      <c r="E460" s="54" t="str">
        <f>IF(ISERROR(VLOOKUP($D460,SITES!$A:$E,2,FALSE())),"",VLOOKUP($D460,SITES!$A:$E,2,FALSE()))</f>
        <v>Ed King East Inside</v>
      </c>
      <c r="F460" s="55">
        <f>IF(ISERROR(VLOOKUP($D460,SITES!$A:$E,3,FALSE())),"",VLOOKUP($D460,SITES!$A:$E,3,FALSE()))</f>
        <v>48.836080000000003</v>
      </c>
      <c r="G460" s="56">
        <f>IF(ISERROR(VLOOKUP($D460,SITES!$A:$E,4,FALSE())),"",VLOOKUP($D460,SITES!$A:$E,4,FALSE()))</f>
        <v>-125.2131</v>
      </c>
      <c r="H460" s="60" t="str">
        <f t="shared" si="261"/>
        <v>06/06/2023</v>
      </c>
      <c r="I460" s="55">
        <f t="shared" si="262"/>
        <v>2</v>
      </c>
      <c r="J460" s="55">
        <f t="shared" si="263"/>
        <v>120</v>
      </c>
      <c r="K460" s="57">
        <f t="shared" si="264"/>
        <v>0.43055555555555602</v>
      </c>
      <c r="L460" s="55" t="str">
        <f t="shared" si="265"/>
        <v>KDC</v>
      </c>
      <c r="M460" s="55">
        <f t="shared" si="266"/>
        <v>2</v>
      </c>
      <c r="N460" s="55">
        <f t="shared" si="268"/>
        <v>2</v>
      </c>
      <c r="O460" s="55">
        <f t="shared" si="267"/>
        <v>2</v>
      </c>
      <c r="P460" s="55" t="s">
        <v>179</v>
      </c>
      <c r="Q460" s="54" t="str">
        <f>IF($N460=1,IF(ISERROR(VLOOKUP($P460,'M1'!$A:$C,Q$2,FALSE())),"NOT PRESENT",VLOOKUP($P460,'M1'!$A:$C,Q$2,FALSE())),IF($N460=2,IF(ISERROR(VLOOKUP(DATA!$P460,'M2'!$A:$C,Q$2,FALSE())),"NOT PRESENT",VLOOKUP(DATA!$P460,'M2'!$A:$C,Q$2,FALSE())),IF($N460=0,IF(ISERROR(VLOOKUP($P460,'M1'!$A:$C,Q$2,FALSE())),IF(ISERROR(VLOOKUP(DATA!$P460,'M2'!$A:$C,Q$2,FALSE())),"NOT PRESENT",VLOOKUP(DATA!$P460,'M2'!$A:$C,Q$2,FALSE())),VLOOKUP($P460,'M1'!$A:$C,Q$2,FALSE())),"SPECIFY METHOD")))</f>
        <v>Artedius harringtoni</v>
      </c>
      <c r="R460" s="54" t="str">
        <f>IF($N460=1,IF(ISERROR(VLOOKUP($P460,'M1'!$A:$C,R$2,FALSE())),"NOT PRESENT",VLOOKUP($P460,'M1'!$A:$C,R$2,FALSE())),IF($N460=2,IF(ISERROR(VLOOKUP(DATA!$P460,'M2'!$A:$C,R$2,FALSE())),"NOT PRESENT",VLOOKUP(DATA!$P460,'M2'!$A:$C,R$2,FALSE())),IF($N460=0,IF(ISERROR(VLOOKUP($P460,'M1'!$A:$C,R$2,FALSE())),IF(ISERROR(VLOOKUP(DATA!$P460,'M2'!$A:$C,R$2,FALSE())),"NOT PRESENT",VLOOKUP(DATA!$P460,'M2'!$A:$C,R$2,FALSE())),VLOOKUP($P460,'M1'!$A:$C,R$2,FALSE())),"SPECIFY METHOD")))</f>
        <v>Scalyhead sculpin</v>
      </c>
      <c r="S460" s="58">
        <f t="shared" si="269"/>
        <v>6</v>
      </c>
      <c r="T460" s="55">
        <v>0</v>
      </c>
      <c r="U460" s="55">
        <v>2</v>
      </c>
      <c r="V460" s="55">
        <v>4</v>
      </c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</row>
    <row r="461" spans="1:68" s="59" customFormat="1" ht="12.75" customHeight="1">
      <c r="A461" s="54">
        <f>MAX($A$1:$A460)+1</f>
        <v>459</v>
      </c>
      <c r="B461" s="55" t="str">
        <f t="shared" si="257"/>
        <v>Kieran Cox</v>
      </c>
      <c r="C461" s="55" t="str">
        <f t="shared" si="258"/>
        <v>Claire Attridge</v>
      </c>
      <c r="D461" s="55" t="str">
        <f t="shared" si="259"/>
        <v>KCCA7</v>
      </c>
      <c r="E461" s="54" t="str">
        <f>IF(ISERROR(VLOOKUP($D461,SITES!$A:$E,2,FALSE())),"",VLOOKUP($D461,SITES!$A:$E,2,FALSE()))</f>
        <v>Ed King East Inside</v>
      </c>
      <c r="F461" s="55">
        <f>IF(ISERROR(VLOOKUP($D461,SITES!$A:$E,3,FALSE())),"",VLOOKUP($D461,SITES!$A:$E,3,FALSE()))</f>
        <v>48.836080000000003</v>
      </c>
      <c r="G461" s="56">
        <f>IF(ISERROR(VLOOKUP($D461,SITES!$A:$E,4,FALSE())),"",VLOOKUP($D461,SITES!$A:$E,4,FALSE()))</f>
        <v>-125.2131</v>
      </c>
      <c r="H461" s="60" t="str">
        <f t="shared" si="261"/>
        <v>06/06/2023</v>
      </c>
      <c r="I461" s="55">
        <f t="shared" si="262"/>
        <v>2</v>
      </c>
      <c r="J461" s="55">
        <f t="shared" si="263"/>
        <v>120</v>
      </c>
      <c r="K461" s="57">
        <f t="shared" si="264"/>
        <v>0.43055555555555602</v>
      </c>
      <c r="L461" s="55" t="str">
        <f t="shared" si="265"/>
        <v>KDC</v>
      </c>
      <c r="M461" s="55">
        <f t="shared" si="266"/>
        <v>2</v>
      </c>
      <c r="N461" s="55">
        <f t="shared" si="268"/>
        <v>2</v>
      </c>
      <c r="O461" s="55">
        <f t="shared" si="267"/>
        <v>2</v>
      </c>
      <c r="P461" s="55" t="s">
        <v>192</v>
      </c>
      <c r="Q461" s="54" t="str">
        <f>IF($N461=1,IF(ISERROR(VLOOKUP($P461,'M1'!$A:$C,Q$2,FALSE())),"NOT PRESENT",VLOOKUP($P461,'M1'!$A:$C,Q$2,FALSE())),IF($N461=2,IF(ISERROR(VLOOKUP(DATA!$P461,'M2'!$A:$C,Q$2,FALSE())),"NOT PRESENT",VLOOKUP(DATA!$P461,'M2'!$A:$C,Q$2,FALSE())),IF($N461=0,IF(ISERROR(VLOOKUP($P461,'M1'!$A:$C,Q$2,FALSE())),IF(ISERROR(VLOOKUP(DATA!$P461,'M2'!$A:$C,Q$2,FALSE())),"NOT PRESENT",VLOOKUP(DATA!$P461,'M2'!$A:$C,Q$2,FALSE())),VLOOKUP($P461,'M1'!$A:$C,Q$2,FALSE())),"SPECIFY METHOD")))</f>
        <v>Crassadoma gigantea</v>
      </c>
      <c r="R461" s="54" t="str">
        <f>IF($N461=1,IF(ISERROR(VLOOKUP($P461,'M1'!$A:$C,R$2,FALSE())),"NOT PRESENT",VLOOKUP($P461,'M1'!$A:$C,R$2,FALSE())),IF($N461=2,IF(ISERROR(VLOOKUP(DATA!$P461,'M2'!$A:$C,R$2,FALSE())),"NOT PRESENT",VLOOKUP(DATA!$P461,'M2'!$A:$C,R$2,FALSE())),IF($N461=0,IF(ISERROR(VLOOKUP($P461,'M1'!$A:$C,R$2,FALSE())),IF(ISERROR(VLOOKUP(DATA!$P461,'M2'!$A:$C,R$2,FALSE())),"NOT PRESENT",VLOOKUP(DATA!$P461,'M2'!$A:$C,R$2,FALSE())),VLOOKUP($P461,'M1'!$A:$C,R$2,FALSE())),"SPECIFY METHOD")))</f>
        <v>Purple-hinged rock scallop</v>
      </c>
      <c r="S461" s="58">
        <f t="shared" si="269"/>
        <v>2</v>
      </c>
      <c r="T461" s="55">
        <v>0</v>
      </c>
      <c r="U461" s="55"/>
      <c r="V461" s="55"/>
      <c r="W461" s="55"/>
      <c r="X461" s="55">
        <v>2</v>
      </c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</row>
    <row r="462" spans="1:68" s="59" customFormat="1" ht="12.75" customHeight="1">
      <c r="A462" s="54">
        <f>MAX($A$1:$A461)+1</f>
        <v>460</v>
      </c>
      <c r="B462" s="55" t="str">
        <f t="shared" si="257"/>
        <v>Kieran Cox</v>
      </c>
      <c r="C462" s="55" t="str">
        <f t="shared" si="258"/>
        <v>Claire Attridge</v>
      </c>
      <c r="D462" s="55" t="str">
        <f t="shared" si="259"/>
        <v>KCCA7</v>
      </c>
      <c r="E462" s="54" t="str">
        <f>IF(ISERROR(VLOOKUP($D462,SITES!$A:$E,2,FALSE())),"",VLOOKUP($D462,SITES!$A:$E,2,FALSE()))</f>
        <v>Ed King East Inside</v>
      </c>
      <c r="F462" s="55">
        <f>IF(ISERROR(VLOOKUP($D462,SITES!$A:$E,3,FALSE())),"",VLOOKUP($D462,SITES!$A:$E,3,FALSE()))</f>
        <v>48.836080000000003</v>
      </c>
      <c r="G462" s="56">
        <f>IF(ISERROR(VLOOKUP($D462,SITES!$A:$E,4,FALSE())),"",VLOOKUP($D462,SITES!$A:$E,4,FALSE()))</f>
        <v>-125.2131</v>
      </c>
      <c r="H462" s="60" t="str">
        <f t="shared" si="261"/>
        <v>06/06/2023</v>
      </c>
      <c r="I462" s="55">
        <f t="shared" si="262"/>
        <v>2</v>
      </c>
      <c r="J462" s="55">
        <f t="shared" si="263"/>
        <v>120</v>
      </c>
      <c r="K462" s="57">
        <f t="shared" si="264"/>
        <v>0.43055555555555602</v>
      </c>
      <c r="L462" s="55" t="str">
        <f t="shared" si="265"/>
        <v>KDC</v>
      </c>
      <c r="M462" s="55">
        <f t="shared" si="266"/>
        <v>2</v>
      </c>
      <c r="N462" s="55">
        <f t="shared" si="268"/>
        <v>2</v>
      </c>
      <c r="O462" s="55">
        <f t="shared" si="267"/>
        <v>2</v>
      </c>
      <c r="P462" s="55" t="s">
        <v>182</v>
      </c>
      <c r="Q462" s="54" t="str">
        <f>IF($N462=1,IF(ISERROR(VLOOKUP($P462,'M1'!$A:$C,Q$2,FALSE())),"NOT PRESENT",VLOOKUP($P462,'M1'!$A:$C,Q$2,FALSE())),IF($N462=2,IF(ISERROR(VLOOKUP(DATA!$P462,'M2'!$A:$C,Q$2,FALSE())),"NOT PRESENT",VLOOKUP(DATA!$P462,'M2'!$A:$C,Q$2,FALSE())),IF($N462=0,IF(ISERROR(VLOOKUP($P462,'M1'!$A:$C,Q$2,FALSE())),IF(ISERROR(VLOOKUP(DATA!$P462,'M2'!$A:$C,Q$2,FALSE())),"NOT PRESENT",VLOOKUP(DATA!$P462,'M2'!$A:$C,Q$2,FALSE())),VLOOKUP($P462,'M1'!$A:$C,Q$2,FALSE())),"SPECIFY METHOD")))</f>
        <v>Strongylocentrotus purpuratus</v>
      </c>
      <c r="R462" s="54" t="str">
        <f>IF($N462=1,IF(ISERROR(VLOOKUP($P462,'M1'!$A:$C,R$2,FALSE())),"NOT PRESENT",VLOOKUP($P462,'M1'!$A:$C,R$2,FALSE())),IF($N462=2,IF(ISERROR(VLOOKUP(DATA!$P462,'M2'!$A:$C,R$2,FALSE())),"NOT PRESENT",VLOOKUP(DATA!$P462,'M2'!$A:$C,R$2,FALSE())),IF($N462=0,IF(ISERROR(VLOOKUP($P462,'M1'!$A:$C,R$2,FALSE())),IF(ISERROR(VLOOKUP(DATA!$P462,'M2'!$A:$C,R$2,FALSE())),"NOT PRESENT",VLOOKUP(DATA!$P462,'M2'!$A:$C,R$2,FALSE())),VLOOKUP($P462,'M1'!$A:$C,R$2,FALSE())),"SPECIFY METHOD")))</f>
        <v>Purple sea urchin</v>
      </c>
      <c r="S462" s="58">
        <f t="shared" si="269"/>
        <v>7</v>
      </c>
      <c r="T462" s="55">
        <v>7</v>
      </c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</row>
    <row r="463" spans="1:68" s="59" customFormat="1" ht="12.75" customHeight="1">
      <c r="A463" s="54">
        <f>MAX($A$1:$A462)+1</f>
        <v>461</v>
      </c>
      <c r="B463" s="55" t="str">
        <f t="shared" si="257"/>
        <v>Kieran Cox</v>
      </c>
      <c r="C463" s="55" t="str">
        <f t="shared" si="258"/>
        <v>Claire Attridge</v>
      </c>
      <c r="D463" s="55" t="str">
        <f t="shared" si="259"/>
        <v>KCCA7</v>
      </c>
      <c r="E463" s="54" t="str">
        <f>IF(ISERROR(VLOOKUP($D463,SITES!$A:$E,2,FALSE())),"",VLOOKUP($D463,SITES!$A:$E,2,FALSE()))</f>
        <v>Ed King East Inside</v>
      </c>
      <c r="F463" s="55">
        <f>IF(ISERROR(VLOOKUP($D463,SITES!$A:$E,3,FALSE())),"",VLOOKUP($D463,SITES!$A:$E,3,FALSE()))</f>
        <v>48.836080000000003</v>
      </c>
      <c r="G463" s="56">
        <f>IF(ISERROR(VLOOKUP($D463,SITES!$A:$E,4,FALSE())),"",VLOOKUP($D463,SITES!$A:$E,4,FALSE()))</f>
        <v>-125.2131</v>
      </c>
      <c r="H463" s="60" t="str">
        <f t="shared" si="261"/>
        <v>06/06/2023</v>
      </c>
      <c r="I463" s="55">
        <f t="shared" si="262"/>
        <v>2</v>
      </c>
      <c r="J463" s="55">
        <f t="shared" si="263"/>
        <v>120</v>
      </c>
      <c r="K463" s="57">
        <f t="shared" si="264"/>
        <v>0.43055555555555602</v>
      </c>
      <c r="L463" s="55" t="str">
        <f t="shared" si="265"/>
        <v>KDC</v>
      </c>
      <c r="M463" s="55">
        <f t="shared" si="266"/>
        <v>2</v>
      </c>
      <c r="N463" s="55">
        <f t="shared" si="268"/>
        <v>2</v>
      </c>
      <c r="O463" s="55">
        <f t="shared" si="267"/>
        <v>2</v>
      </c>
      <c r="P463" s="55" t="s">
        <v>177</v>
      </c>
      <c r="Q463" s="54" t="str">
        <f>IF($N463=1,IF(ISERROR(VLOOKUP($P463,'M1'!$A:$C,Q$2,FALSE())),"NOT PRESENT",VLOOKUP($P463,'M1'!$A:$C,Q$2,FALSE())),IF($N463=2,IF(ISERROR(VLOOKUP(DATA!$P463,'M2'!$A:$C,Q$2,FALSE())),"NOT PRESENT",VLOOKUP(DATA!$P463,'M2'!$A:$C,Q$2,FALSE())),IF($N463=0,IF(ISERROR(VLOOKUP($P463,'M1'!$A:$C,Q$2,FALSE())),IF(ISERROR(VLOOKUP(DATA!$P463,'M2'!$A:$C,Q$2,FALSE())),"NOT PRESENT",VLOOKUP(DATA!$P463,'M2'!$A:$C,Q$2,FALSE())),VLOOKUP($P463,'M1'!$A:$C,Q$2,FALSE())),"SPECIFY METHOD")))</f>
        <v>Jordania zonope</v>
      </c>
      <c r="R463" s="54" t="str">
        <f>IF($N463=1,IF(ISERROR(VLOOKUP($P463,'M1'!$A:$C,R$2,FALSE())),"NOT PRESENT",VLOOKUP($P463,'M1'!$A:$C,R$2,FALSE())),IF($N463=2,IF(ISERROR(VLOOKUP(DATA!$P463,'M2'!$A:$C,R$2,FALSE())),"NOT PRESENT",VLOOKUP(DATA!$P463,'M2'!$A:$C,R$2,FALSE())),IF($N463=0,IF(ISERROR(VLOOKUP($P463,'M1'!$A:$C,R$2,FALSE())),IF(ISERROR(VLOOKUP(DATA!$P463,'M2'!$A:$C,R$2,FALSE())),"NOT PRESENT",VLOOKUP(DATA!$P463,'M2'!$A:$C,R$2,FALSE())),VLOOKUP($P463,'M1'!$A:$C,R$2,FALSE())),"SPECIFY METHOD")))</f>
        <v>Longfin sculpin</v>
      </c>
      <c r="S463" s="58">
        <f t="shared" si="269"/>
        <v>3</v>
      </c>
      <c r="T463" s="55">
        <v>0</v>
      </c>
      <c r="U463" s="55">
        <v>1</v>
      </c>
      <c r="V463" s="55">
        <v>2</v>
      </c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</row>
    <row r="464" spans="1:68" s="59" customFormat="1" ht="12.75" customHeight="1">
      <c r="A464" s="54">
        <f>MAX($A$1:$A463)+1</f>
        <v>462</v>
      </c>
      <c r="B464" s="55" t="str">
        <f t="shared" si="257"/>
        <v>Kieran Cox</v>
      </c>
      <c r="C464" s="55" t="str">
        <f t="shared" si="258"/>
        <v>Claire Attridge</v>
      </c>
      <c r="D464" s="55" t="str">
        <f t="shared" si="259"/>
        <v>KCCA7</v>
      </c>
      <c r="E464" s="54" t="str">
        <f>IF(ISERROR(VLOOKUP($D464,SITES!$A:$E,2,FALSE())),"",VLOOKUP($D464,SITES!$A:$E,2,FALSE()))</f>
        <v>Ed King East Inside</v>
      </c>
      <c r="F464" s="55">
        <f>IF(ISERROR(VLOOKUP($D464,SITES!$A:$E,3,FALSE())),"",VLOOKUP($D464,SITES!$A:$E,3,FALSE()))</f>
        <v>48.836080000000003</v>
      </c>
      <c r="G464" s="56">
        <f>IF(ISERROR(VLOOKUP($D464,SITES!$A:$E,4,FALSE())),"",VLOOKUP($D464,SITES!$A:$E,4,FALSE()))</f>
        <v>-125.2131</v>
      </c>
      <c r="H464" s="60" t="str">
        <f t="shared" si="261"/>
        <v>06/06/2023</v>
      </c>
      <c r="I464" s="55">
        <f t="shared" si="262"/>
        <v>2</v>
      </c>
      <c r="J464" s="55">
        <f t="shared" si="263"/>
        <v>120</v>
      </c>
      <c r="K464" s="57">
        <f t="shared" si="264"/>
        <v>0.43055555555555602</v>
      </c>
      <c r="L464" s="55" t="str">
        <f t="shared" si="265"/>
        <v>KDC</v>
      </c>
      <c r="M464" s="55">
        <f t="shared" si="266"/>
        <v>2</v>
      </c>
      <c r="N464" s="55">
        <f t="shared" si="268"/>
        <v>2</v>
      </c>
      <c r="O464" s="55">
        <f t="shared" si="267"/>
        <v>2</v>
      </c>
      <c r="P464" s="55" t="s">
        <v>178</v>
      </c>
      <c r="Q464" s="54" t="str">
        <f>IF($N464=1,IF(ISERROR(VLOOKUP($P464,'M1'!$A:$C,Q$2,FALSE())),"NOT PRESENT",VLOOKUP($P464,'M1'!$A:$C,Q$2,FALSE())),IF($N464=2,IF(ISERROR(VLOOKUP(DATA!$P464,'M2'!$A:$C,Q$2,FALSE())),"NOT PRESENT",VLOOKUP(DATA!$P464,'M2'!$A:$C,Q$2,FALSE())),IF($N464=0,IF(ISERROR(VLOOKUP($P464,'M1'!$A:$C,Q$2,FALSE())),IF(ISERROR(VLOOKUP(DATA!$P464,'M2'!$A:$C,Q$2,FALSE())),"NOT PRESENT",VLOOKUP(DATA!$P464,'M2'!$A:$C,Q$2,FALSE())),VLOOKUP($P464,'M1'!$A:$C,Q$2,FALSE())),"SPECIFY METHOD")))</f>
        <v>Paguroidea spp.</v>
      </c>
      <c r="R464" s="54">
        <f>IF($N464=1,IF(ISERROR(VLOOKUP($P464,'M1'!$A:$C,R$2,FALSE())),"NOT PRESENT",VLOOKUP($P464,'M1'!$A:$C,R$2,FALSE())),IF($N464=2,IF(ISERROR(VLOOKUP(DATA!$P464,'M2'!$A:$C,R$2,FALSE())),"NOT PRESENT",VLOOKUP(DATA!$P464,'M2'!$A:$C,R$2,FALSE())),IF($N464=0,IF(ISERROR(VLOOKUP($P464,'M1'!$A:$C,R$2,FALSE())),IF(ISERROR(VLOOKUP(DATA!$P464,'M2'!$A:$C,R$2,FALSE())),"NOT PRESENT",VLOOKUP(DATA!$P464,'M2'!$A:$C,R$2,FALSE())),VLOOKUP($P464,'M1'!$A:$C,R$2,FALSE())),"SPECIFY METHOD")))</f>
        <v>0</v>
      </c>
      <c r="S464" s="58">
        <f t="shared" si="269"/>
        <v>1</v>
      </c>
      <c r="T464" s="55">
        <v>1</v>
      </c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</row>
    <row r="465" spans="1:68" s="59" customFormat="1" ht="12.75" customHeight="1">
      <c r="A465" s="54">
        <f>MAX($A$1:$A464)+1</f>
        <v>463</v>
      </c>
      <c r="B465" s="55" t="str">
        <f t="shared" si="257"/>
        <v>Kieran Cox</v>
      </c>
      <c r="C465" s="55" t="str">
        <f t="shared" si="258"/>
        <v>Claire Attridge</v>
      </c>
      <c r="D465" s="55" t="str">
        <f t="shared" si="259"/>
        <v>KCCA7</v>
      </c>
      <c r="E465" s="54" t="str">
        <f>IF(ISERROR(VLOOKUP($D465,SITES!$A:$E,2,FALSE())),"",VLOOKUP($D465,SITES!$A:$E,2,FALSE()))</f>
        <v>Ed King East Inside</v>
      </c>
      <c r="F465" s="55">
        <f>IF(ISERROR(VLOOKUP($D465,SITES!$A:$E,3,FALSE())),"",VLOOKUP($D465,SITES!$A:$E,3,FALSE()))</f>
        <v>48.836080000000003</v>
      </c>
      <c r="G465" s="56">
        <f>IF(ISERROR(VLOOKUP($D465,SITES!$A:$E,4,FALSE())),"",VLOOKUP($D465,SITES!$A:$E,4,FALSE()))</f>
        <v>-125.2131</v>
      </c>
      <c r="H465" s="60" t="str">
        <f t="shared" si="261"/>
        <v>06/06/2023</v>
      </c>
      <c r="I465" s="55">
        <f t="shared" si="262"/>
        <v>2</v>
      </c>
      <c r="J465" s="55">
        <f t="shared" si="263"/>
        <v>120</v>
      </c>
      <c r="K465" s="57">
        <f t="shared" si="264"/>
        <v>0.43055555555555602</v>
      </c>
      <c r="L465" s="55" t="str">
        <f t="shared" si="265"/>
        <v>KDC</v>
      </c>
      <c r="M465" s="55">
        <f t="shared" si="266"/>
        <v>2</v>
      </c>
      <c r="N465" s="55">
        <f t="shared" si="268"/>
        <v>2</v>
      </c>
      <c r="O465" s="55">
        <f t="shared" si="267"/>
        <v>2</v>
      </c>
      <c r="P465" s="55" t="s">
        <v>141</v>
      </c>
      <c r="Q465" s="54" t="str">
        <f>IF($N465=1,IF(ISERROR(VLOOKUP($P465,'M1'!$A:$C,Q$2,FALSE())),"NOT PRESENT",VLOOKUP($P465,'M1'!$A:$C,Q$2,FALSE())),IF($N465=2,IF(ISERROR(VLOOKUP(DATA!$P465,'M2'!$A:$C,Q$2,FALSE())),"NOT PRESENT",VLOOKUP(DATA!$P465,'M2'!$A:$C,Q$2,FALSE())),IF($N465=0,IF(ISERROR(VLOOKUP($P465,'M1'!$A:$C,Q$2,FALSE())),IF(ISERROR(VLOOKUP(DATA!$P465,'M2'!$A:$C,Q$2,FALSE())),"NOT PRESENT",VLOOKUP(DATA!$P465,'M2'!$A:$C,Q$2,FALSE())),VLOOKUP($P465,'M1'!$A:$C,Q$2,FALSE())),"SPECIFY METHOD")))</f>
        <v>Rhinogobiops nicholsii</v>
      </c>
      <c r="R465" s="54" t="str">
        <f>IF($N465=1,IF(ISERROR(VLOOKUP($P465,'M1'!$A:$C,R$2,FALSE())),"NOT PRESENT",VLOOKUP($P465,'M1'!$A:$C,R$2,FALSE())),IF($N465=2,IF(ISERROR(VLOOKUP(DATA!$P465,'M2'!$A:$C,R$2,FALSE())),"NOT PRESENT",VLOOKUP(DATA!$P465,'M2'!$A:$C,R$2,FALSE())),IF($N465=0,IF(ISERROR(VLOOKUP($P465,'M1'!$A:$C,R$2,FALSE())),IF(ISERROR(VLOOKUP(DATA!$P465,'M2'!$A:$C,R$2,FALSE())),"NOT PRESENT",VLOOKUP(DATA!$P465,'M2'!$A:$C,R$2,FALSE())),VLOOKUP($P465,'M1'!$A:$C,R$2,FALSE())),"SPECIFY METHOD")))</f>
        <v>Blackeye goby</v>
      </c>
      <c r="S465" s="58">
        <f t="shared" si="269"/>
        <v>1</v>
      </c>
      <c r="T465" s="55">
        <v>0</v>
      </c>
      <c r="U465" s="55"/>
      <c r="V465" s="55">
        <v>1</v>
      </c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</row>
    <row r="466" spans="1:68" s="59" customFormat="1" ht="12.75" customHeight="1">
      <c r="A466" s="54">
        <f>MAX($A$1:$A465)+1</f>
        <v>464</v>
      </c>
      <c r="B466" s="55" t="str">
        <f t="shared" si="257"/>
        <v>Kieran Cox</v>
      </c>
      <c r="C466" s="55" t="str">
        <f t="shared" si="258"/>
        <v>Claire Attridge</v>
      </c>
      <c r="D466" s="55" t="str">
        <f t="shared" si="259"/>
        <v>KCCA7</v>
      </c>
      <c r="E466" s="54" t="str">
        <f>IF(ISERROR(VLOOKUP($D466,SITES!$A:$E,2,FALSE())),"",VLOOKUP($D466,SITES!$A:$E,2,FALSE()))</f>
        <v>Ed King East Inside</v>
      </c>
      <c r="F466" s="55">
        <f>IF(ISERROR(VLOOKUP($D466,SITES!$A:$E,3,FALSE())),"",VLOOKUP($D466,SITES!$A:$E,3,FALSE()))</f>
        <v>48.836080000000003</v>
      </c>
      <c r="G466" s="56">
        <f>IF(ISERROR(VLOOKUP($D466,SITES!$A:$E,4,FALSE())),"",VLOOKUP($D466,SITES!$A:$E,4,FALSE()))</f>
        <v>-125.2131</v>
      </c>
      <c r="H466" s="60" t="str">
        <f t="shared" si="261"/>
        <v>06/06/2023</v>
      </c>
      <c r="I466" s="55">
        <f t="shared" si="262"/>
        <v>2</v>
      </c>
      <c r="J466" s="55">
        <f t="shared" si="263"/>
        <v>120</v>
      </c>
      <c r="K466" s="57">
        <f t="shared" si="264"/>
        <v>0.43055555555555602</v>
      </c>
      <c r="L466" s="55" t="str">
        <f t="shared" si="265"/>
        <v>KDC</v>
      </c>
      <c r="M466" s="55">
        <f t="shared" si="266"/>
        <v>2</v>
      </c>
      <c r="N466" s="55">
        <v>0</v>
      </c>
      <c r="O466" s="55">
        <v>2</v>
      </c>
      <c r="P466" s="55" t="s">
        <v>168</v>
      </c>
      <c r="Q466" s="54" t="str">
        <f>IF($N466=1,IF(ISERROR(VLOOKUP($P466,'M1'!$A:$C,Q$2,FALSE())),"NOT PRESENT",VLOOKUP($P466,'M1'!$A:$C,Q$2,FALSE())),IF($N466=2,IF(ISERROR(VLOOKUP(DATA!$P466,'M2'!$A:$C,Q$2,FALSE())),"NOT PRESENT",VLOOKUP(DATA!$P466,'M2'!$A:$C,Q$2,FALSE())),IF($N466=0,IF(ISERROR(VLOOKUP($P466,'M1'!$A:$C,Q$2,FALSE())),IF(ISERROR(VLOOKUP(DATA!$P466,'M2'!$A:$C,Q$2,FALSE())),"NOT PRESENT",VLOOKUP(DATA!$P466,'M2'!$A:$C,Q$2,FALSE())),VLOOKUP($P466,'M1'!$A:$C,Q$2,FALSE())),"SPECIFY METHOD")))</f>
        <v>Debris - Zero</v>
      </c>
      <c r="R466" s="54" t="str">
        <f>IF($N466=1,IF(ISERROR(VLOOKUP($P466,'M1'!$A:$C,R$2,FALSE())),"NOT PRESENT",VLOOKUP($P466,'M1'!$A:$C,R$2,FALSE())),IF($N466=2,IF(ISERROR(VLOOKUP(DATA!$P466,'M2'!$A:$C,R$2,FALSE())),"NOT PRESENT",VLOOKUP(DATA!$P466,'M2'!$A:$C,R$2,FALSE())),IF($N466=0,IF(ISERROR(VLOOKUP($P466,'M1'!$A:$C,R$2,FALSE())),IF(ISERROR(VLOOKUP(DATA!$P466,'M2'!$A:$C,R$2,FALSE())),"NOT PRESENT",VLOOKUP(DATA!$P466,'M2'!$A:$C,R$2,FALSE())),VLOOKUP($P466,'M1'!$A:$C,R$2,FALSE())),"SPECIFY METHOD")))</f>
        <v>No Debris found</v>
      </c>
      <c r="S466" s="58">
        <f t="shared" si="269"/>
        <v>0</v>
      </c>
      <c r="T466" s="55">
        <v>0</v>
      </c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</row>
    <row r="467" spans="1:68" s="59" customFormat="1" ht="12.75" customHeight="1">
      <c r="A467" s="54">
        <f>MAX($A$1:$A466)+1</f>
        <v>465</v>
      </c>
      <c r="B467" s="55" t="s">
        <v>137</v>
      </c>
      <c r="C467" s="55" t="s">
        <v>169</v>
      </c>
      <c r="D467" s="55" t="s">
        <v>24</v>
      </c>
      <c r="E467" s="54" t="str">
        <f>IF(ISERROR(VLOOKUP($D467,SITES!$A:$E,2,FALSE())),"",VLOOKUP($D467,SITES!$A:$E,2,FALSE()))</f>
        <v>Ross Islet Slug Island</v>
      </c>
      <c r="F467" s="55">
        <f>IF(ISERROR(VLOOKUP($D467,SITES!$A:$E,3,FALSE())),"",VLOOKUP($D467,SITES!$A:$E,3,FALSE()))</f>
        <v>48.87039</v>
      </c>
      <c r="G467" s="56">
        <f>IF(ISERROR(VLOOKUP($D467,SITES!$A:$E,4,FALSE())),"",VLOOKUP($D467,SITES!$A:$E,4,FALSE()))</f>
        <v>-125.15989999999999</v>
      </c>
      <c r="H467" s="55" t="s">
        <v>11</v>
      </c>
      <c r="I467" s="55">
        <v>3.5</v>
      </c>
      <c r="J467" s="55">
        <v>90</v>
      </c>
      <c r="K467" s="57">
        <v>0.42638888888888898</v>
      </c>
      <c r="L467" s="55" t="s">
        <v>170</v>
      </c>
      <c r="M467" s="55">
        <v>2.7</v>
      </c>
      <c r="N467" s="55">
        <v>1</v>
      </c>
      <c r="O467" s="55">
        <v>1</v>
      </c>
      <c r="P467" s="55" t="s">
        <v>155</v>
      </c>
      <c r="Q467" s="54" t="str">
        <f>IF($N467=1,IF(ISERROR(VLOOKUP($P467,'M1'!$A:$C,Q$2,FALSE())),"NOT PRESENT",VLOOKUP($P467,'M1'!$A:$C,Q$2,FALSE())),IF($N467=2,IF(ISERROR(VLOOKUP(DATA!$P467,'M2'!$A:$C,Q$2,FALSE())),"NOT PRESENT",VLOOKUP(DATA!$P467,'M2'!$A:$C,Q$2,FALSE())),IF($N467=0,IF(ISERROR(VLOOKUP($P467,'M1'!$A:$C,Q$2,FALSE())),IF(ISERROR(VLOOKUP(DATA!$P467,'M2'!$A:$C,Q$2,FALSE())),"NOT PRESENT",VLOOKUP(DATA!$P467,'M2'!$A:$C,Q$2,FALSE())),VLOOKUP($P467,'M1'!$A:$C,Q$2,FALSE())),"SPECIFY METHOD")))</f>
        <v>Hexagrammos decagrammus</v>
      </c>
      <c r="R467" s="54" t="str">
        <f>IF($N467=1,IF(ISERROR(VLOOKUP($P467,'M1'!$A:$C,R$2,FALSE())),"NOT PRESENT",VLOOKUP($P467,'M1'!$A:$C,R$2,FALSE())),IF($N467=2,IF(ISERROR(VLOOKUP(DATA!$P467,'M2'!$A:$C,R$2,FALSE())),"NOT PRESENT",VLOOKUP(DATA!$P467,'M2'!$A:$C,R$2,FALSE())),IF($N467=0,IF(ISERROR(VLOOKUP($P467,'M1'!$A:$C,R$2,FALSE())),IF(ISERROR(VLOOKUP(DATA!$P467,'M2'!$A:$C,R$2,FALSE())),"NOT PRESENT",VLOOKUP(DATA!$P467,'M2'!$A:$C,R$2,FALSE())),VLOOKUP($P467,'M1'!$A:$C,R$2,FALSE())),"SPECIFY METHOD")))</f>
        <v>Kelp greenling</v>
      </c>
      <c r="S467" s="58">
        <f t="shared" si="269"/>
        <v>8</v>
      </c>
      <c r="T467" s="55">
        <v>0</v>
      </c>
      <c r="U467" s="55"/>
      <c r="V467" s="55">
        <v>1</v>
      </c>
      <c r="W467" s="55"/>
      <c r="X467" s="55"/>
      <c r="Y467" s="55">
        <v>2</v>
      </c>
      <c r="Z467" s="55">
        <v>2</v>
      </c>
      <c r="AA467" s="55">
        <v>1</v>
      </c>
      <c r="AB467" s="55">
        <v>1</v>
      </c>
      <c r="AC467" s="55">
        <v>1</v>
      </c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</row>
    <row r="468" spans="1:68" s="59" customFormat="1" ht="12.75" customHeight="1">
      <c r="A468" s="54">
        <f>MAX($A$1:$A467)+1</f>
        <v>466</v>
      </c>
      <c r="B468" s="55" t="str">
        <f>IF(ISERROR(B467),IF(ISERROR(B465),IF(ISERROR(B464),"BLANK",B464),B465),B467)</f>
        <v>Kieran Cox</v>
      </c>
      <c r="C468" s="55" t="str">
        <f>IF(ISERROR(C467),IF(ISERROR(C465),IF(ISERROR(C464),"BLANK",C464),C465),C467)</f>
        <v>Claire Attridge</v>
      </c>
      <c r="D468" s="55" t="str">
        <f>IF(ISERROR(D467),IF(ISERROR(D465),IF(ISERROR(D464),"BLANK",D464),D465),D467)</f>
        <v>KCCA1</v>
      </c>
      <c r="E468" s="54" t="str">
        <f>IF(ISERROR(VLOOKUP($D468,SITES!$A:$E,2,FALSE())),"",VLOOKUP($D468,SITES!$A:$E,2,FALSE()))</f>
        <v>Ross Islet Slug Island</v>
      </c>
      <c r="F468" s="55">
        <f>IF(ISERROR(VLOOKUP($D468,SITES!$A:$E,3,FALSE())),"",VLOOKUP($D468,SITES!$A:$E,3,FALSE()))</f>
        <v>48.87039</v>
      </c>
      <c r="G468" s="56">
        <f>IF(ISERROR(VLOOKUP($D468,SITES!$A:$E,4,FALSE())),"",VLOOKUP($D468,SITES!$A:$E,4,FALSE()))</f>
        <v>-125.15989999999999</v>
      </c>
      <c r="H468" s="60" t="str">
        <f t="shared" ref="H468:O468" si="270">IF(ISERROR(H467),IF(ISERROR(H465),IF(ISERROR(H464),"BLANK",H464),H465),H467)</f>
        <v>14/06/2023</v>
      </c>
      <c r="I468" s="55">
        <f t="shared" si="270"/>
        <v>3.5</v>
      </c>
      <c r="J468" s="55">
        <f t="shared" si="270"/>
        <v>90</v>
      </c>
      <c r="K468" s="57">
        <f t="shared" si="270"/>
        <v>0.42638888888888898</v>
      </c>
      <c r="L468" s="55" t="str">
        <f t="shared" si="270"/>
        <v>KDC</v>
      </c>
      <c r="M468" s="55">
        <f t="shared" si="270"/>
        <v>2.7</v>
      </c>
      <c r="N468" s="55">
        <f t="shared" si="270"/>
        <v>1</v>
      </c>
      <c r="O468" s="55">
        <f t="shared" si="270"/>
        <v>1</v>
      </c>
      <c r="P468" s="55" t="s">
        <v>166</v>
      </c>
      <c r="Q468" s="54" t="str">
        <f>IF($N468=1,IF(ISERROR(VLOOKUP($P468,'M1'!$A:$C,Q$2,FALSE())),"NOT PRESENT",VLOOKUP($P468,'M1'!$A:$C,Q$2,FALSE())),IF($N468=2,IF(ISERROR(VLOOKUP(DATA!$P468,'M2'!$A:$C,Q$2,FALSE())),"NOT PRESENT",VLOOKUP(DATA!$P468,'M2'!$A:$C,Q$2,FALSE())),IF($N468=0,IF(ISERROR(VLOOKUP($P468,'M1'!$A:$C,Q$2,FALSE())),IF(ISERROR(VLOOKUP(DATA!$P468,'M2'!$A:$C,Q$2,FALSE())),"NOT PRESENT",VLOOKUP(DATA!$P468,'M2'!$A:$C,Q$2,FALSE())),VLOOKUP($P468,'M1'!$A:$C,Q$2,FALSE())),"SPECIFY METHOD")))</f>
        <v>Oxylebius pictus</v>
      </c>
      <c r="R468" s="54" t="str">
        <f>IF($N468=1,IF(ISERROR(VLOOKUP($P468,'M1'!$A:$C,R$2,FALSE())),"NOT PRESENT",VLOOKUP($P468,'M1'!$A:$C,R$2,FALSE())),IF($N468=2,IF(ISERROR(VLOOKUP(DATA!$P468,'M2'!$A:$C,R$2,FALSE())),"NOT PRESENT",VLOOKUP(DATA!$P468,'M2'!$A:$C,R$2,FALSE())),IF($N468=0,IF(ISERROR(VLOOKUP($P468,'M1'!$A:$C,R$2,FALSE())),IF(ISERROR(VLOOKUP(DATA!$P468,'M2'!$A:$C,R$2,FALSE())),"NOT PRESENT",VLOOKUP(DATA!$P468,'M2'!$A:$C,R$2,FALSE())),VLOOKUP($P468,'M1'!$A:$C,R$2,FALSE())),"SPECIFY METHOD")))</f>
        <v>Painted greenling</v>
      </c>
      <c r="S468" s="58">
        <f t="shared" si="269"/>
        <v>2</v>
      </c>
      <c r="T468" s="55">
        <v>0</v>
      </c>
      <c r="U468" s="55"/>
      <c r="V468" s="55"/>
      <c r="W468" s="55"/>
      <c r="X468" s="55"/>
      <c r="Y468" s="55">
        <v>1</v>
      </c>
      <c r="Z468" s="55">
        <v>1</v>
      </c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</row>
    <row r="469" spans="1:68" s="59" customFormat="1" ht="12.75" customHeight="1">
      <c r="A469" s="54">
        <f>MAX($A$1:$A468)+1</f>
        <v>467</v>
      </c>
      <c r="B469" s="55" t="str">
        <f>IF(ISERROR(B468),IF(ISERROR(B467),IF(ISERROR(B465),"BLANK",B465),B467),B468)</f>
        <v>Kieran Cox</v>
      </c>
      <c r="C469" s="55" t="str">
        <f>IF(ISERROR(C468),IF(ISERROR(C467),IF(ISERROR(C465),"BLANK",C465),C467),C468)</f>
        <v>Claire Attridge</v>
      </c>
      <c r="D469" s="55" t="str">
        <f>IF(ISERROR(D468),IF(ISERROR(D467),IF(ISERROR(D465),"BLANK",D465),D467),D468)</f>
        <v>KCCA1</v>
      </c>
      <c r="E469" s="54" t="str">
        <f>IF(ISERROR(VLOOKUP($D469,SITES!$A:$E,2,FALSE())),"",VLOOKUP($D469,SITES!$A:$E,2,FALSE()))</f>
        <v>Ross Islet Slug Island</v>
      </c>
      <c r="F469" s="55">
        <f>IF(ISERROR(VLOOKUP($D469,SITES!$A:$E,3,FALSE())),"",VLOOKUP($D469,SITES!$A:$E,3,FALSE()))</f>
        <v>48.87039</v>
      </c>
      <c r="G469" s="56">
        <f>IF(ISERROR(VLOOKUP($D469,SITES!$A:$E,4,FALSE())),"",VLOOKUP($D469,SITES!$A:$E,4,FALSE()))</f>
        <v>-125.15989999999999</v>
      </c>
      <c r="H469" s="60" t="str">
        <f t="shared" ref="H469:O469" si="271">IF(ISERROR(H468),IF(ISERROR(H467),IF(ISERROR(H465),"BLANK",H465),H467),H468)</f>
        <v>14/06/2023</v>
      </c>
      <c r="I469" s="55">
        <f t="shared" si="271"/>
        <v>3.5</v>
      </c>
      <c r="J469" s="55">
        <f t="shared" si="271"/>
        <v>90</v>
      </c>
      <c r="K469" s="57">
        <f t="shared" si="271"/>
        <v>0.42638888888888898</v>
      </c>
      <c r="L469" s="55" t="str">
        <f t="shared" si="271"/>
        <v>KDC</v>
      </c>
      <c r="M469" s="55">
        <f t="shared" si="271"/>
        <v>2.7</v>
      </c>
      <c r="N469" s="55">
        <f t="shared" si="271"/>
        <v>1</v>
      </c>
      <c r="O469" s="55">
        <f t="shared" si="271"/>
        <v>1</v>
      </c>
      <c r="P469" s="55" t="s">
        <v>140</v>
      </c>
      <c r="Q469" s="54" t="str">
        <f>IF($N469=1,IF(ISERROR(VLOOKUP($P469,'M1'!$A:$C,Q$2,FALSE())),"NOT PRESENT",VLOOKUP($P469,'M1'!$A:$C,Q$2,FALSE())),IF($N469=2,IF(ISERROR(VLOOKUP(DATA!$P469,'M2'!$A:$C,Q$2,FALSE())),"NOT PRESENT",VLOOKUP(DATA!$P469,'M2'!$A:$C,Q$2,FALSE())),IF($N469=0,IF(ISERROR(VLOOKUP($P469,'M1'!$A:$C,Q$2,FALSE())),IF(ISERROR(VLOOKUP(DATA!$P469,'M2'!$A:$C,Q$2,FALSE())),"NOT PRESENT",VLOOKUP(DATA!$P469,'M2'!$A:$C,Q$2,FALSE())),VLOOKUP($P469,'M1'!$A:$C,Q$2,FALSE())),"SPECIFY METHOD")))</f>
        <v>Sebastes caurinus</v>
      </c>
      <c r="R469" s="54" t="str">
        <f>IF($N469=1,IF(ISERROR(VLOOKUP($P469,'M1'!$A:$C,R$2,FALSE())),"NOT PRESENT",VLOOKUP($P469,'M1'!$A:$C,R$2,FALSE())),IF($N469=2,IF(ISERROR(VLOOKUP(DATA!$P469,'M2'!$A:$C,R$2,FALSE())),"NOT PRESENT",VLOOKUP(DATA!$P469,'M2'!$A:$C,R$2,FALSE())),IF($N469=0,IF(ISERROR(VLOOKUP($P469,'M1'!$A:$C,R$2,FALSE())),IF(ISERROR(VLOOKUP(DATA!$P469,'M2'!$A:$C,R$2,FALSE())),"NOT PRESENT",VLOOKUP(DATA!$P469,'M2'!$A:$C,R$2,FALSE())),VLOOKUP($P469,'M1'!$A:$C,R$2,FALSE())),"SPECIFY METHOD")))</f>
        <v>Copper rockfish</v>
      </c>
      <c r="S469" s="58">
        <f t="shared" si="269"/>
        <v>5</v>
      </c>
      <c r="T469" s="55">
        <v>0</v>
      </c>
      <c r="U469" s="55"/>
      <c r="V469" s="55"/>
      <c r="W469" s="55">
        <v>2</v>
      </c>
      <c r="X469" s="55">
        <v>1</v>
      </c>
      <c r="Y469" s="55">
        <v>1</v>
      </c>
      <c r="Z469" s="55">
        <v>1</v>
      </c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</row>
    <row r="470" spans="1:68" s="59" customFormat="1" ht="12.75" customHeight="1">
      <c r="A470" s="54">
        <f>MAX($A$1:$A469)+1</f>
        <v>468</v>
      </c>
      <c r="B470" s="55" t="str">
        <f t="shared" ref="B470:B495" si="272">IF(ISERROR(B469),IF(ISERROR(B468),IF(ISERROR(B467),"BLANK",B467),B468),B469)</f>
        <v>Kieran Cox</v>
      </c>
      <c r="C470" s="55" t="str">
        <f t="shared" ref="C470:C495" si="273">IF(ISERROR(C469),IF(ISERROR(C468),IF(ISERROR(C467),"BLANK",C467),C468),C469)</f>
        <v>Claire Attridge</v>
      </c>
      <c r="D470" s="55" t="str">
        <f t="shared" ref="D470:D495" si="274">IF(ISERROR(D469),IF(ISERROR(D468),IF(ISERROR(D467),"BLANK",D467),D468),D469)</f>
        <v>KCCA1</v>
      </c>
      <c r="E470" s="54" t="str">
        <f>IF(ISERROR(VLOOKUP($D470,SITES!$A:$E,2,FALSE())),"",VLOOKUP($D470,SITES!$A:$E,2,FALSE()))</f>
        <v>Ross Islet Slug Island</v>
      </c>
      <c r="F470" s="55">
        <f>IF(ISERROR(VLOOKUP($D470,SITES!$A:$E,3,FALSE())),"",VLOOKUP($D470,SITES!$A:$E,3,FALSE()))</f>
        <v>48.87039</v>
      </c>
      <c r="G470" s="56">
        <f>IF(ISERROR(VLOOKUP($D470,SITES!$A:$E,4,FALSE())),"",VLOOKUP($D470,SITES!$A:$E,4,FALSE()))</f>
        <v>-125.15989999999999</v>
      </c>
      <c r="H470" s="60" t="str">
        <f t="shared" ref="H470:O470" si="275">IF(ISERROR(H469),IF(ISERROR(H468),IF(ISERROR(H467),"BLANK",H467),H468),H469)</f>
        <v>14/06/2023</v>
      </c>
      <c r="I470" s="55">
        <f t="shared" si="275"/>
        <v>3.5</v>
      </c>
      <c r="J470" s="55">
        <f t="shared" si="275"/>
        <v>90</v>
      </c>
      <c r="K470" s="57">
        <f t="shared" si="275"/>
        <v>0.42638888888888898</v>
      </c>
      <c r="L470" s="55" t="str">
        <f t="shared" si="275"/>
        <v>KDC</v>
      </c>
      <c r="M470" s="55">
        <f t="shared" si="275"/>
        <v>2.7</v>
      </c>
      <c r="N470" s="55">
        <f t="shared" si="275"/>
        <v>1</v>
      </c>
      <c r="O470" s="55">
        <f t="shared" si="275"/>
        <v>1</v>
      </c>
      <c r="P470" s="55" t="s">
        <v>200</v>
      </c>
      <c r="Q470" s="54" t="str">
        <f>IF($N470=1,IF(ISERROR(VLOOKUP($P470,'M1'!$A:$C,Q$2,FALSE())),"NOT PRESENT",VLOOKUP($P470,'M1'!$A:$C,Q$2,FALSE())),IF($N470=2,IF(ISERROR(VLOOKUP(DATA!$P470,'M2'!$A:$C,Q$2,FALSE())),"NOT PRESENT",VLOOKUP(DATA!$P470,'M2'!$A:$C,Q$2,FALSE())),IF($N470=0,IF(ISERROR(VLOOKUP($P470,'M1'!$A:$C,Q$2,FALSE())),IF(ISERROR(VLOOKUP(DATA!$P470,'M2'!$A:$C,Q$2,FALSE())),"NOT PRESENT",VLOOKUP(DATA!$P470,'M2'!$A:$C,Q$2,FALSE())),VLOOKUP($P470,'M1'!$A:$C,Q$2,FALSE())),"SPECIFY METHOD")))</f>
        <v>Sebastes flavidus</v>
      </c>
      <c r="R470" s="54" t="str">
        <f>IF($N470=1,IF(ISERROR(VLOOKUP($P470,'M1'!$A:$C,R$2,FALSE())),"NOT PRESENT",VLOOKUP($P470,'M1'!$A:$C,R$2,FALSE())),IF($N470=2,IF(ISERROR(VLOOKUP(DATA!$P470,'M2'!$A:$C,R$2,FALSE())),"NOT PRESENT",VLOOKUP(DATA!$P470,'M2'!$A:$C,R$2,FALSE())),IF($N470=0,IF(ISERROR(VLOOKUP($P470,'M1'!$A:$C,R$2,FALSE())),IF(ISERROR(VLOOKUP(DATA!$P470,'M2'!$A:$C,R$2,FALSE())),"NOT PRESENT",VLOOKUP(DATA!$P470,'M2'!$A:$C,R$2,FALSE())),VLOOKUP($P470,'M1'!$A:$C,R$2,FALSE())),"SPECIFY METHOD")))</f>
        <v>Yellowtail rockfish</v>
      </c>
      <c r="S470" s="58">
        <f t="shared" si="269"/>
        <v>1</v>
      </c>
      <c r="T470" s="55">
        <v>0</v>
      </c>
      <c r="U470" s="55"/>
      <c r="V470" s="55"/>
      <c r="W470" s="55"/>
      <c r="X470" s="55"/>
      <c r="Y470" s="55">
        <v>1</v>
      </c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</row>
    <row r="471" spans="1:68" s="59" customFormat="1" ht="12.75" customHeight="1">
      <c r="A471" s="54">
        <f>MAX($A$1:$A470)+1</f>
        <v>469</v>
      </c>
      <c r="B471" s="55" t="str">
        <f t="shared" si="272"/>
        <v>Kieran Cox</v>
      </c>
      <c r="C471" s="55" t="str">
        <f t="shared" si="273"/>
        <v>Claire Attridge</v>
      </c>
      <c r="D471" s="55" t="str">
        <f t="shared" si="274"/>
        <v>KCCA1</v>
      </c>
      <c r="E471" s="54" t="str">
        <f>IF(ISERROR(VLOOKUP($D471,SITES!$A:$E,2,FALSE())),"",VLOOKUP($D471,SITES!$A:$E,2,FALSE()))</f>
        <v>Ross Islet Slug Island</v>
      </c>
      <c r="F471" s="55">
        <f>IF(ISERROR(VLOOKUP($D471,SITES!$A:$E,3,FALSE())),"",VLOOKUP($D471,SITES!$A:$E,3,FALSE()))</f>
        <v>48.87039</v>
      </c>
      <c r="G471" s="56">
        <f>IF(ISERROR(VLOOKUP($D471,SITES!$A:$E,4,FALSE())),"",VLOOKUP($D471,SITES!$A:$E,4,FALSE()))</f>
        <v>-125.15989999999999</v>
      </c>
      <c r="H471" s="60" t="str">
        <f t="shared" ref="H471:H495" si="276">IF(ISERROR(H470),IF(ISERROR(H469),IF(ISERROR(H468),"BLANK",H468),H469),H470)</f>
        <v>14/06/2023</v>
      </c>
      <c r="I471" s="55">
        <f t="shared" ref="I471:I495" si="277">IF(ISERROR(I470),IF(ISERROR(I469),IF(ISERROR(I468),"BLANK",I468),I469),I470)</f>
        <v>3.5</v>
      </c>
      <c r="J471" s="55">
        <f t="shared" ref="J471:J495" si="278">IF(ISERROR(J470),IF(ISERROR(J469),IF(ISERROR(J468),"BLANK",J468),J469),J470)</f>
        <v>90</v>
      </c>
      <c r="K471" s="57">
        <f t="shared" ref="K471:K495" si="279">IF(ISERROR(K470),IF(ISERROR(K469),IF(ISERROR(K468),"BLANK",K468),K469),K470)</f>
        <v>0.42638888888888898</v>
      </c>
      <c r="L471" s="55" t="str">
        <f t="shared" ref="L471:L495" si="280">IF(ISERROR(L470),IF(ISERROR(L469),IF(ISERROR(L468),"BLANK",L468),L469),L470)</f>
        <v>KDC</v>
      </c>
      <c r="M471" s="55">
        <f t="shared" ref="M471:M495" si="281">IF(ISERROR(M470),IF(ISERROR(M469),IF(ISERROR(M468),"BLANK",M468),M469),M470)</f>
        <v>2.7</v>
      </c>
      <c r="N471" s="55">
        <v>2</v>
      </c>
      <c r="O471" s="55">
        <f t="shared" ref="O471:O488" si="282">IF(ISERROR(O470),IF(ISERROR(O469),IF(ISERROR(O468),"BLANK",O468),O469),O470)</f>
        <v>1</v>
      </c>
      <c r="P471" s="55" t="s">
        <v>173</v>
      </c>
      <c r="Q471" s="54" t="str">
        <f>IF($N471=1,IF(ISERROR(VLOOKUP($P471,'M1'!$A:$C,Q$2,FALSE())),"NOT PRESENT",VLOOKUP($P471,'M1'!$A:$C,Q$2,FALSE())),IF($N471=2,IF(ISERROR(VLOOKUP(DATA!$P471,'M2'!$A:$C,Q$2,FALSE())),"NOT PRESENT",VLOOKUP(DATA!$P471,'M2'!$A:$C,Q$2,FALSE())),IF($N471=0,IF(ISERROR(VLOOKUP($P471,'M1'!$A:$C,Q$2,FALSE())),IF(ISERROR(VLOOKUP(DATA!$P471,'M2'!$A:$C,Q$2,FALSE())),"NOT PRESENT",VLOOKUP(DATA!$P471,'M2'!$A:$C,Q$2,FALSE())),VLOOKUP($P471,'M1'!$A:$C,Q$2,FALSE())),"SPECIFY METHOD")))</f>
        <v>Haliotis kamtschatkana</v>
      </c>
      <c r="R471" s="54" t="str">
        <f>IF($N471=1,IF(ISERROR(VLOOKUP($P471,'M1'!$A:$C,R$2,FALSE())),"NOT PRESENT",VLOOKUP($P471,'M1'!$A:$C,R$2,FALSE())),IF($N471=2,IF(ISERROR(VLOOKUP(DATA!$P471,'M2'!$A:$C,R$2,FALSE())),"NOT PRESENT",VLOOKUP(DATA!$P471,'M2'!$A:$C,R$2,FALSE())),IF($N471=0,IF(ISERROR(VLOOKUP($P471,'M1'!$A:$C,R$2,FALSE())),IF(ISERROR(VLOOKUP(DATA!$P471,'M2'!$A:$C,R$2,FALSE())),"NOT PRESENT",VLOOKUP(DATA!$P471,'M2'!$A:$C,R$2,FALSE())),VLOOKUP($P471,'M1'!$A:$C,R$2,FALSE())),"SPECIFY METHOD")))</f>
        <v>Pinto abalone</v>
      </c>
      <c r="S471" s="58">
        <f t="shared" si="269"/>
        <v>23</v>
      </c>
      <c r="T471" s="55">
        <v>0</v>
      </c>
      <c r="U471" s="55">
        <v>8</v>
      </c>
      <c r="V471" s="55">
        <v>5</v>
      </c>
      <c r="W471" s="55">
        <v>7</v>
      </c>
      <c r="X471" s="55">
        <v>2</v>
      </c>
      <c r="Y471" s="55">
        <v>1</v>
      </c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</row>
    <row r="472" spans="1:68" s="59" customFormat="1" ht="12.75" customHeight="1">
      <c r="A472" s="54">
        <f>MAX($A$1:$A471)+1</f>
        <v>470</v>
      </c>
      <c r="B472" s="55" t="str">
        <f t="shared" si="272"/>
        <v>Kieran Cox</v>
      </c>
      <c r="C472" s="55" t="str">
        <f t="shared" si="273"/>
        <v>Claire Attridge</v>
      </c>
      <c r="D472" s="55" t="str">
        <f t="shared" si="274"/>
        <v>KCCA1</v>
      </c>
      <c r="E472" s="54" t="str">
        <f>IF(ISERROR(VLOOKUP($D472,SITES!$A:$E,2,FALSE())),"",VLOOKUP($D472,SITES!$A:$E,2,FALSE()))</f>
        <v>Ross Islet Slug Island</v>
      </c>
      <c r="F472" s="55">
        <f>IF(ISERROR(VLOOKUP($D472,SITES!$A:$E,3,FALSE())),"",VLOOKUP($D472,SITES!$A:$E,3,FALSE()))</f>
        <v>48.87039</v>
      </c>
      <c r="G472" s="56">
        <f>IF(ISERROR(VLOOKUP($D472,SITES!$A:$E,4,FALSE())),"",VLOOKUP($D472,SITES!$A:$E,4,FALSE()))</f>
        <v>-125.15989999999999</v>
      </c>
      <c r="H472" s="60" t="str">
        <f t="shared" si="276"/>
        <v>14/06/2023</v>
      </c>
      <c r="I472" s="55">
        <f t="shared" si="277"/>
        <v>3.5</v>
      </c>
      <c r="J472" s="55">
        <f t="shared" si="278"/>
        <v>90</v>
      </c>
      <c r="K472" s="57">
        <f t="shared" si="279"/>
        <v>0.42638888888888898</v>
      </c>
      <c r="L472" s="55" t="str">
        <f t="shared" si="280"/>
        <v>KDC</v>
      </c>
      <c r="M472" s="55">
        <f t="shared" si="281"/>
        <v>2.7</v>
      </c>
      <c r="N472" s="55">
        <f t="shared" ref="N472:N488" si="283">IF(ISERROR(N471),IF(ISERROR(N470),IF(ISERROR(N469),"BLANK",N469),N470),N471)</f>
        <v>2</v>
      </c>
      <c r="O472" s="55">
        <f t="shared" si="282"/>
        <v>1</v>
      </c>
      <c r="P472" s="55" t="s">
        <v>147</v>
      </c>
      <c r="Q472" s="54" t="str">
        <f>IF($N472=1,IF(ISERROR(VLOOKUP($P472,'M1'!$A:$C,Q$2,FALSE())),"NOT PRESENT",VLOOKUP($P472,'M1'!$A:$C,Q$2,FALSE())),IF($N472=2,IF(ISERROR(VLOOKUP(DATA!$P472,'M2'!$A:$C,Q$2,FALSE())),"NOT PRESENT",VLOOKUP(DATA!$P472,'M2'!$A:$C,Q$2,FALSE())),IF($N472=0,IF(ISERROR(VLOOKUP($P472,'M1'!$A:$C,Q$2,FALSE())),IF(ISERROR(VLOOKUP(DATA!$P472,'M2'!$A:$C,Q$2,FALSE())),"NOT PRESENT",VLOOKUP(DATA!$P472,'M2'!$A:$C,Q$2,FALSE())),VLOOKUP($P472,'M1'!$A:$C,Q$2,FALSE())),"SPECIFY METHOD")))</f>
        <v>Orthasterias koehleri</v>
      </c>
      <c r="R472" s="54" t="str">
        <f>IF($N472=1,IF(ISERROR(VLOOKUP($P472,'M1'!$A:$C,R$2,FALSE())),"NOT PRESENT",VLOOKUP($P472,'M1'!$A:$C,R$2,FALSE())),IF($N472=2,IF(ISERROR(VLOOKUP(DATA!$P472,'M2'!$A:$C,R$2,FALSE())),"NOT PRESENT",VLOOKUP(DATA!$P472,'M2'!$A:$C,R$2,FALSE())),IF($N472=0,IF(ISERROR(VLOOKUP($P472,'M1'!$A:$C,R$2,FALSE())),IF(ISERROR(VLOOKUP(DATA!$P472,'M2'!$A:$C,R$2,FALSE())),"NOT PRESENT",VLOOKUP(DATA!$P472,'M2'!$A:$C,R$2,FALSE())),VLOOKUP($P472,'M1'!$A:$C,R$2,FALSE())),"SPECIFY METHOD")))</f>
        <v>Rainbow star</v>
      </c>
      <c r="S472" s="58">
        <f t="shared" si="269"/>
        <v>3</v>
      </c>
      <c r="T472" s="55">
        <v>3</v>
      </c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</row>
    <row r="473" spans="1:68" s="59" customFormat="1" ht="12.75" customHeight="1">
      <c r="A473" s="54">
        <f>MAX($A$1:$A472)+1</f>
        <v>471</v>
      </c>
      <c r="B473" s="55" t="str">
        <f t="shared" si="272"/>
        <v>Kieran Cox</v>
      </c>
      <c r="C473" s="55" t="str">
        <f t="shared" si="273"/>
        <v>Claire Attridge</v>
      </c>
      <c r="D473" s="55" t="str">
        <f t="shared" si="274"/>
        <v>KCCA1</v>
      </c>
      <c r="E473" s="54" t="str">
        <f>IF(ISERROR(VLOOKUP($D473,SITES!$A:$E,2,FALSE())),"",VLOOKUP($D473,SITES!$A:$E,2,FALSE()))</f>
        <v>Ross Islet Slug Island</v>
      </c>
      <c r="F473" s="55">
        <f>IF(ISERROR(VLOOKUP($D473,SITES!$A:$E,3,FALSE())),"",VLOOKUP($D473,SITES!$A:$E,3,FALSE()))</f>
        <v>48.87039</v>
      </c>
      <c r="G473" s="56">
        <f>IF(ISERROR(VLOOKUP($D473,SITES!$A:$E,4,FALSE())),"",VLOOKUP($D473,SITES!$A:$E,4,FALSE()))</f>
        <v>-125.15989999999999</v>
      </c>
      <c r="H473" s="60" t="str">
        <f t="shared" si="276"/>
        <v>14/06/2023</v>
      </c>
      <c r="I473" s="55">
        <f t="shared" si="277"/>
        <v>3.5</v>
      </c>
      <c r="J473" s="55">
        <f t="shared" si="278"/>
        <v>90</v>
      </c>
      <c r="K473" s="57">
        <f t="shared" si="279"/>
        <v>0.42638888888888898</v>
      </c>
      <c r="L473" s="55" t="str">
        <f t="shared" si="280"/>
        <v>KDC</v>
      </c>
      <c r="M473" s="55">
        <f t="shared" si="281"/>
        <v>2.7</v>
      </c>
      <c r="N473" s="55">
        <f t="shared" si="283"/>
        <v>2</v>
      </c>
      <c r="O473" s="55">
        <f t="shared" si="282"/>
        <v>1</v>
      </c>
      <c r="P473" s="55" t="s">
        <v>142</v>
      </c>
      <c r="Q473" s="54" t="str">
        <f>IF($N473=1,IF(ISERROR(VLOOKUP($P473,'M1'!$A:$C,Q$2,FALSE())),"NOT PRESENT",VLOOKUP($P473,'M1'!$A:$C,Q$2,FALSE())),IF($N473=2,IF(ISERROR(VLOOKUP(DATA!$P473,'M2'!$A:$C,Q$2,FALSE())),"NOT PRESENT",VLOOKUP(DATA!$P473,'M2'!$A:$C,Q$2,FALSE())),IF($N473=0,IF(ISERROR(VLOOKUP($P473,'M1'!$A:$C,Q$2,FALSE())),IF(ISERROR(VLOOKUP(DATA!$P473,'M2'!$A:$C,Q$2,FALSE())),"NOT PRESENT",VLOOKUP(DATA!$P473,'M2'!$A:$C,Q$2,FALSE())),VLOOKUP($P473,'M1'!$A:$C,Q$2,FALSE())),"SPECIFY METHOD")))</f>
        <v>Dermasterias imbricata</v>
      </c>
      <c r="R473" s="54" t="str">
        <f>IF($N473=1,IF(ISERROR(VLOOKUP($P473,'M1'!$A:$C,R$2,FALSE())),"NOT PRESENT",VLOOKUP($P473,'M1'!$A:$C,R$2,FALSE())),IF($N473=2,IF(ISERROR(VLOOKUP(DATA!$P473,'M2'!$A:$C,R$2,FALSE())),"NOT PRESENT",VLOOKUP(DATA!$P473,'M2'!$A:$C,R$2,FALSE())),IF($N473=0,IF(ISERROR(VLOOKUP($P473,'M1'!$A:$C,R$2,FALSE())),IF(ISERROR(VLOOKUP(DATA!$P473,'M2'!$A:$C,R$2,FALSE())),"NOT PRESENT",VLOOKUP(DATA!$P473,'M2'!$A:$C,R$2,FALSE())),VLOOKUP($P473,'M1'!$A:$C,R$2,FALSE())),"SPECIFY METHOD")))</f>
        <v>Leather star</v>
      </c>
      <c r="S473" s="58">
        <f t="shared" si="269"/>
        <v>6</v>
      </c>
      <c r="T473" s="55">
        <v>6</v>
      </c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</row>
    <row r="474" spans="1:68" s="59" customFormat="1" ht="12.75" customHeight="1">
      <c r="A474" s="54">
        <f>MAX($A$1:$A473)+1</f>
        <v>472</v>
      </c>
      <c r="B474" s="55" t="str">
        <f t="shared" si="272"/>
        <v>Kieran Cox</v>
      </c>
      <c r="C474" s="55" t="str">
        <f t="shared" si="273"/>
        <v>Claire Attridge</v>
      </c>
      <c r="D474" s="55" t="str">
        <f t="shared" si="274"/>
        <v>KCCA1</v>
      </c>
      <c r="E474" s="54" t="str">
        <f>IF(ISERROR(VLOOKUP($D474,SITES!$A:$E,2,FALSE())),"",VLOOKUP($D474,SITES!$A:$E,2,FALSE()))</f>
        <v>Ross Islet Slug Island</v>
      </c>
      <c r="F474" s="55">
        <f>IF(ISERROR(VLOOKUP($D474,SITES!$A:$E,3,FALSE())),"",VLOOKUP($D474,SITES!$A:$E,3,FALSE()))</f>
        <v>48.87039</v>
      </c>
      <c r="G474" s="56">
        <f>IF(ISERROR(VLOOKUP($D474,SITES!$A:$E,4,FALSE())),"",VLOOKUP($D474,SITES!$A:$E,4,FALSE()))</f>
        <v>-125.15989999999999</v>
      </c>
      <c r="H474" s="60" t="str">
        <f t="shared" si="276"/>
        <v>14/06/2023</v>
      </c>
      <c r="I474" s="55">
        <f t="shared" si="277"/>
        <v>3.5</v>
      </c>
      <c r="J474" s="55">
        <f t="shared" si="278"/>
        <v>90</v>
      </c>
      <c r="K474" s="57">
        <f t="shared" si="279"/>
        <v>0.42638888888888898</v>
      </c>
      <c r="L474" s="55" t="str">
        <f t="shared" si="280"/>
        <v>KDC</v>
      </c>
      <c r="M474" s="55">
        <f t="shared" si="281"/>
        <v>2.7</v>
      </c>
      <c r="N474" s="55">
        <f t="shared" si="283"/>
        <v>2</v>
      </c>
      <c r="O474" s="55">
        <f t="shared" si="282"/>
        <v>1</v>
      </c>
      <c r="P474" s="55" t="s">
        <v>141</v>
      </c>
      <c r="Q474" s="54" t="str">
        <f>IF($N474=1,IF(ISERROR(VLOOKUP($P474,'M1'!$A:$C,Q$2,FALSE())),"NOT PRESENT",VLOOKUP($P474,'M1'!$A:$C,Q$2,FALSE())),IF($N474=2,IF(ISERROR(VLOOKUP(DATA!$P474,'M2'!$A:$C,Q$2,FALSE())),"NOT PRESENT",VLOOKUP(DATA!$P474,'M2'!$A:$C,Q$2,FALSE())),IF($N474=0,IF(ISERROR(VLOOKUP($P474,'M1'!$A:$C,Q$2,FALSE())),IF(ISERROR(VLOOKUP(DATA!$P474,'M2'!$A:$C,Q$2,FALSE())),"NOT PRESENT",VLOOKUP(DATA!$P474,'M2'!$A:$C,Q$2,FALSE())),VLOOKUP($P474,'M1'!$A:$C,Q$2,FALSE())),"SPECIFY METHOD")))</f>
        <v>Rhinogobiops nicholsii</v>
      </c>
      <c r="R474" s="54" t="str">
        <f>IF($N474=1,IF(ISERROR(VLOOKUP($P474,'M1'!$A:$C,R$2,FALSE())),"NOT PRESENT",VLOOKUP($P474,'M1'!$A:$C,R$2,FALSE())),IF($N474=2,IF(ISERROR(VLOOKUP(DATA!$P474,'M2'!$A:$C,R$2,FALSE())),"NOT PRESENT",VLOOKUP(DATA!$P474,'M2'!$A:$C,R$2,FALSE())),IF($N474=0,IF(ISERROR(VLOOKUP($P474,'M1'!$A:$C,R$2,FALSE())),IF(ISERROR(VLOOKUP(DATA!$P474,'M2'!$A:$C,R$2,FALSE())),"NOT PRESENT",VLOOKUP(DATA!$P474,'M2'!$A:$C,R$2,FALSE())),VLOOKUP($P474,'M1'!$A:$C,R$2,FALSE())),"SPECIFY METHOD")))</f>
        <v>Blackeye goby</v>
      </c>
      <c r="S474" s="58">
        <f t="shared" si="269"/>
        <v>40</v>
      </c>
      <c r="T474" s="55">
        <v>0</v>
      </c>
      <c r="U474" s="55">
        <v>10</v>
      </c>
      <c r="V474" s="55">
        <v>10</v>
      </c>
      <c r="W474" s="55">
        <v>10</v>
      </c>
      <c r="X474" s="55">
        <v>10</v>
      </c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</row>
    <row r="475" spans="1:68" s="59" customFormat="1" ht="12.75" customHeight="1">
      <c r="A475" s="54">
        <f>MAX($A$1:$A474)+1</f>
        <v>473</v>
      </c>
      <c r="B475" s="55" t="str">
        <f t="shared" si="272"/>
        <v>Kieran Cox</v>
      </c>
      <c r="C475" s="55" t="str">
        <f t="shared" si="273"/>
        <v>Claire Attridge</v>
      </c>
      <c r="D475" s="55" t="str">
        <f t="shared" si="274"/>
        <v>KCCA1</v>
      </c>
      <c r="E475" s="54" t="str">
        <f>IF(ISERROR(VLOOKUP($D475,SITES!$A:$E,2,FALSE())),"",VLOOKUP($D475,SITES!$A:$E,2,FALSE()))</f>
        <v>Ross Islet Slug Island</v>
      </c>
      <c r="F475" s="55">
        <f>IF(ISERROR(VLOOKUP($D475,SITES!$A:$E,3,FALSE())),"",VLOOKUP($D475,SITES!$A:$E,3,FALSE()))</f>
        <v>48.87039</v>
      </c>
      <c r="G475" s="56">
        <f>IF(ISERROR(VLOOKUP($D475,SITES!$A:$E,4,FALSE())),"",VLOOKUP($D475,SITES!$A:$E,4,FALSE()))</f>
        <v>-125.15989999999999</v>
      </c>
      <c r="H475" s="60" t="str">
        <f t="shared" si="276"/>
        <v>14/06/2023</v>
      </c>
      <c r="I475" s="55">
        <f t="shared" si="277"/>
        <v>3.5</v>
      </c>
      <c r="J475" s="55">
        <f t="shared" si="278"/>
        <v>90</v>
      </c>
      <c r="K475" s="57">
        <f t="shared" si="279"/>
        <v>0.42638888888888898</v>
      </c>
      <c r="L475" s="55" t="str">
        <f t="shared" si="280"/>
        <v>KDC</v>
      </c>
      <c r="M475" s="55">
        <f t="shared" si="281"/>
        <v>2.7</v>
      </c>
      <c r="N475" s="55">
        <f t="shared" si="283"/>
        <v>2</v>
      </c>
      <c r="O475" s="55">
        <f t="shared" si="282"/>
        <v>1</v>
      </c>
      <c r="P475" s="55" t="s">
        <v>159</v>
      </c>
      <c r="Q475" s="54" t="str">
        <f>IF($N475=1,IF(ISERROR(VLOOKUP($P475,'M1'!$A:$C,Q$2,FALSE())),"NOT PRESENT",VLOOKUP($P475,'M1'!$A:$C,Q$2,FALSE())),IF($N475=2,IF(ISERROR(VLOOKUP(DATA!$P475,'M2'!$A:$C,Q$2,FALSE())),"NOT PRESENT",VLOOKUP(DATA!$P475,'M2'!$A:$C,Q$2,FALSE())),IF($N475=0,IF(ISERROR(VLOOKUP($P475,'M1'!$A:$C,Q$2,FALSE())),IF(ISERROR(VLOOKUP(DATA!$P475,'M2'!$A:$C,Q$2,FALSE())),"NOT PRESENT",VLOOKUP(DATA!$P475,'M2'!$A:$C,Q$2,FALSE())),VLOOKUP($P475,'M1'!$A:$C,Q$2,FALSE())),"SPECIFY METHOD")))</f>
        <v>Patiria miniata</v>
      </c>
      <c r="R475" s="54" t="str">
        <f>IF($N475=1,IF(ISERROR(VLOOKUP($P475,'M1'!$A:$C,R$2,FALSE())),"NOT PRESENT",VLOOKUP($P475,'M1'!$A:$C,R$2,FALSE())),IF($N475=2,IF(ISERROR(VLOOKUP(DATA!$P475,'M2'!$A:$C,R$2,FALSE())),"NOT PRESENT",VLOOKUP(DATA!$P475,'M2'!$A:$C,R$2,FALSE())),IF($N475=0,IF(ISERROR(VLOOKUP($P475,'M1'!$A:$C,R$2,FALSE())),IF(ISERROR(VLOOKUP(DATA!$P475,'M2'!$A:$C,R$2,FALSE())),"NOT PRESENT",VLOOKUP(DATA!$P475,'M2'!$A:$C,R$2,FALSE())),VLOOKUP($P475,'M1'!$A:$C,R$2,FALSE())),"SPECIFY METHOD")))</f>
        <v>Bat star</v>
      </c>
      <c r="S475" s="58">
        <f t="shared" si="269"/>
        <v>48</v>
      </c>
      <c r="T475" s="55">
        <v>48</v>
      </c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</row>
    <row r="476" spans="1:68" s="59" customFormat="1" ht="12.75" customHeight="1">
      <c r="A476" s="54">
        <f>MAX($A$1:$A475)+1</f>
        <v>474</v>
      </c>
      <c r="B476" s="55" t="str">
        <f t="shared" si="272"/>
        <v>Kieran Cox</v>
      </c>
      <c r="C476" s="55" t="str">
        <f t="shared" si="273"/>
        <v>Claire Attridge</v>
      </c>
      <c r="D476" s="55" t="str">
        <f t="shared" si="274"/>
        <v>KCCA1</v>
      </c>
      <c r="E476" s="54" t="str">
        <f>IF(ISERROR(VLOOKUP($D476,SITES!$A:$E,2,FALSE())),"",VLOOKUP($D476,SITES!$A:$E,2,FALSE()))</f>
        <v>Ross Islet Slug Island</v>
      </c>
      <c r="F476" s="55">
        <f>IF(ISERROR(VLOOKUP($D476,SITES!$A:$E,3,FALSE())),"",VLOOKUP($D476,SITES!$A:$E,3,FALSE()))</f>
        <v>48.87039</v>
      </c>
      <c r="G476" s="56">
        <f>IF(ISERROR(VLOOKUP($D476,SITES!$A:$E,4,FALSE())),"",VLOOKUP($D476,SITES!$A:$E,4,FALSE()))</f>
        <v>-125.15989999999999</v>
      </c>
      <c r="H476" s="60" t="str">
        <f t="shared" si="276"/>
        <v>14/06/2023</v>
      </c>
      <c r="I476" s="55">
        <f t="shared" si="277"/>
        <v>3.5</v>
      </c>
      <c r="J476" s="55">
        <f t="shared" si="278"/>
        <v>90</v>
      </c>
      <c r="K476" s="57">
        <f t="shared" si="279"/>
        <v>0.42638888888888898</v>
      </c>
      <c r="L476" s="55" t="str">
        <f t="shared" si="280"/>
        <v>KDC</v>
      </c>
      <c r="M476" s="55">
        <f t="shared" si="281"/>
        <v>2.7</v>
      </c>
      <c r="N476" s="55">
        <f t="shared" si="283"/>
        <v>2</v>
      </c>
      <c r="O476" s="55">
        <f t="shared" si="282"/>
        <v>1</v>
      </c>
      <c r="P476" s="55" t="s">
        <v>144</v>
      </c>
      <c r="Q476" s="54" t="str">
        <f>IF($N476=1,IF(ISERROR(VLOOKUP($P476,'M1'!$A:$C,Q$2,FALSE())),"NOT PRESENT",VLOOKUP($P476,'M1'!$A:$C,Q$2,FALSE())),IF($N476=2,IF(ISERROR(VLOOKUP(DATA!$P476,'M2'!$A:$C,Q$2,FALSE())),"NOT PRESENT",VLOOKUP(DATA!$P476,'M2'!$A:$C,Q$2,FALSE())),IF($N476=0,IF(ISERROR(VLOOKUP($P476,'M1'!$A:$C,Q$2,FALSE())),IF(ISERROR(VLOOKUP(DATA!$P476,'M2'!$A:$C,Q$2,FALSE())),"NOT PRESENT",VLOOKUP(DATA!$P476,'M2'!$A:$C,Q$2,FALSE())),VLOOKUP($P476,'M1'!$A:$C,Q$2,FALSE())),"SPECIFY METHOD")))</f>
        <v>Pomaulax gibberosus</v>
      </c>
      <c r="R476" s="54" t="str">
        <f>IF($N476=1,IF(ISERROR(VLOOKUP($P476,'M1'!$A:$C,R$2,FALSE())),"NOT PRESENT",VLOOKUP($P476,'M1'!$A:$C,R$2,FALSE())),IF($N476=2,IF(ISERROR(VLOOKUP(DATA!$P476,'M2'!$A:$C,R$2,FALSE())),"NOT PRESENT",VLOOKUP(DATA!$P476,'M2'!$A:$C,R$2,FALSE())),IF($N476=0,IF(ISERROR(VLOOKUP($P476,'M1'!$A:$C,R$2,FALSE())),IF(ISERROR(VLOOKUP(DATA!$P476,'M2'!$A:$C,R$2,FALSE())),"NOT PRESENT",VLOOKUP(DATA!$P476,'M2'!$A:$C,R$2,FALSE())),VLOOKUP($P476,'M1'!$A:$C,R$2,FALSE())),"SPECIFY METHOD")))</f>
        <v>Red turban shell</v>
      </c>
      <c r="S476" s="58">
        <f t="shared" si="269"/>
        <v>26</v>
      </c>
      <c r="T476" s="55">
        <v>26</v>
      </c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</row>
    <row r="477" spans="1:68" s="59" customFormat="1" ht="12.75" customHeight="1">
      <c r="A477" s="54">
        <f>MAX($A$1:$A476)+1</f>
        <v>475</v>
      </c>
      <c r="B477" s="55" t="str">
        <f t="shared" si="272"/>
        <v>Kieran Cox</v>
      </c>
      <c r="C477" s="55" t="str">
        <f t="shared" si="273"/>
        <v>Claire Attridge</v>
      </c>
      <c r="D477" s="55" t="str">
        <f t="shared" si="274"/>
        <v>KCCA1</v>
      </c>
      <c r="E477" s="54" t="str">
        <f>IF(ISERROR(VLOOKUP($D477,SITES!$A:$E,2,FALSE())),"",VLOOKUP($D477,SITES!$A:$E,2,FALSE()))</f>
        <v>Ross Islet Slug Island</v>
      </c>
      <c r="F477" s="55">
        <f>IF(ISERROR(VLOOKUP($D477,SITES!$A:$E,3,FALSE())),"",VLOOKUP($D477,SITES!$A:$E,3,FALSE()))</f>
        <v>48.87039</v>
      </c>
      <c r="G477" s="56">
        <f>IF(ISERROR(VLOOKUP($D477,SITES!$A:$E,4,FALSE())),"",VLOOKUP($D477,SITES!$A:$E,4,FALSE()))</f>
        <v>-125.15989999999999</v>
      </c>
      <c r="H477" s="60" t="str">
        <f t="shared" si="276"/>
        <v>14/06/2023</v>
      </c>
      <c r="I477" s="55">
        <f t="shared" si="277"/>
        <v>3.5</v>
      </c>
      <c r="J477" s="55">
        <f t="shared" si="278"/>
        <v>90</v>
      </c>
      <c r="K477" s="57">
        <f t="shared" si="279"/>
        <v>0.42638888888888898</v>
      </c>
      <c r="L477" s="55" t="str">
        <f t="shared" si="280"/>
        <v>KDC</v>
      </c>
      <c r="M477" s="55">
        <f t="shared" si="281"/>
        <v>2.7</v>
      </c>
      <c r="N477" s="55">
        <f t="shared" si="283"/>
        <v>2</v>
      </c>
      <c r="O477" s="55">
        <f t="shared" si="282"/>
        <v>1</v>
      </c>
      <c r="P477" s="55" t="s">
        <v>148</v>
      </c>
      <c r="Q477" s="54" t="str">
        <f>IF($N477=1,IF(ISERROR(VLOOKUP($P477,'M1'!$A:$C,Q$2,FALSE())),"NOT PRESENT",VLOOKUP($P477,'M1'!$A:$C,Q$2,FALSE())),IF($N477=2,IF(ISERROR(VLOOKUP(DATA!$P477,'M2'!$A:$C,Q$2,FALSE())),"NOT PRESENT",VLOOKUP(DATA!$P477,'M2'!$A:$C,Q$2,FALSE())),IF($N477=0,IF(ISERROR(VLOOKUP($P477,'M1'!$A:$C,Q$2,FALSE())),IF(ISERROR(VLOOKUP(DATA!$P477,'M2'!$A:$C,Q$2,FALSE())),"NOT PRESENT",VLOOKUP(DATA!$P477,'M2'!$A:$C,Q$2,FALSE())),VLOOKUP($P477,'M1'!$A:$C,Q$2,FALSE())),"SPECIFY METHOD")))</f>
        <v>Apostichopus californicus</v>
      </c>
      <c r="R477" s="54" t="str">
        <f>IF($N477=1,IF(ISERROR(VLOOKUP($P477,'M1'!$A:$C,R$2,FALSE())),"NOT PRESENT",VLOOKUP($P477,'M1'!$A:$C,R$2,FALSE())),IF($N477=2,IF(ISERROR(VLOOKUP(DATA!$P477,'M2'!$A:$C,R$2,FALSE())),"NOT PRESENT",VLOOKUP(DATA!$P477,'M2'!$A:$C,R$2,FALSE())),IF($N477=0,IF(ISERROR(VLOOKUP($P477,'M1'!$A:$C,R$2,FALSE())),IF(ISERROR(VLOOKUP(DATA!$P477,'M2'!$A:$C,R$2,FALSE())),"NOT PRESENT",VLOOKUP(DATA!$P477,'M2'!$A:$C,R$2,FALSE())),VLOOKUP($P477,'M1'!$A:$C,R$2,FALSE())),"SPECIFY METHOD")))</f>
        <v>California sea cucumber</v>
      </c>
      <c r="S477" s="58">
        <f t="shared" si="269"/>
        <v>17</v>
      </c>
      <c r="T477" s="55">
        <v>17</v>
      </c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</row>
    <row r="478" spans="1:68" s="59" customFormat="1" ht="12.75" customHeight="1">
      <c r="A478" s="54">
        <f>MAX($A$1:$A477)+1</f>
        <v>476</v>
      </c>
      <c r="B478" s="55" t="str">
        <f t="shared" si="272"/>
        <v>Kieran Cox</v>
      </c>
      <c r="C478" s="55" t="str">
        <f t="shared" si="273"/>
        <v>Claire Attridge</v>
      </c>
      <c r="D478" s="55" t="str">
        <f t="shared" si="274"/>
        <v>KCCA1</v>
      </c>
      <c r="E478" s="54" t="str">
        <f>IF(ISERROR(VLOOKUP($D478,SITES!$A:$E,2,FALSE())),"",VLOOKUP($D478,SITES!$A:$E,2,FALSE()))</f>
        <v>Ross Islet Slug Island</v>
      </c>
      <c r="F478" s="55">
        <f>IF(ISERROR(VLOOKUP($D478,SITES!$A:$E,3,FALSE())),"",VLOOKUP($D478,SITES!$A:$E,3,FALSE()))</f>
        <v>48.87039</v>
      </c>
      <c r="G478" s="56">
        <f>IF(ISERROR(VLOOKUP($D478,SITES!$A:$E,4,FALSE())),"",VLOOKUP($D478,SITES!$A:$E,4,FALSE()))</f>
        <v>-125.15989999999999</v>
      </c>
      <c r="H478" s="60" t="str">
        <f t="shared" si="276"/>
        <v>14/06/2023</v>
      </c>
      <c r="I478" s="55">
        <f t="shared" si="277"/>
        <v>3.5</v>
      </c>
      <c r="J478" s="55">
        <f t="shared" si="278"/>
        <v>90</v>
      </c>
      <c r="K478" s="57">
        <f t="shared" si="279"/>
        <v>0.42638888888888898</v>
      </c>
      <c r="L478" s="55" t="str">
        <f t="shared" si="280"/>
        <v>KDC</v>
      </c>
      <c r="M478" s="55">
        <f t="shared" si="281"/>
        <v>2.7</v>
      </c>
      <c r="N478" s="55">
        <f t="shared" si="283"/>
        <v>2</v>
      </c>
      <c r="O478" s="55">
        <f t="shared" si="282"/>
        <v>1</v>
      </c>
      <c r="P478" s="55" t="s">
        <v>146</v>
      </c>
      <c r="Q478" s="54" t="str">
        <f>IF($N478=1,IF(ISERROR(VLOOKUP($P478,'M1'!$A:$C,Q$2,FALSE())),"NOT PRESENT",VLOOKUP($P478,'M1'!$A:$C,Q$2,FALSE())),IF($N478=2,IF(ISERROR(VLOOKUP(DATA!$P478,'M2'!$A:$C,Q$2,FALSE())),"NOT PRESENT",VLOOKUP(DATA!$P478,'M2'!$A:$C,Q$2,FALSE())),IF($N478=0,IF(ISERROR(VLOOKUP($P478,'M1'!$A:$C,Q$2,FALSE())),IF(ISERROR(VLOOKUP(DATA!$P478,'M2'!$A:$C,Q$2,FALSE())),"NOT PRESENT",VLOOKUP(DATA!$P478,'M2'!$A:$C,Q$2,FALSE())),VLOOKUP($P478,'M1'!$A:$C,Q$2,FALSE())),"SPECIFY METHOD")))</f>
        <v>Mesocentrotus franciscanus</v>
      </c>
      <c r="R478" s="54" t="str">
        <f>IF($N478=1,IF(ISERROR(VLOOKUP($P478,'M1'!$A:$C,R$2,FALSE())),"NOT PRESENT",VLOOKUP($P478,'M1'!$A:$C,R$2,FALSE())),IF($N478=2,IF(ISERROR(VLOOKUP(DATA!$P478,'M2'!$A:$C,R$2,FALSE())),"NOT PRESENT",VLOOKUP(DATA!$P478,'M2'!$A:$C,R$2,FALSE())),IF($N478=0,IF(ISERROR(VLOOKUP($P478,'M1'!$A:$C,R$2,FALSE())),IF(ISERROR(VLOOKUP(DATA!$P478,'M2'!$A:$C,R$2,FALSE())),"NOT PRESENT",VLOOKUP(DATA!$P478,'M2'!$A:$C,R$2,FALSE())),VLOOKUP($P478,'M1'!$A:$C,R$2,FALSE())),"SPECIFY METHOD")))</f>
        <v>Red sea urchin</v>
      </c>
      <c r="S478" s="58">
        <f t="shared" si="269"/>
        <v>87</v>
      </c>
      <c r="T478" s="55">
        <v>87</v>
      </c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</row>
    <row r="479" spans="1:68" s="59" customFormat="1" ht="12.75" customHeight="1">
      <c r="A479" s="54">
        <f>MAX($A$1:$A478)+1</f>
        <v>477</v>
      </c>
      <c r="B479" s="55" t="str">
        <f t="shared" si="272"/>
        <v>Kieran Cox</v>
      </c>
      <c r="C479" s="55" t="str">
        <f t="shared" si="273"/>
        <v>Claire Attridge</v>
      </c>
      <c r="D479" s="55" t="str">
        <f t="shared" si="274"/>
        <v>KCCA1</v>
      </c>
      <c r="E479" s="54" t="str">
        <f>IF(ISERROR(VLOOKUP($D479,SITES!$A:$E,2,FALSE())),"",VLOOKUP($D479,SITES!$A:$E,2,FALSE()))</f>
        <v>Ross Islet Slug Island</v>
      </c>
      <c r="F479" s="55">
        <f>IF(ISERROR(VLOOKUP($D479,SITES!$A:$E,3,FALSE())),"",VLOOKUP($D479,SITES!$A:$E,3,FALSE()))</f>
        <v>48.87039</v>
      </c>
      <c r="G479" s="56">
        <f>IF(ISERROR(VLOOKUP($D479,SITES!$A:$E,4,FALSE())),"",VLOOKUP($D479,SITES!$A:$E,4,FALSE()))</f>
        <v>-125.15989999999999</v>
      </c>
      <c r="H479" s="60" t="str">
        <f t="shared" si="276"/>
        <v>14/06/2023</v>
      </c>
      <c r="I479" s="55">
        <f t="shared" si="277"/>
        <v>3.5</v>
      </c>
      <c r="J479" s="55">
        <f t="shared" si="278"/>
        <v>90</v>
      </c>
      <c r="K479" s="57">
        <f t="shared" si="279"/>
        <v>0.42638888888888898</v>
      </c>
      <c r="L479" s="55" t="str">
        <f t="shared" si="280"/>
        <v>KDC</v>
      </c>
      <c r="M479" s="55">
        <f t="shared" si="281"/>
        <v>2.7</v>
      </c>
      <c r="N479" s="55">
        <f t="shared" si="283"/>
        <v>2</v>
      </c>
      <c r="O479" s="55">
        <f t="shared" si="282"/>
        <v>1</v>
      </c>
      <c r="P479" s="55" t="s">
        <v>143</v>
      </c>
      <c r="Q479" s="54" t="str">
        <f>IF($N479=1,IF(ISERROR(VLOOKUP($P479,'M1'!$A:$C,Q$2,FALSE())),"NOT PRESENT",VLOOKUP($P479,'M1'!$A:$C,Q$2,FALSE())),IF($N479=2,IF(ISERROR(VLOOKUP(DATA!$P479,'M2'!$A:$C,Q$2,FALSE())),"NOT PRESENT",VLOOKUP(DATA!$P479,'M2'!$A:$C,Q$2,FALSE())),IF($N479=0,IF(ISERROR(VLOOKUP($P479,'M1'!$A:$C,Q$2,FALSE())),IF(ISERROR(VLOOKUP(DATA!$P479,'M2'!$A:$C,Q$2,FALSE())),"NOT PRESENT",VLOOKUP(DATA!$P479,'M2'!$A:$C,Q$2,FALSE())),VLOOKUP($P479,'M1'!$A:$C,Q$2,FALSE())),"SPECIFY METHOD")))</f>
        <v>Henricia spp.</v>
      </c>
      <c r="R479" s="54" t="str">
        <f>IF($N479=1,IF(ISERROR(VLOOKUP($P479,'M1'!$A:$C,R$2,FALSE())),"NOT PRESENT",VLOOKUP($P479,'M1'!$A:$C,R$2,FALSE())),IF($N479=2,IF(ISERROR(VLOOKUP(DATA!$P479,'M2'!$A:$C,R$2,FALSE())),"NOT PRESENT",VLOOKUP(DATA!$P479,'M2'!$A:$C,R$2,FALSE())),IF($N479=0,IF(ISERROR(VLOOKUP($P479,'M1'!$A:$C,R$2,FALSE())),IF(ISERROR(VLOOKUP(DATA!$P479,'M2'!$A:$C,R$2,FALSE())),"NOT PRESENT",VLOOKUP(DATA!$P479,'M2'!$A:$C,R$2,FALSE())),VLOOKUP($P479,'M1'!$A:$C,R$2,FALSE())),"SPECIFY METHOD")))</f>
        <v>Unidentified blood star</v>
      </c>
      <c r="S479" s="58">
        <f t="shared" si="269"/>
        <v>1</v>
      </c>
      <c r="T479" s="55">
        <v>1</v>
      </c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</row>
    <row r="480" spans="1:68" s="59" customFormat="1" ht="12.75" customHeight="1">
      <c r="A480" s="54">
        <f>MAX($A$1:$A479)+1</f>
        <v>478</v>
      </c>
      <c r="B480" s="55" t="str">
        <f t="shared" si="272"/>
        <v>Kieran Cox</v>
      </c>
      <c r="C480" s="55" t="str">
        <f t="shared" si="273"/>
        <v>Claire Attridge</v>
      </c>
      <c r="D480" s="55" t="str">
        <f t="shared" si="274"/>
        <v>KCCA1</v>
      </c>
      <c r="E480" s="54" t="str">
        <f>IF(ISERROR(VLOOKUP($D480,SITES!$A:$E,2,FALSE())),"",VLOOKUP($D480,SITES!$A:$E,2,FALSE()))</f>
        <v>Ross Islet Slug Island</v>
      </c>
      <c r="F480" s="55">
        <f>IF(ISERROR(VLOOKUP($D480,SITES!$A:$E,3,FALSE())),"",VLOOKUP($D480,SITES!$A:$E,3,FALSE()))</f>
        <v>48.87039</v>
      </c>
      <c r="G480" s="56">
        <f>IF(ISERROR(VLOOKUP($D480,SITES!$A:$E,4,FALSE())),"",VLOOKUP($D480,SITES!$A:$E,4,FALSE()))</f>
        <v>-125.15989999999999</v>
      </c>
      <c r="H480" s="60" t="str">
        <f t="shared" si="276"/>
        <v>14/06/2023</v>
      </c>
      <c r="I480" s="55">
        <f t="shared" si="277"/>
        <v>3.5</v>
      </c>
      <c r="J480" s="55">
        <f t="shared" si="278"/>
        <v>90</v>
      </c>
      <c r="K480" s="57">
        <f t="shared" si="279"/>
        <v>0.42638888888888898</v>
      </c>
      <c r="L480" s="55" t="str">
        <f t="shared" si="280"/>
        <v>KDC</v>
      </c>
      <c r="M480" s="55">
        <f t="shared" si="281"/>
        <v>2.7</v>
      </c>
      <c r="N480" s="55">
        <f t="shared" si="283"/>
        <v>2</v>
      </c>
      <c r="O480" s="55">
        <f t="shared" si="282"/>
        <v>1</v>
      </c>
      <c r="P480" s="55" t="s">
        <v>208</v>
      </c>
      <c r="Q480" s="54" t="str">
        <f>IF($N480=1,IF(ISERROR(VLOOKUP($P480,'M1'!$A:$C,Q$2,FALSE())),"NOT PRESENT",VLOOKUP($P480,'M1'!$A:$C,Q$2,FALSE())),IF($N480=2,IF(ISERROR(VLOOKUP(DATA!$P480,'M2'!$A:$C,Q$2,FALSE())),"NOT PRESENT",VLOOKUP(DATA!$P480,'M2'!$A:$C,Q$2,FALSE())),IF($N480=0,IF(ISERROR(VLOOKUP($P480,'M1'!$A:$C,Q$2,FALSE())),IF(ISERROR(VLOOKUP(DATA!$P480,'M2'!$A:$C,Q$2,FALSE())),"NOT PRESENT",VLOOKUP(DATA!$P480,'M2'!$A:$C,Q$2,FALSE())),VLOOKUP($P480,'M1'!$A:$C,Q$2,FALSE())),"SPECIFY METHOD")))</f>
        <v>Pugettia gracilis</v>
      </c>
      <c r="R480" s="54" t="str">
        <f>IF($N480=1,IF(ISERROR(VLOOKUP($P480,'M1'!$A:$C,R$2,FALSE())),"NOT PRESENT",VLOOKUP($P480,'M1'!$A:$C,R$2,FALSE())),IF($N480=2,IF(ISERROR(VLOOKUP(DATA!$P480,'M2'!$A:$C,R$2,FALSE())),"NOT PRESENT",VLOOKUP(DATA!$P480,'M2'!$A:$C,R$2,FALSE())),IF($N480=0,IF(ISERROR(VLOOKUP($P480,'M1'!$A:$C,R$2,FALSE())),IF(ISERROR(VLOOKUP(DATA!$P480,'M2'!$A:$C,R$2,FALSE())),"NOT PRESENT",VLOOKUP(DATA!$P480,'M2'!$A:$C,R$2,FALSE())),VLOOKUP($P480,'M1'!$A:$C,R$2,FALSE())),"SPECIFY METHOD")))</f>
        <v>Graceful kelp crab</v>
      </c>
      <c r="S480" s="58">
        <f t="shared" si="269"/>
        <v>6</v>
      </c>
      <c r="T480" s="55">
        <v>6</v>
      </c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</row>
    <row r="481" spans="1:68" s="59" customFormat="1" ht="12.75" customHeight="1">
      <c r="A481" s="54">
        <f>MAX($A$1:$A480)+1</f>
        <v>479</v>
      </c>
      <c r="B481" s="55" t="str">
        <f t="shared" si="272"/>
        <v>Kieran Cox</v>
      </c>
      <c r="C481" s="55" t="str">
        <f t="shared" si="273"/>
        <v>Claire Attridge</v>
      </c>
      <c r="D481" s="55" t="str">
        <f t="shared" si="274"/>
        <v>KCCA1</v>
      </c>
      <c r="E481" s="54" t="str">
        <f>IF(ISERROR(VLOOKUP($D481,SITES!$A:$E,2,FALSE())),"",VLOOKUP($D481,SITES!$A:$E,2,FALSE()))</f>
        <v>Ross Islet Slug Island</v>
      </c>
      <c r="F481" s="55">
        <f>IF(ISERROR(VLOOKUP($D481,SITES!$A:$E,3,FALSE())),"",VLOOKUP($D481,SITES!$A:$E,3,FALSE()))</f>
        <v>48.87039</v>
      </c>
      <c r="G481" s="56">
        <f>IF(ISERROR(VLOOKUP($D481,SITES!$A:$E,4,FALSE())),"",VLOOKUP($D481,SITES!$A:$E,4,FALSE()))</f>
        <v>-125.15989999999999</v>
      </c>
      <c r="H481" s="60" t="str">
        <f t="shared" si="276"/>
        <v>14/06/2023</v>
      </c>
      <c r="I481" s="55">
        <f t="shared" si="277"/>
        <v>3.5</v>
      </c>
      <c r="J481" s="55">
        <f t="shared" si="278"/>
        <v>90</v>
      </c>
      <c r="K481" s="57">
        <f t="shared" si="279"/>
        <v>0.42638888888888898</v>
      </c>
      <c r="L481" s="55" t="str">
        <f t="shared" si="280"/>
        <v>KDC</v>
      </c>
      <c r="M481" s="55">
        <f t="shared" si="281"/>
        <v>2.7</v>
      </c>
      <c r="N481" s="55">
        <f t="shared" si="283"/>
        <v>2</v>
      </c>
      <c r="O481" s="55">
        <f t="shared" si="282"/>
        <v>1</v>
      </c>
      <c r="P481" s="55" t="s">
        <v>192</v>
      </c>
      <c r="Q481" s="54" t="str">
        <f>IF($N481=1,IF(ISERROR(VLOOKUP($P481,'M1'!$A:$C,Q$2,FALSE())),"NOT PRESENT",VLOOKUP($P481,'M1'!$A:$C,Q$2,FALSE())),IF($N481=2,IF(ISERROR(VLOOKUP(DATA!$P481,'M2'!$A:$C,Q$2,FALSE())),"NOT PRESENT",VLOOKUP(DATA!$P481,'M2'!$A:$C,Q$2,FALSE())),IF($N481=0,IF(ISERROR(VLOOKUP($P481,'M1'!$A:$C,Q$2,FALSE())),IF(ISERROR(VLOOKUP(DATA!$P481,'M2'!$A:$C,Q$2,FALSE())),"NOT PRESENT",VLOOKUP(DATA!$P481,'M2'!$A:$C,Q$2,FALSE())),VLOOKUP($P481,'M1'!$A:$C,Q$2,FALSE())),"SPECIFY METHOD")))</f>
        <v>Crassadoma gigantea</v>
      </c>
      <c r="R481" s="54" t="str">
        <f>IF($N481=1,IF(ISERROR(VLOOKUP($P481,'M1'!$A:$C,R$2,FALSE())),"NOT PRESENT",VLOOKUP($P481,'M1'!$A:$C,R$2,FALSE())),IF($N481=2,IF(ISERROR(VLOOKUP(DATA!$P481,'M2'!$A:$C,R$2,FALSE())),"NOT PRESENT",VLOOKUP(DATA!$P481,'M2'!$A:$C,R$2,FALSE())),IF($N481=0,IF(ISERROR(VLOOKUP($P481,'M1'!$A:$C,R$2,FALSE())),IF(ISERROR(VLOOKUP(DATA!$P481,'M2'!$A:$C,R$2,FALSE())),"NOT PRESENT",VLOOKUP(DATA!$P481,'M2'!$A:$C,R$2,FALSE())),VLOOKUP($P481,'M1'!$A:$C,R$2,FALSE())),"SPECIFY METHOD")))</f>
        <v>Purple-hinged rock scallop</v>
      </c>
      <c r="S481" s="58">
        <f t="shared" si="269"/>
        <v>4</v>
      </c>
      <c r="T481" s="55">
        <v>0</v>
      </c>
      <c r="U481" s="55"/>
      <c r="V481" s="55"/>
      <c r="W481" s="55">
        <v>2</v>
      </c>
      <c r="X481" s="55">
        <v>2</v>
      </c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</row>
    <row r="482" spans="1:68" s="59" customFormat="1" ht="12.75" customHeight="1">
      <c r="A482" s="54">
        <f>MAX($A$1:$A481)+1</f>
        <v>480</v>
      </c>
      <c r="B482" s="55" t="str">
        <f t="shared" si="272"/>
        <v>Kieran Cox</v>
      </c>
      <c r="C482" s="55" t="str">
        <f t="shared" si="273"/>
        <v>Claire Attridge</v>
      </c>
      <c r="D482" s="55" t="str">
        <f t="shared" si="274"/>
        <v>KCCA1</v>
      </c>
      <c r="E482" s="54" t="str">
        <f>IF(ISERROR(VLOOKUP($D482,SITES!$A:$E,2,FALSE())),"",VLOOKUP($D482,SITES!$A:$E,2,FALSE()))</f>
        <v>Ross Islet Slug Island</v>
      </c>
      <c r="F482" s="55">
        <f>IF(ISERROR(VLOOKUP($D482,SITES!$A:$E,3,FALSE())),"",VLOOKUP($D482,SITES!$A:$E,3,FALSE()))</f>
        <v>48.87039</v>
      </c>
      <c r="G482" s="56">
        <f>IF(ISERROR(VLOOKUP($D482,SITES!$A:$E,4,FALSE())),"",VLOOKUP($D482,SITES!$A:$E,4,FALSE()))</f>
        <v>-125.15989999999999</v>
      </c>
      <c r="H482" s="60" t="str">
        <f t="shared" si="276"/>
        <v>14/06/2023</v>
      </c>
      <c r="I482" s="55">
        <f t="shared" si="277"/>
        <v>3.5</v>
      </c>
      <c r="J482" s="55">
        <f t="shared" si="278"/>
        <v>90</v>
      </c>
      <c r="K482" s="57">
        <f t="shared" si="279"/>
        <v>0.42638888888888898</v>
      </c>
      <c r="L482" s="55" t="str">
        <f t="shared" si="280"/>
        <v>KDC</v>
      </c>
      <c r="M482" s="55">
        <f t="shared" si="281"/>
        <v>2.7</v>
      </c>
      <c r="N482" s="55">
        <f t="shared" si="283"/>
        <v>2</v>
      </c>
      <c r="O482" s="55">
        <f t="shared" si="282"/>
        <v>1</v>
      </c>
      <c r="P482" s="55" t="s">
        <v>193</v>
      </c>
      <c r="Q482" s="54" t="str">
        <f>IF($N482=1,IF(ISERROR(VLOOKUP($P482,'M1'!$A:$C,Q$2,FALSE())),"NOT PRESENT",VLOOKUP($P482,'M1'!$A:$C,Q$2,FALSE())),IF($N482=2,IF(ISERROR(VLOOKUP(DATA!$P482,'M2'!$A:$C,Q$2,FALSE())),"NOT PRESENT",VLOOKUP(DATA!$P482,'M2'!$A:$C,Q$2,FALSE())),IF($N482=0,IF(ISERROR(VLOOKUP($P482,'M1'!$A:$C,Q$2,FALSE())),IF(ISERROR(VLOOKUP(DATA!$P482,'M2'!$A:$C,Q$2,FALSE())),"NOT PRESENT",VLOOKUP(DATA!$P482,'M2'!$A:$C,Q$2,FALSE())),VLOOKUP($P482,'M1'!$A:$C,Q$2,FALSE())),"SPECIFY METHOD")))</f>
        <v>Diodora aspera</v>
      </c>
      <c r="R482" s="54" t="str">
        <f>IF($N482=1,IF(ISERROR(VLOOKUP($P482,'M1'!$A:$C,R$2,FALSE())),"NOT PRESENT",VLOOKUP($P482,'M1'!$A:$C,R$2,FALSE())),IF($N482=2,IF(ISERROR(VLOOKUP(DATA!$P482,'M2'!$A:$C,R$2,FALSE())),"NOT PRESENT",VLOOKUP(DATA!$P482,'M2'!$A:$C,R$2,FALSE())),IF($N482=0,IF(ISERROR(VLOOKUP($P482,'M1'!$A:$C,R$2,FALSE())),IF(ISERROR(VLOOKUP(DATA!$P482,'M2'!$A:$C,R$2,FALSE())),"NOT PRESENT",VLOOKUP(DATA!$P482,'M2'!$A:$C,R$2,FALSE())),VLOOKUP($P482,'M1'!$A:$C,R$2,FALSE())),"SPECIFY METHOD")))</f>
        <v>Rough Keyhold Limpet</v>
      </c>
      <c r="S482" s="58">
        <f t="shared" si="269"/>
        <v>11</v>
      </c>
      <c r="T482" s="55">
        <v>11</v>
      </c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</row>
    <row r="483" spans="1:68" s="59" customFormat="1" ht="12.75" customHeight="1">
      <c r="A483" s="54">
        <f>MAX($A$1:$A482)+1</f>
        <v>481</v>
      </c>
      <c r="B483" s="55" t="str">
        <f t="shared" si="272"/>
        <v>Kieran Cox</v>
      </c>
      <c r="C483" s="55" t="str">
        <f t="shared" si="273"/>
        <v>Claire Attridge</v>
      </c>
      <c r="D483" s="55" t="str">
        <f t="shared" si="274"/>
        <v>KCCA1</v>
      </c>
      <c r="E483" s="54" t="str">
        <f>IF(ISERROR(VLOOKUP($D483,SITES!$A:$E,2,FALSE())),"",VLOOKUP($D483,SITES!$A:$E,2,FALSE()))</f>
        <v>Ross Islet Slug Island</v>
      </c>
      <c r="F483" s="55">
        <f>IF(ISERROR(VLOOKUP($D483,SITES!$A:$E,3,FALSE())),"",VLOOKUP($D483,SITES!$A:$E,3,FALSE()))</f>
        <v>48.87039</v>
      </c>
      <c r="G483" s="56">
        <f>IF(ISERROR(VLOOKUP($D483,SITES!$A:$E,4,FALSE())),"",VLOOKUP($D483,SITES!$A:$E,4,FALSE()))</f>
        <v>-125.15989999999999</v>
      </c>
      <c r="H483" s="60" t="str">
        <f t="shared" si="276"/>
        <v>14/06/2023</v>
      </c>
      <c r="I483" s="55">
        <f t="shared" si="277"/>
        <v>3.5</v>
      </c>
      <c r="J483" s="55">
        <f t="shared" si="278"/>
        <v>90</v>
      </c>
      <c r="K483" s="57">
        <f t="shared" si="279"/>
        <v>0.42638888888888898</v>
      </c>
      <c r="L483" s="55" t="str">
        <f t="shared" si="280"/>
        <v>KDC</v>
      </c>
      <c r="M483" s="55">
        <f t="shared" si="281"/>
        <v>2.7</v>
      </c>
      <c r="N483" s="55">
        <f t="shared" si="283"/>
        <v>2</v>
      </c>
      <c r="O483" s="55">
        <f t="shared" si="282"/>
        <v>1</v>
      </c>
      <c r="P483" s="55" t="s">
        <v>151</v>
      </c>
      <c r="Q483" s="54" t="str">
        <f>IF($N483=1,IF(ISERROR(VLOOKUP($P483,'M1'!$A:$C,Q$2,FALSE())),"NOT PRESENT",VLOOKUP($P483,'M1'!$A:$C,Q$2,FALSE())),IF($N483=2,IF(ISERROR(VLOOKUP(DATA!$P483,'M2'!$A:$C,Q$2,FALSE())),"NOT PRESENT",VLOOKUP(DATA!$P483,'M2'!$A:$C,Q$2,FALSE())),IF($N483=0,IF(ISERROR(VLOOKUP($P483,'M1'!$A:$C,Q$2,FALSE())),IF(ISERROR(VLOOKUP(DATA!$P483,'M2'!$A:$C,Q$2,FALSE())),"NOT PRESENT",VLOOKUP(DATA!$P483,'M2'!$A:$C,Q$2,FALSE())),VLOOKUP($P483,'M1'!$A:$C,Q$2,FALSE())),"SPECIFY METHOD")))</f>
        <v>Evasterias troschelii</v>
      </c>
      <c r="R483" s="54" t="str">
        <f>IF($N483=1,IF(ISERROR(VLOOKUP($P483,'M1'!$A:$C,R$2,FALSE())),"NOT PRESENT",VLOOKUP($P483,'M1'!$A:$C,R$2,FALSE())),IF($N483=2,IF(ISERROR(VLOOKUP(DATA!$P483,'M2'!$A:$C,R$2,FALSE())),"NOT PRESENT",VLOOKUP(DATA!$P483,'M2'!$A:$C,R$2,FALSE())),IF($N483=0,IF(ISERROR(VLOOKUP($P483,'M1'!$A:$C,R$2,FALSE())),IF(ISERROR(VLOOKUP(DATA!$P483,'M2'!$A:$C,R$2,FALSE())),"NOT PRESENT",VLOOKUP(DATA!$P483,'M2'!$A:$C,R$2,FALSE())),VLOOKUP($P483,'M1'!$A:$C,R$2,FALSE())),"SPECIFY METHOD")))</f>
        <v>Mottled starfish</v>
      </c>
      <c r="S483" s="58">
        <f t="shared" si="269"/>
        <v>3</v>
      </c>
      <c r="T483" s="55">
        <v>3</v>
      </c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</row>
    <row r="484" spans="1:68" s="59" customFormat="1" ht="12.75" customHeight="1">
      <c r="A484" s="54">
        <f>MAX($A$1:$A483)+1</f>
        <v>482</v>
      </c>
      <c r="B484" s="55" t="str">
        <f t="shared" si="272"/>
        <v>Kieran Cox</v>
      </c>
      <c r="C484" s="55" t="str">
        <f t="shared" si="273"/>
        <v>Claire Attridge</v>
      </c>
      <c r="D484" s="55" t="str">
        <f t="shared" si="274"/>
        <v>KCCA1</v>
      </c>
      <c r="E484" s="54" t="str">
        <f>IF(ISERROR(VLOOKUP($D484,SITES!$A:$E,2,FALSE())),"",VLOOKUP($D484,SITES!$A:$E,2,FALSE()))</f>
        <v>Ross Islet Slug Island</v>
      </c>
      <c r="F484" s="55">
        <f>IF(ISERROR(VLOOKUP($D484,SITES!$A:$E,3,FALSE())),"",VLOOKUP($D484,SITES!$A:$E,3,FALSE()))</f>
        <v>48.87039</v>
      </c>
      <c r="G484" s="56">
        <f>IF(ISERROR(VLOOKUP($D484,SITES!$A:$E,4,FALSE())),"",VLOOKUP($D484,SITES!$A:$E,4,FALSE()))</f>
        <v>-125.15989999999999</v>
      </c>
      <c r="H484" s="60" t="str">
        <f t="shared" si="276"/>
        <v>14/06/2023</v>
      </c>
      <c r="I484" s="55">
        <f t="shared" si="277"/>
        <v>3.5</v>
      </c>
      <c r="J484" s="55">
        <f t="shared" si="278"/>
        <v>90</v>
      </c>
      <c r="K484" s="57">
        <f t="shared" si="279"/>
        <v>0.42638888888888898</v>
      </c>
      <c r="L484" s="55" t="str">
        <f t="shared" si="280"/>
        <v>KDC</v>
      </c>
      <c r="M484" s="55">
        <f t="shared" si="281"/>
        <v>2.7</v>
      </c>
      <c r="N484" s="55">
        <f t="shared" si="283"/>
        <v>2</v>
      </c>
      <c r="O484" s="55">
        <f t="shared" si="282"/>
        <v>1</v>
      </c>
      <c r="P484" s="55" t="s">
        <v>177</v>
      </c>
      <c r="Q484" s="54" t="str">
        <f>IF($N484=1,IF(ISERROR(VLOOKUP($P484,'M1'!$A:$C,Q$2,FALSE())),"NOT PRESENT",VLOOKUP($P484,'M1'!$A:$C,Q$2,FALSE())),IF($N484=2,IF(ISERROR(VLOOKUP(DATA!$P484,'M2'!$A:$C,Q$2,FALSE())),"NOT PRESENT",VLOOKUP(DATA!$P484,'M2'!$A:$C,Q$2,FALSE())),IF($N484=0,IF(ISERROR(VLOOKUP($P484,'M1'!$A:$C,Q$2,FALSE())),IF(ISERROR(VLOOKUP(DATA!$P484,'M2'!$A:$C,Q$2,FALSE())),"NOT PRESENT",VLOOKUP(DATA!$P484,'M2'!$A:$C,Q$2,FALSE())),VLOOKUP($P484,'M1'!$A:$C,Q$2,FALSE())),"SPECIFY METHOD")))</f>
        <v>Jordania zonope</v>
      </c>
      <c r="R484" s="54" t="str">
        <f>IF($N484=1,IF(ISERROR(VLOOKUP($P484,'M1'!$A:$C,R$2,FALSE())),"NOT PRESENT",VLOOKUP($P484,'M1'!$A:$C,R$2,FALSE())),IF($N484=2,IF(ISERROR(VLOOKUP(DATA!$P484,'M2'!$A:$C,R$2,FALSE())),"NOT PRESENT",VLOOKUP(DATA!$P484,'M2'!$A:$C,R$2,FALSE())),IF($N484=0,IF(ISERROR(VLOOKUP($P484,'M1'!$A:$C,R$2,FALSE())),IF(ISERROR(VLOOKUP(DATA!$P484,'M2'!$A:$C,R$2,FALSE())),"NOT PRESENT",VLOOKUP(DATA!$P484,'M2'!$A:$C,R$2,FALSE())),VLOOKUP($P484,'M1'!$A:$C,R$2,FALSE())),"SPECIFY METHOD")))</f>
        <v>Longfin sculpin</v>
      </c>
      <c r="S484" s="58">
        <f t="shared" si="269"/>
        <v>1</v>
      </c>
      <c r="T484" s="55">
        <v>0</v>
      </c>
      <c r="U484" s="55"/>
      <c r="V484" s="55">
        <v>1</v>
      </c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</row>
    <row r="485" spans="1:68" s="59" customFormat="1" ht="12.75" customHeight="1">
      <c r="A485" s="54">
        <f>MAX($A$1:$A484)+1</f>
        <v>483</v>
      </c>
      <c r="B485" s="55" t="str">
        <f t="shared" si="272"/>
        <v>Kieran Cox</v>
      </c>
      <c r="C485" s="55" t="str">
        <f t="shared" si="273"/>
        <v>Claire Attridge</v>
      </c>
      <c r="D485" s="55" t="str">
        <f t="shared" si="274"/>
        <v>KCCA1</v>
      </c>
      <c r="E485" s="54" t="str">
        <f>IF(ISERROR(VLOOKUP($D485,SITES!$A:$E,2,FALSE())),"",VLOOKUP($D485,SITES!$A:$E,2,FALSE()))</f>
        <v>Ross Islet Slug Island</v>
      </c>
      <c r="F485" s="55">
        <f>IF(ISERROR(VLOOKUP($D485,SITES!$A:$E,3,FALSE())),"",VLOOKUP($D485,SITES!$A:$E,3,FALSE()))</f>
        <v>48.87039</v>
      </c>
      <c r="G485" s="56">
        <f>IF(ISERROR(VLOOKUP($D485,SITES!$A:$E,4,FALSE())),"",VLOOKUP($D485,SITES!$A:$E,4,FALSE()))</f>
        <v>-125.15989999999999</v>
      </c>
      <c r="H485" s="60" t="str">
        <f t="shared" si="276"/>
        <v>14/06/2023</v>
      </c>
      <c r="I485" s="55">
        <f t="shared" si="277"/>
        <v>3.5</v>
      </c>
      <c r="J485" s="55">
        <f t="shared" si="278"/>
        <v>90</v>
      </c>
      <c r="K485" s="57">
        <f t="shared" si="279"/>
        <v>0.42638888888888898</v>
      </c>
      <c r="L485" s="55" t="str">
        <f t="shared" si="280"/>
        <v>KDC</v>
      </c>
      <c r="M485" s="55">
        <f t="shared" si="281"/>
        <v>2.7</v>
      </c>
      <c r="N485" s="55">
        <f t="shared" si="283"/>
        <v>2</v>
      </c>
      <c r="O485" s="55">
        <f t="shared" si="282"/>
        <v>1</v>
      </c>
      <c r="P485" s="55" t="s">
        <v>197</v>
      </c>
      <c r="Q485" s="54" t="str">
        <f>IF($N485=1,IF(ISERROR(VLOOKUP($P485,'M1'!$A:$C,Q$2,FALSE())),"NOT PRESENT",VLOOKUP($P485,'M1'!$A:$C,Q$2,FALSE())),IF($N485=2,IF(ISERROR(VLOOKUP(DATA!$P485,'M2'!$A:$C,Q$2,FALSE())),"NOT PRESENT",VLOOKUP(DATA!$P485,'M2'!$A:$C,Q$2,FALSE())),IF($N485=0,IF(ISERROR(VLOOKUP($P485,'M1'!$A:$C,Q$2,FALSE())),IF(ISERROR(VLOOKUP(DATA!$P485,'M2'!$A:$C,Q$2,FALSE())),"NOT PRESENT",VLOOKUP(DATA!$P485,'M2'!$A:$C,Q$2,FALSE())),VLOOKUP($P485,'M1'!$A:$C,Q$2,FALSE())),"SPECIFY METHOD")))</f>
        <v>Pholis laeta</v>
      </c>
      <c r="R485" s="54" t="str">
        <f>IF($N485=1,IF(ISERROR(VLOOKUP($P485,'M1'!$A:$C,R$2,FALSE())),"NOT PRESENT",VLOOKUP($P485,'M1'!$A:$C,R$2,FALSE())),IF($N485=2,IF(ISERROR(VLOOKUP(DATA!$P485,'M2'!$A:$C,R$2,FALSE())),"NOT PRESENT",VLOOKUP(DATA!$P485,'M2'!$A:$C,R$2,FALSE())),IF($N485=0,IF(ISERROR(VLOOKUP($P485,'M1'!$A:$C,R$2,FALSE())),IF(ISERROR(VLOOKUP(DATA!$P485,'M2'!$A:$C,R$2,FALSE())),"NOT PRESENT",VLOOKUP(DATA!$P485,'M2'!$A:$C,R$2,FALSE())),VLOOKUP($P485,'M1'!$A:$C,R$2,FALSE())),"SPECIFY METHOD")))</f>
        <v>Crescent gunnel</v>
      </c>
      <c r="S485" s="58">
        <f t="shared" si="269"/>
        <v>1</v>
      </c>
      <c r="T485" s="55">
        <v>0</v>
      </c>
      <c r="U485" s="55"/>
      <c r="V485" s="55"/>
      <c r="W485" s="55"/>
      <c r="X485" s="55">
        <v>1</v>
      </c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</row>
    <row r="486" spans="1:68" s="59" customFormat="1" ht="12.75" customHeight="1">
      <c r="A486" s="54">
        <f>MAX($A$1:$A485)+1</f>
        <v>484</v>
      </c>
      <c r="B486" s="55" t="str">
        <f t="shared" si="272"/>
        <v>Kieran Cox</v>
      </c>
      <c r="C486" s="55" t="str">
        <f t="shared" si="273"/>
        <v>Claire Attridge</v>
      </c>
      <c r="D486" s="55" t="str">
        <f t="shared" si="274"/>
        <v>KCCA1</v>
      </c>
      <c r="E486" s="54" t="str">
        <f>IF(ISERROR(VLOOKUP($D486,SITES!$A:$E,2,FALSE())),"",VLOOKUP($D486,SITES!$A:$E,2,FALSE()))</f>
        <v>Ross Islet Slug Island</v>
      </c>
      <c r="F486" s="55">
        <f>IF(ISERROR(VLOOKUP($D486,SITES!$A:$E,3,FALSE())),"",VLOOKUP($D486,SITES!$A:$E,3,FALSE()))</f>
        <v>48.87039</v>
      </c>
      <c r="G486" s="56">
        <f>IF(ISERROR(VLOOKUP($D486,SITES!$A:$E,4,FALSE())),"",VLOOKUP($D486,SITES!$A:$E,4,FALSE()))</f>
        <v>-125.15989999999999</v>
      </c>
      <c r="H486" s="60" t="str">
        <f t="shared" si="276"/>
        <v>14/06/2023</v>
      </c>
      <c r="I486" s="55">
        <f t="shared" si="277"/>
        <v>3.5</v>
      </c>
      <c r="J486" s="55">
        <f t="shared" si="278"/>
        <v>90</v>
      </c>
      <c r="K486" s="57">
        <f t="shared" si="279"/>
        <v>0.42638888888888898</v>
      </c>
      <c r="L486" s="55" t="str">
        <f t="shared" si="280"/>
        <v>KDC</v>
      </c>
      <c r="M486" s="55">
        <f t="shared" si="281"/>
        <v>2.7</v>
      </c>
      <c r="N486" s="55">
        <f t="shared" si="283"/>
        <v>2</v>
      </c>
      <c r="O486" s="55">
        <f t="shared" si="282"/>
        <v>1</v>
      </c>
      <c r="P486" s="55" t="s">
        <v>163</v>
      </c>
      <c r="Q486" s="54" t="str">
        <f>IF($N486=1,IF(ISERROR(VLOOKUP($P486,'M1'!$A:$C,Q$2,FALSE())),"NOT PRESENT",VLOOKUP($P486,'M1'!$A:$C,Q$2,FALSE())),IF($N486=2,IF(ISERROR(VLOOKUP(DATA!$P486,'M2'!$A:$C,Q$2,FALSE())),"NOT PRESENT",VLOOKUP(DATA!$P486,'M2'!$A:$C,Q$2,FALSE())),IF($N486=0,IF(ISERROR(VLOOKUP($P486,'M1'!$A:$C,Q$2,FALSE())),IF(ISERROR(VLOOKUP(DATA!$P486,'M2'!$A:$C,Q$2,FALSE())),"NOT PRESENT",VLOOKUP(DATA!$P486,'M2'!$A:$C,Q$2,FALSE())),VLOOKUP($P486,'M1'!$A:$C,Q$2,FALSE())),"SPECIFY METHOD")))</f>
        <v>Apodichthys flavidus</v>
      </c>
      <c r="R486" s="54" t="str">
        <f>IF($N486=1,IF(ISERROR(VLOOKUP($P486,'M1'!$A:$C,R$2,FALSE())),"NOT PRESENT",VLOOKUP($P486,'M1'!$A:$C,R$2,FALSE())),IF($N486=2,IF(ISERROR(VLOOKUP(DATA!$P486,'M2'!$A:$C,R$2,FALSE())),"NOT PRESENT",VLOOKUP(DATA!$P486,'M2'!$A:$C,R$2,FALSE())),IF($N486=0,IF(ISERROR(VLOOKUP($P486,'M1'!$A:$C,R$2,FALSE())),IF(ISERROR(VLOOKUP(DATA!$P486,'M2'!$A:$C,R$2,FALSE())),"NOT PRESENT",VLOOKUP(DATA!$P486,'M2'!$A:$C,R$2,FALSE())),VLOOKUP($P486,'M1'!$A:$C,R$2,FALSE())),"SPECIFY METHOD")))</f>
        <v>Penpoint gunnel</v>
      </c>
      <c r="S486" s="58">
        <f t="shared" si="269"/>
        <v>1</v>
      </c>
      <c r="T486" s="55">
        <v>0</v>
      </c>
      <c r="U486" s="55"/>
      <c r="V486" s="55"/>
      <c r="W486" s="55"/>
      <c r="X486" s="55">
        <v>1</v>
      </c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</row>
    <row r="487" spans="1:68" s="59" customFormat="1" ht="12.75" customHeight="1">
      <c r="A487" s="54">
        <f>MAX($A$1:$A486)+1</f>
        <v>485</v>
      </c>
      <c r="B487" s="55" t="str">
        <f t="shared" si="272"/>
        <v>Kieran Cox</v>
      </c>
      <c r="C487" s="55" t="str">
        <f t="shared" si="273"/>
        <v>Claire Attridge</v>
      </c>
      <c r="D487" s="55" t="str">
        <f t="shared" si="274"/>
        <v>KCCA1</v>
      </c>
      <c r="E487" s="54" t="str">
        <f>IF(ISERROR(VLOOKUP($D487,SITES!$A:$E,2,FALSE())),"",VLOOKUP($D487,SITES!$A:$E,2,FALSE()))</f>
        <v>Ross Islet Slug Island</v>
      </c>
      <c r="F487" s="55">
        <f>IF(ISERROR(VLOOKUP($D487,SITES!$A:$E,3,FALSE())),"",VLOOKUP($D487,SITES!$A:$E,3,FALSE()))</f>
        <v>48.87039</v>
      </c>
      <c r="G487" s="56">
        <f>IF(ISERROR(VLOOKUP($D487,SITES!$A:$E,4,FALSE())),"",VLOOKUP($D487,SITES!$A:$E,4,FALSE()))</f>
        <v>-125.15989999999999</v>
      </c>
      <c r="H487" s="60" t="str">
        <f t="shared" si="276"/>
        <v>14/06/2023</v>
      </c>
      <c r="I487" s="55">
        <f t="shared" si="277"/>
        <v>3.5</v>
      </c>
      <c r="J487" s="55">
        <f t="shared" si="278"/>
        <v>90</v>
      </c>
      <c r="K487" s="57">
        <f t="shared" si="279"/>
        <v>0.42638888888888898</v>
      </c>
      <c r="L487" s="55" t="str">
        <f t="shared" si="280"/>
        <v>KDC</v>
      </c>
      <c r="M487" s="55">
        <f t="shared" si="281"/>
        <v>2.7</v>
      </c>
      <c r="N487" s="55">
        <f t="shared" si="283"/>
        <v>2</v>
      </c>
      <c r="O487" s="55">
        <f t="shared" si="282"/>
        <v>1</v>
      </c>
      <c r="P487" s="55" t="s">
        <v>162</v>
      </c>
      <c r="Q487" s="54" t="str">
        <f>IF($N487=1,IF(ISERROR(VLOOKUP($P487,'M1'!$A:$C,Q$2,FALSE())),"NOT PRESENT",VLOOKUP($P487,'M1'!$A:$C,Q$2,FALSE())),IF($N487=2,IF(ISERROR(VLOOKUP(DATA!$P487,'M2'!$A:$C,Q$2,FALSE())),"NOT PRESENT",VLOOKUP(DATA!$P487,'M2'!$A:$C,Q$2,FALSE())),IF($N487=0,IF(ISERROR(VLOOKUP($P487,'M1'!$A:$C,Q$2,FALSE())),IF(ISERROR(VLOOKUP(DATA!$P487,'M2'!$A:$C,Q$2,FALSE())),"NOT PRESENT",VLOOKUP(DATA!$P487,'M2'!$A:$C,Q$2,FALSE())),VLOOKUP($P487,'M1'!$A:$C,Q$2,FALSE())),"SPECIFY METHOD")))</f>
        <v>Cancer productus</v>
      </c>
      <c r="R487" s="54" t="str">
        <f>IF($N487=1,IF(ISERROR(VLOOKUP($P487,'M1'!$A:$C,R$2,FALSE())),"NOT PRESENT",VLOOKUP($P487,'M1'!$A:$C,R$2,FALSE())),IF($N487=2,IF(ISERROR(VLOOKUP(DATA!$P487,'M2'!$A:$C,R$2,FALSE())),"NOT PRESENT",VLOOKUP(DATA!$P487,'M2'!$A:$C,R$2,FALSE())),IF($N487=0,IF(ISERROR(VLOOKUP($P487,'M1'!$A:$C,R$2,FALSE())),IF(ISERROR(VLOOKUP(DATA!$P487,'M2'!$A:$C,R$2,FALSE())),"NOT PRESENT",VLOOKUP(DATA!$P487,'M2'!$A:$C,R$2,FALSE())),VLOOKUP($P487,'M1'!$A:$C,R$2,FALSE())),"SPECIFY METHOD")))</f>
        <v>Red rock crab</v>
      </c>
      <c r="S487" s="58">
        <f t="shared" si="269"/>
        <v>1</v>
      </c>
      <c r="T487" s="55">
        <v>1</v>
      </c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</row>
    <row r="488" spans="1:68" s="59" customFormat="1" ht="12.75" customHeight="1">
      <c r="A488" s="54">
        <f>MAX($A$1:$A487)+1</f>
        <v>486</v>
      </c>
      <c r="B488" s="55" t="str">
        <f t="shared" si="272"/>
        <v>Kieran Cox</v>
      </c>
      <c r="C488" s="55" t="str">
        <f t="shared" si="273"/>
        <v>Claire Attridge</v>
      </c>
      <c r="D488" s="55" t="str">
        <f t="shared" si="274"/>
        <v>KCCA1</v>
      </c>
      <c r="E488" s="54" t="str">
        <f>IF(ISERROR(VLOOKUP($D488,SITES!$A:$E,2,FALSE())),"",VLOOKUP($D488,SITES!$A:$E,2,FALSE()))</f>
        <v>Ross Islet Slug Island</v>
      </c>
      <c r="F488" s="55">
        <f>IF(ISERROR(VLOOKUP($D488,SITES!$A:$E,3,FALSE())),"",VLOOKUP($D488,SITES!$A:$E,3,FALSE()))</f>
        <v>48.87039</v>
      </c>
      <c r="G488" s="56">
        <f>IF(ISERROR(VLOOKUP($D488,SITES!$A:$E,4,FALSE())),"",VLOOKUP($D488,SITES!$A:$E,4,FALSE()))</f>
        <v>-125.15989999999999</v>
      </c>
      <c r="H488" s="60" t="str">
        <f t="shared" si="276"/>
        <v>14/06/2023</v>
      </c>
      <c r="I488" s="55">
        <f t="shared" si="277"/>
        <v>3.5</v>
      </c>
      <c r="J488" s="55">
        <f t="shared" si="278"/>
        <v>90</v>
      </c>
      <c r="K488" s="57">
        <f t="shared" si="279"/>
        <v>0.42638888888888898</v>
      </c>
      <c r="L488" s="55" t="str">
        <f t="shared" si="280"/>
        <v>KDC</v>
      </c>
      <c r="M488" s="55">
        <f t="shared" si="281"/>
        <v>2.7</v>
      </c>
      <c r="N488" s="55">
        <f t="shared" si="283"/>
        <v>2</v>
      </c>
      <c r="O488" s="55">
        <f t="shared" si="282"/>
        <v>1</v>
      </c>
      <c r="P488" s="55" t="s">
        <v>172</v>
      </c>
      <c r="Q488" s="54" t="str">
        <f>IF($N488=1,IF(ISERROR(VLOOKUP($P488,'M1'!$A:$C,Q$2,FALSE())),"NOT PRESENT",VLOOKUP($P488,'M1'!$A:$C,Q$2,FALSE())),IF($N488=2,IF(ISERROR(VLOOKUP(DATA!$P488,'M2'!$A:$C,Q$2,FALSE())),"NOT PRESENT",VLOOKUP(DATA!$P488,'M2'!$A:$C,Q$2,FALSE())),IF($N488=0,IF(ISERROR(VLOOKUP($P488,'M1'!$A:$C,Q$2,FALSE())),IF(ISERROR(VLOOKUP(DATA!$P488,'M2'!$A:$C,Q$2,FALSE())),"NOT PRESENT",VLOOKUP(DATA!$P488,'M2'!$A:$C,Q$2,FALSE())),VLOOKUP($P488,'M1'!$A:$C,Q$2,FALSE())),"SPECIFY METHOD")))</f>
        <v>Ceratostoma foliatum</v>
      </c>
      <c r="R488" s="54" t="str">
        <f>IF($N488=1,IF(ISERROR(VLOOKUP($P488,'M1'!$A:$C,R$2,FALSE())),"NOT PRESENT",VLOOKUP($P488,'M1'!$A:$C,R$2,FALSE())),IF($N488=2,IF(ISERROR(VLOOKUP(DATA!$P488,'M2'!$A:$C,R$2,FALSE())),"NOT PRESENT",VLOOKUP(DATA!$P488,'M2'!$A:$C,R$2,FALSE())),IF($N488=0,IF(ISERROR(VLOOKUP($P488,'M1'!$A:$C,R$2,FALSE())),IF(ISERROR(VLOOKUP(DATA!$P488,'M2'!$A:$C,R$2,FALSE())),"NOT PRESENT",VLOOKUP(DATA!$P488,'M2'!$A:$C,R$2,FALSE())),VLOOKUP($P488,'M1'!$A:$C,R$2,FALSE())),"SPECIFY METHOD")))</f>
        <v>Leafy hornmouth</v>
      </c>
      <c r="S488" s="58">
        <f t="shared" si="269"/>
        <v>3</v>
      </c>
      <c r="T488" s="55">
        <v>3</v>
      </c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</row>
    <row r="489" spans="1:68" s="59" customFormat="1" ht="12.75" customHeight="1">
      <c r="A489" s="54">
        <f>MAX($A$1:$A488)+1</f>
        <v>487</v>
      </c>
      <c r="B489" s="55" t="str">
        <f t="shared" si="272"/>
        <v>Kieran Cox</v>
      </c>
      <c r="C489" s="55" t="str">
        <f t="shared" si="273"/>
        <v>Claire Attridge</v>
      </c>
      <c r="D489" s="55" t="str">
        <f t="shared" si="274"/>
        <v>KCCA1</v>
      </c>
      <c r="E489" s="54" t="str">
        <f>IF(ISERROR(VLOOKUP($D489,SITES!$A:$E,2,FALSE())),"",VLOOKUP($D489,SITES!$A:$E,2,FALSE()))</f>
        <v>Ross Islet Slug Island</v>
      </c>
      <c r="F489" s="55">
        <f>IF(ISERROR(VLOOKUP($D489,SITES!$A:$E,3,FALSE())),"",VLOOKUP($D489,SITES!$A:$E,3,FALSE()))</f>
        <v>48.87039</v>
      </c>
      <c r="G489" s="56">
        <f>IF(ISERROR(VLOOKUP($D489,SITES!$A:$E,4,FALSE())),"",VLOOKUP($D489,SITES!$A:$E,4,FALSE()))</f>
        <v>-125.15989999999999</v>
      </c>
      <c r="H489" s="60" t="str">
        <f t="shared" si="276"/>
        <v>14/06/2023</v>
      </c>
      <c r="I489" s="55">
        <f t="shared" si="277"/>
        <v>3.5</v>
      </c>
      <c r="J489" s="55">
        <f t="shared" si="278"/>
        <v>90</v>
      </c>
      <c r="K489" s="57">
        <f t="shared" si="279"/>
        <v>0.42638888888888898</v>
      </c>
      <c r="L489" s="55" t="str">
        <f t="shared" si="280"/>
        <v>KDC</v>
      </c>
      <c r="M489" s="55">
        <f t="shared" si="281"/>
        <v>2.7</v>
      </c>
      <c r="N489" s="55">
        <v>0</v>
      </c>
      <c r="O489" s="55">
        <v>1</v>
      </c>
      <c r="P489" s="55" t="s">
        <v>168</v>
      </c>
      <c r="Q489" s="54" t="str">
        <f>IF($N489=1,IF(ISERROR(VLOOKUP($P489,'M1'!$A:$C,Q$2,FALSE())),"NOT PRESENT",VLOOKUP($P489,'M1'!$A:$C,Q$2,FALSE())),IF($N489=2,IF(ISERROR(VLOOKUP(DATA!$P489,'M2'!$A:$C,Q$2,FALSE())),"NOT PRESENT",VLOOKUP(DATA!$P489,'M2'!$A:$C,Q$2,FALSE())),IF($N489=0,IF(ISERROR(VLOOKUP($P489,'M1'!$A:$C,Q$2,FALSE())),IF(ISERROR(VLOOKUP(DATA!$P489,'M2'!$A:$C,Q$2,FALSE())),"NOT PRESENT",VLOOKUP(DATA!$P489,'M2'!$A:$C,Q$2,FALSE())),VLOOKUP($P489,'M1'!$A:$C,Q$2,FALSE())),"SPECIFY METHOD")))</f>
        <v>Debris - Zero</v>
      </c>
      <c r="R489" s="54" t="str">
        <f>IF($N489=1,IF(ISERROR(VLOOKUP($P489,'M1'!$A:$C,R$2,FALSE())),"NOT PRESENT",VLOOKUP($P489,'M1'!$A:$C,R$2,FALSE())),IF($N489=2,IF(ISERROR(VLOOKUP(DATA!$P489,'M2'!$A:$C,R$2,FALSE())),"NOT PRESENT",VLOOKUP(DATA!$P489,'M2'!$A:$C,R$2,FALSE())),IF($N489=0,IF(ISERROR(VLOOKUP($P489,'M1'!$A:$C,R$2,FALSE())),IF(ISERROR(VLOOKUP(DATA!$P489,'M2'!$A:$C,R$2,FALSE())),"NOT PRESENT",VLOOKUP(DATA!$P489,'M2'!$A:$C,R$2,FALSE())),VLOOKUP($P489,'M1'!$A:$C,R$2,FALSE())),"SPECIFY METHOD")))</f>
        <v>No Debris found</v>
      </c>
      <c r="S489" s="58">
        <f t="shared" si="269"/>
        <v>0</v>
      </c>
      <c r="T489" s="55">
        <v>0</v>
      </c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</row>
    <row r="490" spans="1:68" s="59" customFormat="1" ht="12.75" customHeight="1">
      <c r="A490" s="54">
        <f>MAX($A$1:$A489)+1</f>
        <v>488</v>
      </c>
      <c r="B490" s="55" t="str">
        <f t="shared" si="272"/>
        <v>Kieran Cox</v>
      </c>
      <c r="C490" s="55" t="str">
        <f t="shared" si="273"/>
        <v>Claire Attridge</v>
      </c>
      <c r="D490" s="55" t="str">
        <f t="shared" si="274"/>
        <v>KCCA1</v>
      </c>
      <c r="E490" s="54" t="str">
        <f>IF(ISERROR(VLOOKUP($D490,SITES!$A:$E,2,FALSE())),"",VLOOKUP($D490,SITES!$A:$E,2,FALSE()))</f>
        <v>Ross Islet Slug Island</v>
      </c>
      <c r="F490" s="55">
        <f>IF(ISERROR(VLOOKUP($D490,SITES!$A:$E,3,FALSE())),"",VLOOKUP($D490,SITES!$A:$E,3,FALSE()))</f>
        <v>48.87039</v>
      </c>
      <c r="G490" s="56">
        <f>IF(ISERROR(VLOOKUP($D490,SITES!$A:$E,4,FALSE())),"",VLOOKUP($D490,SITES!$A:$E,4,FALSE()))</f>
        <v>-125.15989999999999</v>
      </c>
      <c r="H490" s="60" t="str">
        <f t="shared" si="276"/>
        <v>14/06/2023</v>
      </c>
      <c r="I490" s="55">
        <f t="shared" si="277"/>
        <v>3.5</v>
      </c>
      <c r="J490" s="55">
        <f t="shared" si="278"/>
        <v>90</v>
      </c>
      <c r="K490" s="57">
        <f t="shared" si="279"/>
        <v>0.42638888888888898</v>
      </c>
      <c r="L490" s="55" t="str">
        <f t="shared" si="280"/>
        <v>KDC</v>
      </c>
      <c r="M490" s="55">
        <f t="shared" si="281"/>
        <v>2.7</v>
      </c>
      <c r="N490" s="55">
        <v>0</v>
      </c>
      <c r="O490" s="55">
        <v>1</v>
      </c>
      <c r="P490" s="55" t="s">
        <v>168</v>
      </c>
      <c r="Q490" s="54" t="str">
        <f>IF($N490=1,IF(ISERROR(VLOOKUP($P490,'M1'!$A:$C,Q$2,FALSE())),"NOT PRESENT",VLOOKUP($P490,'M1'!$A:$C,Q$2,FALSE())),IF($N490=2,IF(ISERROR(VLOOKUP(DATA!$P490,'M2'!$A:$C,Q$2,FALSE())),"NOT PRESENT",VLOOKUP(DATA!$P490,'M2'!$A:$C,Q$2,FALSE())),IF($N490=0,IF(ISERROR(VLOOKUP($P490,'M1'!$A:$C,Q$2,FALSE())),IF(ISERROR(VLOOKUP(DATA!$P490,'M2'!$A:$C,Q$2,FALSE())),"NOT PRESENT",VLOOKUP(DATA!$P490,'M2'!$A:$C,Q$2,FALSE())),VLOOKUP($P490,'M1'!$A:$C,Q$2,FALSE())),"SPECIFY METHOD")))</f>
        <v>Debris - Zero</v>
      </c>
      <c r="R490" s="54" t="str">
        <f>IF($N490=1,IF(ISERROR(VLOOKUP($P490,'M1'!$A:$C,R$2,FALSE())),"NOT PRESENT",VLOOKUP($P490,'M1'!$A:$C,R$2,FALSE())),IF($N490=2,IF(ISERROR(VLOOKUP(DATA!$P490,'M2'!$A:$C,R$2,FALSE())),"NOT PRESENT",VLOOKUP(DATA!$P490,'M2'!$A:$C,R$2,FALSE())),IF($N490=0,IF(ISERROR(VLOOKUP($P490,'M1'!$A:$C,R$2,FALSE())),IF(ISERROR(VLOOKUP(DATA!$P490,'M2'!$A:$C,R$2,FALSE())),"NOT PRESENT",VLOOKUP(DATA!$P490,'M2'!$A:$C,R$2,FALSE())),VLOOKUP($P490,'M1'!$A:$C,R$2,FALSE())),"SPECIFY METHOD")))</f>
        <v>No Debris found</v>
      </c>
      <c r="S490" s="58">
        <f t="shared" si="269"/>
        <v>0</v>
      </c>
      <c r="T490" s="55">
        <v>0</v>
      </c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</row>
    <row r="491" spans="1:68" s="59" customFormat="1" ht="12.75" customHeight="1">
      <c r="A491" s="54">
        <f>MAX($A$1:$A490)+1</f>
        <v>489</v>
      </c>
      <c r="B491" s="55" t="str">
        <f t="shared" si="272"/>
        <v>Kieran Cox</v>
      </c>
      <c r="C491" s="55" t="str">
        <f t="shared" si="273"/>
        <v>Claire Attridge</v>
      </c>
      <c r="D491" s="55" t="str">
        <f t="shared" si="274"/>
        <v>KCCA1</v>
      </c>
      <c r="E491" s="54" t="str">
        <f>IF(ISERROR(VLOOKUP($D491,SITES!$A:$E,2,FALSE())),"",VLOOKUP($D491,SITES!$A:$E,2,FALSE()))</f>
        <v>Ross Islet Slug Island</v>
      </c>
      <c r="F491" s="55">
        <f>IF(ISERROR(VLOOKUP($D491,SITES!$A:$E,3,FALSE())),"",VLOOKUP($D491,SITES!$A:$E,3,FALSE()))</f>
        <v>48.87039</v>
      </c>
      <c r="G491" s="56">
        <f>IF(ISERROR(VLOOKUP($D491,SITES!$A:$E,4,FALSE())),"",VLOOKUP($D491,SITES!$A:$E,4,FALSE()))</f>
        <v>-125.15989999999999</v>
      </c>
      <c r="H491" s="60" t="str">
        <f t="shared" si="276"/>
        <v>14/06/2023</v>
      </c>
      <c r="I491" s="55">
        <f t="shared" si="277"/>
        <v>3.5</v>
      </c>
      <c r="J491" s="55">
        <f t="shared" si="278"/>
        <v>90</v>
      </c>
      <c r="K491" s="57">
        <f t="shared" si="279"/>
        <v>0.42638888888888898</v>
      </c>
      <c r="L491" s="55" t="str">
        <f t="shared" si="280"/>
        <v>KDC</v>
      </c>
      <c r="M491" s="55">
        <f t="shared" si="281"/>
        <v>2.7</v>
      </c>
      <c r="N491" s="55">
        <v>0</v>
      </c>
      <c r="O491" s="55">
        <v>1</v>
      </c>
      <c r="P491" s="55" t="s">
        <v>168</v>
      </c>
      <c r="Q491" s="54" t="str">
        <f>IF($N491=1,IF(ISERROR(VLOOKUP($P491,'M1'!$A:$C,Q$2,FALSE())),"NOT PRESENT",VLOOKUP($P491,'M1'!$A:$C,Q$2,FALSE())),IF($N491=2,IF(ISERROR(VLOOKUP(DATA!$P491,'M2'!$A:$C,Q$2,FALSE())),"NOT PRESENT",VLOOKUP(DATA!$P491,'M2'!$A:$C,Q$2,FALSE())),IF($N491=0,IF(ISERROR(VLOOKUP($P491,'M1'!$A:$C,Q$2,FALSE())),IF(ISERROR(VLOOKUP(DATA!$P491,'M2'!$A:$C,Q$2,FALSE())),"NOT PRESENT",VLOOKUP(DATA!$P491,'M2'!$A:$C,Q$2,FALSE())),VLOOKUP($P491,'M1'!$A:$C,Q$2,FALSE())),"SPECIFY METHOD")))</f>
        <v>Debris - Zero</v>
      </c>
      <c r="R491" s="54" t="str">
        <f>IF($N491=1,IF(ISERROR(VLOOKUP($P491,'M1'!$A:$C,R$2,FALSE())),"NOT PRESENT",VLOOKUP($P491,'M1'!$A:$C,R$2,FALSE())),IF($N491=2,IF(ISERROR(VLOOKUP(DATA!$P491,'M2'!$A:$C,R$2,FALSE())),"NOT PRESENT",VLOOKUP(DATA!$P491,'M2'!$A:$C,R$2,FALSE())),IF($N491=0,IF(ISERROR(VLOOKUP($P491,'M1'!$A:$C,R$2,FALSE())),IF(ISERROR(VLOOKUP(DATA!$P491,'M2'!$A:$C,R$2,FALSE())),"NOT PRESENT",VLOOKUP(DATA!$P491,'M2'!$A:$C,R$2,FALSE())),VLOOKUP($P491,'M1'!$A:$C,R$2,FALSE())),"SPECIFY METHOD")))</f>
        <v>No Debris found</v>
      </c>
      <c r="S491" s="58">
        <f t="shared" si="269"/>
        <v>0</v>
      </c>
      <c r="T491" s="55">
        <v>0</v>
      </c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</row>
    <row r="492" spans="1:68" s="59" customFormat="1" ht="12.75" customHeight="1">
      <c r="A492" s="54">
        <f>MAX($A$1:$A491)+1</f>
        <v>490</v>
      </c>
      <c r="B492" s="55" t="str">
        <f t="shared" si="272"/>
        <v>Kieran Cox</v>
      </c>
      <c r="C492" s="55" t="str">
        <f t="shared" si="273"/>
        <v>Claire Attridge</v>
      </c>
      <c r="D492" s="55" t="str">
        <f t="shared" si="274"/>
        <v>KCCA1</v>
      </c>
      <c r="E492" s="54" t="str">
        <f>IF(ISERROR(VLOOKUP($D492,SITES!$A:$E,2,FALSE())),"",VLOOKUP($D492,SITES!$A:$E,2,FALSE()))</f>
        <v>Ross Islet Slug Island</v>
      </c>
      <c r="F492" s="55">
        <f>IF(ISERROR(VLOOKUP($D492,SITES!$A:$E,3,FALSE())),"",VLOOKUP($D492,SITES!$A:$E,3,FALSE()))</f>
        <v>48.87039</v>
      </c>
      <c r="G492" s="56">
        <f>IF(ISERROR(VLOOKUP($D492,SITES!$A:$E,4,FALSE())),"",VLOOKUP($D492,SITES!$A:$E,4,FALSE()))</f>
        <v>-125.15989999999999</v>
      </c>
      <c r="H492" s="60" t="str">
        <f t="shared" si="276"/>
        <v>14/06/2023</v>
      </c>
      <c r="I492" s="55">
        <f t="shared" si="277"/>
        <v>3.5</v>
      </c>
      <c r="J492" s="55">
        <f t="shared" si="278"/>
        <v>90</v>
      </c>
      <c r="K492" s="57">
        <f t="shared" si="279"/>
        <v>0.42638888888888898</v>
      </c>
      <c r="L492" s="55" t="str">
        <f t="shared" si="280"/>
        <v>KDC</v>
      </c>
      <c r="M492" s="55">
        <f t="shared" si="281"/>
        <v>2.7</v>
      </c>
      <c r="N492" s="55">
        <v>0</v>
      </c>
      <c r="O492" s="55">
        <v>1</v>
      </c>
      <c r="P492" s="55" t="s">
        <v>168</v>
      </c>
      <c r="Q492" s="54" t="str">
        <f>IF($N492=1,IF(ISERROR(VLOOKUP($P492,'M1'!$A:$C,Q$2,FALSE())),"NOT PRESENT",VLOOKUP($P492,'M1'!$A:$C,Q$2,FALSE())),IF($N492=2,IF(ISERROR(VLOOKUP(DATA!$P492,'M2'!$A:$C,Q$2,FALSE())),"NOT PRESENT",VLOOKUP(DATA!$P492,'M2'!$A:$C,Q$2,FALSE())),IF($N492=0,IF(ISERROR(VLOOKUP($P492,'M1'!$A:$C,Q$2,FALSE())),IF(ISERROR(VLOOKUP(DATA!$P492,'M2'!$A:$C,Q$2,FALSE())),"NOT PRESENT",VLOOKUP(DATA!$P492,'M2'!$A:$C,Q$2,FALSE())),VLOOKUP($P492,'M1'!$A:$C,Q$2,FALSE())),"SPECIFY METHOD")))</f>
        <v>Debris - Zero</v>
      </c>
      <c r="R492" s="54" t="str">
        <f>IF($N492=1,IF(ISERROR(VLOOKUP($P492,'M1'!$A:$C,R$2,FALSE())),"NOT PRESENT",VLOOKUP($P492,'M1'!$A:$C,R$2,FALSE())),IF($N492=2,IF(ISERROR(VLOOKUP(DATA!$P492,'M2'!$A:$C,R$2,FALSE())),"NOT PRESENT",VLOOKUP(DATA!$P492,'M2'!$A:$C,R$2,FALSE())),IF($N492=0,IF(ISERROR(VLOOKUP($P492,'M1'!$A:$C,R$2,FALSE())),IF(ISERROR(VLOOKUP(DATA!$P492,'M2'!$A:$C,R$2,FALSE())),"NOT PRESENT",VLOOKUP(DATA!$P492,'M2'!$A:$C,R$2,FALSE())),VLOOKUP($P492,'M1'!$A:$C,R$2,FALSE())),"SPECIFY METHOD")))</f>
        <v>No Debris found</v>
      </c>
      <c r="S492" s="58">
        <f t="shared" si="269"/>
        <v>0</v>
      </c>
      <c r="T492" s="55">
        <v>0</v>
      </c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</row>
    <row r="493" spans="1:68" s="59" customFormat="1" ht="12.75" customHeight="1">
      <c r="A493" s="54">
        <f>MAX($A$1:$A492)+1</f>
        <v>491</v>
      </c>
      <c r="B493" s="55" t="str">
        <f t="shared" si="272"/>
        <v>Kieran Cox</v>
      </c>
      <c r="C493" s="55" t="str">
        <f t="shared" si="273"/>
        <v>Claire Attridge</v>
      </c>
      <c r="D493" s="55" t="str">
        <f t="shared" si="274"/>
        <v>KCCA1</v>
      </c>
      <c r="E493" s="54" t="str">
        <f>IF(ISERROR(VLOOKUP($D493,SITES!$A:$E,2,FALSE())),"",VLOOKUP($D493,SITES!$A:$E,2,FALSE()))</f>
        <v>Ross Islet Slug Island</v>
      </c>
      <c r="F493" s="55">
        <f>IF(ISERROR(VLOOKUP($D493,SITES!$A:$E,3,FALSE())),"",VLOOKUP($D493,SITES!$A:$E,3,FALSE()))</f>
        <v>48.87039</v>
      </c>
      <c r="G493" s="56">
        <f>IF(ISERROR(VLOOKUP($D493,SITES!$A:$E,4,FALSE())),"",VLOOKUP($D493,SITES!$A:$E,4,FALSE()))</f>
        <v>-125.15989999999999</v>
      </c>
      <c r="H493" s="60" t="str">
        <f t="shared" si="276"/>
        <v>14/06/2023</v>
      </c>
      <c r="I493" s="55">
        <f t="shared" si="277"/>
        <v>3.5</v>
      </c>
      <c r="J493" s="55">
        <f t="shared" si="278"/>
        <v>90</v>
      </c>
      <c r="K493" s="57">
        <f t="shared" si="279"/>
        <v>0.42638888888888898</v>
      </c>
      <c r="L493" s="55" t="str">
        <f t="shared" si="280"/>
        <v>KDC</v>
      </c>
      <c r="M493" s="55">
        <f t="shared" si="281"/>
        <v>2.7</v>
      </c>
      <c r="N493" s="55">
        <v>0</v>
      </c>
      <c r="O493" s="55">
        <v>1</v>
      </c>
      <c r="P493" s="55" t="s">
        <v>168</v>
      </c>
      <c r="Q493" s="54" t="str">
        <f>IF($N493=1,IF(ISERROR(VLOOKUP($P493,'M1'!$A:$C,Q$2,FALSE())),"NOT PRESENT",VLOOKUP($P493,'M1'!$A:$C,Q$2,FALSE())),IF($N493=2,IF(ISERROR(VLOOKUP(DATA!$P493,'M2'!$A:$C,Q$2,FALSE())),"NOT PRESENT",VLOOKUP(DATA!$P493,'M2'!$A:$C,Q$2,FALSE())),IF($N493=0,IF(ISERROR(VLOOKUP($P493,'M1'!$A:$C,Q$2,FALSE())),IF(ISERROR(VLOOKUP(DATA!$P493,'M2'!$A:$C,Q$2,FALSE())),"NOT PRESENT",VLOOKUP(DATA!$P493,'M2'!$A:$C,Q$2,FALSE())),VLOOKUP($P493,'M1'!$A:$C,Q$2,FALSE())),"SPECIFY METHOD")))</f>
        <v>Debris - Zero</v>
      </c>
      <c r="R493" s="54" t="str">
        <f>IF($N493=1,IF(ISERROR(VLOOKUP($P493,'M1'!$A:$C,R$2,FALSE())),"NOT PRESENT",VLOOKUP($P493,'M1'!$A:$C,R$2,FALSE())),IF($N493=2,IF(ISERROR(VLOOKUP(DATA!$P493,'M2'!$A:$C,R$2,FALSE())),"NOT PRESENT",VLOOKUP(DATA!$P493,'M2'!$A:$C,R$2,FALSE())),IF($N493=0,IF(ISERROR(VLOOKUP($P493,'M1'!$A:$C,R$2,FALSE())),IF(ISERROR(VLOOKUP(DATA!$P493,'M2'!$A:$C,R$2,FALSE())),"NOT PRESENT",VLOOKUP(DATA!$P493,'M2'!$A:$C,R$2,FALSE())),VLOOKUP($P493,'M1'!$A:$C,R$2,FALSE())),"SPECIFY METHOD")))</f>
        <v>No Debris found</v>
      </c>
      <c r="S493" s="58">
        <f t="shared" si="269"/>
        <v>0</v>
      </c>
      <c r="T493" s="55">
        <v>0</v>
      </c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</row>
    <row r="494" spans="1:68" s="59" customFormat="1" ht="12.75" customHeight="1">
      <c r="A494" s="54">
        <f>MAX($A$1:$A493)+1</f>
        <v>492</v>
      </c>
      <c r="B494" s="55" t="str">
        <f t="shared" si="272"/>
        <v>Kieran Cox</v>
      </c>
      <c r="C494" s="55" t="str">
        <f t="shared" si="273"/>
        <v>Claire Attridge</v>
      </c>
      <c r="D494" s="55" t="str">
        <f t="shared" si="274"/>
        <v>KCCA1</v>
      </c>
      <c r="E494" s="54" t="str">
        <f>IF(ISERROR(VLOOKUP($D494,SITES!$A:$E,2,FALSE())),"",VLOOKUP($D494,SITES!$A:$E,2,FALSE()))</f>
        <v>Ross Islet Slug Island</v>
      </c>
      <c r="F494" s="55">
        <f>IF(ISERROR(VLOOKUP($D494,SITES!$A:$E,3,FALSE())),"",VLOOKUP($D494,SITES!$A:$E,3,FALSE()))</f>
        <v>48.87039</v>
      </c>
      <c r="G494" s="56">
        <f>IF(ISERROR(VLOOKUP($D494,SITES!$A:$E,4,FALSE())),"",VLOOKUP($D494,SITES!$A:$E,4,FALSE()))</f>
        <v>-125.15989999999999</v>
      </c>
      <c r="H494" s="60" t="str">
        <f t="shared" si="276"/>
        <v>14/06/2023</v>
      </c>
      <c r="I494" s="55">
        <f t="shared" si="277"/>
        <v>3.5</v>
      </c>
      <c r="J494" s="55">
        <f t="shared" si="278"/>
        <v>90</v>
      </c>
      <c r="K494" s="57">
        <f t="shared" si="279"/>
        <v>0.42638888888888898</v>
      </c>
      <c r="L494" s="55" t="str">
        <f t="shared" si="280"/>
        <v>KDC</v>
      </c>
      <c r="M494" s="55">
        <f t="shared" si="281"/>
        <v>2.7</v>
      </c>
      <c r="N494" s="55">
        <v>0</v>
      </c>
      <c r="O494" s="55">
        <v>1</v>
      </c>
      <c r="P494" s="55" t="s">
        <v>168</v>
      </c>
      <c r="Q494" s="54" t="str">
        <f>IF($N494=1,IF(ISERROR(VLOOKUP($P494,'M1'!$A:$C,Q$2,FALSE())),"NOT PRESENT",VLOOKUP($P494,'M1'!$A:$C,Q$2,FALSE())),IF($N494=2,IF(ISERROR(VLOOKUP(DATA!$P494,'M2'!$A:$C,Q$2,FALSE())),"NOT PRESENT",VLOOKUP(DATA!$P494,'M2'!$A:$C,Q$2,FALSE())),IF($N494=0,IF(ISERROR(VLOOKUP($P494,'M1'!$A:$C,Q$2,FALSE())),IF(ISERROR(VLOOKUP(DATA!$P494,'M2'!$A:$C,Q$2,FALSE())),"NOT PRESENT",VLOOKUP(DATA!$P494,'M2'!$A:$C,Q$2,FALSE())),VLOOKUP($P494,'M1'!$A:$C,Q$2,FALSE())),"SPECIFY METHOD")))</f>
        <v>Debris - Zero</v>
      </c>
      <c r="R494" s="54" t="str">
        <f>IF($N494=1,IF(ISERROR(VLOOKUP($P494,'M1'!$A:$C,R$2,FALSE())),"NOT PRESENT",VLOOKUP($P494,'M1'!$A:$C,R$2,FALSE())),IF($N494=2,IF(ISERROR(VLOOKUP(DATA!$P494,'M2'!$A:$C,R$2,FALSE())),"NOT PRESENT",VLOOKUP(DATA!$P494,'M2'!$A:$C,R$2,FALSE())),IF($N494=0,IF(ISERROR(VLOOKUP($P494,'M1'!$A:$C,R$2,FALSE())),IF(ISERROR(VLOOKUP(DATA!$P494,'M2'!$A:$C,R$2,FALSE())),"NOT PRESENT",VLOOKUP(DATA!$P494,'M2'!$A:$C,R$2,FALSE())),VLOOKUP($P494,'M1'!$A:$C,R$2,FALSE())),"SPECIFY METHOD")))</f>
        <v>No Debris found</v>
      </c>
      <c r="S494" s="58">
        <f t="shared" si="269"/>
        <v>0</v>
      </c>
      <c r="T494" s="55">
        <v>0</v>
      </c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</row>
    <row r="495" spans="1:68" s="59" customFormat="1" ht="12.75" customHeight="1">
      <c r="A495" s="54">
        <f>MAX($A$1:$A494)+1</f>
        <v>493</v>
      </c>
      <c r="B495" s="55" t="str">
        <f t="shared" ref="B495" si="284">IF(ISERROR(B494),IF(ISERROR(B493),IF(ISERROR(B492),"BLANK",B492),B493),B494)</f>
        <v>Kieran Cox</v>
      </c>
      <c r="C495" s="55" t="str">
        <f t="shared" ref="C495" si="285">IF(ISERROR(C494),IF(ISERROR(C493),IF(ISERROR(C492),"BLANK",C492),C493),C494)</f>
        <v>Claire Attridge</v>
      </c>
      <c r="D495" s="55" t="str">
        <f t="shared" ref="D495" si="286">IF(ISERROR(D494),IF(ISERROR(D493),IF(ISERROR(D492),"BLANK",D492),D493),D494)</f>
        <v>KCCA1</v>
      </c>
      <c r="E495" s="54" t="str">
        <f>IF(ISERROR(VLOOKUP($D495,SITES!$A:$E,2,FALSE())),"",VLOOKUP($D495,SITES!$A:$E,2,FALSE()))</f>
        <v>Ross Islet Slug Island</v>
      </c>
      <c r="F495" s="55">
        <f>IF(ISERROR(VLOOKUP($D495,SITES!$A:$E,3,FALSE())),"",VLOOKUP($D495,SITES!$A:$E,3,FALSE()))</f>
        <v>48.87039</v>
      </c>
      <c r="G495" s="56">
        <f>IF(ISERROR(VLOOKUP($D495,SITES!$A:$E,4,FALSE())),"",VLOOKUP($D495,SITES!$A:$E,4,FALSE()))</f>
        <v>-125.15989999999999</v>
      </c>
      <c r="H495" s="60" t="str">
        <f t="shared" ref="H495" si="287">IF(ISERROR(H494),IF(ISERROR(H493),IF(ISERROR(H492),"BLANK",H492),H493),H494)</f>
        <v>14/06/2023</v>
      </c>
      <c r="I495" s="55">
        <f t="shared" ref="I495" si="288">IF(ISERROR(I494),IF(ISERROR(I493),IF(ISERROR(I492),"BLANK",I492),I493),I494)</f>
        <v>3.5</v>
      </c>
      <c r="J495" s="55">
        <f t="shared" ref="J495" si="289">IF(ISERROR(J494),IF(ISERROR(J493),IF(ISERROR(J492),"BLANK",J492),J493),J494)</f>
        <v>90</v>
      </c>
      <c r="K495" s="57">
        <f t="shared" ref="K495" si="290">IF(ISERROR(K494),IF(ISERROR(K493),IF(ISERROR(K492),"BLANK",K492),K493),K494)</f>
        <v>0.42638888888888898</v>
      </c>
      <c r="L495" s="55" t="str">
        <f t="shared" ref="L495" si="291">IF(ISERROR(L494),IF(ISERROR(L493),IF(ISERROR(L492),"BLANK",L492),L493),L494)</f>
        <v>KDC</v>
      </c>
      <c r="M495" s="55">
        <f t="shared" ref="M495" si="292">IF(ISERROR(M494),IF(ISERROR(M493),IF(ISERROR(M492),"BLANK",M492),M493),M494)</f>
        <v>2.7</v>
      </c>
      <c r="N495" s="55">
        <f t="shared" ref="N495" si="293">IF(ISERROR(N494),IF(ISERROR(N493),IF(ISERROR(N492),"BLANK",N492),N493),N494)</f>
        <v>0</v>
      </c>
      <c r="O495" s="55">
        <f t="shared" ref="O495" si="294">IF(ISERROR(O494),IF(ISERROR(O493),IF(ISERROR(O492),"BLANK",O492),O493),O494)</f>
        <v>1</v>
      </c>
      <c r="P495" s="55" t="s">
        <v>193</v>
      </c>
      <c r="Q495" s="54" t="str">
        <f>IF($N495=1,IF(ISERROR(VLOOKUP($P495,'M1'!$A:$C,Q$2,FALSE())),"NOT PRESENT",VLOOKUP($P495,'M1'!$A:$C,Q$2,FALSE())),IF($N495=2,IF(ISERROR(VLOOKUP(DATA!$P495,'M2'!$A:$C,Q$2,FALSE())),"NOT PRESENT",VLOOKUP(DATA!$P495,'M2'!$A:$C,Q$2,FALSE())),IF($N495=0,IF(ISERROR(VLOOKUP($P495,'M1'!$A:$C,Q$2,FALSE())),IF(ISERROR(VLOOKUP(DATA!$P495,'M2'!$A:$C,Q$2,FALSE())),"NOT PRESENT",VLOOKUP(DATA!$P495,'M2'!$A:$C,Q$2,FALSE())),VLOOKUP($P495,'M1'!$A:$C,Q$2,FALSE())),"SPECIFY METHOD")))</f>
        <v>Diodora aspera</v>
      </c>
      <c r="R495" s="54" t="str">
        <f>IF($N495=1,IF(ISERROR(VLOOKUP($P495,'M1'!$A:$C,R$2,FALSE())),"NOT PRESENT",VLOOKUP($P495,'M1'!$A:$C,R$2,FALSE())),IF($N495=2,IF(ISERROR(VLOOKUP(DATA!$P495,'M2'!$A:$C,R$2,FALSE())),"NOT PRESENT",VLOOKUP(DATA!$P495,'M2'!$A:$C,R$2,FALSE())),IF($N495=0,IF(ISERROR(VLOOKUP($P495,'M1'!$A:$C,R$2,FALSE())),IF(ISERROR(VLOOKUP(DATA!$P495,'M2'!$A:$C,R$2,FALSE())),"NOT PRESENT",VLOOKUP(DATA!$P495,'M2'!$A:$C,R$2,FALSE())),VLOOKUP($P495,'M1'!$A:$C,R$2,FALSE())),"SPECIFY METHOD")))</f>
        <v>Rough Keyhold Limpet</v>
      </c>
      <c r="S495" s="58">
        <f t="shared" ref="S495" si="295">SUM(T495:AV495)</f>
        <v>11</v>
      </c>
      <c r="T495" s="55">
        <v>11</v>
      </c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</row>
    <row r="496" spans="1:68" ht="12.75" customHeight="1">
      <c r="A496" s="48"/>
      <c r="B496" s="47"/>
      <c r="C496" s="47"/>
      <c r="D496" s="47"/>
      <c r="E496" s="48"/>
      <c r="F496" s="47"/>
      <c r="G496" s="49"/>
      <c r="H496" s="50"/>
      <c r="I496" s="47"/>
      <c r="J496" s="47"/>
      <c r="K496" s="61"/>
      <c r="L496" s="47"/>
      <c r="M496" s="47"/>
      <c r="N496" s="47"/>
      <c r="O496" s="47"/>
      <c r="P496" s="47"/>
      <c r="Q496" s="48"/>
      <c r="R496" s="48"/>
      <c r="S496" s="62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  <c r="AD496" s="47"/>
      <c r="AE496" s="47"/>
      <c r="AF496" s="47"/>
      <c r="AG496" s="47"/>
      <c r="AH496" s="47"/>
      <c r="AI496" s="47"/>
      <c r="AJ496" s="47"/>
      <c r="AK496" s="47"/>
      <c r="AL496" s="47"/>
      <c r="AM496" s="47"/>
      <c r="AN496" s="47"/>
      <c r="AO496" s="47"/>
      <c r="AP496" s="47"/>
      <c r="AQ496" s="47"/>
      <c r="AR496" s="47"/>
      <c r="AS496" s="47"/>
      <c r="AT496" s="47"/>
      <c r="AU496" s="47"/>
      <c r="AV496" s="47"/>
      <c r="AW496" s="47"/>
      <c r="AX496" s="47"/>
      <c r="AY496" s="47"/>
      <c r="AZ496" s="47"/>
      <c r="BA496" s="47"/>
      <c r="BB496" s="47"/>
      <c r="BC496" s="47"/>
      <c r="BD496" s="47"/>
      <c r="BE496" s="47"/>
      <c r="BF496" s="47"/>
      <c r="BG496" s="47"/>
      <c r="BH496" s="47"/>
      <c r="BI496" s="47"/>
      <c r="BJ496" s="47"/>
      <c r="BK496" s="47"/>
      <c r="BL496" s="47"/>
      <c r="BM496" s="47"/>
      <c r="BN496" s="47"/>
      <c r="BO496" s="47"/>
      <c r="BP496" s="47"/>
    </row>
    <row r="497" spans="1:68" ht="12.75" customHeight="1">
      <c r="A497" s="48"/>
      <c r="B497" s="47"/>
      <c r="C497" s="47"/>
      <c r="D497" s="47"/>
      <c r="E497" s="48"/>
      <c r="F497" s="47"/>
      <c r="G497" s="49"/>
      <c r="H497" s="50"/>
      <c r="I497" s="47"/>
      <c r="J497" s="47"/>
      <c r="K497" s="61"/>
      <c r="L497" s="47"/>
      <c r="M497" s="47"/>
      <c r="N497" s="47"/>
      <c r="O497" s="47"/>
      <c r="P497" s="47"/>
      <c r="Q497" s="48"/>
      <c r="R497" s="48"/>
      <c r="S497" s="62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  <c r="AD497" s="47"/>
      <c r="AE497" s="47"/>
      <c r="AF497" s="47"/>
      <c r="AG497" s="47"/>
      <c r="AH497" s="47"/>
      <c r="AI497" s="47"/>
      <c r="AJ497" s="47"/>
      <c r="AK497" s="47"/>
      <c r="AL497" s="47"/>
      <c r="AM497" s="47"/>
      <c r="AN497" s="47"/>
      <c r="AO497" s="47"/>
      <c r="AP497" s="47"/>
      <c r="AQ497" s="47"/>
      <c r="AR497" s="47"/>
      <c r="AS497" s="47"/>
      <c r="AT497" s="47"/>
      <c r="AU497" s="47"/>
      <c r="AV497" s="47"/>
      <c r="AW497" s="47"/>
      <c r="AX497" s="47"/>
      <c r="AY497" s="47"/>
      <c r="AZ497" s="47"/>
      <c r="BA497" s="47"/>
      <c r="BB497" s="47"/>
      <c r="BC497" s="47"/>
      <c r="BD497" s="47"/>
      <c r="BE497" s="47"/>
      <c r="BF497" s="47"/>
      <c r="BG497" s="47"/>
      <c r="BH497" s="47"/>
      <c r="BI497" s="47"/>
      <c r="BJ497" s="47"/>
      <c r="BK497" s="47"/>
      <c r="BL497" s="47"/>
      <c r="BM497" s="47"/>
      <c r="BN497" s="47"/>
      <c r="BO497" s="47"/>
      <c r="BP497" s="47"/>
    </row>
    <row r="498" spans="1:68" ht="12.75" customHeight="1">
      <c r="A498" s="48"/>
      <c r="B498" s="47"/>
      <c r="C498" s="47"/>
      <c r="D498" s="47"/>
      <c r="E498" s="48"/>
      <c r="F498" s="47"/>
      <c r="G498" s="49"/>
      <c r="H498" s="50"/>
      <c r="I498" s="47"/>
      <c r="J498" s="47"/>
      <c r="K498" s="61"/>
      <c r="L498" s="47"/>
      <c r="M498" s="47"/>
      <c r="N498" s="47"/>
      <c r="O498" s="47"/>
      <c r="P498" s="47"/>
      <c r="Q498" s="48"/>
      <c r="R498" s="48"/>
      <c r="S498" s="62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  <c r="AD498" s="47"/>
      <c r="AE498" s="47"/>
      <c r="AF498" s="47"/>
      <c r="AG498" s="47"/>
      <c r="AH498" s="47"/>
      <c r="AI498" s="47"/>
      <c r="AJ498" s="47"/>
      <c r="AK498" s="47"/>
      <c r="AL498" s="47"/>
      <c r="AM498" s="47"/>
      <c r="AN498" s="47"/>
      <c r="AO498" s="47"/>
      <c r="AP498" s="47"/>
      <c r="AQ498" s="47"/>
      <c r="AR498" s="47"/>
      <c r="AS498" s="47"/>
      <c r="AT498" s="47"/>
      <c r="AU498" s="47"/>
      <c r="AV498" s="47"/>
      <c r="AW498" s="47"/>
      <c r="AX498" s="47"/>
      <c r="AY498" s="47"/>
      <c r="AZ498" s="47"/>
      <c r="BA498" s="47"/>
      <c r="BB498" s="47"/>
      <c r="BC498" s="47"/>
      <c r="BD498" s="47"/>
      <c r="BE498" s="47"/>
      <c r="BF498" s="47"/>
      <c r="BG498" s="47"/>
      <c r="BH498" s="47"/>
      <c r="BI498" s="47"/>
      <c r="BJ498" s="47"/>
      <c r="BK498" s="47"/>
      <c r="BL498" s="47"/>
      <c r="BM498" s="47"/>
      <c r="BN498" s="47"/>
      <c r="BO498" s="47"/>
      <c r="BP498" s="47"/>
    </row>
    <row r="499" spans="1:68" ht="12.75" customHeight="1">
      <c r="A499" s="48"/>
      <c r="B499" s="47"/>
      <c r="C499" s="47"/>
      <c r="D499" s="47"/>
      <c r="E499" s="48"/>
      <c r="F499" s="47"/>
      <c r="G499" s="49"/>
      <c r="H499" s="50"/>
      <c r="I499" s="47"/>
      <c r="J499" s="47"/>
      <c r="K499" s="61"/>
      <c r="L499" s="47"/>
      <c r="M499" s="47"/>
      <c r="N499" s="47"/>
      <c r="O499" s="47"/>
      <c r="P499" s="47"/>
      <c r="Q499" s="48"/>
      <c r="R499" s="48"/>
      <c r="S499" s="62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  <c r="AD499" s="47"/>
      <c r="AE499" s="47"/>
      <c r="AF499" s="47"/>
      <c r="AG499" s="47"/>
      <c r="AH499" s="47"/>
      <c r="AI499" s="47"/>
      <c r="AJ499" s="47"/>
      <c r="AK499" s="47"/>
      <c r="AL499" s="47"/>
      <c r="AM499" s="47"/>
      <c r="AN499" s="47"/>
      <c r="AO499" s="47"/>
      <c r="AP499" s="47"/>
      <c r="AQ499" s="47"/>
      <c r="AR499" s="47"/>
      <c r="AS499" s="47"/>
      <c r="AT499" s="47"/>
      <c r="AU499" s="47"/>
      <c r="AV499" s="47"/>
      <c r="AW499" s="47"/>
      <c r="AX499" s="47"/>
      <c r="AY499" s="47"/>
      <c r="AZ499" s="47"/>
      <c r="BA499" s="47"/>
      <c r="BB499" s="47"/>
      <c r="BC499" s="47"/>
      <c r="BD499" s="47"/>
      <c r="BE499" s="47"/>
      <c r="BF499" s="47"/>
      <c r="BG499" s="47"/>
      <c r="BH499" s="47"/>
      <c r="BI499" s="47"/>
      <c r="BJ499" s="47"/>
      <c r="BK499" s="47"/>
      <c r="BL499" s="47"/>
      <c r="BM499" s="47"/>
      <c r="BN499" s="47"/>
      <c r="BO499" s="47"/>
      <c r="BP499" s="47"/>
    </row>
    <row r="500" spans="1:68" ht="12.75" customHeight="1">
      <c r="A500" s="48"/>
      <c r="B500" s="47"/>
      <c r="C500" s="47"/>
      <c r="D500" s="47"/>
      <c r="E500" s="48"/>
      <c r="F500" s="47"/>
      <c r="G500" s="49"/>
      <c r="H500" s="50"/>
      <c r="I500" s="47"/>
      <c r="J500" s="47"/>
      <c r="K500" s="61"/>
      <c r="L500" s="47"/>
      <c r="M500" s="47"/>
      <c r="N500" s="47"/>
      <c r="O500" s="47"/>
      <c r="P500" s="47"/>
      <c r="Q500" s="48"/>
      <c r="R500" s="48"/>
      <c r="S500" s="62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  <c r="AD500" s="47"/>
      <c r="AE500" s="47"/>
      <c r="AF500" s="47"/>
      <c r="AG500" s="47"/>
      <c r="AH500" s="47"/>
      <c r="AI500" s="47"/>
      <c r="AJ500" s="47"/>
      <c r="AK500" s="47"/>
      <c r="AL500" s="47"/>
      <c r="AM500" s="47"/>
      <c r="AN500" s="47"/>
      <c r="AO500" s="47"/>
      <c r="AP500" s="47"/>
      <c r="AQ500" s="47"/>
      <c r="AR500" s="47"/>
      <c r="AS500" s="47"/>
      <c r="AT500" s="47"/>
      <c r="AU500" s="47"/>
      <c r="AV500" s="47"/>
      <c r="AW500" s="47"/>
      <c r="AX500" s="47"/>
      <c r="AY500" s="47"/>
      <c r="AZ500" s="47"/>
      <c r="BA500" s="47"/>
      <c r="BB500" s="47"/>
      <c r="BC500" s="47"/>
      <c r="BD500" s="47"/>
      <c r="BE500" s="47"/>
      <c r="BF500" s="47"/>
      <c r="BG500" s="47"/>
      <c r="BH500" s="47"/>
      <c r="BI500" s="47"/>
      <c r="BJ500" s="47"/>
      <c r="BK500" s="47"/>
      <c r="BL500" s="47"/>
      <c r="BM500" s="47"/>
      <c r="BN500" s="47"/>
      <c r="BO500" s="47"/>
      <c r="BP500" s="47"/>
    </row>
    <row r="501" spans="1:68" ht="12.75" customHeight="1">
      <c r="A501" s="48"/>
      <c r="B501" s="47"/>
      <c r="C501" s="47"/>
      <c r="D501" s="47"/>
      <c r="E501" s="48"/>
      <c r="F501" s="47"/>
      <c r="G501" s="49"/>
      <c r="H501" s="50"/>
      <c r="I501" s="47"/>
      <c r="J501" s="47"/>
      <c r="K501" s="61"/>
      <c r="L501" s="47"/>
      <c r="M501" s="47"/>
      <c r="N501" s="47"/>
      <c r="O501" s="47"/>
      <c r="P501" s="47"/>
      <c r="Q501" s="48"/>
      <c r="R501" s="48"/>
      <c r="S501" s="62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  <c r="AD501" s="47"/>
      <c r="AE501" s="47"/>
      <c r="AF501" s="47"/>
      <c r="AG501" s="47"/>
      <c r="AH501" s="47"/>
      <c r="AI501" s="47"/>
      <c r="AJ501" s="47"/>
      <c r="AK501" s="47"/>
      <c r="AL501" s="47"/>
      <c r="AM501" s="47"/>
      <c r="AN501" s="47"/>
      <c r="AO501" s="47"/>
      <c r="AP501" s="47"/>
      <c r="AQ501" s="47"/>
      <c r="AR501" s="47"/>
      <c r="AS501" s="47"/>
      <c r="AT501" s="47"/>
      <c r="AU501" s="47"/>
      <c r="AV501" s="47"/>
      <c r="AW501" s="47"/>
      <c r="AX501" s="47"/>
      <c r="AY501" s="47"/>
      <c r="AZ501" s="47"/>
      <c r="BA501" s="47"/>
      <c r="BB501" s="47"/>
      <c r="BC501" s="47"/>
      <c r="BD501" s="47"/>
      <c r="BE501" s="47"/>
      <c r="BF501" s="47"/>
      <c r="BG501" s="47"/>
      <c r="BH501" s="47"/>
      <c r="BI501" s="47"/>
      <c r="BJ501" s="47"/>
      <c r="BK501" s="47"/>
      <c r="BL501" s="47"/>
      <c r="BM501" s="47"/>
      <c r="BN501" s="47"/>
      <c r="BO501" s="47"/>
      <c r="BP501" s="47"/>
    </row>
    <row r="502" spans="1:68" ht="12.75" customHeight="1">
      <c r="A502" s="48"/>
      <c r="B502" s="47"/>
      <c r="C502" s="47"/>
      <c r="D502" s="47"/>
      <c r="E502" s="48"/>
      <c r="F502" s="47"/>
      <c r="G502" s="49"/>
      <c r="H502" s="50"/>
      <c r="I502" s="47"/>
      <c r="J502" s="47"/>
      <c r="K502" s="61"/>
      <c r="L502" s="47"/>
      <c r="M502" s="47"/>
      <c r="N502" s="47"/>
      <c r="O502" s="47"/>
      <c r="P502" s="47"/>
      <c r="Q502" s="48"/>
      <c r="R502" s="48"/>
      <c r="S502" s="62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  <c r="AD502" s="47"/>
      <c r="AE502" s="47"/>
      <c r="AF502" s="47"/>
      <c r="AG502" s="47"/>
      <c r="AH502" s="47"/>
      <c r="AI502" s="47"/>
      <c r="AJ502" s="47"/>
      <c r="AK502" s="47"/>
      <c r="AL502" s="47"/>
      <c r="AM502" s="47"/>
      <c r="AN502" s="47"/>
      <c r="AO502" s="47"/>
      <c r="AP502" s="47"/>
      <c r="AQ502" s="47"/>
      <c r="AR502" s="47"/>
      <c r="AS502" s="47"/>
      <c r="AT502" s="47"/>
      <c r="AU502" s="47"/>
      <c r="AV502" s="47"/>
      <c r="AW502" s="47"/>
      <c r="AX502" s="47"/>
      <c r="AY502" s="47"/>
      <c r="AZ502" s="47"/>
      <c r="BA502" s="47"/>
      <c r="BB502" s="47"/>
      <c r="BC502" s="47"/>
      <c r="BD502" s="47"/>
      <c r="BE502" s="47"/>
      <c r="BF502" s="47"/>
      <c r="BG502" s="47"/>
      <c r="BH502" s="47"/>
      <c r="BI502" s="47"/>
      <c r="BJ502" s="47"/>
      <c r="BK502" s="47"/>
      <c r="BL502" s="47"/>
      <c r="BM502" s="47"/>
      <c r="BN502" s="47"/>
      <c r="BO502" s="47"/>
      <c r="BP502" s="47"/>
    </row>
    <row r="503" spans="1:68" ht="12.75" customHeight="1">
      <c r="A503" s="48"/>
      <c r="B503" s="47"/>
      <c r="C503" s="47"/>
      <c r="D503" s="47"/>
      <c r="E503" s="48"/>
      <c r="F503" s="47"/>
      <c r="G503" s="49"/>
      <c r="H503" s="50"/>
      <c r="I503" s="47"/>
      <c r="J503" s="47"/>
      <c r="K503" s="61"/>
      <c r="L503" s="47"/>
      <c r="M503" s="47"/>
      <c r="N503" s="47"/>
      <c r="O503" s="47"/>
      <c r="P503" s="47"/>
      <c r="Q503" s="48"/>
      <c r="R503" s="48"/>
      <c r="S503" s="62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  <c r="AD503" s="47"/>
      <c r="AE503" s="47"/>
      <c r="AF503" s="47"/>
      <c r="AG503" s="47"/>
      <c r="AH503" s="47"/>
      <c r="AI503" s="47"/>
      <c r="AJ503" s="47"/>
      <c r="AK503" s="47"/>
      <c r="AL503" s="47"/>
      <c r="AM503" s="47"/>
      <c r="AN503" s="47"/>
      <c r="AO503" s="47"/>
      <c r="AP503" s="47"/>
      <c r="AQ503" s="47"/>
      <c r="AR503" s="47"/>
      <c r="AS503" s="47"/>
      <c r="AT503" s="47"/>
      <c r="AU503" s="47"/>
      <c r="AV503" s="47"/>
      <c r="AW503" s="47"/>
      <c r="AX503" s="47"/>
      <c r="AY503" s="47"/>
      <c r="AZ503" s="47"/>
      <c r="BA503" s="47"/>
      <c r="BB503" s="47"/>
      <c r="BC503" s="47"/>
      <c r="BD503" s="47"/>
      <c r="BE503" s="47"/>
      <c r="BF503" s="47"/>
      <c r="BG503" s="47"/>
      <c r="BH503" s="47"/>
      <c r="BI503" s="47"/>
      <c r="BJ503" s="47"/>
      <c r="BK503" s="47"/>
      <c r="BL503" s="47"/>
      <c r="BM503" s="47"/>
      <c r="BN503" s="47"/>
      <c r="BO503" s="47"/>
      <c r="BP503" s="47"/>
    </row>
    <row r="504" spans="1:68" ht="12.75" customHeight="1">
      <c r="A504" s="48"/>
      <c r="B504" s="47"/>
      <c r="C504" s="47"/>
      <c r="D504" s="47"/>
      <c r="E504" s="48"/>
      <c r="F504" s="47"/>
      <c r="G504" s="49"/>
      <c r="H504" s="50"/>
      <c r="I504" s="47"/>
      <c r="J504" s="47"/>
      <c r="K504" s="61"/>
      <c r="L504" s="47"/>
      <c r="M504" s="47"/>
      <c r="N504" s="47"/>
      <c r="O504" s="47"/>
      <c r="P504" s="47"/>
      <c r="Q504" s="48"/>
      <c r="R504" s="48"/>
      <c r="S504" s="62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  <c r="AD504" s="47"/>
      <c r="AE504" s="47"/>
      <c r="AF504" s="47"/>
      <c r="AG504" s="47"/>
      <c r="AH504" s="47"/>
      <c r="AI504" s="47"/>
      <c r="AJ504" s="47"/>
      <c r="AK504" s="47"/>
      <c r="AL504" s="47"/>
      <c r="AM504" s="47"/>
      <c r="AN504" s="47"/>
      <c r="AO504" s="47"/>
      <c r="AP504" s="47"/>
      <c r="AQ504" s="47"/>
      <c r="AR504" s="47"/>
      <c r="AS504" s="47"/>
      <c r="AT504" s="47"/>
      <c r="AU504" s="47"/>
      <c r="AV504" s="47"/>
      <c r="AW504" s="47"/>
      <c r="AX504" s="47"/>
      <c r="AY504" s="47"/>
      <c r="AZ504" s="47"/>
      <c r="BA504" s="47"/>
      <c r="BB504" s="47"/>
      <c r="BC504" s="47"/>
      <c r="BD504" s="47"/>
      <c r="BE504" s="47"/>
      <c r="BF504" s="47"/>
      <c r="BG504" s="47"/>
      <c r="BH504" s="47"/>
      <c r="BI504" s="47"/>
      <c r="BJ504" s="47"/>
      <c r="BK504" s="47"/>
      <c r="BL504" s="47"/>
      <c r="BM504" s="47"/>
      <c r="BN504" s="47"/>
      <c r="BO504" s="47"/>
      <c r="BP504" s="47"/>
    </row>
    <row r="505" spans="1:68" ht="12.75" customHeight="1">
      <c r="A505" s="48"/>
      <c r="B505" s="47"/>
      <c r="C505" s="47"/>
      <c r="D505" s="47"/>
      <c r="E505" s="48"/>
      <c r="F505" s="47"/>
      <c r="G505" s="49"/>
      <c r="H505" s="50"/>
      <c r="I505" s="47"/>
      <c r="J505" s="47"/>
      <c r="K505" s="61"/>
      <c r="L505" s="47"/>
      <c r="M505" s="47"/>
      <c r="N505" s="47"/>
      <c r="O505" s="47"/>
      <c r="P505" s="47"/>
      <c r="Q505" s="48"/>
      <c r="R505" s="48"/>
      <c r="S505" s="62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  <c r="AD505" s="47"/>
      <c r="AE505" s="47"/>
      <c r="AF505" s="47"/>
      <c r="AG505" s="47"/>
      <c r="AH505" s="47"/>
      <c r="AI505" s="47"/>
      <c r="AJ505" s="47"/>
      <c r="AK505" s="47"/>
      <c r="AL505" s="47"/>
      <c r="AM505" s="47"/>
      <c r="AN505" s="47"/>
      <c r="AO505" s="47"/>
      <c r="AP505" s="47"/>
      <c r="AQ505" s="47"/>
      <c r="AR505" s="47"/>
      <c r="AS505" s="47"/>
      <c r="AT505" s="47"/>
      <c r="AU505" s="47"/>
      <c r="AV505" s="47"/>
      <c r="AW505" s="47"/>
      <c r="AX505" s="47"/>
      <c r="AY505" s="47"/>
      <c r="AZ505" s="47"/>
      <c r="BA505" s="47"/>
      <c r="BB505" s="47"/>
      <c r="BC505" s="47"/>
      <c r="BD505" s="47"/>
      <c r="BE505" s="47"/>
      <c r="BF505" s="47"/>
      <c r="BG505" s="47"/>
      <c r="BH505" s="47"/>
      <c r="BI505" s="47"/>
      <c r="BJ505" s="47"/>
      <c r="BK505" s="47"/>
      <c r="BL505" s="47"/>
      <c r="BM505" s="47"/>
      <c r="BN505" s="47"/>
      <c r="BO505" s="47"/>
      <c r="BP505" s="47"/>
    </row>
    <row r="506" spans="1:68" ht="12.75" customHeight="1">
      <c r="A506" s="48"/>
      <c r="B506" s="47"/>
      <c r="C506" s="47"/>
      <c r="D506" s="47"/>
      <c r="E506" s="48"/>
      <c r="F506" s="47"/>
      <c r="G506" s="49"/>
      <c r="H506" s="50"/>
      <c r="I506" s="47"/>
      <c r="J506" s="47"/>
      <c r="K506" s="61"/>
      <c r="L506" s="47"/>
      <c r="M506" s="47"/>
      <c r="N506" s="47"/>
      <c r="O506" s="47"/>
      <c r="P506" s="47"/>
      <c r="Q506" s="48"/>
      <c r="R506" s="48"/>
      <c r="S506" s="62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  <c r="AD506" s="47"/>
      <c r="AE506" s="47"/>
      <c r="AF506" s="47"/>
      <c r="AG506" s="47"/>
      <c r="AH506" s="47"/>
      <c r="AI506" s="47"/>
      <c r="AJ506" s="47"/>
      <c r="AK506" s="47"/>
      <c r="AL506" s="47"/>
      <c r="AM506" s="47"/>
      <c r="AN506" s="47"/>
      <c r="AO506" s="47"/>
      <c r="AP506" s="47"/>
      <c r="AQ506" s="47"/>
      <c r="AR506" s="47"/>
      <c r="AS506" s="47"/>
      <c r="AT506" s="47"/>
      <c r="AU506" s="47"/>
      <c r="AV506" s="47"/>
      <c r="AW506" s="47"/>
      <c r="AX506" s="47"/>
      <c r="AY506" s="47"/>
      <c r="AZ506" s="47"/>
      <c r="BA506" s="47"/>
      <c r="BB506" s="47"/>
      <c r="BC506" s="47"/>
      <c r="BD506" s="47"/>
      <c r="BE506" s="47"/>
      <c r="BF506" s="47"/>
      <c r="BG506" s="47"/>
      <c r="BH506" s="47"/>
      <c r="BI506" s="47"/>
      <c r="BJ506" s="47"/>
      <c r="BK506" s="47"/>
      <c r="BL506" s="47"/>
      <c r="BM506" s="47"/>
      <c r="BN506" s="47"/>
      <c r="BO506" s="47"/>
      <c r="BP506" s="47"/>
    </row>
    <row r="507" spans="1:68" ht="12.75" customHeight="1">
      <c r="A507" s="48"/>
      <c r="B507" s="47"/>
      <c r="C507" s="47"/>
      <c r="D507" s="47"/>
      <c r="E507" s="48"/>
      <c r="F507" s="47"/>
      <c r="G507" s="49"/>
      <c r="H507" s="50"/>
      <c r="I507" s="47"/>
      <c r="J507" s="47"/>
      <c r="K507" s="61"/>
      <c r="L507" s="47"/>
      <c r="M507" s="47"/>
      <c r="N507" s="47"/>
      <c r="O507" s="47"/>
      <c r="P507" s="47"/>
      <c r="Q507" s="48"/>
      <c r="R507" s="48"/>
      <c r="S507" s="62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  <c r="AD507" s="47"/>
      <c r="AE507" s="47"/>
      <c r="AF507" s="47"/>
      <c r="AG507" s="47"/>
      <c r="AH507" s="47"/>
      <c r="AI507" s="47"/>
      <c r="AJ507" s="47"/>
      <c r="AK507" s="47"/>
      <c r="AL507" s="47"/>
      <c r="AM507" s="47"/>
      <c r="AN507" s="47"/>
      <c r="AO507" s="47"/>
      <c r="AP507" s="47"/>
      <c r="AQ507" s="47"/>
      <c r="AR507" s="47"/>
      <c r="AS507" s="47"/>
      <c r="AT507" s="47"/>
      <c r="AU507" s="47"/>
      <c r="AV507" s="47"/>
      <c r="AW507" s="47"/>
      <c r="AX507" s="47"/>
      <c r="AY507" s="47"/>
      <c r="AZ507" s="47"/>
      <c r="BA507" s="47"/>
      <c r="BB507" s="47"/>
      <c r="BC507" s="47"/>
      <c r="BD507" s="47"/>
      <c r="BE507" s="47"/>
      <c r="BF507" s="47"/>
      <c r="BG507" s="47"/>
      <c r="BH507" s="47"/>
      <c r="BI507" s="47"/>
      <c r="BJ507" s="47"/>
      <c r="BK507" s="47"/>
      <c r="BL507" s="47"/>
      <c r="BM507" s="47"/>
      <c r="BN507" s="47"/>
      <c r="BO507" s="47"/>
      <c r="BP507" s="47"/>
    </row>
    <row r="508" spans="1:68" ht="12.75" customHeight="1">
      <c r="A508" s="48"/>
      <c r="B508" s="47"/>
      <c r="C508" s="47"/>
      <c r="D508" s="47"/>
      <c r="E508" s="48"/>
      <c r="F508" s="47"/>
      <c r="G508" s="49"/>
      <c r="H508" s="50"/>
      <c r="I508" s="47"/>
      <c r="J508" s="47"/>
      <c r="K508" s="61"/>
      <c r="L508" s="47"/>
      <c r="M508" s="47"/>
      <c r="N508" s="47"/>
      <c r="O508" s="47"/>
      <c r="P508" s="47"/>
      <c r="Q508" s="48"/>
      <c r="R508" s="48"/>
      <c r="S508" s="62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  <c r="AD508" s="47"/>
      <c r="AE508" s="47"/>
      <c r="AF508" s="47"/>
      <c r="AG508" s="47"/>
      <c r="AH508" s="47"/>
      <c r="AI508" s="47"/>
      <c r="AJ508" s="47"/>
      <c r="AK508" s="47"/>
      <c r="AL508" s="47"/>
      <c r="AM508" s="47"/>
      <c r="AN508" s="47"/>
      <c r="AO508" s="47"/>
      <c r="AP508" s="47"/>
      <c r="AQ508" s="47"/>
      <c r="AR508" s="47"/>
      <c r="AS508" s="47"/>
      <c r="AT508" s="47"/>
      <c r="AU508" s="47"/>
      <c r="AV508" s="47"/>
      <c r="AW508" s="47"/>
      <c r="AX508" s="47"/>
      <c r="AY508" s="47"/>
      <c r="AZ508" s="47"/>
      <c r="BA508" s="47"/>
      <c r="BB508" s="47"/>
      <c r="BC508" s="47"/>
      <c r="BD508" s="47"/>
      <c r="BE508" s="47"/>
      <c r="BF508" s="47"/>
      <c r="BG508" s="47"/>
      <c r="BH508" s="47"/>
      <c r="BI508" s="47"/>
      <c r="BJ508" s="47"/>
      <c r="BK508" s="47"/>
      <c r="BL508" s="47"/>
      <c r="BM508" s="47"/>
      <c r="BN508" s="47"/>
      <c r="BO508" s="47"/>
      <c r="BP508" s="47"/>
    </row>
    <row r="509" spans="1:68" ht="12.75" customHeight="1">
      <c r="A509" s="48"/>
      <c r="B509" s="47"/>
      <c r="C509" s="47"/>
      <c r="D509" s="47"/>
      <c r="E509" s="48"/>
      <c r="F509" s="47"/>
      <c r="G509" s="49"/>
      <c r="H509" s="50"/>
      <c r="I509" s="47"/>
      <c r="J509" s="47"/>
      <c r="K509" s="61"/>
      <c r="L509" s="47"/>
      <c r="M509" s="47"/>
      <c r="N509" s="47"/>
      <c r="O509" s="47"/>
      <c r="P509" s="47"/>
      <c r="Q509" s="48"/>
      <c r="R509" s="48"/>
      <c r="S509" s="62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  <c r="AD509" s="47"/>
      <c r="AE509" s="47"/>
      <c r="AF509" s="47"/>
      <c r="AG509" s="47"/>
      <c r="AH509" s="47"/>
      <c r="AI509" s="47"/>
      <c r="AJ509" s="47"/>
      <c r="AK509" s="47"/>
      <c r="AL509" s="47"/>
      <c r="AM509" s="47"/>
      <c r="AN509" s="47"/>
      <c r="AO509" s="47"/>
      <c r="AP509" s="47"/>
      <c r="AQ509" s="47"/>
      <c r="AR509" s="47"/>
      <c r="AS509" s="47"/>
      <c r="AT509" s="47"/>
      <c r="AU509" s="47"/>
      <c r="AV509" s="47"/>
      <c r="AW509" s="47"/>
      <c r="AX509" s="47"/>
      <c r="AY509" s="47"/>
      <c r="AZ509" s="47"/>
      <c r="BA509" s="47"/>
      <c r="BB509" s="47"/>
      <c r="BC509" s="47"/>
      <c r="BD509" s="47"/>
      <c r="BE509" s="47"/>
      <c r="BF509" s="47"/>
      <c r="BG509" s="47"/>
      <c r="BH509" s="47"/>
      <c r="BI509" s="47"/>
      <c r="BJ509" s="47"/>
      <c r="BK509" s="47"/>
      <c r="BL509" s="47"/>
      <c r="BM509" s="47"/>
      <c r="BN509" s="47"/>
      <c r="BO509" s="47"/>
      <c r="BP509" s="47"/>
    </row>
    <row r="510" spans="1:68" ht="12.75" customHeight="1">
      <c r="A510" s="48"/>
      <c r="B510" s="47"/>
      <c r="C510" s="47"/>
      <c r="D510" s="47"/>
      <c r="E510" s="48"/>
      <c r="F510" s="47"/>
      <c r="G510" s="49"/>
      <c r="H510" s="50"/>
      <c r="I510" s="47"/>
      <c r="J510" s="47"/>
      <c r="K510" s="61"/>
      <c r="L510" s="47"/>
      <c r="M510" s="47"/>
      <c r="N510" s="47"/>
      <c r="O510" s="47"/>
      <c r="P510" s="47"/>
      <c r="Q510" s="48"/>
      <c r="R510" s="48"/>
      <c r="S510" s="62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  <c r="AD510" s="47"/>
      <c r="AE510" s="47"/>
      <c r="AF510" s="47"/>
      <c r="AG510" s="47"/>
      <c r="AH510" s="47"/>
      <c r="AI510" s="47"/>
      <c r="AJ510" s="47"/>
      <c r="AK510" s="47"/>
      <c r="AL510" s="47"/>
      <c r="AM510" s="47"/>
      <c r="AN510" s="47"/>
      <c r="AO510" s="47"/>
      <c r="AP510" s="47"/>
      <c r="AQ510" s="47"/>
      <c r="AR510" s="47"/>
      <c r="AS510" s="47"/>
      <c r="AT510" s="47"/>
      <c r="AU510" s="47"/>
      <c r="AV510" s="47"/>
      <c r="AW510" s="47"/>
      <c r="AX510" s="47"/>
      <c r="AY510" s="47"/>
      <c r="AZ510" s="47"/>
      <c r="BA510" s="47"/>
      <c r="BB510" s="47"/>
      <c r="BC510" s="47"/>
      <c r="BD510" s="47"/>
      <c r="BE510" s="47"/>
      <c r="BF510" s="47"/>
      <c r="BG510" s="47"/>
      <c r="BH510" s="47"/>
      <c r="BI510" s="47"/>
      <c r="BJ510" s="47"/>
      <c r="BK510" s="47"/>
      <c r="BL510" s="47"/>
      <c r="BM510" s="47"/>
      <c r="BN510" s="47"/>
      <c r="BO510" s="47"/>
      <c r="BP510" s="47"/>
    </row>
    <row r="511" spans="1:68" ht="12.75" customHeight="1">
      <c r="A511" s="48"/>
      <c r="B511" s="47"/>
      <c r="C511" s="47"/>
      <c r="D511" s="47"/>
      <c r="E511" s="48"/>
      <c r="F511" s="47"/>
      <c r="G511" s="49"/>
      <c r="H511" s="50"/>
      <c r="I511" s="47"/>
      <c r="J511" s="47"/>
      <c r="K511" s="61"/>
      <c r="L511" s="47"/>
      <c r="M511" s="47"/>
      <c r="N511" s="47"/>
      <c r="O511" s="47"/>
      <c r="P511" s="47"/>
      <c r="Q511" s="48"/>
      <c r="R511" s="48"/>
      <c r="S511" s="62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  <c r="AD511" s="47"/>
      <c r="AE511" s="47"/>
      <c r="AF511" s="47"/>
      <c r="AG511" s="47"/>
      <c r="AH511" s="47"/>
      <c r="AI511" s="47"/>
      <c r="AJ511" s="47"/>
      <c r="AK511" s="47"/>
      <c r="AL511" s="47"/>
      <c r="AM511" s="47"/>
      <c r="AN511" s="47"/>
      <c r="AO511" s="47"/>
      <c r="AP511" s="47"/>
      <c r="AQ511" s="47"/>
      <c r="AR511" s="47"/>
      <c r="AS511" s="47"/>
      <c r="AT511" s="47"/>
      <c r="AU511" s="47"/>
      <c r="AV511" s="47"/>
      <c r="AW511" s="47"/>
      <c r="AX511" s="47"/>
      <c r="AY511" s="47"/>
      <c r="AZ511" s="47"/>
      <c r="BA511" s="47"/>
      <c r="BB511" s="47"/>
      <c r="BC511" s="47"/>
      <c r="BD511" s="47"/>
      <c r="BE511" s="47"/>
      <c r="BF511" s="47"/>
      <c r="BG511" s="47"/>
      <c r="BH511" s="47"/>
      <c r="BI511" s="47"/>
      <c r="BJ511" s="47"/>
      <c r="BK511" s="47"/>
      <c r="BL511" s="47"/>
      <c r="BM511" s="47"/>
      <c r="BN511" s="47"/>
      <c r="BO511" s="47"/>
      <c r="BP511" s="47"/>
    </row>
    <row r="512" spans="1:68" ht="12.75" customHeight="1">
      <c r="A512" s="48"/>
      <c r="B512" s="47"/>
      <c r="C512" s="47"/>
      <c r="D512" s="47"/>
      <c r="E512" s="48"/>
      <c r="F512" s="47"/>
      <c r="G512" s="49"/>
      <c r="H512" s="50"/>
      <c r="I512" s="47"/>
      <c r="J512" s="47"/>
      <c r="K512" s="61"/>
      <c r="L512" s="47"/>
      <c r="M512" s="47"/>
      <c r="N512" s="47"/>
      <c r="O512" s="47"/>
      <c r="P512" s="47"/>
      <c r="Q512" s="48"/>
      <c r="R512" s="48"/>
      <c r="S512" s="62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  <c r="AD512" s="47"/>
      <c r="AE512" s="47"/>
      <c r="AF512" s="47"/>
      <c r="AG512" s="47"/>
      <c r="AH512" s="47"/>
      <c r="AI512" s="47"/>
      <c r="AJ512" s="47"/>
      <c r="AK512" s="47"/>
      <c r="AL512" s="47"/>
      <c r="AM512" s="47"/>
      <c r="AN512" s="47"/>
      <c r="AO512" s="47"/>
      <c r="AP512" s="47"/>
      <c r="AQ512" s="47"/>
      <c r="AR512" s="47"/>
      <c r="AS512" s="47"/>
      <c r="AT512" s="47"/>
      <c r="AU512" s="47"/>
      <c r="AV512" s="47"/>
      <c r="AW512" s="47"/>
      <c r="AX512" s="47"/>
      <c r="AY512" s="47"/>
      <c r="AZ512" s="47"/>
      <c r="BA512" s="47"/>
      <c r="BB512" s="47"/>
      <c r="BC512" s="47"/>
      <c r="BD512" s="47"/>
      <c r="BE512" s="47"/>
      <c r="BF512" s="47"/>
      <c r="BG512" s="47"/>
      <c r="BH512" s="47"/>
      <c r="BI512" s="47"/>
      <c r="BJ512" s="47"/>
      <c r="BK512" s="47"/>
      <c r="BL512" s="47"/>
      <c r="BM512" s="47"/>
      <c r="BN512" s="47"/>
      <c r="BO512" s="47"/>
      <c r="BP512" s="47"/>
    </row>
    <row r="513" spans="1:68" ht="12.75" customHeight="1">
      <c r="A513" s="48"/>
      <c r="B513" s="47"/>
      <c r="C513" s="47"/>
      <c r="D513" s="47"/>
      <c r="E513" s="48"/>
      <c r="F513" s="47"/>
      <c r="G513" s="49"/>
      <c r="H513" s="50"/>
      <c r="I513" s="47"/>
      <c r="J513" s="47"/>
      <c r="K513" s="61"/>
      <c r="L513" s="47"/>
      <c r="M513" s="47"/>
      <c r="N513" s="47"/>
      <c r="O513" s="47"/>
      <c r="P513" s="47"/>
      <c r="Q513" s="48"/>
      <c r="R513" s="48"/>
      <c r="S513" s="62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  <c r="AD513" s="47"/>
      <c r="AE513" s="47"/>
      <c r="AF513" s="47"/>
      <c r="AG513" s="47"/>
      <c r="AH513" s="47"/>
      <c r="AI513" s="47"/>
      <c r="AJ513" s="47"/>
      <c r="AK513" s="47"/>
      <c r="AL513" s="47"/>
      <c r="AM513" s="47"/>
      <c r="AN513" s="47"/>
      <c r="AO513" s="47"/>
      <c r="AP513" s="47"/>
      <c r="AQ513" s="47"/>
      <c r="AR513" s="47"/>
      <c r="AS513" s="47"/>
      <c r="AT513" s="47"/>
      <c r="AU513" s="47"/>
      <c r="AV513" s="47"/>
      <c r="AW513" s="47"/>
      <c r="AX513" s="47"/>
      <c r="AY513" s="47"/>
      <c r="AZ513" s="47"/>
      <c r="BA513" s="47"/>
      <c r="BB513" s="47"/>
      <c r="BC513" s="47"/>
      <c r="BD513" s="47"/>
      <c r="BE513" s="47"/>
      <c r="BF513" s="47"/>
      <c r="BG513" s="47"/>
      <c r="BH513" s="47"/>
      <c r="BI513" s="47"/>
      <c r="BJ513" s="47"/>
      <c r="BK513" s="47"/>
      <c r="BL513" s="47"/>
      <c r="BM513" s="47"/>
      <c r="BN513" s="47"/>
      <c r="BO513" s="47"/>
      <c r="BP513" s="47"/>
    </row>
    <row r="514" spans="1:68" ht="12.75" customHeight="1">
      <c r="A514" s="48"/>
      <c r="B514" s="47"/>
      <c r="C514" s="47"/>
      <c r="D514" s="47"/>
      <c r="E514" s="48"/>
      <c r="F514" s="47"/>
      <c r="G514" s="49"/>
      <c r="H514" s="50"/>
      <c r="I514" s="47"/>
      <c r="J514" s="47"/>
      <c r="K514" s="61"/>
      <c r="L514" s="47"/>
      <c r="M514" s="47"/>
      <c r="N514" s="47"/>
      <c r="O514" s="47"/>
      <c r="P514" s="47"/>
      <c r="Q514" s="48"/>
      <c r="R514" s="48"/>
      <c r="S514" s="62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  <c r="AD514" s="47"/>
      <c r="AE514" s="47"/>
      <c r="AF514" s="47"/>
      <c r="AG514" s="47"/>
      <c r="AH514" s="47"/>
      <c r="AI514" s="47"/>
      <c r="AJ514" s="47"/>
      <c r="AK514" s="47"/>
      <c r="AL514" s="47"/>
      <c r="AM514" s="47"/>
      <c r="AN514" s="47"/>
      <c r="AO514" s="47"/>
      <c r="AP514" s="47"/>
      <c r="AQ514" s="47"/>
      <c r="AR514" s="47"/>
      <c r="AS514" s="47"/>
      <c r="AT514" s="47"/>
      <c r="AU514" s="47"/>
      <c r="AV514" s="47"/>
      <c r="AW514" s="47"/>
      <c r="AX514" s="47"/>
      <c r="AY514" s="47"/>
      <c r="AZ514" s="47"/>
      <c r="BA514" s="47"/>
      <c r="BB514" s="47"/>
      <c r="BC514" s="47"/>
      <c r="BD514" s="47"/>
      <c r="BE514" s="47"/>
      <c r="BF514" s="47"/>
      <c r="BG514" s="47"/>
      <c r="BH514" s="47"/>
      <c r="BI514" s="47"/>
      <c r="BJ514" s="47"/>
      <c r="BK514" s="47"/>
      <c r="BL514" s="47"/>
      <c r="BM514" s="47"/>
      <c r="BN514" s="47"/>
      <c r="BO514" s="47"/>
      <c r="BP514" s="47"/>
    </row>
    <row r="515" spans="1:68" ht="12.75" customHeight="1">
      <c r="A515" s="48"/>
      <c r="B515" s="47"/>
      <c r="C515" s="47"/>
      <c r="D515" s="47"/>
      <c r="E515" s="48"/>
      <c r="F515" s="47"/>
      <c r="G515" s="49"/>
      <c r="H515" s="50"/>
      <c r="I515" s="47"/>
      <c r="J515" s="47"/>
      <c r="K515" s="61"/>
      <c r="L515" s="47"/>
      <c r="M515" s="47"/>
      <c r="N515" s="47"/>
      <c r="O515" s="47"/>
      <c r="P515" s="47"/>
      <c r="Q515" s="48"/>
      <c r="R515" s="48"/>
      <c r="S515" s="62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  <c r="AD515" s="47"/>
      <c r="AE515" s="47"/>
      <c r="AF515" s="47"/>
      <c r="AG515" s="47"/>
      <c r="AH515" s="47"/>
      <c r="AI515" s="47"/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7"/>
      <c r="AY515" s="47"/>
      <c r="AZ515" s="47"/>
      <c r="BA515" s="47"/>
      <c r="BB515" s="47"/>
      <c r="BC515" s="47"/>
      <c r="BD515" s="47"/>
      <c r="BE515" s="47"/>
      <c r="BF515" s="47"/>
      <c r="BG515" s="47"/>
      <c r="BH515" s="47"/>
      <c r="BI515" s="47"/>
      <c r="BJ515" s="47"/>
      <c r="BK515" s="47"/>
      <c r="BL515" s="47"/>
      <c r="BM515" s="47"/>
      <c r="BN515" s="47"/>
      <c r="BO515" s="47"/>
      <c r="BP515" s="47"/>
    </row>
    <row r="516" spans="1:68" ht="12.75" customHeight="1">
      <c r="A516" s="48"/>
      <c r="B516" s="47"/>
      <c r="C516" s="47"/>
      <c r="D516" s="47"/>
      <c r="E516" s="48"/>
      <c r="F516" s="47"/>
      <c r="G516" s="49"/>
      <c r="H516" s="50"/>
      <c r="I516" s="47"/>
      <c r="J516" s="47"/>
      <c r="K516" s="61"/>
      <c r="L516" s="47"/>
      <c r="M516" s="47"/>
      <c r="N516" s="47"/>
      <c r="O516" s="47"/>
      <c r="P516" s="47"/>
      <c r="Q516" s="48"/>
      <c r="R516" s="48"/>
      <c r="S516" s="62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  <c r="AD516" s="47"/>
      <c r="AE516" s="47"/>
      <c r="AF516" s="47"/>
      <c r="AG516" s="47"/>
      <c r="AH516" s="47"/>
      <c r="AI516" s="47"/>
      <c r="AJ516" s="47"/>
      <c r="AK516" s="47"/>
      <c r="AL516" s="47"/>
      <c r="AM516" s="47"/>
      <c r="AN516" s="47"/>
      <c r="AO516" s="47"/>
      <c r="AP516" s="47"/>
      <c r="AQ516" s="47"/>
      <c r="AR516" s="47"/>
      <c r="AS516" s="47"/>
      <c r="AT516" s="47"/>
      <c r="AU516" s="47"/>
      <c r="AV516" s="47"/>
      <c r="AW516" s="47"/>
      <c r="AX516" s="47"/>
      <c r="AY516" s="47"/>
      <c r="AZ516" s="47"/>
      <c r="BA516" s="47"/>
      <c r="BB516" s="47"/>
      <c r="BC516" s="47"/>
      <c r="BD516" s="47"/>
      <c r="BE516" s="47"/>
      <c r="BF516" s="47"/>
      <c r="BG516" s="47"/>
      <c r="BH516" s="47"/>
      <c r="BI516" s="47"/>
      <c r="BJ516" s="47"/>
      <c r="BK516" s="47"/>
      <c r="BL516" s="47"/>
      <c r="BM516" s="47"/>
      <c r="BN516" s="47"/>
      <c r="BO516" s="47"/>
      <c r="BP516" s="47"/>
    </row>
    <row r="517" spans="1:68" ht="12.75" customHeight="1">
      <c r="A517" s="48"/>
      <c r="B517" s="47"/>
      <c r="C517" s="47"/>
      <c r="D517" s="47"/>
      <c r="E517" s="48"/>
      <c r="F517" s="47"/>
      <c r="G517" s="49"/>
      <c r="H517" s="50"/>
      <c r="I517" s="47"/>
      <c r="J517" s="47"/>
      <c r="K517" s="61"/>
      <c r="L517" s="47"/>
      <c r="M517" s="47"/>
      <c r="N517" s="47"/>
      <c r="O517" s="47"/>
      <c r="P517" s="47"/>
      <c r="Q517" s="48"/>
      <c r="R517" s="48"/>
      <c r="S517" s="62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  <c r="AD517" s="47"/>
      <c r="AE517" s="47"/>
      <c r="AF517" s="47"/>
      <c r="AG517" s="47"/>
      <c r="AH517" s="47"/>
      <c r="AI517" s="47"/>
      <c r="AJ517" s="47"/>
      <c r="AK517" s="47"/>
      <c r="AL517" s="47"/>
      <c r="AM517" s="47"/>
      <c r="AN517" s="47"/>
      <c r="AO517" s="47"/>
      <c r="AP517" s="47"/>
      <c r="AQ517" s="47"/>
      <c r="AR517" s="47"/>
      <c r="AS517" s="47"/>
      <c r="AT517" s="47"/>
      <c r="AU517" s="47"/>
      <c r="AV517" s="47"/>
      <c r="AW517" s="47"/>
      <c r="AX517" s="47"/>
      <c r="AY517" s="47"/>
      <c r="AZ517" s="47"/>
      <c r="BA517" s="47"/>
      <c r="BB517" s="47"/>
      <c r="BC517" s="47"/>
      <c r="BD517" s="47"/>
      <c r="BE517" s="47"/>
      <c r="BF517" s="47"/>
      <c r="BG517" s="47"/>
      <c r="BH517" s="47"/>
      <c r="BI517" s="47"/>
      <c r="BJ517" s="47"/>
      <c r="BK517" s="47"/>
      <c r="BL517" s="47"/>
      <c r="BM517" s="47"/>
      <c r="BN517" s="47"/>
      <c r="BO517" s="47"/>
      <c r="BP517" s="47"/>
    </row>
    <row r="518" spans="1:68" ht="12.75" customHeight="1">
      <c r="A518" s="48"/>
      <c r="B518" s="47"/>
      <c r="C518" s="47"/>
      <c r="D518" s="47"/>
      <c r="E518" s="48"/>
      <c r="F518" s="47"/>
      <c r="G518" s="49"/>
      <c r="H518" s="50"/>
      <c r="I518" s="47"/>
      <c r="J518" s="47"/>
      <c r="K518" s="61"/>
      <c r="L518" s="47"/>
      <c r="M518" s="47"/>
      <c r="N518" s="47"/>
      <c r="O518" s="47"/>
      <c r="P518" s="47"/>
      <c r="Q518" s="48"/>
      <c r="R518" s="48"/>
      <c r="S518" s="62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  <c r="AD518" s="47"/>
      <c r="AE518" s="47"/>
      <c r="AF518" s="47"/>
      <c r="AG518" s="47"/>
      <c r="AH518" s="47"/>
      <c r="AI518" s="47"/>
      <c r="AJ518" s="47"/>
      <c r="AK518" s="47"/>
      <c r="AL518" s="47"/>
      <c r="AM518" s="47"/>
      <c r="AN518" s="47"/>
      <c r="AO518" s="47"/>
      <c r="AP518" s="47"/>
      <c r="AQ518" s="47"/>
      <c r="AR518" s="47"/>
      <c r="AS518" s="47"/>
      <c r="AT518" s="47"/>
      <c r="AU518" s="47"/>
      <c r="AV518" s="47"/>
      <c r="AW518" s="47"/>
      <c r="AX518" s="47"/>
      <c r="AY518" s="47"/>
      <c r="AZ518" s="47"/>
      <c r="BA518" s="47"/>
      <c r="BB518" s="47"/>
      <c r="BC518" s="47"/>
      <c r="BD518" s="47"/>
      <c r="BE518" s="47"/>
      <c r="BF518" s="47"/>
      <c r="BG518" s="47"/>
      <c r="BH518" s="47"/>
      <c r="BI518" s="47"/>
      <c r="BJ518" s="47"/>
      <c r="BK518" s="47"/>
      <c r="BL518" s="47"/>
      <c r="BM518" s="47"/>
      <c r="BN518" s="47"/>
      <c r="BO518" s="47"/>
      <c r="BP518" s="47"/>
    </row>
    <row r="519" spans="1:68" ht="12.75" customHeight="1">
      <c r="A519" s="48"/>
      <c r="B519" s="47"/>
      <c r="C519" s="47"/>
      <c r="D519" s="47"/>
      <c r="E519" s="48"/>
      <c r="F519" s="47"/>
      <c r="G519" s="49"/>
      <c r="H519" s="50"/>
      <c r="I519" s="47"/>
      <c r="J519" s="47"/>
      <c r="K519" s="61"/>
      <c r="L519" s="47"/>
      <c r="M519" s="47"/>
      <c r="N519" s="47"/>
      <c r="O519" s="47"/>
      <c r="P519" s="47"/>
      <c r="Q519" s="48"/>
      <c r="R519" s="48"/>
      <c r="S519" s="62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  <c r="AD519" s="47"/>
      <c r="AE519" s="47"/>
      <c r="AF519" s="47"/>
      <c r="AG519" s="47"/>
      <c r="AH519" s="47"/>
      <c r="AI519" s="47"/>
      <c r="AJ519" s="47"/>
      <c r="AK519" s="47"/>
      <c r="AL519" s="47"/>
      <c r="AM519" s="47"/>
      <c r="AN519" s="47"/>
      <c r="AO519" s="47"/>
      <c r="AP519" s="47"/>
      <c r="AQ519" s="47"/>
      <c r="AR519" s="47"/>
      <c r="AS519" s="47"/>
      <c r="AT519" s="47"/>
      <c r="AU519" s="47"/>
      <c r="AV519" s="47"/>
      <c r="AW519" s="47"/>
      <c r="AX519" s="47"/>
      <c r="AY519" s="47"/>
      <c r="AZ519" s="47"/>
      <c r="BA519" s="47"/>
      <c r="BB519" s="47"/>
      <c r="BC519" s="47"/>
      <c r="BD519" s="47"/>
      <c r="BE519" s="47"/>
      <c r="BF519" s="47"/>
      <c r="BG519" s="47"/>
      <c r="BH519" s="47"/>
      <c r="BI519" s="47"/>
      <c r="BJ519" s="47"/>
      <c r="BK519" s="47"/>
      <c r="BL519" s="47"/>
      <c r="BM519" s="47"/>
      <c r="BN519" s="47"/>
      <c r="BO519" s="47"/>
      <c r="BP519" s="47"/>
    </row>
    <row r="520" spans="1:68" ht="12.75" customHeight="1">
      <c r="A520" s="48"/>
      <c r="B520" s="47"/>
      <c r="C520" s="47"/>
      <c r="D520" s="47"/>
      <c r="E520" s="48"/>
      <c r="F520" s="47"/>
      <c r="G520" s="49"/>
      <c r="H520" s="50"/>
      <c r="I520" s="47"/>
      <c r="J520" s="47"/>
      <c r="K520" s="61"/>
      <c r="L520" s="47"/>
      <c r="M520" s="47"/>
      <c r="N520" s="47"/>
      <c r="O520" s="47"/>
      <c r="P520" s="47"/>
      <c r="Q520" s="48"/>
      <c r="R520" s="48"/>
      <c r="S520" s="62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  <c r="AD520" s="47"/>
      <c r="AE520" s="47"/>
      <c r="AF520" s="47"/>
      <c r="AG520" s="47"/>
      <c r="AH520" s="47"/>
      <c r="AI520" s="47"/>
      <c r="AJ520" s="47"/>
      <c r="AK520" s="47"/>
      <c r="AL520" s="47"/>
      <c r="AM520" s="47"/>
      <c r="AN520" s="47"/>
      <c r="AO520" s="47"/>
      <c r="AP520" s="47"/>
      <c r="AQ520" s="47"/>
      <c r="AR520" s="47"/>
      <c r="AS520" s="47"/>
      <c r="AT520" s="47"/>
      <c r="AU520" s="47"/>
      <c r="AV520" s="47"/>
      <c r="AW520" s="47"/>
      <c r="AX520" s="47"/>
      <c r="AY520" s="47"/>
      <c r="AZ520" s="47"/>
      <c r="BA520" s="47"/>
      <c r="BB520" s="47"/>
      <c r="BC520" s="47"/>
      <c r="BD520" s="47"/>
      <c r="BE520" s="47"/>
      <c r="BF520" s="47"/>
      <c r="BG520" s="47"/>
      <c r="BH520" s="47"/>
      <c r="BI520" s="47"/>
      <c r="BJ520" s="47"/>
      <c r="BK520" s="47"/>
      <c r="BL520" s="47"/>
      <c r="BM520" s="47"/>
      <c r="BN520" s="47"/>
      <c r="BO520" s="47"/>
      <c r="BP520" s="47"/>
    </row>
    <row r="521" spans="1:68" ht="12.75" customHeight="1">
      <c r="A521" s="48"/>
      <c r="B521" s="47"/>
      <c r="C521" s="47"/>
      <c r="D521" s="47"/>
      <c r="E521" s="48"/>
      <c r="F521" s="47"/>
      <c r="G521" s="49"/>
      <c r="H521" s="50"/>
      <c r="I521" s="47"/>
      <c r="J521" s="47"/>
      <c r="K521" s="61"/>
      <c r="L521" s="47"/>
      <c r="M521" s="47"/>
      <c r="N521" s="47"/>
      <c r="O521" s="47"/>
      <c r="P521" s="47"/>
      <c r="Q521" s="48"/>
      <c r="R521" s="48"/>
      <c r="S521" s="62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  <c r="AD521" s="47"/>
      <c r="AE521" s="47"/>
      <c r="AF521" s="47"/>
      <c r="AG521" s="47"/>
      <c r="AH521" s="47"/>
      <c r="AI521" s="47"/>
      <c r="AJ521" s="47"/>
      <c r="AK521" s="47"/>
      <c r="AL521" s="47"/>
      <c r="AM521" s="47"/>
      <c r="AN521" s="47"/>
      <c r="AO521" s="47"/>
      <c r="AP521" s="47"/>
      <c r="AQ521" s="47"/>
      <c r="AR521" s="47"/>
      <c r="AS521" s="47"/>
      <c r="AT521" s="47"/>
      <c r="AU521" s="47"/>
      <c r="AV521" s="47"/>
      <c r="AW521" s="47"/>
      <c r="AX521" s="47"/>
      <c r="AY521" s="47"/>
      <c r="AZ521" s="47"/>
      <c r="BA521" s="47"/>
      <c r="BB521" s="47"/>
      <c r="BC521" s="47"/>
      <c r="BD521" s="47"/>
      <c r="BE521" s="47"/>
      <c r="BF521" s="47"/>
      <c r="BG521" s="47"/>
      <c r="BH521" s="47"/>
      <c r="BI521" s="47"/>
      <c r="BJ521" s="47"/>
      <c r="BK521" s="47"/>
      <c r="BL521" s="47"/>
      <c r="BM521" s="47"/>
      <c r="BN521" s="47"/>
      <c r="BO521" s="47"/>
      <c r="BP521" s="47"/>
    </row>
    <row r="522" spans="1:68" ht="12.75" customHeight="1">
      <c r="A522" s="48"/>
      <c r="B522" s="47"/>
      <c r="C522" s="47"/>
      <c r="D522" s="47"/>
      <c r="E522" s="48"/>
      <c r="F522" s="47"/>
      <c r="G522" s="49"/>
      <c r="H522" s="50"/>
      <c r="I522" s="47"/>
      <c r="J522" s="47"/>
      <c r="K522" s="61"/>
      <c r="L522" s="47"/>
      <c r="M522" s="47"/>
      <c r="N522" s="47"/>
      <c r="O522" s="47"/>
      <c r="P522" s="47"/>
      <c r="Q522" s="48"/>
      <c r="R522" s="48"/>
      <c r="S522" s="62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  <c r="AD522" s="47"/>
      <c r="AE522" s="47"/>
      <c r="AF522" s="47"/>
      <c r="AG522" s="47"/>
      <c r="AH522" s="47"/>
      <c r="AI522" s="47"/>
      <c r="AJ522" s="47"/>
      <c r="AK522" s="47"/>
      <c r="AL522" s="47"/>
      <c r="AM522" s="47"/>
      <c r="AN522" s="47"/>
      <c r="AO522" s="47"/>
      <c r="AP522" s="47"/>
      <c r="AQ522" s="47"/>
      <c r="AR522" s="47"/>
      <c r="AS522" s="47"/>
      <c r="AT522" s="47"/>
      <c r="AU522" s="47"/>
      <c r="AV522" s="47"/>
      <c r="AW522" s="47"/>
      <c r="AX522" s="47"/>
      <c r="AY522" s="47"/>
      <c r="AZ522" s="47"/>
      <c r="BA522" s="47"/>
      <c r="BB522" s="47"/>
      <c r="BC522" s="47"/>
      <c r="BD522" s="47"/>
      <c r="BE522" s="47"/>
      <c r="BF522" s="47"/>
      <c r="BG522" s="47"/>
      <c r="BH522" s="47"/>
      <c r="BI522" s="47"/>
      <c r="BJ522" s="47"/>
      <c r="BK522" s="47"/>
      <c r="BL522" s="47"/>
      <c r="BM522" s="47"/>
      <c r="BN522" s="47"/>
      <c r="BO522" s="47"/>
      <c r="BP522" s="47"/>
    </row>
    <row r="523" spans="1:68" ht="12.75" customHeight="1">
      <c r="A523" s="48"/>
      <c r="B523" s="47"/>
      <c r="C523" s="47"/>
      <c r="D523" s="47"/>
      <c r="E523" s="48"/>
      <c r="F523" s="47"/>
      <c r="G523" s="49"/>
      <c r="H523" s="50"/>
      <c r="I523" s="47"/>
      <c r="J523" s="47"/>
      <c r="K523" s="61"/>
      <c r="L523" s="47"/>
      <c r="M523" s="47"/>
      <c r="N523" s="47"/>
      <c r="O523" s="47"/>
      <c r="P523" s="47"/>
      <c r="Q523" s="48"/>
      <c r="R523" s="48"/>
      <c r="S523" s="62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47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  <c r="BF523" s="47"/>
      <c r="BG523" s="47"/>
      <c r="BH523" s="47"/>
      <c r="BI523" s="47"/>
      <c r="BJ523" s="47"/>
      <c r="BK523" s="47"/>
      <c r="BL523" s="47"/>
      <c r="BM523" s="47"/>
      <c r="BN523" s="47"/>
      <c r="BO523" s="47"/>
      <c r="BP523" s="47"/>
    </row>
    <row r="524" spans="1:68" ht="12.75" customHeight="1">
      <c r="A524" s="48"/>
      <c r="B524" s="47"/>
      <c r="C524" s="47"/>
      <c r="D524" s="47"/>
      <c r="E524" s="48"/>
      <c r="F524" s="47"/>
      <c r="G524" s="49"/>
      <c r="H524" s="50"/>
      <c r="I524" s="47"/>
      <c r="J524" s="47"/>
      <c r="K524" s="61"/>
      <c r="L524" s="47"/>
      <c r="M524" s="47"/>
      <c r="N524" s="47"/>
      <c r="O524" s="47"/>
      <c r="P524" s="47"/>
      <c r="Q524" s="48"/>
      <c r="R524" s="48"/>
      <c r="S524" s="62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  <c r="AD524" s="47"/>
      <c r="AE524" s="47"/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  <c r="BF524" s="47"/>
      <c r="BG524" s="47"/>
      <c r="BH524" s="47"/>
      <c r="BI524" s="47"/>
      <c r="BJ524" s="47"/>
      <c r="BK524" s="47"/>
      <c r="BL524" s="47"/>
      <c r="BM524" s="47"/>
      <c r="BN524" s="47"/>
      <c r="BO524" s="47"/>
      <c r="BP524" s="47"/>
    </row>
    <row r="525" spans="1:68" ht="12.75" customHeight="1">
      <c r="A525" s="48"/>
      <c r="B525" s="47"/>
      <c r="C525" s="47"/>
      <c r="D525" s="47"/>
      <c r="E525" s="48"/>
      <c r="F525" s="47"/>
      <c r="G525" s="49"/>
      <c r="H525" s="50"/>
      <c r="I525" s="47"/>
      <c r="J525" s="47"/>
      <c r="K525" s="61"/>
      <c r="L525" s="47"/>
      <c r="M525" s="47"/>
      <c r="N525" s="47"/>
      <c r="O525" s="47"/>
      <c r="P525" s="47"/>
      <c r="Q525" s="48"/>
      <c r="R525" s="48"/>
      <c r="S525" s="62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  <c r="AD525" s="47"/>
      <c r="AE525" s="47"/>
      <c r="AF525" s="47"/>
      <c r="AG525" s="47"/>
      <c r="AH525" s="47"/>
      <c r="AI525" s="47"/>
      <c r="AJ525" s="47"/>
      <c r="AK525" s="47"/>
      <c r="AL525" s="47"/>
      <c r="AM525" s="47"/>
      <c r="AN525" s="47"/>
      <c r="AO525" s="47"/>
      <c r="AP525" s="47"/>
      <c r="AQ525" s="47"/>
      <c r="AR525" s="47"/>
      <c r="AS525" s="47"/>
      <c r="AT525" s="47"/>
      <c r="AU525" s="47"/>
      <c r="AV525" s="47"/>
      <c r="AW525" s="47"/>
      <c r="AX525" s="47"/>
      <c r="AY525" s="47"/>
      <c r="AZ525" s="47"/>
      <c r="BA525" s="47"/>
      <c r="BB525" s="47"/>
      <c r="BC525" s="47"/>
      <c r="BD525" s="47"/>
      <c r="BE525" s="47"/>
      <c r="BF525" s="47"/>
      <c r="BG525" s="47"/>
      <c r="BH525" s="47"/>
      <c r="BI525" s="47"/>
      <c r="BJ525" s="47"/>
      <c r="BK525" s="47"/>
      <c r="BL525" s="47"/>
      <c r="BM525" s="47"/>
      <c r="BN525" s="47"/>
      <c r="BO525" s="47"/>
      <c r="BP525" s="47"/>
    </row>
    <row r="526" spans="1:68" ht="12.75" customHeight="1">
      <c r="A526" s="48"/>
      <c r="B526" s="47"/>
      <c r="C526" s="47"/>
      <c r="D526" s="47"/>
      <c r="E526" s="48"/>
      <c r="F526" s="47"/>
      <c r="G526" s="49"/>
      <c r="H526" s="50"/>
      <c r="I526" s="47"/>
      <c r="J526" s="47"/>
      <c r="K526" s="61"/>
      <c r="L526" s="47"/>
      <c r="M526" s="47"/>
      <c r="N526" s="47"/>
      <c r="O526" s="47"/>
      <c r="P526" s="47"/>
      <c r="Q526" s="48"/>
      <c r="R526" s="48"/>
      <c r="S526" s="62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  <c r="AD526" s="47"/>
      <c r="AE526" s="47"/>
      <c r="AF526" s="47"/>
      <c r="AG526" s="47"/>
      <c r="AH526" s="47"/>
      <c r="AI526" s="47"/>
      <c r="AJ526" s="47"/>
      <c r="AK526" s="47"/>
      <c r="AL526" s="47"/>
      <c r="AM526" s="47"/>
      <c r="AN526" s="47"/>
      <c r="AO526" s="47"/>
      <c r="AP526" s="47"/>
      <c r="AQ526" s="47"/>
      <c r="AR526" s="47"/>
      <c r="AS526" s="47"/>
      <c r="AT526" s="47"/>
      <c r="AU526" s="47"/>
      <c r="AV526" s="47"/>
      <c r="AW526" s="47"/>
      <c r="AX526" s="47"/>
      <c r="AY526" s="47"/>
      <c r="AZ526" s="47"/>
      <c r="BA526" s="47"/>
      <c r="BB526" s="47"/>
      <c r="BC526" s="47"/>
      <c r="BD526" s="47"/>
      <c r="BE526" s="47"/>
      <c r="BF526" s="47"/>
      <c r="BG526" s="47"/>
      <c r="BH526" s="47"/>
      <c r="BI526" s="47"/>
      <c r="BJ526" s="47"/>
      <c r="BK526" s="47"/>
      <c r="BL526" s="47"/>
      <c r="BM526" s="47"/>
      <c r="BN526" s="47"/>
      <c r="BO526" s="47"/>
      <c r="BP526" s="47"/>
    </row>
    <row r="527" spans="1:68" ht="12.75" customHeight="1">
      <c r="A527" s="48"/>
      <c r="B527" s="47"/>
      <c r="C527" s="47"/>
      <c r="D527" s="47"/>
      <c r="E527" s="48"/>
      <c r="F527" s="47"/>
      <c r="G527" s="49"/>
      <c r="H527" s="50"/>
      <c r="I527" s="47"/>
      <c r="J527" s="47"/>
      <c r="K527" s="61"/>
      <c r="L527" s="47"/>
      <c r="M527" s="47"/>
      <c r="N527" s="47"/>
      <c r="O527" s="47"/>
      <c r="P527" s="47"/>
      <c r="Q527" s="48"/>
      <c r="R527" s="48"/>
      <c r="S527" s="62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  <c r="AD527" s="47"/>
      <c r="AE527" s="47"/>
      <c r="AF527" s="47"/>
      <c r="AG527" s="47"/>
      <c r="AH527" s="47"/>
      <c r="AI527" s="47"/>
      <c r="AJ527" s="47"/>
      <c r="AK527" s="47"/>
      <c r="AL527" s="47"/>
      <c r="AM527" s="47"/>
      <c r="AN527" s="47"/>
      <c r="AO527" s="47"/>
      <c r="AP527" s="47"/>
      <c r="AQ527" s="47"/>
      <c r="AR527" s="47"/>
      <c r="AS527" s="47"/>
      <c r="AT527" s="47"/>
      <c r="AU527" s="47"/>
      <c r="AV527" s="47"/>
      <c r="AW527" s="47"/>
      <c r="AX527" s="47"/>
      <c r="AY527" s="47"/>
      <c r="AZ527" s="47"/>
      <c r="BA527" s="47"/>
      <c r="BB527" s="47"/>
      <c r="BC527" s="47"/>
      <c r="BD527" s="47"/>
      <c r="BE527" s="47"/>
      <c r="BF527" s="47"/>
      <c r="BG527" s="47"/>
      <c r="BH527" s="47"/>
      <c r="BI527" s="47"/>
      <c r="BJ527" s="47"/>
      <c r="BK527" s="47"/>
      <c r="BL527" s="47"/>
      <c r="BM527" s="47"/>
      <c r="BN527" s="47"/>
      <c r="BO527" s="47"/>
      <c r="BP527" s="47"/>
    </row>
    <row r="528" spans="1:68" ht="12.75" customHeight="1">
      <c r="A528" s="48"/>
      <c r="B528" s="47"/>
      <c r="C528" s="47"/>
      <c r="D528" s="47"/>
      <c r="E528" s="48"/>
      <c r="F528" s="47"/>
      <c r="G528" s="49"/>
      <c r="H528" s="50"/>
      <c r="I528" s="47"/>
      <c r="J528" s="47"/>
      <c r="K528" s="61"/>
      <c r="L528" s="47"/>
      <c r="M528" s="47"/>
      <c r="N528" s="47"/>
      <c r="O528" s="47"/>
      <c r="P528" s="47"/>
      <c r="Q528" s="48"/>
      <c r="R528" s="48"/>
      <c r="S528" s="62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  <c r="AD528" s="47"/>
      <c r="AE528" s="47"/>
      <c r="AF528" s="47"/>
      <c r="AG528" s="47"/>
      <c r="AH528" s="47"/>
      <c r="AI528" s="47"/>
      <c r="AJ528" s="47"/>
      <c r="AK528" s="47"/>
      <c r="AL528" s="47"/>
      <c r="AM528" s="47"/>
      <c r="AN528" s="47"/>
      <c r="AO528" s="47"/>
      <c r="AP528" s="47"/>
      <c r="AQ528" s="47"/>
      <c r="AR528" s="47"/>
      <c r="AS528" s="47"/>
      <c r="AT528" s="47"/>
      <c r="AU528" s="47"/>
      <c r="AV528" s="47"/>
      <c r="AW528" s="47"/>
      <c r="AX528" s="47"/>
      <c r="AY528" s="47"/>
      <c r="AZ528" s="47"/>
      <c r="BA528" s="47"/>
      <c r="BB528" s="47"/>
      <c r="BC528" s="47"/>
      <c r="BD528" s="47"/>
      <c r="BE528" s="47"/>
      <c r="BF528" s="47"/>
      <c r="BG528" s="47"/>
      <c r="BH528" s="47"/>
      <c r="BI528" s="47"/>
      <c r="BJ528" s="47"/>
      <c r="BK528" s="47"/>
      <c r="BL528" s="47"/>
      <c r="BM528" s="47"/>
      <c r="BN528" s="47"/>
      <c r="BO528" s="47"/>
      <c r="BP528" s="47"/>
    </row>
    <row r="529" spans="1:68" ht="12.75" customHeight="1">
      <c r="A529" s="48"/>
      <c r="B529" s="47"/>
      <c r="C529" s="47"/>
      <c r="D529" s="47"/>
      <c r="E529" s="48"/>
      <c r="F529" s="47"/>
      <c r="G529" s="49"/>
      <c r="H529" s="50"/>
      <c r="I529" s="47"/>
      <c r="J529" s="47"/>
      <c r="K529" s="61"/>
      <c r="L529" s="47"/>
      <c r="M529" s="47"/>
      <c r="N529" s="47"/>
      <c r="O529" s="47"/>
      <c r="P529" s="47"/>
      <c r="Q529" s="48"/>
      <c r="R529" s="48"/>
      <c r="S529" s="62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  <c r="AD529" s="47"/>
      <c r="AE529" s="47"/>
      <c r="AF529" s="47"/>
      <c r="AG529" s="47"/>
      <c r="AH529" s="47"/>
      <c r="AI529" s="47"/>
      <c r="AJ529" s="47"/>
      <c r="AK529" s="47"/>
      <c r="AL529" s="47"/>
      <c r="AM529" s="47"/>
      <c r="AN529" s="47"/>
      <c r="AO529" s="47"/>
      <c r="AP529" s="47"/>
      <c r="AQ529" s="47"/>
      <c r="AR529" s="47"/>
      <c r="AS529" s="47"/>
      <c r="AT529" s="47"/>
      <c r="AU529" s="47"/>
      <c r="AV529" s="47"/>
      <c r="AW529" s="47"/>
      <c r="AX529" s="47"/>
      <c r="AY529" s="47"/>
      <c r="AZ529" s="47"/>
      <c r="BA529" s="47"/>
      <c r="BB529" s="47"/>
      <c r="BC529" s="47"/>
      <c r="BD529" s="47"/>
      <c r="BE529" s="47"/>
      <c r="BF529" s="47"/>
      <c r="BG529" s="47"/>
      <c r="BH529" s="47"/>
      <c r="BI529" s="47"/>
      <c r="BJ529" s="47"/>
      <c r="BK529" s="47"/>
      <c r="BL529" s="47"/>
      <c r="BM529" s="47"/>
      <c r="BN529" s="47"/>
      <c r="BO529" s="47"/>
      <c r="BP529" s="47"/>
    </row>
    <row r="530" spans="1:68" ht="12.75" customHeight="1">
      <c r="A530" s="48"/>
      <c r="B530" s="47"/>
      <c r="C530" s="47"/>
      <c r="D530" s="47"/>
      <c r="E530" s="48"/>
      <c r="F530" s="47"/>
      <c r="G530" s="49"/>
      <c r="H530" s="50"/>
      <c r="I530" s="47"/>
      <c r="J530" s="47"/>
      <c r="K530" s="61"/>
      <c r="L530" s="47"/>
      <c r="M530" s="47"/>
      <c r="N530" s="47"/>
      <c r="O530" s="47"/>
      <c r="P530" s="47"/>
      <c r="Q530" s="48"/>
      <c r="R530" s="48"/>
      <c r="S530" s="62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  <c r="AD530" s="47"/>
      <c r="AE530" s="47"/>
      <c r="AF530" s="47"/>
      <c r="AG530" s="47"/>
      <c r="AH530" s="47"/>
      <c r="AI530" s="47"/>
      <c r="AJ530" s="47"/>
      <c r="AK530" s="47"/>
      <c r="AL530" s="47"/>
      <c r="AM530" s="47"/>
      <c r="AN530" s="47"/>
      <c r="AO530" s="47"/>
      <c r="AP530" s="47"/>
      <c r="AQ530" s="47"/>
      <c r="AR530" s="47"/>
      <c r="AS530" s="47"/>
      <c r="AT530" s="47"/>
      <c r="AU530" s="47"/>
      <c r="AV530" s="47"/>
      <c r="AW530" s="47"/>
      <c r="AX530" s="47"/>
      <c r="AY530" s="47"/>
      <c r="AZ530" s="47"/>
      <c r="BA530" s="47"/>
      <c r="BB530" s="47"/>
      <c r="BC530" s="47"/>
      <c r="BD530" s="47"/>
      <c r="BE530" s="47"/>
      <c r="BF530" s="47"/>
      <c r="BG530" s="47"/>
      <c r="BH530" s="47"/>
      <c r="BI530" s="47"/>
      <c r="BJ530" s="47"/>
      <c r="BK530" s="47"/>
      <c r="BL530" s="47"/>
      <c r="BM530" s="47"/>
      <c r="BN530" s="47"/>
      <c r="BO530" s="47"/>
      <c r="BP530" s="47"/>
    </row>
    <row r="531" spans="1:68" ht="12.75" customHeight="1">
      <c r="A531" s="48"/>
      <c r="B531" s="47"/>
      <c r="C531" s="47"/>
      <c r="D531" s="47"/>
      <c r="E531" s="48"/>
      <c r="F531" s="47"/>
      <c r="G531" s="49"/>
      <c r="H531" s="50"/>
      <c r="I531" s="47"/>
      <c r="J531" s="47"/>
      <c r="K531" s="61"/>
      <c r="L531" s="47"/>
      <c r="M531" s="47"/>
      <c r="N531" s="47"/>
      <c r="O531" s="47"/>
      <c r="P531" s="47"/>
      <c r="Q531" s="48"/>
      <c r="R531" s="48"/>
      <c r="S531" s="62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  <c r="AD531" s="47"/>
      <c r="AE531" s="47"/>
      <c r="AF531" s="47"/>
      <c r="AG531" s="47"/>
      <c r="AH531" s="47"/>
      <c r="AI531" s="47"/>
      <c r="AJ531" s="47"/>
      <c r="AK531" s="47"/>
      <c r="AL531" s="47"/>
      <c r="AM531" s="47"/>
      <c r="AN531" s="47"/>
      <c r="AO531" s="47"/>
      <c r="AP531" s="47"/>
      <c r="AQ531" s="47"/>
      <c r="AR531" s="47"/>
      <c r="AS531" s="47"/>
      <c r="AT531" s="47"/>
      <c r="AU531" s="47"/>
      <c r="AV531" s="47"/>
      <c r="AW531" s="47"/>
      <c r="AX531" s="47"/>
      <c r="AY531" s="47"/>
      <c r="AZ531" s="47"/>
      <c r="BA531" s="47"/>
      <c r="BB531" s="47"/>
      <c r="BC531" s="47"/>
      <c r="BD531" s="47"/>
      <c r="BE531" s="47"/>
      <c r="BF531" s="47"/>
      <c r="BG531" s="47"/>
      <c r="BH531" s="47"/>
      <c r="BI531" s="47"/>
      <c r="BJ531" s="47"/>
      <c r="BK531" s="47"/>
      <c r="BL531" s="47"/>
      <c r="BM531" s="47"/>
      <c r="BN531" s="47"/>
      <c r="BO531" s="47"/>
      <c r="BP531" s="47"/>
    </row>
    <row r="532" spans="1:68" ht="12.75" customHeight="1">
      <c r="A532" s="48"/>
      <c r="B532" s="47"/>
      <c r="C532" s="47"/>
      <c r="D532" s="47"/>
      <c r="E532" s="48"/>
      <c r="F532" s="47"/>
      <c r="G532" s="49"/>
      <c r="H532" s="50"/>
      <c r="I532" s="47"/>
      <c r="J532" s="47"/>
      <c r="K532" s="61"/>
      <c r="L532" s="47"/>
      <c r="M532" s="47"/>
      <c r="N532" s="47"/>
      <c r="O532" s="47"/>
      <c r="P532" s="47"/>
      <c r="Q532" s="48"/>
      <c r="R532" s="48"/>
      <c r="S532" s="62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  <c r="AD532" s="47"/>
      <c r="AE532" s="47"/>
      <c r="AF532" s="47"/>
      <c r="AG532" s="47"/>
      <c r="AH532" s="47"/>
      <c r="AI532" s="47"/>
      <c r="AJ532" s="47"/>
      <c r="AK532" s="47"/>
      <c r="AL532" s="47"/>
      <c r="AM532" s="47"/>
      <c r="AN532" s="47"/>
      <c r="AO532" s="47"/>
      <c r="AP532" s="47"/>
      <c r="AQ532" s="47"/>
      <c r="AR532" s="47"/>
      <c r="AS532" s="47"/>
      <c r="AT532" s="47"/>
      <c r="AU532" s="47"/>
      <c r="AV532" s="47"/>
      <c r="AW532" s="47"/>
      <c r="AX532" s="47"/>
      <c r="AY532" s="47"/>
      <c r="AZ532" s="47"/>
      <c r="BA532" s="47"/>
      <c r="BB532" s="47"/>
      <c r="BC532" s="47"/>
      <c r="BD532" s="47"/>
      <c r="BE532" s="47"/>
      <c r="BF532" s="47"/>
      <c r="BG532" s="47"/>
      <c r="BH532" s="47"/>
      <c r="BI532" s="47"/>
      <c r="BJ532" s="47"/>
      <c r="BK532" s="47"/>
      <c r="BL532" s="47"/>
      <c r="BM532" s="47"/>
      <c r="BN532" s="47"/>
      <c r="BO532" s="47"/>
      <c r="BP532" s="47"/>
    </row>
    <row r="533" spans="1:68" ht="12.75" customHeight="1">
      <c r="A533" s="48"/>
      <c r="B533" s="47"/>
      <c r="C533" s="47"/>
      <c r="D533" s="47"/>
      <c r="E533" s="48"/>
      <c r="F533" s="47"/>
      <c r="G533" s="49"/>
      <c r="H533" s="50"/>
      <c r="I533" s="47"/>
      <c r="J533" s="47"/>
      <c r="K533" s="61"/>
      <c r="L533" s="47"/>
      <c r="M533" s="47"/>
      <c r="N533" s="47"/>
      <c r="O533" s="47"/>
      <c r="P533" s="47"/>
      <c r="Q533" s="48"/>
      <c r="R533" s="48"/>
      <c r="S533" s="62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  <c r="AD533" s="47"/>
      <c r="AE533" s="47"/>
      <c r="AF533" s="47"/>
      <c r="AG533" s="47"/>
      <c r="AH533" s="47"/>
      <c r="AI533" s="47"/>
      <c r="AJ533" s="47"/>
      <c r="AK533" s="47"/>
      <c r="AL533" s="47"/>
      <c r="AM533" s="47"/>
      <c r="AN533" s="47"/>
      <c r="AO533" s="47"/>
      <c r="AP533" s="47"/>
      <c r="AQ533" s="47"/>
      <c r="AR533" s="47"/>
      <c r="AS533" s="47"/>
      <c r="AT533" s="47"/>
      <c r="AU533" s="47"/>
      <c r="AV533" s="47"/>
      <c r="AW533" s="47"/>
      <c r="AX533" s="47"/>
      <c r="AY533" s="47"/>
      <c r="AZ533" s="47"/>
      <c r="BA533" s="47"/>
      <c r="BB533" s="47"/>
      <c r="BC533" s="47"/>
      <c r="BD533" s="47"/>
      <c r="BE533" s="47"/>
      <c r="BF533" s="47"/>
      <c r="BG533" s="47"/>
      <c r="BH533" s="47"/>
      <c r="BI533" s="47"/>
      <c r="BJ533" s="47"/>
      <c r="BK533" s="47"/>
      <c r="BL533" s="47"/>
      <c r="BM533" s="47"/>
      <c r="BN533" s="47"/>
      <c r="BO533" s="47"/>
      <c r="BP533" s="47"/>
    </row>
    <row r="534" spans="1:68" ht="12.75" customHeight="1">
      <c r="A534" s="48"/>
      <c r="B534" s="47"/>
      <c r="C534" s="47"/>
      <c r="D534" s="47"/>
      <c r="E534" s="48"/>
      <c r="F534" s="47"/>
      <c r="G534" s="49"/>
      <c r="H534" s="50"/>
      <c r="I534" s="47"/>
      <c r="J534" s="47"/>
      <c r="K534" s="61"/>
      <c r="L534" s="47"/>
      <c r="M534" s="47"/>
      <c r="N534" s="47"/>
      <c r="O534" s="47"/>
      <c r="P534" s="47"/>
      <c r="Q534" s="48"/>
      <c r="R534" s="48"/>
      <c r="S534" s="62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  <c r="AD534" s="47"/>
      <c r="AE534" s="47"/>
      <c r="AF534" s="47"/>
      <c r="AG534" s="47"/>
      <c r="AH534" s="47"/>
      <c r="AI534" s="47"/>
      <c r="AJ534" s="47"/>
      <c r="AK534" s="47"/>
      <c r="AL534" s="47"/>
      <c r="AM534" s="47"/>
      <c r="AN534" s="47"/>
      <c r="AO534" s="47"/>
      <c r="AP534" s="47"/>
      <c r="AQ534" s="47"/>
      <c r="AR534" s="47"/>
      <c r="AS534" s="47"/>
      <c r="AT534" s="47"/>
      <c r="AU534" s="47"/>
      <c r="AV534" s="47"/>
      <c r="AW534" s="47"/>
      <c r="AX534" s="47"/>
      <c r="AY534" s="47"/>
      <c r="AZ534" s="47"/>
      <c r="BA534" s="47"/>
      <c r="BB534" s="47"/>
      <c r="BC534" s="47"/>
      <c r="BD534" s="47"/>
      <c r="BE534" s="47"/>
      <c r="BF534" s="47"/>
      <c r="BG534" s="47"/>
      <c r="BH534" s="47"/>
      <c r="BI534" s="47"/>
      <c r="BJ534" s="47"/>
      <c r="BK534" s="47"/>
      <c r="BL534" s="47"/>
      <c r="BM534" s="47"/>
      <c r="BN534" s="47"/>
      <c r="BO534" s="47"/>
      <c r="BP534" s="47"/>
    </row>
    <row r="535" spans="1:68" ht="12.75" customHeight="1">
      <c r="A535" s="48"/>
      <c r="B535" s="47"/>
      <c r="C535" s="47"/>
      <c r="D535" s="47"/>
      <c r="E535" s="48"/>
      <c r="F535" s="47"/>
      <c r="G535" s="49"/>
      <c r="H535" s="50"/>
      <c r="I535" s="47"/>
      <c r="J535" s="47"/>
      <c r="K535" s="61"/>
      <c r="L535" s="47"/>
      <c r="M535" s="47"/>
      <c r="N535" s="47"/>
      <c r="O535" s="47"/>
      <c r="P535" s="47"/>
      <c r="Q535" s="48"/>
      <c r="R535" s="48"/>
      <c r="S535" s="62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  <c r="AD535" s="47"/>
      <c r="AE535" s="47"/>
      <c r="AF535" s="47"/>
      <c r="AG535" s="47"/>
      <c r="AH535" s="47"/>
      <c r="AI535" s="47"/>
      <c r="AJ535" s="47"/>
      <c r="AK535" s="47"/>
      <c r="AL535" s="47"/>
      <c r="AM535" s="47"/>
      <c r="AN535" s="47"/>
      <c r="AO535" s="47"/>
      <c r="AP535" s="47"/>
      <c r="AQ535" s="47"/>
      <c r="AR535" s="47"/>
      <c r="AS535" s="47"/>
      <c r="AT535" s="47"/>
      <c r="AU535" s="47"/>
      <c r="AV535" s="47"/>
      <c r="AW535" s="47"/>
      <c r="AX535" s="47"/>
      <c r="AY535" s="47"/>
      <c r="AZ535" s="47"/>
      <c r="BA535" s="47"/>
      <c r="BB535" s="47"/>
      <c r="BC535" s="47"/>
      <c r="BD535" s="47"/>
      <c r="BE535" s="47"/>
      <c r="BF535" s="47"/>
      <c r="BG535" s="47"/>
      <c r="BH535" s="47"/>
      <c r="BI535" s="47"/>
      <c r="BJ535" s="47"/>
      <c r="BK535" s="47"/>
      <c r="BL535" s="47"/>
      <c r="BM535" s="47"/>
      <c r="BN535" s="47"/>
      <c r="BO535" s="47"/>
      <c r="BP535" s="47"/>
    </row>
    <row r="536" spans="1:68" ht="12.75" customHeight="1">
      <c r="A536" s="48"/>
      <c r="B536" s="47"/>
      <c r="C536" s="47"/>
      <c r="D536" s="47"/>
      <c r="E536" s="48"/>
      <c r="F536" s="47"/>
      <c r="G536" s="49"/>
      <c r="H536" s="50"/>
      <c r="I536" s="47"/>
      <c r="J536" s="47"/>
      <c r="K536" s="61"/>
      <c r="L536" s="47"/>
      <c r="M536" s="47"/>
      <c r="N536" s="47"/>
      <c r="O536" s="47"/>
      <c r="P536" s="47"/>
      <c r="Q536" s="48"/>
      <c r="R536" s="48"/>
      <c r="S536" s="62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  <c r="AD536" s="47"/>
      <c r="AE536" s="47"/>
      <c r="AF536" s="47"/>
      <c r="AG536" s="47"/>
      <c r="AH536" s="47"/>
      <c r="AI536" s="47"/>
      <c r="AJ536" s="47"/>
      <c r="AK536" s="47"/>
      <c r="AL536" s="47"/>
      <c r="AM536" s="47"/>
      <c r="AN536" s="47"/>
      <c r="AO536" s="47"/>
      <c r="AP536" s="47"/>
      <c r="AQ536" s="47"/>
      <c r="AR536" s="47"/>
      <c r="AS536" s="47"/>
      <c r="AT536" s="47"/>
      <c r="AU536" s="47"/>
      <c r="AV536" s="47"/>
      <c r="AW536" s="47"/>
      <c r="AX536" s="47"/>
      <c r="AY536" s="47"/>
      <c r="AZ536" s="47"/>
      <c r="BA536" s="47"/>
      <c r="BB536" s="47"/>
      <c r="BC536" s="47"/>
      <c r="BD536" s="47"/>
      <c r="BE536" s="47"/>
      <c r="BF536" s="47"/>
      <c r="BG536" s="47"/>
      <c r="BH536" s="47"/>
      <c r="BI536" s="47"/>
      <c r="BJ536" s="47"/>
      <c r="BK536" s="47"/>
      <c r="BL536" s="47"/>
      <c r="BM536" s="47"/>
      <c r="BN536" s="47"/>
      <c r="BO536" s="47"/>
      <c r="BP536" s="47"/>
    </row>
    <row r="537" spans="1:68" ht="12.75" customHeight="1">
      <c r="A537" s="48"/>
      <c r="B537" s="47"/>
      <c r="C537" s="47"/>
      <c r="D537" s="47"/>
      <c r="E537" s="48"/>
      <c r="F537" s="47"/>
      <c r="G537" s="49"/>
      <c r="H537" s="50"/>
      <c r="I537" s="47"/>
      <c r="J537" s="47"/>
      <c r="K537" s="61"/>
      <c r="L537" s="47"/>
      <c r="M537" s="47"/>
      <c r="N537" s="47"/>
      <c r="O537" s="47"/>
      <c r="P537" s="47"/>
      <c r="Q537" s="48"/>
      <c r="R537" s="48"/>
      <c r="S537" s="62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  <c r="AD537" s="47"/>
      <c r="AE537" s="47"/>
      <c r="AF537" s="47"/>
      <c r="AG537" s="47"/>
      <c r="AH537" s="47"/>
      <c r="AI537" s="47"/>
      <c r="AJ537" s="47"/>
      <c r="AK537" s="47"/>
      <c r="AL537" s="47"/>
      <c r="AM537" s="47"/>
      <c r="AN537" s="47"/>
      <c r="AO537" s="47"/>
      <c r="AP537" s="47"/>
      <c r="AQ537" s="47"/>
      <c r="AR537" s="47"/>
      <c r="AS537" s="47"/>
      <c r="AT537" s="47"/>
      <c r="AU537" s="47"/>
      <c r="AV537" s="47"/>
      <c r="AW537" s="47"/>
      <c r="AX537" s="47"/>
      <c r="AY537" s="47"/>
      <c r="AZ537" s="47"/>
      <c r="BA537" s="47"/>
      <c r="BB537" s="47"/>
      <c r="BC537" s="47"/>
      <c r="BD537" s="47"/>
      <c r="BE537" s="47"/>
      <c r="BF537" s="47"/>
      <c r="BG537" s="47"/>
      <c r="BH537" s="47"/>
      <c r="BI537" s="47"/>
      <c r="BJ537" s="47"/>
      <c r="BK537" s="47"/>
      <c r="BL537" s="47"/>
      <c r="BM537" s="47"/>
      <c r="BN537" s="47"/>
      <c r="BO537" s="47"/>
      <c r="BP537" s="47"/>
    </row>
    <row r="538" spans="1:68" ht="12.75" customHeight="1">
      <c r="A538" s="48"/>
      <c r="B538" s="47"/>
      <c r="C538" s="47"/>
      <c r="D538" s="47"/>
      <c r="E538" s="48"/>
      <c r="F538" s="47"/>
      <c r="G538" s="49"/>
      <c r="H538" s="50"/>
      <c r="I538" s="47"/>
      <c r="J538" s="47"/>
      <c r="K538" s="61"/>
      <c r="L538" s="47"/>
      <c r="M538" s="47"/>
      <c r="N538" s="47"/>
      <c r="O538" s="47"/>
      <c r="P538" s="47"/>
      <c r="Q538" s="48"/>
      <c r="R538" s="48"/>
      <c r="S538" s="62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  <c r="AD538" s="47"/>
      <c r="AE538" s="47"/>
      <c r="AF538" s="47"/>
      <c r="AG538" s="47"/>
      <c r="AH538" s="47"/>
      <c r="AI538" s="47"/>
      <c r="AJ538" s="47"/>
      <c r="AK538" s="47"/>
      <c r="AL538" s="47"/>
      <c r="AM538" s="47"/>
      <c r="AN538" s="47"/>
      <c r="AO538" s="47"/>
      <c r="AP538" s="47"/>
      <c r="AQ538" s="47"/>
      <c r="AR538" s="47"/>
      <c r="AS538" s="47"/>
      <c r="AT538" s="47"/>
      <c r="AU538" s="47"/>
      <c r="AV538" s="47"/>
      <c r="AW538" s="47"/>
      <c r="AX538" s="47"/>
      <c r="AY538" s="47"/>
      <c r="AZ538" s="47"/>
      <c r="BA538" s="47"/>
      <c r="BB538" s="47"/>
      <c r="BC538" s="47"/>
      <c r="BD538" s="47"/>
      <c r="BE538" s="47"/>
      <c r="BF538" s="47"/>
      <c r="BG538" s="47"/>
      <c r="BH538" s="47"/>
      <c r="BI538" s="47"/>
      <c r="BJ538" s="47"/>
      <c r="BK538" s="47"/>
      <c r="BL538" s="47"/>
      <c r="BM538" s="47"/>
      <c r="BN538" s="47"/>
      <c r="BO538" s="47"/>
      <c r="BP538" s="47"/>
    </row>
    <row r="539" spans="1:68" ht="12.75" customHeight="1">
      <c r="A539" s="48"/>
      <c r="B539" s="47"/>
      <c r="C539" s="47"/>
      <c r="D539" s="47"/>
      <c r="E539" s="48"/>
      <c r="F539" s="47"/>
      <c r="G539" s="49"/>
      <c r="H539" s="50"/>
      <c r="I539" s="47"/>
      <c r="J539" s="47"/>
      <c r="K539" s="61"/>
      <c r="L539" s="47"/>
      <c r="M539" s="47"/>
      <c r="N539" s="47"/>
      <c r="O539" s="47"/>
      <c r="P539" s="47"/>
      <c r="Q539" s="48"/>
      <c r="R539" s="48"/>
      <c r="S539" s="62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  <c r="AD539" s="47"/>
      <c r="AE539" s="47"/>
      <c r="AF539" s="47"/>
      <c r="AG539" s="47"/>
      <c r="AH539" s="47"/>
      <c r="AI539" s="47"/>
      <c r="AJ539" s="47"/>
      <c r="AK539" s="47"/>
      <c r="AL539" s="47"/>
      <c r="AM539" s="47"/>
      <c r="AN539" s="47"/>
      <c r="AO539" s="47"/>
      <c r="AP539" s="47"/>
      <c r="AQ539" s="47"/>
      <c r="AR539" s="47"/>
      <c r="AS539" s="47"/>
      <c r="AT539" s="47"/>
      <c r="AU539" s="47"/>
      <c r="AV539" s="47"/>
      <c r="AW539" s="47"/>
      <c r="AX539" s="47"/>
      <c r="AY539" s="47"/>
      <c r="AZ539" s="47"/>
      <c r="BA539" s="47"/>
      <c r="BB539" s="47"/>
      <c r="BC539" s="47"/>
      <c r="BD539" s="47"/>
      <c r="BE539" s="47"/>
      <c r="BF539" s="47"/>
      <c r="BG539" s="47"/>
      <c r="BH539" s="47"/>
      <c r="BI539" s="47"/>
      <c r="BJ539" s="47"/>
      <c r="BK539" s="47"/>
      <c r="BL539" s="47"/>
      <c r="BM539" s="47"/>
      <c r="BN539" s="47"/>
      <c r="BO539" s="47"/>
      <c r="BP539" s="47"/>
    </row>
    <row r="540" spans="1:68" ht="12.75" customHeight="1">
      <c r="A540" s="48"/>
      <c r="B540" s="47"/>
      <c r="C540" s="47"/>
      <c r="D540" s="47"/>
      <c r="E540" s="48"/>
      <c r="F540" s="47"/>
      <c r="G540" s="49"/>
      <c r="H540" s="50"/>
      <c r="I540" s="47"/>
      <c r="J540" s="47"/>
      <c r="K540" s="61"/>
      <c r="L540" s="47"/>
      <c r="M540" s="47"/>
      <c r="N540" s="47"/>
      <c r="O540" s="47"/>
      <c r="P540" s="47"/>
      <c r="Q540" s="48"/>
      <c r="R540" s="48"/>
      <c r="S540" s="62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  <c r="AD540" s="47"/>
      <c r="AE540" s="47"/>
      <c r="AF540" s="47"/>
      <c r="AG540" s="47"/>
      <c r="AH540" s="47"/>
      <c r="AI540" s="47"/>
      <c r="AJ540" s="47"/>
      <c r="AK540" s="47"/>
      <c r="AL540" s="47"/>
      <c r="AM540" s="47"/>
      <c r="AN540" s="47"/>
      <c r="AO540" s="47"/>
      <c r="AP540" s="47"/>
      <c r="AQ540" s="47"/>
      <c r="AR540" s="47"/>
      <c r="AS540" s="47"/>
      <c r="AT540" s="47"/>
      <c r="AU540" s="47"/>
      <c r="AV540" s="47"/>
      <c r="AW540" s="47"/>
      <c r="AX540" s="47"/>
      <c r="AY540" s="47"/>
      <c r="AZ540" s="47"/>
      <c r="BA540" s="47"/>
      <c r="BB540" s="47"/>
      <c r="BC540" s="47"/>
      <c r="BD540" s="47"/>
      <c r="BE540" s="47"/>
      <c r="BF540" s="47"/>
      <c r="BG540" s="47"/>
      <c r="BH540" s="47"/>
      <c r="BI540" s="47"/>
      <c r="BJ540" s="47"/>
      <c r="BK540" s="47"/>
      <c r="BL540" s="47"/>
      <c r="BM540" s="47"/>
      <c r="BN540" s="47"/>
      <c r="BO540" s="47"/>
      <c r="BP540" s="47"/>
    </row>
    <row r="541" spans="1:68" ht="12.75" customHeight="1">
      <c r="A541" s="48"/>
      <c r="B541" s="47"/>
      <c r="C541" s="47"/>
      <c r="D541" s="47"/>
      <c r="E541" s="48"/>
      <c r="F541" s="47"/>
      <c r="G541" s="49"/>
      <c r="H541" s="50"/>
      <c r="I541" s="47"/>
      <c r="J541" s="47"/>
      <c r="K541" s="61"/>
      <c r="L541" s="47"/>
      <c r="M541" s="47"/>
      <c r="N541" s="47"/>
      <c r="O541" s="47"/>
      <c r="P541" s="47"/>
      <c r="Q541" s="48"/>
      <c r="R541" s="48"/>
      <c r="S541" s="62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  <c r="AD541" s="47"/>
      <c r="AE541" s="47"/>
      <c r="AF541" s="47"/>
      <c r="AG541" s="47"/>
      <c r="AH541" s="47"/>
      <c r="AI541" s="47"/>
      <c r="AJ541" s="47"/>
      <c r="AK541" s="47"/>
      <c r="AL541" s="47"/>
      <c r="AM541" s="47"/>
      <c r="AN541" s="47"/>
      <c r="AO541" s="47"/>
      <c r="AP541" s="47"/>
      <c r="AQ541" s="47"/>
      <c r="AR541" s="47"/>
      <c r="AS541" s="47"/>
      <c r="AT541" s="47"/>
      <c r="AU541" s="47"/>
      <c r="AV541" s="47"/>
      <c r="AW541" s="47"/>
      <c r="AX541" s="47"/>
      <c r="AY541" s="47"/>
      <c r="AZ541" s="47"/>
      <c r="BA541" s="47"/>
      <c r="BB541" s="47"/>
      <c r="BC541" s="47"/>
      <c r="BD541" s="47"/>
      <c r="BE541" s="47"/>
      <c r="BF541" s="47"/>
      <c r="BG541" s="47"/>
      <c r="BH541" s="47"/>
      <c r="BI541" s="47"/>
      <c r="BJ541" s="47"/>
      <c r="BK541" s="47"/>
      <c r="BL541" s="47"/>
      <c r="BM541" s="47"/>
      <c r="BN541" s="47"/>
      <c r="BO541" s="47"/>
      <c r="BP541" s="47"/>
    </row>
    <row r="542" spans="1:68" ht="12.75" customHeight="1">
      <c r="A542" s="48"/>
      <c r="B542" s="47"/>
      <c r="C542" s="47"/>
      <c r="D542" s="47"/>
      <c r="E542" s="48"/>
      <c r="F542" s="47"/>
      <c r="G542" s="49"/>
      <c r="H542" s="50"/>
      <c r="I542" s="47"/>
      <c r="J542" s="47"/>
      <c r="K542" s="61"/>
      <c r="L542" s="47"/>
      <c r="M542" s="47"/>
      <c r="N542" s="47"/>
      <c r="O542" s="47"/>
      <c r="P542" s="47"/>
      <c r="Q542" s="48"/>
      <c r="R542" s="48"/>
      <c r="S542" s="62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  <c r="AD542" s="47"/>
      <c r="AE542" s="47"/>
      <c r="AF542" s="47"/>
      <c r="AG542" s="47"/>
      <c r="AH542" s="47"/>
      <c r="AI542" s="47"/>
      <c r="AJ542" s="47"/>
      <c r="AK542" s="47"/>
      <c r="AL542" s="47"/>
      <c r="AM542" s="47"/>
      <c r="AN542" s="47"/>
      <c r="AO542" s="47"/>
      <c r="AP542" s="47"/>
      <c r="AQ542" s="47"/>
      <c r="AR542" s="47"/>
      <c r="AS542" s="47"/>
      <c r="AT542" s="47"/>
      <c r="AU542" s="47"/>
      <c r="AV542" s="47"/>
      <c r="AW542" s="47"/>
      <c r="AX542" s="47"/>
      <c r="AY542" s="47"/>
      <c r="AZ542" s="47"/>
      <c r="BA542" s="47"/>
      <c r="BB542" s="47"/>
      <c r="BC542" s="47"/>
      <c r="BD542" s="47"/>
      <c r="BE542" s="47"/>
      <c r="BF542" s="47"/>
      <c r="BG542" s="47"/>
      <c r="BH542" s="47"/>
      <c r="BI542" s="47"/>
      <c r="BJ542" s="47"/>
      <c r="BK542" s="47"/>
      <c r="BL542" s="47"/>
      <c r="BM542" s="47"/>
      <c r="BN542" s="47"/>
      <c r="BO542" s="47"/>
      <c r="BP542" s="47"/>
    </row>
    <row r="543" spans="1:68" ht="12.75" customHeight="1">
      <c r="A543" s="48"/>
      <c r="B543" s="47"/>
      <c r="C543" s="47"/>
      <c r="D543" s="47"/>
      <c r="E543" s="48"/>
      <c r="F543" s="47"/>
      <c r="G543" s="49"/>
      <c r="H543" s="50"/>
      <c r="I543" s="47"/>
      <c r="J543" s="47"/>
      <c r="K543" s="61"/>
      <c r="L543" s="47"/>
      <c r="M543" s="47"/>
      <c r="N543" s="47"/>
      <c r="O543" s="47"/>
      <c r="P543" s="47"/>
      <c r="Q543" s="48"/>
      <c r="R543" s="48"/>
      <c r="S543" s="62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  <c r="AD543" s="47"/>
      <c r="AE543" s="47"/>
      <c r="AF543" s="47"/>
      <c r="AG543" s="47"/>
      <c r="AH543" s="47"/>
      <c r="AI543" s="47"/>
      <c r="AJ543" s="47"/>
      <c r="AK543" s="47"/>
      <c r="AL543" s="47"/>
      <c r="AM543" s="47"/>
      <c r="AN543" s="47"/>
      <c r="AO543" s="47"/>
      <c r="AP543" s="47"/>
      <c r="AQ543" s="47"/>
      <c r="AR543" s="47"/>
      <c r="AS543" s="47"/>
      <c r="AT543" s="47"/>
      <c r="AU543" s="47"/>
      <c r="AV543" s="47"/>
      <c r="AW543" s="47"/>
      <c r="AX543" s="47"/>
      <c r="AY543" s="47"/>
      <c r="AZ543" s="47"/>
      <c r="BA543" s="47"/>
      <c r="BB543" s="47"/>
      <c r="BC543" s="47"/>
      <c r="BD543" s="47"/>
      <c r="BE543" s="47"/>
      <c r="BF543" s="47"/>
      <c r="BG543" s="47"/>
      <c r="BH543" s="47"/>
      <c r="BI543" s="47"/>
      <c r="BJ543" s="47"/>
      <c r="BK543" s="47"/>
      <c r="BL543" s="47"/>
      <c r="BM543" s="47"/>
      <c r="BN543" s="47"/>
      <c r="BO543" s="47"/>
      <c r="BP543" s="47"/>
    </row>
    <row r="544" spans="1:68" ht="12.75" customHeight="1">
      <c r="A544" s="48"/>
      <c r="B544" s="47"/>
      <c r="C544" s="47"/>
      <c r="D544" s="47"/>
      <c r="E544" s="48"/>
      <c r="F544" s="47"/>
      <c r="G544" s="49"/>
      <c r="H544" s="50"/>
      <c r="I544" s="47"/>
      <c r="J544" s="47"/>
      <c r="K544" s="61"/>
      <c r="L544" s="47"/>
      <c r="M544" s="47"/>
      <c r="N544" s="47"/>
      <c r="O544" s="47"/>
      <c r="P544" s="47"/>
      <c r="Q544" s="48"/>
      <c r="R544" s="48"/>
      <c r="S544" s="62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  <c r="AD544" s="47"/>
      <c r="AE544" s="47"/>
      <c r="AF544" s="47"/>
      <c r="AG544" s="47"/>
      <c r="AH544" s="47"/>
      <c r="AI544" s="47"/>
      <c r="AJ544" s="47"/>
      <c r="AK544" s="47"/>
      <c r="AL544" s="47"/>
      <c r="AM544" s="47"/>
      <c r="AN544" s="47"/>
      <c r="AO544" s="47"/>
      <c r="AP544" s="47"/>
      <c r="AQ544" s="47"/>
      <c r="AR544" s="47"/>
      <c r="AS544" s="47"/>
      <c r="AT544" s="47"/>
      <c r="AU544" s="47"/>
      <c r="AV544" s="47"/>
      <c r="AW544" s="47"/>
      <c r="AX544" s="47"/>
      <c r="AY544" s="47"/>
      <c r="AZ544" s="47"/>
      <c r="BA544" s="47"/>
      <c r="BB544" s="47"/>
      <c r="BC544" s="47"/>
      <c r="BD544" s="47"/>
      <c r="BE544" s="47"/>
      <c r="BF544" s="47"/>
      <c r="BG544" s="47"/>
      <c r="BH544" s="47"/>
      <c r="BI544" s="47"/>
      <c r="BJ544" s="47"/>
      <c r="BK544" s="47"/>
      <c r="BL544" s="47"/>
      <c r="BM544" s="47"/>
      <c r="BN544" s="47"/>
      <c r="BO544" s="47"/>
      <c r="BP544" s="47"/>
    </row>
    <row r="545" spans="1:68" ht="12.75" customHeight="1">
      <c r="A545" s="48"/>
      <c r="B545" s="47"/>
      <c r="C545" s="47"/>
      <c r="D545" s="47"/>
      <c r="E545" s="48"/>
      <c r="F545" s="47"/>
      <c r="G545" s="49"/>
      <c r="H545" s="50"/>
      <c r="I545" s="47"/>
      <c r="J545" s="47"/>
      <c r="K545" s="61"/>
      <c r="L545" s="47"/>
      <c r="M545" s="47"/>
      <c r="N545" s="47"/>
      <c r="O545" s="47"/>
      <c r="P545" s="47"/>
      <c r="Q545" s="48"/>
      <c r="R545" s="48"/>
      <c r="S545" s="62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  <c r="AD545" s="47"/>
      <c r="AE545" s="47"/>
      <c r="AF545" s="47"/>
      <c r="AG545" s="47"/>
      <c r="AH545" s="47"/>
      <c r="AI545" s="47"/>
      <c r="AJ545" s="47"/>
      <c r="AK545" s="47"/>
      <c r="AL545" s="47"/>
      <c r="AM545" s="47"/>
      <c r="AN545" s="47"/>
      <c r="AO545" s="47"/>
      <c r="AP545" s="47"/>
      <c r="AQ545" s="47"/>
      <c r="AR545" s="47"/>
      <c r="AS545" s="47"/>
      <c r="AT545" s="47"/>
      <c r="AU545" s="47"/>
      <c r="AV545" s="47"/>
      <c r="AW545" s="47"/>
      <c r="AX545" s="47"/>
      <c r="AY545" s="47"/>
      <c r="AZ545" s="47"/>
      <c r="BA545" s="47"/>
      <c r="BB545" s="47"/>
      <c r="BC545" s="47"/>
      <c r="BD545" s="47"/>
      <c r="BE545" s="47"/>
      <c r="BF545" s="47"/>
      <c r="BG545" s="47"/>
      <c r="BH545" s="47"/>
      <c r="BI545" s="47"/>
      <c r="BJ545" s="47"/>
      <c r="BK545" s="47"/>
      <c r="BL545" s="47"/>
      <c r="BM545" s="47"/>
      <c r="BN545" s="47"/>
      <c r="BO545" s="47"/>
      <c r="BP545" s="47"/>
    </row>
    <row r="546" spans="1:68" ht="12.75" customHeight="1">
      <c r="A546" s="48"/>
      <c r="B546" s="47"/>
      <c r="C546" s="47"/>
      <c r="D546" s="47"/>
      <c r="E546" s="48"/>
      <c r="F546" s="47"/>
      <c r="G546" s="49"/>
      <c r="H546" s="50"/>
      <c r="I546" s="47"/>
      <c r="J546" s="47"/>
      <c r="K546" s="61"/>
      <c r="L546" s="47"/>
      <c r="M546" s="47"/>
      <c r="N546" s="47"/>
      <c r="O546" s="47"/>
      <c r="P546" s="47"/>
      <c r="Q546" s="48"/>
      <c r="R546" s="48"/>
      <c r="S546" s="62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  <c r="AD546" s="47"/>
      <c r="AE546" s="47"/>
      <c r="AF546" s="47"/>
      <c r="AG546" s="47"/>
      <c r="AH546" s="47"/>
      <c r="AI546" s="47"/>
      <c r="AJ546" s="47"/>
      <c r="AK546" s="47"/>
      <c r="AL546" s="47"/>
      <c r="AM546" s="47"/>
      <c r="AN546" s="47"/>
      <c r="AO546" s="47"/>
      <c r="AP546" s="47"/>
      <c r="AQ546" s="47"/>
      <c r="AR546" s="47"/>
      <c r="AS546" s="47"/>
      <c r="AT546" s="47"/>
      <c r="AU546" s="47"/>
      <c r="AV546" s="47"/>
      <c r="AW546" s="47"/>
      <c r="AX546" s="47"/>
      <c r="AY546" s="47"/>
      <c r="AZ546" s="47"/>
      <c r="BA546" s="47"/>
      <c r="BB546" s="47"/>
      <c r="BC546" s="47"/>
      <c r="BD546" s="47"/>
      <c r="BE546" s="47"/>
      <c r="BF546" s="47"/>
      <c r="BG546" s="47"/>
      <c r="BH546" s="47"/>
      <c r="BI546" s="47"/>
      <c r="BJ546" s="47"/>
      <c r="BK546" s="47"/>
      <c r="BL546" s="47"/>
      <c r="BM546" s="47"/>
      <c r="BN546" s="47"/>
      <c r="BO546" s="47"/>
      <c r="BP546" s="47"/>
    </row>
    <row r="547" spans="1:68" ht="12.75" customHeight="1">
      <c r="A547" s="48"/>
      <c r="B547" s="47"/>
      <c r="C547" s="47"/>
      <c r="D547" s="47"/>
      <c r="E547" s="48"/>
      <c r="F547" s="47"/>
      <c r="G547" s="49"/>
      <c r="H547" s="50"/>
      <c r="I547" s="47"/>
      <c r="J547" s="47"/>
      <c r="K547" s="61"/>
      <c r="L547" s="47"/>
      <c r="M547" s="47"/>
      <c r="N547" s="47"/>
      <c r="O547" s="47"/>
      <c r="P547" s="47"/>
      <c r="Q547" s="48"/>
      <c r="R547" s="48"/>
      <c r="S547" s="62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  <c r="AD547" s="47"/>
      <c r="AE547" s="47"/>
      <c r="AF547" s="47"/>
      <c r="AG547" s="47"/>
      <c r="AH547" s="47"/>
      <c r="AI547" s="47"/>
      <c r="AJ547" s="47"/>
      <c r="AK547" s="47"/>
      <c r="AL547" s="47"/>
      <c r="AM547" s="47"/>
      <c r="AN547" s="47"/>
      <c r="AO547" s="47"/>
      <c r="AP547" s="47"/>
      <c r="AQ547" s="47"/>
      <c r="AR547" s="47"/>
      <c r="AS547" s="47"/>
      <c r="AT547" s="47"/>
      <c r="AU547" s="47"/>
      <c r="AV547" s="47"/>
      <c r="AW547" s="47"/>
      <c r="AX547" s="47"/>
      <c r="AY547" s="47"/>
      <c r="AZ547" s="47"/>
      <c r="BA547" s="47"/>
      <c r="BB547" s="47"/>
      <c r="BC547" s="47"/>
      <c r="BD547" s="47"/>
      <c r="BE547" s="47"/>
      <c r="BF547" s="47"/>
      <c r="BG547" s="47"/>
      <c r="BH547" s="47"/>
      <c r="BI547" s="47"/>
      <c r="BJ547" s="47"/>
      <c r="BK547" s="47"/>
      <c r="BL547" s="47"/>
      <c r="BM547" s="47"/>
      <c r="BN547" s="47"/>
      <c r="BO547" s="47"/>
      <c r="BP547" s="47"/>
    </row>
    <row r="548" spans="1:68" ht="12.75" customHeight="1">
      <c r="A548" s="48"/>
      <c r="B548" s="47"/>
      <c r="C548" s="47"/>
      <c r="D548" s="47"/>
      <c r="E548" s="48"/>
      <c r="F548" s="47"/>
      <c r="G548" s="49"/>
      <c r="H548" s="50"/>
      <c r="I548" s="47"/>
      <c r="J548" s="47"/>
      <c r="K548" s="61"/>
      <c r="L548" s="47"/>
      <c r="M548" s="47"/>
      <c r="N548" s="47"/>
      <c r="O548" s="47"/>
      <c r="P548" s="47"/>
      <c r="Q548" s="48"/>
      <c r="R548" s="48"/>
      <c r="S548" s="62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  <c r="AD548" s="47"/>
      <c r="AE548" s="47"/>
      <c r="AF548" s="47"/>
      <c r="AG548" s="47"/>
      <c r="AH548" s="47"/>
      <c r="AI548" s="47"/>
      <c r="AJ548" s="47"/>
      <c r="AK548" s="47"/>
      <c r="AL548" s="47"/>
      <c r="AM548" s="47"/>
      <c r="AN548" s="47"/>
      <c r="AO548" s="47"/>
      <c r="AP548" s="47"/>
      <c r="AQ548" s="47"/>
      <c r="AR548" s="47"/>
      <c r="AS548" s="47"/>
      <c r="AT548" s="47"/>
      <c r="AU548" s="47"/>
      <c r="AV548" s="47"/>
      <c r="AW548" s="47"/>
      <c r="AX548" s="47"/>
      <c r="AY548" s="47"/>
      <c r="AZ548" s="47"/>
      <c r="BA548" s="47"/>
      <c r="BB548" s="47"/>
      <c r="BC548" s="47"/>
      <c r="BD548" s="47"/>
      <c r="BE548" s="47"/>
      <c r="BF548" s="47"/>
      <c r="BG548" s="47"/>
      <c r="BH548" s="47"/>
      <c r="BI548" s="47"/>
      <c r="BJ548" s="47"/>
      <c r="BK548" s="47"/>
      <c r="BL548" s="47"/>
      <c r="BM548" s="47"/>
      <c r="BN548" s="47"/>
      <c r="BO548" s="47"/>
      <c r="BP548" s="47"/>
    </row>
    <row r="549" spans="1:68" ht="12.75" customHeight="1">
      <c r="A549" s="48"/>
      <c r="B549" s="47"/>
      <c r="C549" s="47"/>
      <c r="D549" s="47"/>
      <c r="E549" s="48"/>
      <c r="F549" s="47"/>
      <c r="G549" s="49"/>
      <c r="H549" s="50"/>
      <c r="I549" s="47"/>
      <c r="J549" s="47"/>
      <c r="K549" s="61"/>
      <c r="L549" s="47"/>
      <c r="M549" s="47"/>
      <c r="N549" s="47"/>
      <c r="O549" s="47"/>
      <c r="P549" s="47"/>
      <c r="Q549" s="48"/>
      <c r="R549" s="48"/>
      <c r="S549" s="62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  <c r="AD549" s="47"/>
      <c r="AE549" s="47"/>
      <c r="AF549" s="47"/>
      <c r="AG549" s="47"/>
      <c r="AH549" s="47"/>
      <c r="AI549" s="47"/>
      <c r="AJ549" s="47"/>
      <c r="AK549" s="47"/>
      <c r="AL549" s="47"/>
      <c r="AM549" s="47"/>
      <c r="AN549" s="47"/>
      <c r="AO549" s="47"/>
      <c r="AP549" s="47"/>
      <c r="AQ549" s="47"/>
      <c r="AR549" s="47"/>
      <c r="AS549" s="47"/>
      <c r="AT549" s="47"/>
      <c r="AU549" s="47"/>
      <c r="AV549" s="47"/>
      <c r="AW549" s="47"/>
      <c r="AX549" s="47"/>
      <c r="AY549" s="47"/>
      <c r="AZ549" s="47"/>
      <c r="BA549" s="47"/>
      <c r="BB549" s="47"/>
      <c r="BC549" s="47"/>
      <c r="BD549" s="47"/>
      <c r="BE549" s="47"/>
      <c r="BF549" s="47"/>
      <c r="BG549" s="47"/>
      <c r="BH549" s="47"/>
      <c r="BI549" s="47"/>
      <c r="BJ549" s="47"/>
      <c r="BK549" s="47"/>
      <c r="BL549" s="47"/>
      <c r="BM549" s="47"/>
      <c r="BN549" s="47"/>
      <c r="BO549" s="47"/>
      <c r="BP549" s="47"/>
    </row>
    <row r="550" spans="1:68" ht="12.75" customHeight="1">
      <c r="A550" s="48"/>
      <c r="B550" s="47"/>
      <c r="C550" s="47"/>
      <c r="D550" s="47"/>
      <c r="E550" s="48"/>
      <c r="F550" s="47"/>
      <c r="G550" s="49"/>
      <c r="H550" s="50"/>
      <c r="I550" s="47"/>
      <c r="J550" s="47"/>
      <c r="K550" s="61"/>
      <c r="L550" s="47"/>
      <c r="M550" s="47"/>
      <c r="N550" s="47"/>
      <c r="O550" s="47"/>
      <c r="P550" s="47"/>
      <c r="Q550" s="48"/>
      <c r="R550" s="48"/>
      <c r="S550" s="62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  <c r="AD550" s="47"/>
      <c r="AE550" s="47"/>
      <c r="AF550" s="47"/>
      <c r="AG550" s="47"/>
      <c r="AH550" s="47"/>
      <c r="AI550" s="47"/>
      <c r="AJ550" s="47"/>
      <c r="AK550" s="47"/>
      <c r="AL550" s="47"/>
      <c r="AM550" s="47"/>
      <c r="AN550" s="47"/>
      <c r="AO550" s="47"/>
      <c r="AP550" s="47"/>
      <c r="AQ550" s="47"/>
      <c r="AR550" s="47"/>
      <c r="AS550" s="47"/>
      <c r="AT550" s="47"/>
      <c r="AU550" s="47"/>
      <c r="AV550" s="47"/>
      <c r="AW550" s="47"/>
      <c r="AX550" s="47"/>
      <c r="AY550" s="47"/>
      <c r="AZ550" s="47"/>
      <c r="BA550" s="47"/>
      <c r="BB550" s="47"/>
      <c r="BC550" s="47"/>
      <c r="BD550" s="47"/>
      <c r="BE550" s="47"/>
      <c r="BF550" s="47"/>
      <c r="BG550" s="47"/>
      <c r="BH550" s="47"/>
      <c r="BI550" s="47"/>
      <c r="BJ550" s="47"/>
      <c r="BK550" s="47"/>
      <c r="BL550" s="47"/>
      <c r="BM550" s="47"/>
      <c r="BN550" s="47"/>
      <c r="BO550" s="47"/>
      <c r="BP550" s="47"/>
    </row>
    <row r="551" spans="1:68" ht="12.75" customHeight="1">
      <c r="A551" s="48"/>
      <c r="B551" s="47"/>
      <c r="C551" s="47"/>
      <c r="D551" s="47"/>
      <c r="E551" s="48"/>
      <c r="F551" s="47"/>
      <c r="G551" s="49"/>
      <c r="H551" s="50"/>
      <c r="I551" s="47"/>
      <c r="J551" s="47"/>
      <c r="K551" s="61"/>
      <c r="L551" s="47"/>
      <c r="M551" s="47"/>
      <c r="N551" s="47"/>
      <c r="O551" s="47"/>
      <c r="P551" s="47"/>
      <c r="Q551" s="48"/>
      <c r="R551" s="48"/>
      <c r="S551" s="62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  <c r="AD551" s="47"/>
      <c r="AE551" s="47"/>
      <c r="AF551" s="47"/>
      <c r="AG551" s="47"/>
      <c r="AH551" s="47"/>
      <c r="AI551" s="47"/>
      <c r="AJ551" s="47"/>
      <c r="AK551" s="47"/>
      <c r="AL551" s="47"/>
      <c r="AM551" s="47"/>
      <c r="AN551" s="47"/>
      <c r="AO551" s="47"/>
      <c r="AP551" s="47"/>
      <c r="AQ551" s="47"/>
      <c r="AR551" s="47"/>
      <c r="AS551" s="47"/>
      <c r="AT551" s="47"/>
      <c r="AU551" s="47"/>
      <c r="AV551" s="47"/>
      <c r="AW551" s="47"/>
      <c r="AX551" s="47"/>
      <c r="AY551" s="47"/>
      <c r="AZ551" s="47"/>
      <c r="BA551" s="47"/>
      <c r="BB551" s="47"/>
      <c r="BC551" s="47"/>
      <c r="BD551" s="47"/>
      <c r="BE551" s="47"/>
      <c r="BF551" s="47"/>
      <c r="BG551" s="47"/>
      <c r="BH551" s="47"/>
      <c r="BI551" s="47"/>
      <c r="BJ551" s="47"/>
      <c r="BK551" s="47"/>
      <c r="BL551" s="47"/>
      <c r="BM551" s="47"/>
      <c r="BN551" s="47"/>
      <c r="BO551" s="47"/>
      <c r="BP551" s="47"/>
    </row>
    <row r="552" spans="1:68" ht="12.75" customHeight="1">
      <c r="A552" s="48"/>
      <c r="B552" s="47"/>
      <c r="C552" s="47"/>
      <c r="D552" s="47"/>
      <c r="E552" s="48"/>
      <c r="F552" s="47"/>
      <c r="G552" s="49"/>
      <c r="H552" s="50"/>
      <c r="I552" s="47"/>
      <c r="J552" s="47"/>
      <c r="K552" s="61"/>
      <c r="L552" s="47"/>
      <c r="M552" s="47"/>
      <c r="N552" s="47"/>
      <c r="O552" s="47"/>
      <c r="P552" s="47"/>
      <c r="Q552" s="48"/>
      <c r="R552" s="48"/>
      <c r="S552" s="62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  <c r="AD552" s="47"/>
      <c r="AE552" s="47"/>
      <c r="AF552" s="47"/>
      <c r="AG552" s="47"/>
      <c r="AH552" s="47"/>
      <c r="AI552" s="47"/>
      <c r="AJ552" s="47"/>
      <c r="AK552" s="47"/>
      <c r="AL552" s="47"/>
      <c r="AM552" s="47"/>
      <c r="AN552" s="47"/>
      <c r="AO552" s="47"/>
      <c r="AP552" s="47"/>
      <c r="AQ552" s="47"/>
      <c r="AR552" s="47"/>
      <c r="AS552" s="47"/>
      <c r="AT552" s="47"/>
      <c r="AU552" s="47"/>
      <c r="AV552" s="47"/>
      <c r="AW552" s="47"/>
      <c r="AX552" s="47"/>
      <c r="AY552" s="47"/>
      <c r="AZ552" s="47"/>
      <c r="BA552" s="47"/>
      <c r="BB552" s="47"/>
      <c r="BC552" s="47"/>
      <c r="BD552" s="47"/>
      <c r="BE552" s="47"/>
      <c r="BF552" s="47"/>
      <c r="BG552" s="47"/>
      <c r="BH552" s="47"/>
      <c r="BI552" s="47"/>
      <c r="BJ552" s="47"/>
      <c r="BK552" s="47"/>
      <c r="BL552" s="47"/>
      <c r="BM552" s="47"/>
      <c r="BN552" s="47"/>
      <c r="BO552" s="47"/>
      <c r="BP552" s="47"/>
    </row>
    <row r="553" spans="1:68" ht="12.75" customHeight="1">
      <c r="A553" s="48"/>
      <c r="B553" s="47"/>
      <c r="C553" s="47"/>
      <c r="D553" s="47"/>
      <c r="E553" s="48"/>
      <c r="F553" s="47"/>
      <c r="G553" s="49"/>
      <c r="H553" s="50"/>
      <c r="I553" s="47"/>
      <c r="J553" s="47"/>
      <c r="K553" s="61"/>
      <c r="L553" s="47"/>
      <c r="M553" s="47"/>
      <c r="N553" s="47"/>
      <c r="O553" s="47"/>
      <c r="P553" s="47"/>
      <c r="Q553" s="48"/>
      <c r="R553" s="48"/>
      <c r="S553" s="62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  <c r="AD553" s="47"/>
      <c r="AE553" s="47"/>
      <c r="AF553" s="47"/>
      <c r="AG553" s="47"/>
      <c r="AH553" s="47"/>
      <c r="AI553" s="47"/>
      <c r="AJ553" s="47"/>
      <c r="AK553" s="47"/>
      <c r="AL553" s="47"/>
      <c r="AM553" s="47"/>
      <c r="AN553" s="47"/>
      <c r="AO553" s="47"/>
      <c r="AP553" s="47"/>
      <c r="AQ553" s="47"/>
      <c r="AR553" s="47"/>
      <c r="AS553" s="47"/>
      <c r="AT553" s="47"/>
      <c r="AU553" s="47"/>
      <c r="AV553" s="47"/>
      <c r="AW553" s="47"/>
      <c r="AX553" s="47"/>
      <c r="AY553" s="47"/>
      <c r="AZ553" s="47"/>
      <c r="BA553" s="47"/>
      <c r="BB553" s="47"/>
      <c r="BC553" s="47"/>
      <c r="BD553" s="47"/>
      <c r="BE553" s="47"/>
      <c r="BF553" s="47"/>
      <c r="BG553" s="47"/>
      <c r="BH553" s="47"/>
      <c r="BI553" s="47"/>
      <c r="BJ553" s="47"/>
      <c r="BK553" s="47"/>
      <c r="BL553" s="47"/>
      <c r="BM553" s="47"/>
      <c r="BN553" s="47"/>
      <c r="BO553" s="47"/>
      <c r="BP553" s="47"/>
    </row>
    <row r="554" spans="1:68" ht="12.75" customHeight="1">
      <c r="A554" s="48"/>
      <c r="B554" s="47"/>
      <c r="C554" s="47"/>
      <c r="D554" s="47"/>
      <c r="E554" s="48"/>
      <c r="F554" s="47"/>
      <c r="G554" s="49"/>
      <c r="H554" s="50"/>
      <c r="I554" s="47"/>
      <c r="J554" s="47"/>
      <c r="K554" s="61"/>
      <c r="L554" s="47"/>
      <c r="M554" s="47"/>
      <c r="N554" s="47"/>
      <c r="O554" s="47"/>
      <c r="P554" s="47"/>
      <c r="Q554" s="48"/>
      <c r="R554" s="48"/>
      <c r="S554" s="62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  <c r="AD554" s="47"/>
      <c r="AE554" s="47"/>
      <c r="AF554" s="47"/>
      <c r="AG554" s="47"/>
      <c r="AH554" s="47"/>
      <c r="AI554" s="47"/>
      <c r="AJ554" s="47"/>
      <c r="AK554" s="47"/>
      <c r="AL554" s="47"/>
      <c r="AM554" s="47"/>
      <c r="AN554" s="47"/>
      <c r="AO554" s="47"/>
      <c r="AP554" s="47"/>
      <c r="AQ554" s="47"/>
      <c r="AR554" s="47"/>
      <c r="AS554" s="47"/>
      <c r="AT554" s="47"/>
      <c r="AU554" s="47"/>
      <c r="AV554" s="47"/>
      <c r="AW554" s="47"/>
      <c r="AX554" s="47"/>
      <c r="AY554" s="47"/>
      <c r="AZ554" s="47"/>
      <c r="BA554" s="47"/>
      <c r="BB554" s="47"/>
      <c r="BC554" s="47"/>
      <c r="BD554" s="47"/>
      <c r="BE554" s="47"/>
      <c r="BF554" s="47"/>
      <c r="BG554" s="47"/>
      <c r="BH554" s="47"/>
      <c r="BI554" s="47"/>
      <c r="BJ554" s="47"/>
      <c r="BK554" s="47"/>
      <c r="BL554" s="47"/>
      <c r="BM554" s="47"/>
      <c r="BN554" s="47"/>
      <c r="BO554" s="47"/>
      <c r="BP554" s="47"/>
    </row>
    <row r="555" spans="1:68" ht="12.75" customHeight="1">
      <c r="A555" s="48"/>
      <c r="B555" s="47"/>
      <c r="C555" s="47"/>
      <c r="D555" s="47"/>
      <c r="E555" s="48"/>
      <c r="F555" s="47"/>
      <c r="G555" s="49"/>
      <c r="H555" s="50"/>
      <c r="I555" s="47"/>
      <c r="J555" s="47"/>
      <c r="K555" s="61"/>
      <c r="L555" s="47"/>
      <c r="M555" s="47"/>
      <c r="N555" s="47"/>
      <c r="O555" s="47"/>
      <c r="P555" s="47"/>
      <c r="Q555" s="48"/>
      <c r="R555" s="48"/>
      <c r="S555" s="62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  <c r="AD555" s="47"/>
      <c r="AE555" s="47"/>
      <c r="AF555" s="47"/>
      <c r="AG555" s="47"/>
      <c r="AH555" s="47"/>
      <c r="AI555" s="47"/>
      <c r="AJ555" s="47"/>
      <c r="AK555" s="47"/>
      <c r="AL555" s="47"/>
      <c r="AM555" s="47"/>
      <c r="AN555" s="47"/>
      <c r="AO555" s="47"/>
      <c r="AP555" s="47"/>
      <c r="AQ555" s="47"/>
      <c r="AR555" s="47"/>
      <c r="AS555" s="47"/>
      <c r="AT555" s="47"/>
      <c r="AU555" s="47"/>
      <c r="AV555" s="47"/>
      <c r="AW555" s="47"/>
      <c r="AX555" s="47"/>
      <c r="AY555" s="47"/>
      <c r="AZ555" s="47"/>
      <c r="BA555" s="47"/>
      <c r="BB555" s="47"/>
      <c r="BC555" s="47"/>
      <c r="BD555" s="47"/>
      <c r="BE555" s="47"/>
      <c r="BF555" s="47"/>
      <c r="BG555" s="47"/>
      <c r="BH555" s="47"/>
      <c r="BI555" s="47"/>
      <c r="BJ555" s="47"/>
      <c r="BK555" s="47"/>
      <c r="BL555" s="47"/>
      <c r="BM555" s="47"/>
      <c r="BN555" s="47"/>
      <c r="BO555" s="47"/>
      <c r="BP555" s="47"/>
    </row>
    <row r="556" spans="1:68" ht="12.75" customHeight="1">
      <c r="A556" s="48"/>
      <c r="B556" s="47"/>
      <c r="C556" s="47"/>
      <c r="D556" s="47"/>
      <c r="E556" s="48"/>
      <c r="F556" s="47"/>
      <c r="G556" s="49"/>
      <c r="H556" s="50"/>
      <c r="I556" s="47"/>
      <c r="J556" s="47"/>
      <c r="K556" s="61"/>
      <c r="L556" s="47"/>
      <c r="M556" s="47"/>
      <c r="N556" s="47"/>
      <c r="O556" s="47"/>
      <c r="P556" s="47"/>
      <c r="Q556" s="48"/>
      <c r="R556" s="48"/>
      <c r="S556" s="62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M556" s="47"/>
      <c r="AN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AY556" s="47"/>
      <c r="AZ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  <c r="BK556" s="47"/>
      <c r="BL556" s="47"/>
      <c r="BM556" s="47"/>
      <c r="BN556" s="47"/>
      <c r="BO556" s="47"/>
      <c r="BP556" s="47"/>
    </row>
    <row r="557" spans="1:68" ht="12.75" customHeight="1">
      <c r="A557" s="48"/>
      <c r="B557" s="47"/>
      <c r="C557" s="47"/>
      <c r="D557" s="47"/>
      <c r="E557" s="48"/>
      <c r="F557" s="47"/>
      <c r="G557" s="49"/>
      <c r="H557" s="50"/>
      <c r="I557" s="47"/>
      <c r="J557" s="47"/>
      <c r="K557" s="61"/>
      <c r="L557" s="47"/>
      <c r="M557" s="47"/>
      <c r="N557" s="47"/>
      <c r="O557" s="47"/>
      <c r="P557" s="47"/>
      <c r="Q557" s="48"/>
      <c r="R557" s="48"/>
      <c r="S557" s="62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  <c r="AD557" s="47"/>
      <c r="AE557" s="47"/>
      <c r="AF557" s="47"/>
      <c r="AG557" s="47"/>
      <c r="AH557" s="47"/>
      <c r="AI557" s="47"/>
      <c r="AJ557" s="47"/>
      <c r="AK557" s="47"/>
      <c r="AL557" s="47"/>
      <c r="AM557" s="47"/>
      <c r="AN557" s="47"/>
      <c r="AO557" s="47"/>
      <c r="AP557" s="47"/>
      <c r="AQ557" s="47"/>
      <c r="AR557" s="47"/>
      <c r="AS557" s="47"/>
      <c r="AT557" s="47"/>
      <c r="AU557" s="47"/>
      <c r="AV557" s="47"/>
      <c r="AW557" s="47"/>
      <c r="AX557" s="47"/>
      <c r="AY557" s="47"/>
      <c r="AZ557" s="47"/>
      <c r="BA557" s="47"/>
      <c r="BB557" s="47"/>
      <c r="BC557" s="47"/>
      <c r="BD557" s="47"/>
      <c r="BE557" s="47"/>
      <c r="BF557" s="47"/>
      <c r="BG557" s="47"/>
      <c r="BH557" s="47"/>
      <c r="BI557" s="47"/>
      <c r="BJ557" s="47"/>
      <c r="BK557" s="47"/>
      <c r="BL557" s="47"/>
      <c r="BM557" s="47"/>
      <c r="BN557" s="47"/>
      <c r="BO557" s="47"/>
      <c r="BP557" s="47"/>
    </row>
    <row r="558" spans="1:68" ht="12.75" customHeight="1">
      <c r="A558" s="48"/>
      <c r="B558" s="47"/>
      <c r="C558" s="47"/>
      <c r="D558" s="47"/>
      <c r="E558" s="48"/>
      <c r="F558" s="47"/>
      <c r="G558" s="49"/>
      <c r="H558" s="50"/>
      <c r="I558" s="47"/>
      <c r="J558" s="47"/>
      <c r="K558" s="61"/>
      <c r="L558" s="47"/>
      <c r="M558" s="47"/>
      <c r="N558" s="47"/>
      <c r="O558" s="47"/>
      <c r="P558" s="47"/>
      <c r="Q558" s="48"/>
      <c r="R558" s="48"/>
      <c r="S558" s="62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  <c r="AD558" s="47"/>
      <c r="AE558" s="47"/>
      <c r="AF558" s="47"/>
      <c r="AG558" s="47"/>
      <c r="AH558" s="47"/>
      <c r="AI558" s="47"/>
      <c r="AJ558" s="47"/>
      <c r="AK558" s="47"/>
      <c r="AL558" s="47"/>
      <c r="AM558" s="47"/>
      <c r="AN558" s="47"/>
      <c r="AO558" s="47"/>
      <c r="AP558" s="47"/>
      <c r="AQ558" s="47"/>
      <c r="AR558" s="47"/>
      <c r="AS558" s="47"/>
      <c r="AT558" s="47"/>
      <c r="AU558" s="47"/>
      <c r="AV558" s="47"/>
      <c r="AW558" s="47"/>
      <c r="AX558" s="47"/>
      <c r="AY558" s="47"/>
      <c r="AZ558" s="47"/>
      <c r="BA558" s="47"/>
      <c r="BB558" s="47"/>
      <c r="BC558" s="47"/>
      <c r="BD558" s="47"/>
      <c r="BE558" s="47"/>
      <c r="BF558" s="47"/>
      <c r="BG558" s="47"/>
      <c r="BH558" s="47"/>
      <c r="BI558" s="47"/>
      <c r="BJ558" s="47"/>
      <c r="BK558" s="47"/>
      <c r="BL558" s="47"/>
      <c r="BM558" s="47"/>
      <c r="BN558" s="47"/>
      <c r="BO558" s="47"/>
      <c r="BP558" s="47"/>
    </row>
    <row r="559" spans="1:68" ht="12.75" customHeight="1">
      <c r="A559" s="48"/>
      <c r="B559" s="47"/>
      <c r="C559" s="47"/>
      <c r="D559" s="47"/>
      <c r="E559" s="48"/>
      <c r="F559" s="47"/>
      <c r="G559" s="49"/>
      <c r="H559" s="50"/>
      <c r="I559" s="47"/>
      <c r="J559" s="47"/>
      <c r="K559" s="61"/>
      <c r="L559" s="47"/>
      <c r="M559" s="47"/>
      <c r="N559" s="47"/>
      <c r="O559" s="47"/>
      <c r="P559" s="47"/>
      <c r="Q559" s="48"/>
      <c r="R559" s="48"/>
      <c r="S559" s="62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  <c r="AD559" s="47"/>
      <c r="AE559" s="47"/>
      <c r="AF559" s="47"/>
      <c r="AG559" s="47"/>
      <c r="AH559" s="47"/>
      <c r="AI559" s="47"/>
      <c r="AJ559" s="47"/>
      <c r="AK559" s="47"/>
      <c r="AL559" s="47"/>
      <c r="AM559" s="47"/>
      <c r="AN559" s="47"/>
      <c r="AO559" s="47"/>
      <c r="AP559" s="47"/>
      <c r="AQ559" s="47"/>
      <c r="AR559" s="47"/>
      <c r="AS559" s="47"/>
      <c r="AT559" s="47"/>
      <c r="AU559" s="47"/>
      <c r="AV559" s="47"/>
      <c r="AW559" s="47"/>
      <c r="AX559" s="47"/>
      <c r="AY559" s="47"/>
      <c r="AZ559" s="47"/>
      <c r="BA559" s="47"/>
      <c r="BB559" s="47"/>
      <c r="BC559" s="47"/>
      <c r="BD559" s="47"/>
      <c r="BE559" s="47"/>
      <c r="BF559" s="47"/>
      <c r="BG559" s="47"/>
      <c r="BH559" s="47"/>
      <c r="BI559" s="47"/>
      <c r="BJ559" s="47"/>
      <c r="BK559" s="47"/>
      <c r="BL559" s="47"/>
      <c r="BM559" s="47"/>
      <c r="BN559" s="47"/>
      <c r="BO559" s="47"/>
      <c r="BP559" s="47"/>
    </row>
    <row r="560" spans="1:68" ht="12.75" customHeight="1">
      <c r="A560" s="48"/>
      <c r="B560" s="47"/>
      <c r="C560" s="47"/>
      <c r="D560" s="47"/>
      <c r="E560" s="48"/>
      <c r="F560" s="47"/>
      <c r="G560" s="49"/>
      <c r="H560" s="50"/>
      <c r="I560" s="47"/>
      <c r="J560" s="47"/>
      <c r="K560" s="61"/>
      <c r="L560" s="47"/>
      <c r="M560" s="47"/>
      <c r="N560" s="47"/>
      <c r="O560" s="47"/>
      <c r="P560" s="47"/>
      <c r="Q560" s="48"/>
      <c r="R560" s="48"/>
      <c r="S560" s="62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  <c r="AD560" s="47"/>
      <c r="AE560" s="47"/>
      <c r="AF560" s="47"/>
      <c r="AG560" s="47"/>
      <c r="AH560" s="47"/>
      <c r="AI560" s="47"/>
      <c r="AJ560" s="47"/>
      <c r="AK560" s="47"/>
      <c r="AL560" s="47"/>
      <c r="AM560" s="47"/>
      <c r="AN560" s="47"/>
      <c r="AO560" s="47"/>
      <c r="AP560" s="47"/>
      <c r="AQ560" s="47"/>
      <c r="AR560" s="47"/>
      <c r="AS560" s="47"/>
      <c r="AT560" s="47"/>
      <c r="AU560" s="47"/>
      <c r="AV560" s="47"/>
      <c r="AW560" s="47"/>
      <c r="AX560" s="47"/>
      <c r="AY560" s="47"/>
      <c r="AZ560" s="47"/>
      <c r="BA560" s="47"/>
      <c r="BB560" s="47"/>
      <c r="BC560" s="47"/>
      <c r="BD560" s="47"/>
      <c r="BE560" s="47"/>
      <c r="BF560" s="47"/>
      <c r="BG560" s="47"/>
      <c r="BH560" s="47"/>
      <c r="BI560" s="47"/>
      <c r="BJ560" s="47"/>
      <c r="BK560" s="47"/>
      <c r="BL560" s="47"/>
      <c r="BM560" s="47"/>
      <c r="BN560" s="47"/>
      <c r="BO560" s="47"/>
      <c r="BP560" s="47"/>
    </row>
    <row r="561" spans="1:68" ht="12.75" customHeight="1">
      <c r="A561" s="48"/>
      <c r="B561" s="47"/>
      <c r="C561" s="47"/>
      <c r="D561" s="47"/>
      <c r="E561" s="48"/>
      <c r="F561" s="47"/>
      <c r="G561" s="49"/>
      <c r="H561" s="50"/>
      <c r="I561" s="47"/>
      <c r="J561" s="47"/>
      <c r="K561" s="61"/>
      <c r="L561" s="47"/>
      <c r="M561" s="47"/>
      <c r="N561" s="47"/>
      <c r="O561" s="47"/>
      <c r="P561" s="47"/>
      <c r="Q561" s="48"/>
      <c r="R561" s="48"/>
      <c r="S561" s="62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  <c r="AD561" s="47"/>
      <c r="AE561" s="47"/>
      <c r="AF561" s="47"/>
      <c r="AG561" s="47"/>
      <c r="AH561" s="47"/>
      <c r="AI561" s="47"/>
      <c r="AJ561" s="47"/>
      <c r="AK561" s="47"/>
      <c r="AL561" s="47"/>
      <c r="AM561" s="47"/>
      <c r="AN561" s="47"/>
      <c r="AO561" s="47"/>
      <c r="AP561" s="47"/>
      <c r="AQ561" s="47"/>
      <c r="AR561" s="47"/>
      <c r="AS561" s="47"/>
      <c r="AT561" s="47"/>
      <c r="AU561" s="47"/>
      <c r="AV561" s="47"/>
      <c r="AW561" s="47"/>
      <c r="AX561" s="47"/>
      <c r="AY561" s="47"/>
      <c r="AZ561" s="47"/>
      <c r="BA561" s="47"/>
      <c r="BB561" s="47"/>
      <c r="BC561" s="47"/>
      <c r="BD561" s="47"/>
      <c r="BE561" s="47"/>
      <c r="BF561" s="47"/>
      <c r="BG561" s="47"/>
      <c r="BH561" s="47"/>
      <c r="BI561" s="47"/>
      <c r="BJ561" s="47"/>
      <c r="BK561" s="47"/>
      <c r="BL561" s="47"/>
      <c r="BM561" s="47"/>
      <c r="BN561" s="47"/>
      <c r="BO561" s="47"/>
      <c r="BP561" s="47"/>
    </row>
    <row r="562" spans="1:68" ht="12.75" customHeight="1">
      <c r="A562" s="48"/>
      <c r="B562" s="47"/>
      <c r="C562" s="47"/>
      <c r="D562" s="47"/>
      <c r="E562" s="48"/>
      <c r="F562" s="47"/>
      <c r="G562" s="49"/>
      <c r="H562" s="50"/>
      <c r="I562" s="47"/>
      <c r="J562" s="47"/>
      <c r="K562" s="61"/>
      <c r="L562" s="47"/>
      <c r="M562" s="47"/>
      <c r="N562" s="47"/>
      <c r="O562" s="47"/>
      <c r="P562" s="47"/>
      <c r="Q562" s="48"/>
      <c r="R562" s="48"/>
      <c r="S562" s="62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  <c r="AD562" s="47"/>
      <c r="AE562" s="47"/>
      <c r="AF562" s="47"/>
      <c r="AG562" s="47"/>
      <c r="AH562" s="47"/>
      <c r="AI562" s="47"/>
      <c r="AJ562" s="47"/>
      <c r="AK562" s="47"/>
      <c r="AL562" s="47"/>
      <c r="AM562" s="47"/>
      <c r="AN562" s="47"/>
      <c r="AO562" s="47"/>
      <c r="AP562" s="47"/>
      <c r="AQ562" s="47"/>
      <c r="AR562" s="47"/>
      <c r="AS562" s="47"/>
      <c r="AT562" s="47"/>
      <c r="AU562" s="47"/>
      <c r="AV562" s="47"/>
      <c r="AW562" s="47"/>
      <c r="AX562" s="47"/>
      <c r="AY562" s="47"/>
      <c r="AZ562" s="47"/>
      <c r="BA562" s="47"/>
      <c r="BB562" s="47"/>
      <c r="BC562" s="47"/>
      <c r="BD562" s="47"/>
      <c r="BE562" s="47"/>
      <c r="BF562" s="47"/>
      <c r="BG562" s="47"/>
      <c r="BH562" s="47"/>
      <c r="BI562" s="47"/>
      <c r="BJ562" s="47"/>
      <c r="BK562" s="47"/>
      <c r="BL562" s="47"/>
      <c r="BM562" s="47"/>
      <c r="BN562" s="47"/>
      <c r="BO562" s="47"/>
      <c r="BP562" s="47"/>
    </row>
    <row r="563" spans="1:68" ht="12.75" customHeight="1">
      <c r="A563" s="48"/>
      <c r="B563" s="47"/>
      <c r="C563" s="47"/>
      <c r="D563" s="47"/>
      <c r="E563" s="48"/>
      <c r="F563" s="47"/>
      <c r="G563" s="49"/>
      <c r="H563" s="50"/>
      <c r="I563" s="47"/>
      <c r="J563" s="47"/>
      <c r="K563" s="61"/>
      <c r="L563" s="47"/>
      <c r="M563" s="47"/>
      <c r="N563" s="47"/>
      <c r="O563" s="47"/>
      <c r="P563" s="47"/>
      <c r="Q563" s="48"/>
      <c r="R563" s="48"/>
      <c r="S563" s="62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  <c r="AD563" s="47"/>
      <c r="AE563" s="47"/>
      <c r="AF563" s="47"/>
      <c r="AG563" s="47"/>
      <c r="AH563" s="47"/>
      <c r="AI563" s="47"/>
      <c r="AJ563" s="47"/>
      <c r="AK563" s="47"/>
      <c r="AL563" s="47"/>
      <c r="AM563" s="47"/>
      <c r="AN563" s="47"/>
      <c r="AO563" s="47"/>
      <c r="AP563" s="47"/>
      <c r="AQ563" s="47"/>
      <c r="AR563" s="47"/>
      <c r="AS563" s="47"/>
      <c r="AT563" s="47"/>
      <c r="AU563" s="47"/>
      <c r="AV563" s="47"/>
      <c r="AW563" s="47"/>
      <c r="AX563" s="47"/>
      <c r="AY563" s="47"/>
      <c r="AZ563" s="47"/>
      <c r="BA563" s="47"/>
      <c r="BB563" s="47"/>
      <c r="BC563" s="47"/>
      <c r="BD563" s="47"/>
      <c r="BE563" s="47"/>
      <c r="BF563" s="47"/>
      <c r="BG563" s="47"/>
      <c r="BH563" s="47"/>
      <c r="BI563" s="47"/>
      <c r="BJ563" s="47"/>
      <c r="BK563" s="47"/>
      <c r="BL563" s="47"/>
      <c r="BM563" s="47"/>
      <c r="BN563" s="47"/>
      <c r="BO563" s="47"/>
      <c r="BP563" s="47"/>
    </row>
    <row r="564" spans="1:68" ht="12.75" customHeight="1">
      <c r="A564" s="48"/>
      <c r="B564" s="47"/>
      <c r="C564" s="47"/>
      <c r="D564" s="47"/>
      <c r="E564" s="48"/>
      <c r="F564" s="47"/>
      <c r="G564" s="49"/>
      <c r="H564" s="50"/>
      <c r="I564" s="47"/>
      <c r="J564" s="47"/>
      <c r="K564" s="61"/>
      <c r="L564" s="47"/>
      <c r="M564" s="47"/>
      <c r="N564" s="47"/>
      <c r="O564" s="47"/>
      <c r="P564" s="47"/>
      <c r="Q564" s="48"/>
      <c r="R564" s="48"/>
      <c r="S564" s="62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  <c r="AD564" s="47"/>
      <c r="AE564" s="47"/>
      <c r="AF564" s="47"/>
      <c r="AG564" s="47"/>
      <c r="AH564" s="47"/>
      <c r="AI564" s="47"/>
      <c r="AJ564" s="47"/>
      <c r="AK564" s="47"/>
      <c r="AL564" s="47"/>
      <c r="AM564" s="47"/>
      <c r="AN564" s="47"/>
      <c r="AO564" s="47"/>
      <c r="AP564" s="47"/>
      <c r="AQ564" s="47"/>
      <c r="AR564" s="47"/>
      <c r="AS564" s="47"/>
      <c r="AT564" s="47"/>
      <c r="AU564" s="47"/>
      <c r="AV564" s="47"/>
      <c r="AW564" s="47"/>
      <c r="AX564" s="47"/>
      <c r="AY564" s="47"/>
      <c r="AZ564" s="47"/>
      <c r="BA564" s="47"/>
      <c r="BB564" s="47"/>
      <c r="BC564" s="47"/>
      <c r="BD564" s="47"/>
      <c r="BE564" s="47"/>
      <c r="BF564" s="47"/>
      <c r="BG564" s="47"/>
      <c r="BH564" s="47"/>
      <c r="BI564" s="47"/>
      <c r="BJ564" s="47"/>
      <c r="BK564" s="47"/>
      <c r="BL564" s="47"/>
      <c r="BM564" s="47"/>
      <c r="BN564" s="47"/>
      <c r="BO564" s="47"/>
      <c r="BP564" s="47"/>
    </row>
    <row r="565" spans="1:68" ht="12.75" customHeight="1">
      <c r="A565" s="48"/>
      <c r="B565" s="47"/>
      <c r="C565" s="47"/>
      <c r="D565" s="47"/>
      <c r="E565" s="48"/>
      <c r="F565" s="47"/>
      <c r="G565" s="49"/>
      <c r="H565" s="50"/>
      <c r="I565" s="47"/>
      <c r="J565" s="47"/>
      <c r="K565" s="61"/>
      <c r="L565" s="47"/>
      <c r="M565" s="47"/>
      <c r="N565" s="47"/>
      <c r="O565" s="47"/>
      <c r="P565" s="47"/>
      <c r="Q565" s="48"/>
      <c r="R565" s="48"/>
      <c r="S565" s="62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  <c r="AD565" s="47"/>
      <c r="AE565" s="47"/>
      <c r="AF565" s="47"/>
      <c r="AG565" s="47"/>
      <c r="AH565" s="47"/>
      <c r="AI565" s="47"/>
      <c r="AJ565" s="47"/>
      <c r="AK565" s="47"/>
      <c r="AL565" s="47"/>
      <c r="AM565" s="47"/>
      <c r="AN565" s="47"/>
      <c r="AO565" s="47"/>
      <c r="AP565" s="47"/>
      <c r="AQ565" s="47"/>
      <c r="AR565" s="47"/>
      <c r="AS565" s="47"/>
      <c r="AT565" s="47"/>
      <c r="AU565" s="47"/>
      <c r="AV565" s="47"/>
      <c r="AW565" s="47"/>
      <c r="AX565" s="47"/>
      <c r="AY565" s="47"/>
      <c r="AZ565" s="47"/>
      <c r="BA565" s="47"/>
      <c r="BB565" s="47"/>
      <c r="BC565" s="47"/>
      <c r="BD565" s="47"/>
      <c r="BE565" s="47"/>
      <c r="BF565" s="47"/>
      <c r="BG565" s="47"/>
      <c r="BH565" s="47"/>
      <c r="BI565" s="47"/>
      <c r="BJ565" s="47"/>
      <c r="BK565" s="47"/>
      <c r="BL565" s="47"/>
      <c r="BM565" s="47"/>
      <c r="BN565" s="47"/>
      <c r="BO565" s="47"/>
      <c r="BP565" s="47"/>
    </row>
    <row r="566" spans="1:68" ht="12.75" customHeight="1">
      <c r="A566" s="48"/>
      <c r="B566" s="47"/>
      <c r="C566" s="47"/>
      <c r="D566" s="47"/>
      <c r="E566" s="48"/>
      <c r="F566" s="47"/>
      <c r="G566" s="49"/>
      <c r="H566" s="50"/>
      <c r="I566" s="47"/>
      <c r="J566" s="47"/>
      <c r="K566" s="61"/>
      <c r="L566" s="47"/>
      <c r="M566" s="47"/>
      <c r="N566" s="47"/>
      <c r="O566" s="47"/>
      <c r="P566" s="47"/>
      <c r="Q566" s="48"/>
      <c r="R566" s="48"/>
      <c r="S566" s="62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  <c r="AD566" s="47"/>
      <c r="AE566" s="47"/>
      <c r="AF566" s="47"/>
      <c r="AG566" s="47"/>
      <c r="AH566" s="47"/>
      <c r="AI566" s="47"/>
      <c r="AJ566" s="47"/>
      <c r="AK566" s="47"/>
      <c r="AL566" s="47"/>
      <c r="AM566" s="47"/>
      <c r="AN566" s="47"/>
      <c r="AO566" s="47"/>
      <c r="AP566" s="47"/>
      <c r="AQ566" s="47"/>
      <c r="AR566" s="47"/>
      <c r="AS566" s="47"/>
      <c r="AT566" s="47"/>
      <c r="AU566" s="47"/>
      <c r="AV566" s="47"/>
      <c r="AW566" s="47"/>
      <c r="AX566" s="47"/>
      <c r="AY566" s="47"/>
      <c r="AZ566" s="47"/>
      <c r="BA566" s="47"/>
      <c r="BB566" s="47"/>
      <c r="BC566" s="47"/>
      <c r="BD566" s="47"/>
      <c r="BE566" s="47"/>
      <c r="BF566" s="47"/>
      <c r="BG566" s="47"/>
      <c r="BH566" s="47"/>
      <c r="BI566" s="47"/>
      <c r="BJ566" s="47"/>
      <c r="BK566" s="47"/>
      <c r="BL566" s="47"/>
      <c r="BM566" s="47"/>
      <c r="BN566" s="47"/>
      <c r="BO566" s="47"/>
      <c r="BP566" s="47"/>
    </row>
    <row r="567" spans="1:68" ht="12.75" customHeight="1">
      <c r="A567" s="48"/>
      <c r="B567" s="47"/>
      <c r="C567" s="47"/>
      <c r="D567" s="47"/>
      <c r="E567" s="48"/>
      <c r="F567" s="47"/>
      <c r="G567" s="49"/>
      <c r="H567" s="50"/>
      <c r="I567" s="47"/>
      <c r="J567" s="47"/>
      <c r="K567" s="61"/>
      <c r="L567" s="47"/>
      <c r="M567" s="47"/>
      <c r="N567" s="47"/>
      <c r="O567" s="47"/>
      <c r="P567" s="47"/>
      <c r="Q567" s="48"/>
      <c r="R567" s="48"/>
      <c r="S567" s="62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  <c r="AD567" s="47"/>
      <c r="AE567" s="47"/>
      <c r="AF567" s="47"/>
      <c r="AG567" s="47"/>
      <c r="AH567" s="47"/>
      <c r="AI567" s="47"/>
      <c r="AJ567" s="47"/>
      <c r="AK567" s="47"/>
      <c r="AL567" s="47"/>
      <c r="AM567" s="47"/>
      <c r="AN567" s="47"/>
      <c r="AO567" s="47"/>
      <c r="AP567" s="47"/>
      <c r="AQ567" s="47"/>
      <c r="AR567" s="47"/>
      <c r="AS567" s="47"/>
      <c r="AT567" s="47"/>
      <c r="AU567" s="47"/>
      <c r="AV567" s="47"/>
      <c r="AW567" s="47"/>
      <c r="AX567" s="47"/>
      <c r="AY567" s="47"/>
      <c r="AZ567" s="47"/>
      <c r="BA567" s="47"/>
      <c r="BB567" s="47"/>
      <c r="BC567" s="47"/>
      <c r="BD567" s="47"/>
      <c r="BE567" s="47"/>
      <c r="BF567" s="47"/>
      <c r="BG567" s="47"/>
      <c r="BH567" s="47"/>
      <c r="BI567" s="47"/>
      <c r="BJ567" s="47"/>
      <c r="BK567" s="47"/>
      <c r="BL567" s="47"/>
      <c r="BM567" s="47"/>
      <c r="BN567" s="47"/>
      <c r="BO567" s="47"/>
      <c r="BP567" s="47"/>
    </row>
    <row r="568" spans="1:68" ht="12.75" customHeight="1">
      <c r="A568" s="48"/>
      <c r="B568" s="47"/>
      <c r="C568" s="47"/>
      <c r="D568" s="47"/>
      <c r="E568" s="48"/>
      <c r="F568" s="47"/>
      <c r="G568" s="49"/>
      <c r="H568" s="50"/>
      <c r="I568" s="47"/>
      <c r="J568" s="47"/>
      <c r="K568" s="61"/>
      <c r="L568" s="47"/>
      <c r="M568" s="47"/>
      <c r="N568" s="47"/>
      <c r="O568" s="47"/>
      <c r="P568" s="47"/>
      <c r="Q568" s="48"/>
      <c r="R568" s="48"/>
      <c r="S568" s="62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  <c r="AD568" s="47"/>
      <c r="AE568" s="47"/>
      <c r="AF568" s="47"/>
      <c r="AG568" s="47"/>
      <c r="AH568" s="47"/>
      <c r="AI568" s="47"/>
      <c r="AJ568" s="47"/>
      <c r="AK568" s="47"/>
      <c r="AL568" s="47"/>
      <c r="AM568" s="47"/>
      <c r="AN568" s="47"/>
      <c r="AO568" s="47"/>
      <c r="AP568" s="47"/>
      <c r="AQ568" s="47"/>
      <c r="AR568" s="47"/>
      <c r="AS568" s="47"/>
      <c r="AT568" s="47"/>
      <c r="AU568" s="47"/>
      <c r="AV568" s="47"/>
      <c r="AW568" s="47"/>
      <c r="AX568" s="47"/>
      <c r="AY568" s="47"/>
      <c r="AZ568" s="47"/>
      <c r="BA568" s="47"/>
      <c r="BB568" s="47"/>
      <c r="BC568" s="47"/>
      <c r="BD568" s="47"/>
      <c r="BE568" s="47"/>
      <c r="BF568" s="47"/>
      <c r="BG568" s="47"/>
      <c r="BH568" s="47"/>
      <c r="BI568" s="47"/>
      <c r="BJ568" s="47"/>
      <c r="BK568" s="47"/>
      <c r="BL568" s="47"/>
      <c r="BM568" s="47"/>
      <c r="BN568" s="47"/>
      <c r="BO568" s="47"/>
      <c r="BP568" s="47"/>
    </row>
    <row r="569" spans="1:68" ht="12.75" customHeight="1">
      <c r="A569" s="48"/>
      <c r="B569" s="47"/>
      <c r="C569" s="47"/>
      <c r="D569" s="47"/>
      <c r="E569" s="48"/>
      <c r="F569" s="47"/>
      <c r="G569" s="49"/>
      <c r="H569" s="50"/>
      <c r="I569" s="47"/>
      <c r="J569" s="47"/>
      <c r="K569" s="61"/>
      <c r="L569" s="47"/>
      <c r="M569" s="47"/>
      <c r="N569" s="47"/>
      <c r="O569" s="47"/>
      <c r="P569" s="47"/>
      <c r="Q569" s="48"/>
      <c r="R569" s="48"/>
      <c r="S569" s="62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  <c r="AD569" s="47"/>
      <c r="AE569" s="47"/>
      <c r="AF569" s="47"/>
      <c r="AG569" s="47"/>
      <c r="AH569" s="47"/>
      <c r="AI569" s="47"/>
      <c r="AJ569" s="47"/>
      <c r="AK569" s="47"/>
      <c r="AL569" s="47"/>
      <c r="AM569" s="47"/>
      <c r="AN569" s="47"/>
      <c r="AO569" s="47"/>
      <c r="AP569" s="47"/>
      <c r="AQ569" s="47"/>
      <c r="AR569" s="47"/>
      <c r="AS569" s="47"/>
      <c r="AT569" s="47"/>
      <c r="AU569" s="47"/>
      <c r="AV569" s="47"/>
      <c r="AW569" s="47"/>
      <c r="AX569" s="47"/>
      <c r="AY569" s="47"/>
      <c r="AZ569" s="47"/>
      <c r="BA569" s="47"/>
      <c r="BB569" s="47"/>
      <c r="BC569" s="47"/>
      <c r="BD569" s="47"/>
      <c r="BE569" s="47"/>
      <c r="BF569" s="47"/>
      <c r="BG569" s="47"/>
      <c r="BH569" s="47"/>
      <c r="BI569" s="47"/>
      <c r="BJ569" s="47"/>
      <c r="BK569" s="47"/>
      <c r="BL569" s="47"/>
      <c r="BM569" s="47"/>
      <c r="BN569" s="47"/>
      <c r="BO569" s="47"/>
      <c r="BP569" s="47"/>
    </row>
    <row r="570" spans="1:68" ht="12.75" customHeight="1">
      <c r="A570" s="48"/>
      <c r="B570" s="47"/>
      <c r="C570" s="47"/>
      <c r="D570" s="47"/>
      <c r="E570" s="48"/>
      <c r="F570" s="47"/>
      <c r="G570" s="49"/>
      <c r="H570" s="50"/>
      <c r="I570" s="47"/>
      <c r="J570" s="47"/>
      <c r="K570" s="61"/>
      <c r="L570" s="47"/>
      <c r="M570" s="47"/>
      <c r="N570" s="47"/>
      <c r="O570" s="47"/>
      <c r="P570" s="47"/>
      <c r="Q570" s="48"/>
      <c r="R570" s="48"/>
      <c r="S570" s="62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  <c r="AD570" s="47"/>
      <c r="AE570" s="47"/>
      <c r="AF570" s="47"/>
      <c r="AG570" s="47"/>
      <c r="AH570" s="47"/>
      <c r="AI570" s="47"/>
      <c r="AJ570" s="47"/>
      <c r="AK570" s="47"/>
      <c r="AL570" s="47"/>
      <c r="AM570" s="47"/>
      <c r="AN570" s="47"/>
      <c r="AO570" s="47"/>
      <c r="AP570" s="47"/>
      <c r="AQ570" s="47"/>
      <c r="AR570" s="47"/>
      <c r="AS570" s="47"/>
      <c r="AT570" s="47"/>
      <c r="AU570" s="47"/>
      <c r="AV570" s="47"/>
      <c r="AW570" s="47"/>
      <c r="AX570" s="47"/>
      <c r="AY570" s="47"/>
      <c r="AZ570" s="47"/>
      <c r="BA570" s="47"/>
      <c r="BB570" s="47"/>
      <c r="BC570" s="47"/>
      <c r="BD570" s="47"/>
      <c r="BE570" s="47"/>
      <c r="BF570" s="47"/>
      <c r="BG570" s="47"/>
      <c r="BH570" s="47"/>
      <c r="BI570" s="47"/>
      <c r="BJ570" s="47"/>
      <c r="BK570" s="47"/>
      <c r="BL570" s="47"/>
      <c r="BM570" s="47"/>
      <c r="BN570" s="47"/>
      <c r="BO570" s="47"/>
      <c r="BP570" s="47"/>
    </row>
    <row r="571" spans="1:68" ht="12.75" customHeight="1">
      <c r="A571" s="48"/>
      <c r="B571" s="47"/>
      <c r="C571" s="47"/>
      <c r="D571" s="47"/>
      <c r="E571" s="48"/>
      <c r="F571" s="47"/>
      <c r="G571" s="49"/>
      <c r="H571" s="50"/>
      <c r="I571" s="47"/>
      <c r="J571" s="47"/>
      <c r="K571" s="61"/>
      <c r="L571" s="47"/>
      <c r="M571" s="47"/>
      <c r="N571" s="47"/>
      <c r="O571" s="47"/>
      <c r="P571" s="47"/>
      <c r="Q571" s="48"/>
      <c r="R571" s="48"/>
      <c r="S571" s="62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  <c r="AD571" s="47"/>
      <c r="AE571" s="47"/>
      <c r="AF571" s="47"/>
      <c r="AG571" s="47"/>
      <c r="AH571" s="47"/>
      <c r="AI571" s="47"/>
      <c r="AJ571" s="47"/>
      <c r="AK571" s="47"/>
      <c r="AL571" s="47"/>
      <c r="AM571" s="47"/>
      <c r="AN571" s="47"/>
      <c r="AO571" s="47"/>
      <c r="AP571" s="47"/>
      <c r="AQ571" s="47"/>
      <c r="AR571" s="47"/>
      <c r="AS571" s="47"/>
      <c r="AT571" s="47"/>
      <c r="AU571" s="47"/>
      <c r="AV571" s="47"/>
      <c r="AW571" s="47"/>
      <c r="AX571" s="47"/>
      <c r="AY571" s="47"/>
      <c r="AZ571" s="47"/>
      <c r="BA571" s="47"/>
      <c r="BB571" s="47"/>
      <c r="BC571" s="47"/>
      <c r="BD571" s="47"/>
      <c r="BE571" s="47"/>
      <c r="BF571" s="47"/>
      <c r="BG571" s="47"/>
      <c r="BH571" s="47"/>
      <c r="BI571" s="47"/>
      <c r="BJ571" s="47"/>
      <c r="BK571" s="47"/>
      <c r="BL571" s="47"/>
      <c r="BM571" s="47"/>
      <c r="BN571" s="47"/>
      <c r="BO571" s="47"/>
      <c r="BP571" s="47"/>
    </row>
    <row r="572" spans="1:68" ht="12.75" customHeight="1">
      <c r="A572" s="48"/>
      <c r="B572" s="47"/>
      <c r="C572" s="47"/>
      <c r="D572" s="47"/>
      <c r="E572" s="48"/>
      <c r="F572" s="47"/>
      <c r="G572" s="49"/>
      <c r="H572" s="50"/>
      <c r="I572" s="47"/>
      <c r="J572" s="47"/>
      <c r="K572" s="61"/>
      <c r="L572" s="47"/>
      <c r="M572" s="47"/>
      <c r="N572" s="47"/>
      <c r="O572" s="47"/>
      <c r="P572" s="47"/>
      <c r="Q572" s="48"/>
      <c r="R572" s="48"/>
      <c r="S572" s="62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  <c r="AD572" s="47"/>
      <c r="AE572" s="47"/>
      <c r="AF572" s="47"/>
      <c r="AG572" s="47"/>
      <c r="AH572" s="47"/>
      <c r="AI572" s="47"/>
      <c r="AJ572" s="47"/>
      <c r="AK572" s="47"/>
      <c r="AL572" s="47"/>
      <c r="AM572" s="47"/>
      <c r="AN572" s="47"/>
      <c r="AO572" s="47"/>
      <c r="AP572" s="47"/>
      <c r="AQ572" s="47"/>
      <c r="AR572" s="47"/>
      <c r="AS572" s="47"/>
      <c r="AT572" s="47"/>
      <c r="AU572" s="47"/>
      <c r="AV572" s="47"/>
      <c r="AW572" s="47"/>
      <c r="AX572" s="47"/>
      <c r="AY572" s="47"/>
      <c r="AZ572" s="47"/>
      <c r="BA572" s="47"/>
      <c r="BB572" s="47"/>
      <c r="BC572" s="47"/>
      <c r="BD572" s="47"/>
      <c r="BE572" s="47"/>
      <c r="BF572" s="47"/>
      <c r="BG572" s="47"/>
      <c r="BH572" s="47"/>
      <c r="BI572" s="47"/>
      <c r="BJ572" s="47"/>
      <c r="BK572" s="47"/>
      <c r="BL572" s="47"/>
      <c r="BM572" s="47"/>
      <c r="BN572" s="47"/>
      <c r="BO572" s="47"/>
      <c r="BP572" s="47"/>
    </row>
    <row r="573" spans="1:68" ht="12.75" customHeight="1">
      <c r="A573" s="48"/>
      <c r="B573" s="47"/>
      <c r="C573" s="47"/>
      <c r="D573" s="47"/>
      <c r="E573" s="48"/>
      <c r="F573" s="47"/>
      <c r="G573" s="49"/>
      <c r="H573" s="50"/>
      <c r="I573" s="47"/>
      <c r="J573" s="47"/>
      <c r="K573" s="61"/>
      <c r="L573" s="47"/>
      <c r="M573" s="47"/>
      <c r="N573" s="47"/>
      <c r="O573" s="47"/>
      <c r="P573" s="47"/>
      <c r="Q573" s="48"/>
      <c r="R573" s="48"/>
      <c r="S573" s="62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  <c r="AD573" s="47"/>
      <c r="AE573" s="47"/>
      <c r="AF573" s="47"/>
      <c r="AG573" s="47"/>
      <c r="AH573" s="47"/>
      <c r="AI573" s="47"/>
      <c r="AJ573" s="47"/>
      <c r="AK573" s="47"/>
      <c r="AL573" s="47"/>
      <c r="AM573" s="47"/>
      <c r="AN573" s="47"/>
      <c r="AO573" s="47"/>
      <c r="AP573" s="47"/>
      <c r="AQ573" s="47"/>
      <c r="AR573" s="47"/>
      <c r="AS573" s="47"/>
      <c r="AT573" s="47"/>
      <c r="AU573" s="47"/>
      <c r="AV573" s="47"/>
      <c r="AW573" s="47"/>
      <c r="AX573" s="47"/>
      <c r="AY573" s="47"/>
      <c r="AZ573" s="47"/>
      <c r="BA573" s="47"/>
      <c r="BB573" s="47"/>
      <c r="BC573" s="47"/>
      <c r="BD573" s="47"/>
      <c r="BE573" s="47"/>
      <c r="BF573" s="47"/>
      <c r="BG573" s="47"/>
      <c r="BH573" s="47"/>
      <c r="BI573" s="47"/>
      <c r="BJ573" s="47"/>
      <c r="BK573" s="47"/>
      <c r="BL573" s="47"/>
      <c r="BM573" s="47"/>
      <c r="BN573" s="47"/>
      <c r="BO573" s="47"/>
      <c r="BP573" s="47"/>
    </row>
    <row r="574" spans="1:68" ht="12.75" customHeight="1">
      <c r="A574" s="48"/>
      <c r="B574" s="47"/>
      <c r="C574" s="47"/>
      <c r="D574" s="47"/>
      <c r="E574" s="48"/>
      <c r="F574" s="47"/>
      <c r="G574" s="49"/>
      <c r="H574" s="50"/>
      <c r="I574" s="47"/>
      <c r="J574" s="47"/>
      <c r="K574" s="61"/>
      <c r="L574" s="47"/>
      <c r="M574" s="47"/>
      <c r="N574" s="47"/>
      <c r="O574" s="47"/>
      <c r="P574" s="47"/>
      <c r="Q574" s="48"/>
      <c r="R574" s="48"/>
      <c r="S574" s="62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  <c r="AD574" s="47"/>
      <c r="AE574" s="47"/>
      <c r="AF574" s="47"/>
      <c r="AG574" s="47"/>
      <c r="AH574" s="47"/>
      <c r="AI574" s="47"/>
      <c r="AJ574" s="47"/>
      <c r="AK574" s="47"/>
      <c r="AL574" s="47"/>
      <c r="AM574" s="47"/>
      <c r="AN574" s="47"/>
      <c r="AO574" s="47"/>
      <c r="AP574" s="47"/>
      <c r="AQ574" s="47"/>
      <c r="AR574" s="47"/>
      <c r="AS574" s="47"/>
      <c r="AT574" s="47"/>
      <c r="AU574" s="47"/>
      <c r="AV574" s="47"/>
      <c r="AW574" s="47"/>
      <c r="AX574" s="47"/>
      <c r="AY574" s="47"/>
      <c r="AZ574" s="47"/>
      <c r="BA574" s="47"/>
      <c r="BB574" s="47"/>
      <c r="BC574" s="47"/>
      <c r="BD574" s="47"/>
      <c r="BE574" s="47"/>
      <c r="BF574" s="47"/>
      <c r="BG574" s="47"/>
      <c r="BH574" s="47"/>
      <c r="BI574" s="47"/>
      <c r="BJ574" s="47"/>
      <c r="BK574" s="47"/>
      <c r="BL574" s="47"/>
      <c r="BM574" s="47"/>
      <c r="BN574" s="47"/>
      <c r="BO574" s="47"/>
      <c r="BP574" s="47"/>
    </row>
    <row r="575" spans="1:68" ht="12.75" customHeight="1">
      <c r="A575" s="48"/>
      <c r="B575" s="47"/>
      <c r="C575" s="47"/>
      <c r="D575" s="47"/>
      <c r="E575" s="48"/>
      <c r="F575" s="47"/>
      <c r="G575" s="49"/>
      <c r="H575" s="50"/>
      <c r="I575" s="47"/>
      <c r="J575" s="47"/>
      <c r="K575" s="61"/>
      <c r="L575" s="47"/>
      <c r="M575" s="47"/>
      <c r="N575" s="47"/>
      <c r="O575" s="47"/>
      <c r="P575" s="47"/>
      <c r="Q575" s="48"/>
      <c r="R575" s="48"/>
      <c r="S575" s="62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  <c r="AD575" s="47"/>
      <c r="AE575" s="47"/>
      <c r="AF575" s="47"/>
      <c r="AG575" s="47"/>
      <c r="AH575" s="47"/>
      <c r="AI575" s="47"/>
      <c r="AJ575" s="47"/>
      <c r="AK575" s="47"/>
      <c r="AL575" s="47"/>
      <c r="AM575" s="47"/>
      <c r="AN575" s="47"/>
      <c r="AO575" s="47"/>
      <c r="AP575" s="47"/>
      <c r="AQ575" s="47"/>
      <c r="AR575" s="47"/>
      <c r="AS575" s="47"/>
      <c r="AT575" s="47"/>
      <c r="AU575" s="47"/>
      <c r="AV575" s="47"/>
      <c r="AW575" s="47"/>
      <c r="AX575" s="47"/>
      <c r="AY575" s="47"/>
      <c r="AZ575" s="47"/>
      <c r="BA575" s="47"/>
      <c r="BB575" s="47"/>
      <c r="BC575" s="47"/>
      <c r="BD575" s="47"/>
      <c r="BE575" s="47"/>
      <c r="BF575" s="47"/>
      <c r="BG575" s="47"/>
      <c r="BH575" s="47"/>
      <c r="BI575" s="47"/>
      <c r="BJ575" s="47"/>
      <c r="BK575" s="47"/>
      <c r="BL575" s="47"/>
      <c r="BM575" s="47"/>
      <c r="BN575" s="47"/>
      <c r="BO575" s="47"/>
      <c r="BP575" s="47"/>
    </row>
    <row r="576" spans="1:68" ht="12.75" customHeight="1">
      <c r="A576" s="48"/>
      <c r="B576" s="47"/>
      <c r="C576" s="47"/>
      <c r="D576" s="47"/>
      <c r="E576" s="48"/>
      <c r="F576" s="47"/>
      <c r="G576" s="49"/>
      <c r="H576" s="50"/>
      <c r="I576" s="47"/>
      <c r="J576" s="47"/>
      <c r="K576" s="61"/>
      <c r="L576" s="47"/>
      <c r="M576" s="47"/>
      <c r="N576" s="47"/>
      <c r="O576" s="47"/>
      <c r="P576" s="47"/>
      <c r="Q576" s="48"/>
      <c r="R576" s="48"/>
      <c r="S576" s="62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  <c r="AD576" s="47"/>
      <c r="AE576" s="47"/>
      <c r="AF576" s="47"/>
      <c r="AG576" s="47"/>
      <c r="AH576" s="47"/>
      <c r="AI576" s="47"/>
      <c r="AJ576" s="47"/>
      <c r="AK576" s="47"/>
      <c r="AL576" s="47"/>
      <c r="AM576" s="47"/>
      <c r="AN576" s="47"/>
      <c r="AO576" s="47"/>
      <c r="AP576" s="47"/>
      <c r="AQ576" s="47"/>
      <c r="AR576" s="47"/>
      <c r="AS576" s="47"/>
      <c r="AT576" s="47"/>
      <c r="AU576" s="47"/>
      <c r="AV576" s="47"/>
      <c r="AW576" s="47"/>
      <c r="AX576" s="47"/>
      <c r="AY576" s="47"/>
      <c r="AZ576" s="47"/>
      <c r="BA576" s="47"/>
      <c r="BB576" s="47"/>
      <c r="BC576" s="47"/>
      <c r="BD576" s="47"/>
      <c r="BE576" s="47"/>
      <c r="BF576" s="47"/>
      <c r="BG576" s="47"/>
      <c r="BH576" s="47"/>
      <c r="BI576" s="47"/>
      <c r="BJ576" s="47"/>
      <c r="BK576" s="47"/>
      <c r="BL576" s="47"/>
      <c r="BM576" s="47"/>
      <c r="BN576" s="47"/>
      <c r="BO576" s="47"/>
      <c r="BP576" s="47"/>
    </row>
    <row r="577" spans="1:68" ht="12.75" customHeight="1">
      <c r="A577" s="48"/>
      <c r="B577" s="47"/>
      <c r="C577" s="47"/>
      <c r="D577" s="47"/>
      <c r="E577" s="48"/>
      <c r="F577" s="47"/>
      <c r="G577" s="49"/>
      <c r="H577" s="50"/>
      <c r="I577" s="47"/>
      <c r="J577" s="47"/>
      <c r="K577" s="61"/>
      <c r="L577" s="47"/>
      <c r="M577" s="47"/>
      <c r="N577" s="47"/>
      <c r="O577" s="47"/>
      <c r="P577" s="47"/>
      <c r="Q577" s="48"/>
      <c r="R577" s="48"/>
      <c r="S577" s="62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  <c r="AD577" s="47"/>
      <c r="AE577" s="47"/>
      <c r="AF577" s="47"/>
      <c r="AG577" s="47"/>
      <c r="AH577" s="47"/>
      <c r="AI577" s="47"/>
      <c r="AJ577" s="47"/>
      <c r="AK577" s="47"/>
      <c r="AL577" s="47"/>
      <c r="AM577" s="47"/>
      <c r="AN577" s="47"/>
      <c r="AO577" s="47"/>
      <c r="AP577" s="47"/>
      <c r="AQ577" s="47"/>
      <c r="AR577" s="47"/>
      <c r="AS577" s="47"/>
      <c r="AT577" s="47"/>
      <c r="AU577" s="47"/>
      <c r="AV577" s="47"/>
      <c r="AW577" s="47"/>
      <c r="AX577" s="47"/>
      <c r="AY577" s="47"/>
      <c r="AZ577" s="47"/>
      <c r="BA577" s="47"/>
      <c r="BB577" s="47"/>
      <c r="BC577" s="47"/>
      <c r="BD577" s="47"/>
      <c r="BE577" s="47"/>
      <c r="BF577" s="47"/>
      <c r="BG577" s="47"/>
      <c r="BH577" s="47"/>
      <c r="BI577" s="47"/>
      <c r="BJ577" s="47"/>
      <c r="BK577" s="47"/>
      <c r="BL577" s="47"/>
      <c r="BM577" s="47"/>
      <c r="BN577" s="47"/>
      <c r="BO577" s="47"/>
      <c r="BP577" s="47"/>
    </row>
    <row r="578" spans="1:68" ht="12.75" customHeight="1">
      <c r="A578" s="48"/>
      <c r="B578" s="47"/>
      <c r="C578" s="47"/>
      <c r="D578" s="47"/>
      <c r="E578" s="48"/>
      <c r="F578" s="47"/>
      <c r="G578" s="49"/>
      <c r="H578" s="50"/>
      <c r="I578" s="47"/>
      <c r="J578" s="47"/>
      <c r="K578" s="61"/>
      <c r="L578" s="47"/>
      <c r="M578" s="47"/>
      <c r="N578" s="47"/>
      <c r="O578" s="47"/>
      <c r="P578" s="47"/>
      <c r="Q578" s="48"/>
      <c r="R578" s="48"/>
      <c r="S578" s="62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  <c r="AD578" s="47"/>
      <c r="AE578" s="47"/>
      <c r="AF578" s="47"/>
      <c r="AG578" s="47"/>
      <c r="AH578" s="47"/>
      <c r="AI578" s="47"/>
      <c r="AJ578" s="47"/>
      <c r="AK578" s="47"/>
      <c r="AL578" s="47"/>
      <c r="AM578" s="47"/>
      <c r="AN578" s="47"/>
      <c r="AO578" s="47"/>
      <c r="AP578" s="47"/>
      <c r="AQ578" s="47"/>
      <c r="AR578" s="47"/>
      <c r="AS578" s="47"/>
      <c r="AT578" s="47"/>
      <c r="AU578" s="47"/>
      <c r="AV578" s="47"/>
      <c r="AW578" s="47"/>
      <c r="AX578" s="47"/>
      <c r="AY578" s="47"/>
      <c r="AZ578" s="47"/>
      <c r="BA578" s="47"/>
      <c r="BB578" s="47"/>
      <c r="BC578" s="47"/>
      <c r="BD578" s="47"/>
      <c r="BE578" s="47"/>
      <c r="BF578" s="47"/>
      <c r="BG578" s="47"/>
      <c r="BH578" s="47"/>
      <c r="BI578" s="47"/>
      <c r="BJ578" s="47"/>
      <c r="BK578" s="47"/>
      <c r="BL578" s="47"/>
      <c r="BM578" s="47"/>
      <c r="BN578" s="47"/>
      <c r="BO578" s="47"/>
      <c r="BP578" s="47"/>
    </row>
    <row r="579" spans="1:68" ht="12.75" customHeight="1">
      <c r="A579" s="48"/>
      <c r="B579" s="47"/>
      <c r="C579" s="47"/>
      <c r="D579" s="47"/>
      <c r="E579" s="48"/>
      <c r="F579" s="47"/>
      <c r="G579" s="49"/>
      <c r="H579" s="50"/>
      <c r="I579" s="47"/>
      <c r="J579" s="47"/>
      <c r="K579" s="61"/>
      <c r="L579" s="47"/>
      <c r="M579" s="47"/>
      <c r="N579" s="47"/>
      <c r="O579" s="47"/>
      <c r="P579" s="47"/>
      <c r="Q579" s="48"/>
      <c r="R579" s="48"/>
      <c r="S579" s="62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  <c r="AD579" s="47"/>
      <c r="AE579" s="47"/>
      <c r="AF579" s="47"/>
      <c r="AG579" s="47"/>
      <c r="AH579" s="47"/>
      <c r="AI579" s="47"/>
      <c r="AJ579" s="47"/>
      <c r="AK579" s="47"/>
      <c r="AL579" s="47"/>
      <c r="AM579" s="47"/>
      <c r="AN579" s="47"/>
      <c r="AO579" s="47"/>
      <c r="AP579" s="47"/>
      <c r="AQ579" s="47"/>
      <c r="AR579" s="47"/>
      <c r="AS579" s="47"/>
      <c r="AT579" s="47"/>
      <c r="AU579" s="47"/>
      <c r="AV579" s="47"/>
      <c r="AW579" s="47"/>
      <c r="AX579" s="47"/>
      <c r="AY579" s="47"/>
      <c r="AZ579" s="47"/>
      <c r="BA579" s="47"/>
      <c r="BB579" s="47"/>
      <c r="BC579" s="47"/>
      <c r="BD579" s="47"/>
      <c r="BE579" s="47"/>
      <c r="BF579" s="47"/>
      <c r="BG579" s="47"/>
      <c r="BH579" s="47"/>
      <c r="BI579" s="47"/>
      <c r="BJ579" s="47"/>
      <c r="BK579" s="47"/>
      <c r="BL579" s="47"/>
      <c r="BM579" s="47"/>
      <c r="BN579" s="47"/>
      <c r="BO579" s="47"/>
      <c r="BP579" s="47"/>
    </row>
    <row r="580" spans="1:68" ht="12.75" customHeight="1">
      <c r="A580" s="48"/>
      <c r="B580" s="47"/>
      <c r="C580" s="47"/>
      <c r="D580" s="47"/>
      <c r="E580" s="48"/>
      <c r="F580" s="47"/>
      <c r="G580" s="49"/>
      <c r="H580" s="50"/>
      <c r="I580" s="47"/>
      <c r="J580" s="47"/>
      <c r="K580" s="61"/>
      <c r="L580" s="47"/>
      <c r="M580" s="47"/>
      <c r="N580" s="47"/>
      <c r="O580" s="47"/>
      <c r="P580" s="47"/>
      <c r="Q580" s="48"/>
      <c r="R580" s="48"/>
      <c r="S580" s="62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  <c r="AD580" s="47"/>
      <c r="AE580" s="47"/>
      <c r="AF580" s="47"/>
      <c r="AG580" s="47"/>
      <c r="AH580" s="47"/>
      <c r="AI580" s="47"/>
      <c r="AJ580" s="47"/>
      <c r="AK580" s="47"/>
      <c r="AL580" s="47"/>
      <c r="AM580" s="47"/>
      <c r="AN580" s="47"/>
      <c r="AO580" s="47"/>
      <c r="AP580" s="47"/>
      <c r="AQ580" s="47"/>
      <c r="AR580" s="47"/>
      <c r="AS580" s="47"/>
      <c r="AT580" s="47"/>
      <c r="AU580" s="47"/>
      <c r="AV580" s="47"/>
      <c r="AW580" s="47"/>
      <c r="AX580" s="47"/>
      <c r="AY580" s="47"/>
      <c r="AZ580" s="47"/>
      <c r="BA580" s="47"/>
      <c r="BB580" s="47"/>
      <c r="BC580" s="47"/>
      <c r="BD580" s="47"/>
      <c r="BE580" s="47"/>
      <c r="BF580" s="47"/>
      <c r="BG580" s="47"/>
      <c r="BH580" s="47"/>
      <c r="BI580" s="47"/>
      <c r="BJ580" s="47"/>
      <c r="BK580" s="47"/>
      <c r="BL580" s="47"/>
      <c r="BM580" s="47"/>
      <c r="BN580" s="47"/>
      <c r="BO580" s="47"/>
      <c r="BP580" s="47"/>
    </row>
    <row r="581" spans="1:68" ht="12.75" customHeight="1">
      <c r="A581" s="48"/>
      <c r="B581" s="47"/>
      <c r="C581" s="47"/>
      <c r="D581" s="47"/>
      <c r="E581" s="48"/>
      <c r="F581" s="47"/>
      <c r="G581" s="49"/>
      <c r="H581" s="50"/>
      <c r="I581" s="47"/>
      <c r="J581" s="47"/>
      <c r="K581" s="61"/>
      <c r="L581" s="47"/>
      <c r="M581" s="47"/>
      <c r="N581" s="47"/>
      <c r="O581" s="47"/>
      <c r="P581" s="47"/>
      <c r="Q581" s="48"/>
      <c r="R581" s="48"/>
      <c r="S581" s="62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  <c r="AD581" s="47"/>
      <c r="AE581" s="47"/>
      <c r="AF581" s="47"/>
      <c r="AG581" s="47"/>
      <c r="AH581" s="47"/>
      <c r="AI581" s="47"/>
      <c r="AJ581" s="47"/>
      <c r="AK581" s="47"/>
      <c r="AL581" s="47"/>
      <c r="AM581" s="47"/>
      <c r="AN581" s="47"/>
      <c r="AO581" s="47"/>
      <c r="AP581" s="47"/>
      <c r="AQ581" s="47"/>
      <c r="AR581" s="47"/>
      <c r="AS581" s="47"/>
      <c r="AT581" s="47"/>
      <c r="AU581" s="47"/>
      <c r="AV581" s="47"/>
      <c r="AW581" s="47"/>
      <c r="AX581" s="47"/>
      <c r="AY581" s="47"/>
      <c r="AZ581" s="47"/>
      <c r="BA581" s="47"/>
      <c r="BB581" s="47"/>
      <c r="BC581" s="47"/>
      <c r="BD581" s="47"/>
      <c r="BE581" s="47"/>
      <c r="BF581" s="47"/>
      <c r="BG581" s="47"/>
      <c r="BH581" s="47"/>
      <c r="BI581" s="47"/>
      <c r="BJ581" s="47"/>
      <c r="BK581" s="47"/>
      <c r="BL581" s="47"/>
      <c r="BM581" s="47"/>
      <c r="BN581" s="47"/>
      <c r="BO581" s="47"/>
      <c r="BP581" s="47"/>
    </row>
    <row r="582" spans="1:68" ht="12.75" customHeight="1">
      <c r="A582" s="48"/>
      <c r="B582" s="47"/>
      <c r="C582" s="47"/>
      <c r="D582" s="47"/>
      <c r="E582" s="48"/>
      <c r="F582" s="47"/>
      <c r="G582" s="49"/>
      <c r="H582" s="50"/>
      <c r="I582" s="47"/>
      <c r="J582" s="47"/>
      <c r="K582" s="61"/>
      <c r="L582" s="47"/>
      <c r="M582" s="47"/>
      <c r="N582" s="47"/>
      <c r="O582" s="47"/>
      <c r="P582" s="47"/>
      <c r="Q582" s="48"/>
      <c r="R582" s="48"/>
      <c r="S582" s="62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  <c r="AD582" s="47"/>
      <c r="AE582" s="47"/>
      <c r="AF582" s="47"/>
      <c r="AG582" s="47"/>
      <c r="AH582" s="47"/>
      <c r="AI582" s="47"/>
      <c r="AJ582" s="47"/>
      <c r="AK582" s="47"/>
      <c r="AL582" s="47"/>
      <c r="AM582" s="47"/>
      <c r="AN582" s="47"/>
      <c r="AO582" s="47"/>
      <c r="AP582" s="47"/>
      <c r="AQ582" s="47"/>
      <c r="AR582" s="47"/>
      <c r="AS582" s="47"/>
      <c r="AT582" s="47"/>
      <c r="AU582" s="47"/>
      <c r="AV582" s="47"/>
      <c r="AW582" s="47"/>
      <c r="AX582" s="47"/>
      <c r="AY582" s="47"/>
      <c r="AZ582" s="47"/>
      <c r="BA582" s="47"/>
      <c r="BB582" s="47"/>
      <c r="BC582" s="47"/>
      <c r="BD582" s="47"/>
      <c r="BE582" s="47"/>
      <c r="BF582" s="47"/>
      <c r="BG582" s="47"/>
      <c r="BH582" s="47"/>
      <c r="BI582" s="47"/>
      <c r="BJ582" s="47"/>
      <c r="BK582" s="47"/>
      <c r="BL582" s="47"/>
      <c r="BM582" s="47"/>
      <c r="BN582" s="47"/>
      <c r="BO582" s="47"/>
      <c r="BP582" s="47"/>
    </row>
    <row r="583" spans="1:68" ht="12.75" customHeight="1">
      <c r="A583" s="48"/>
      <c r="B583" s="47"/>
      <c r="C583" s="47"/>
      <c r="D583" s="47"/>
      <c r="E583" s="48"/>
      <c r="F583" s="47"/>
      <c r="G583" s="49"/>
      <c r="H583" s="50"/>
      <c r="I583" s="47"/>
      <c r="J583" s="47"/>
      <c r="K583" s="61"/>
      <c r="L583" s="47"/>
      <c r="M583" s="47"/>
      <c r="N583" s="47"/>
      <c r="O583" s="47"/>
      <c r="P583" s="47"/>
      <c r="Q583" s="48"/>
      <c r="R583" s="48"/>
      <c r="S583" s="62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  <c r="AD583" s="47"/>
      <c r="AE583" s="47"/>
      <c r="AF583" s="47"/>
      <c r="AG583" s="47"/>
      <c r="AH583" s="47"/>
      <c r="AI583" s="47"/>
      <c r="AJ583" s="47"/>
      <c r="AK583" s="47"/>
      <c r="AL583" s="47"/>
      <c r="AM583" s="47"/>
      <c r="AN583" s="47"/>
      <c r="AO583" s="47"/>
      <c r="AP583" s="47"/>
      <c r="AQ583" s="47"/>
      <c r="AR583" s="47"/>
      <c r="AS583" s="47"/>
      <c r="AT583" s="47"/>
      <c r="AU583" s="47"/>
      <c r="AV583" s="47"/>
      <c r="AW583" s="47"/>
      <c r="AX583" s="47"/>
      <c r="AY583" s="47"/>
      <c r="AZ583" s="47"/>
      <c r="BA583" s="47"/>
      <c r="BB583" s="47"/>
      <c r="BC583" s="47"/>
      <c r="BD583" s="47"/>
      <c r="BE583" s="47"/>
      <c r="BF583" s="47"/>
      <c r="BG583" s="47"/>
      <c r="BH583" s="47"/>
      <c r="BI583" s="47"/>
      <c r="BJ583" s="47"/>
      <c r="BK583" s="47"/>
      <c r="BL583" s="47"/>
      <c r="BM583" s="47"/>
      <c r="BN583" s="47"/>
      <c r="BO583" s="47"/>
      <c r="BP583" s="47"/>
    </row>
    <row r="584" spans="1:68" ht="12.75" customHeight="1">
      <c r="A584" s="48"/>
      <c r="B584" s="47"/>
      <c r="C584" s="47"/>
      <c r="D584" s="47"/>
      <c r="E584" s="48"/>
      <c r="F584" s="47"/>
      <c r="G584" s="49"/>
      <c r="H584" s="50"/>
      <c r="I584" s="47"/>
      <c r="J584" s="47"/>
      <c r="K584" s="61"/>
      <c r="L584" s="47"/>
      <c r="M584" s="47"/>
      <c r="N584" s="47"/>
      <c r="O584" s="47"/>
      <c r="P584" s="47"/>
      <c r="Q584" s="48"/>
      <c r="R584" s="48"/>
      <c r="S584" s="62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  <c r="AD584" s="47"/>
      <c r="AE584" s="47"/>
      <c r="AF584" s="47"/>
      <c r="AG584" s="47"/>
      <c r="AH584" s="47"/>
      <c r="AI584" s="47"/>
      <c r="AJ584" s="47"/>
      <c r="AK584" s="47"/>
      <c r="AL584" s="47"/>
      <c r="AM584" s="47"/>
      <c r="AN584" s="47"/>
      <c r="AO584" s="47"/>
      <c r="AP584" s="47"/>
      <c r="AQ584" s="47"/>
      <c r="AR584" s="47"/>
      <c r="AS584" s="47"/>
      <c r="AT584" s="47"/>
      <c r="AU584" s="47"/>
      <c r="AV584" s="47"/>
      <c r="AW584" s="47"/>
      <c r="AX584" s="47"/>
      <c r="AY584" s="47"/>
      <c r="AZ584" s="47"/>
      <c r="BA584" s="47"/>
      <c r="BB584" s="47"/>
      <c r="BC584" s="47"/>
      <c r="BD584" s="47"/>
      <c r="BE584" s="47"/>
      <c r="BF584" s="47"/>
      <c r="BG584" s="47"/>
      <c r="BH584" s="47"/>
      <c r="BI584" s="47"/>
      <c r="BJ584" s="47"/>
      <c r="BK584" s="47"/>
      <c r="BL584" s="47"/>
      <c r="BM584" s="47"/>
      <c r="BN584" s="47"/>
      <c r="BO584" s="47"/>
      <c r="BP584" s="47"/>
    </row>
    <row r="585" spans="1:68" ht="12.75" customHeight="1">
      <c r="A585" s="48"/>
      <c r="B585" s="47"/>
      <c r="C585" s="47"/>
      <c r="D585" s="47"/>
      <c r="E585" s="48"/>
      <c r="F585" s="47"/>
      <c r="G585" s="49"/>
      <c r="H585" s="50"/>
      <c r="I585" s="47"/>
      <c r="J585" s="47"/>
      <c r="K585" s="61"/>
      <c r="L585" s="47"/>
      <c r="M585" s="47"/>
      <c r="N585" s="47"/>
      <c r="O585" s="47"/>
      <c r="P585" s="47"/>
      <c r="Q585" s="48"/>
      <c r="R585" s="48"/>
      <c r="S585" s="62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  <c r="AD585" s="47"/>
      <c r="AE585" s="47"/>
      <c r="AF585" s="47"/>
      <c r="AG585" s="47"/>
      <c r="AH585" s="47"/>
      <c r="AI585" s="47"/>
      <c r="AJ585" s="47"/>
      <c r="AK585" s="47"/>
      <c r="AL585" s="47"/>
      <c r="AM585" s="47"/>
      <c r="AN585" s="47"/>
      <c r="AO585" s="47"/>
      <c r="AP585" s="47"/>
      <c r="AQ585" s="47"/>
      <c r="AR585" s="47"/>
      <c r="AS585" s="47"/>
      <c r="AT585" s="47"/>
      <c r="AU585" s="47"/>
      <c r="AV585" s="47"/>
      <c r="AW585" s="47"/>
      <c r="AX585" s="47"/>
      <c r="AY585" s="47"/>
      <c r="AZ585" s="47"/>
      <c r="BA585" s="47"/>
      <c r="BB585" s="47"/>
      <c r="BC585" s="47"/>
      <c r="BD585" s="47"/>
      <c r="BE585" s="47"/>
      <c r="BF585" s="47"/>
      <c r="BG585" s="47"/>
      <c r="BH585" s="47"/>
      <c r="BI585" s="47"/>
      <c r="BJ585" s="47"/>
      <c r="BK585" s="47"/>
      <c r="BL585" s="47"/>
      <c r="BM585" s="47"/>
      <c r="BN585" s="47"/>
      <c r="BO585" s="47"/>
      <c r="BP585" s="47"/>
    </row>
    <row r="586" spans="1:68" ht="12.75" customHeight="1">
      <c r="A586" s="48"/>
      <c r="B586" s="47"/>
      <c r="C586" s="47"/>
      <c r="D586" s="47"/>
      <c r="E586" s="48"/>
      <c r="F586" s="47"/>
      <c r="G586" s="49"/>
      <c r="H586" s="50"/>
      <c r="I586" s="47"/>
      <c r="J586" s="47"/>
      <c r="K586" s="61"/>
      <c r="L586" s="47"/>
      <c r="M586" s="47"/>
      <c r="N586" s="47"/>
      <c r="O586" s="47"/>
      <c r="P586" s="47"/>
      <c r="Q586" s="48"/>
      <c r="R586" s="48"/>
      <c r="S586" s="62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  <c r="AD586" s="47"/>
      <c r="AE586" s="47"/>
      <c r="AF586" s="47"/>
      <c r="AG586" s="47"/>
      <c r="AH586" s="47"/>
      <c r="AI586" s="47"/>
      <c r="AJ586" s="47"/>
      <c r="AK586" s="47"/>
      <c r="AL586" s="47"/>
      <c r="AM586" s="47"/>
      <c r="AN586" s="47"/>
      <c r="AO586" s="47"/>
      <c r="AP586" s="47"/>
      <c r="AQ586" s="47"/>
      <c r="AR586" s="47"/>
      <c r="AS586" s="47"/>
      <c r="AT586" s="47"/>
      <c r="AU586" s="47"/>
      <c r="AV586" s="47"/>
      <c r="AW586" s="47"/>
      <c r="AX586" s="47"/>
      <c r="AY586" s="47"/>
      <c r="AZ586" s="47"/>
      <c r="BA586" s="47"/>
      <c r="BB586" s="47"/>
      <c r="BC586" s="47"/>
      <c r="BD586" s="47"/>
      <c r="BE586" s="47"/>
      <c r="BF586" s="47"/>
      <c r="BG586" s="47"/>
      <c r="BH586" s="47"/>
      <c r="BI586" s="47"/>
      <c r="BJ586" s="47"/>
      <c r="BK586" s="47"/>
      <c r="BL586" s="47"/>
      <c r="BM586" s="47"/>
      <c r="BN586" s="47"/>
      <c r="BO586" s="47"/>
      <c r="BP586" s="47"/>
    </row>
    <row r="587" spans="1:68" ht="12.75" customHeight="1">
      <c r="A587" s="48"/>
      <c r="B587" s="47"/>
      <c r="C587" s="47"/>
      <c r="D587" s="47"/>
      <c r="E587" s="48"/>
      <c r="F587" s="47"/>
      <c r="G587" s="49"/>
      <c r="H587" s="50"/>
      <c r="I587" s="47"/>
      <c r="J587" s="47"/>
      <c r="K587" s="61"/>
      <c r="L587" s="47"/>
      <c r="M587" s="47"/>
      <c r="N587" s="47"/>
      <c r="O587" s="47"/>
      <c r="P587" s="47"/>
      <c r="Q587" s="48"/>
      <c r="R587" s="48"/>
      <c r="S587" s="62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  <c r="AD587" s="47"/>
      <c r="AE587" s="47"/>
      <c r="AF587" s="47"/>
      <c r="AG587" s="47"/>
      <c r="AH587" s="47"/>
      <c r="AI587" s="47"/>
      <c r="AJ587" s="47"/>
      <c r="AK587" s="47"/>
      <c r="AL587" s="47"/>
      <c r="AM587" s="47"/>
      <c r="AN587" s="47"/>
      <c r="AO587" s="47"/>
      <c r="AP587" s="47"/>
      <c r="AQ587" s="47"/>
      <c r="AR587" s="47"/>
      <c r="AS587" s="47"/>
      <c r="AT587" s="47"/>
      <c r="AU587" s="47"/>
      <c r="AV587" s="47"/>
      <c r="AW587" s="47"/>
      <c r="AX587" s="47"/>
      <c r="AY587" s="47"/>
      <c r="AZ587" s="47"/>
      <c r="BA587" s="47"/>
      <c r="BB587" s="47"/>
      <c r="BC587" s="47"/>
      <c r="BD587" s="47"/>
      <c r="BE587" s="47"/>
      <c r="BF587" s="47"/>
      <c r="BG587" s="47"/>
      <c r="BH587" s="47"/>
      <c r="BI587" s="47"/>
      <c r="BJ587" s="47"/>
      <c r="BK587" s="47"/>
      <c r="BL587" s="47"/>
      <c r="BM587" s="47"/>
      <c r="BN587" s="47"/>
      <c r="BO587" s="47"/>
      <c r="BP587" s="47"/>
    </row>
    <row r="588" spans="1:68" ht="12.75" customHeight="1">
      <c r="A588" s="48"/>
      <c r="B588" s="47"/>
      <c r="C588" s="47"/>
      <c r="D588" s="47"/>
      <c r="E588" s="48"/>
      <c r="F588" s="47"/>
      <c r="G588" s="49"/>
      <c r="H588" s="50"/>
      <c r="I588" s="47"/>
      <c r="J588" s="47"/>
      <c r="K588" s="61"/>
      <c r="L588" s="47"/>
      <c r="M588" s="47"/>
      <c r="N588" s="47"/>
      <c r="O588" s="47"/>
      <c r="P588" s="47"/>
      <c r="Q588" s="48"/>
      <c r="R588" s="48"/>
      <c r="S588" s="62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  <c r="AD588" s="47"/>
      <c r="AE588" s="47"/>
      <c r="AF588" s="47"/>
      <c r="AG588" s="47"/>
      <c r="AH588" s="47"/>
      <c r="AI588" s="47"/>
      <c r="AJ588" s="47"/>
      <c r="AK588" s="47"/>
      <c r="AL588" s="47"/>
      <c r="AM588" s="47"/>
      <c r="AN588" s="47"/>
      <c r="AO588" s="47"/>
      <c r="AP588" s="47"/>
      <c r="AQ588" s="47"/>
      <c r="AR588" s="47"/>
      <c r="AS588" s="47"/>
      <c r="AT588" s="47"/>
      <c r="AU588" s="47"/>
      <c r="AV588" s="47"/>
      <c r="AW588" s="47"/>
      <c r="AX588" s="47"/>
      <c r="AY588" s="47"/>
      <c r="AZ588" s="47"/>
      <c r="BA588" s="47"/>
      <c r="BB588" s="47"/>
      <c r="BC588" s="47"/>
      <c r="BD588" s="47"/>
      <c r="BE588" s="47"/>
      <c r="BF588" s="47"/>
      <c r="BG588" s="47"/>
      <c r="BH588" s="47"/>
      <c r="BI588" s="47"/>
      <c r="BJ588" s="47"/>
      <c r="BK588" s="47"/>
      <c r="BL588" s="47"/>
      <c r="BM588" s="47"/>
      <c r="BN588" s="47"/>
      <c r="BO588" s="47"/>
      <c r="BP588" s="47"/>
    </row>
    <row r="589" spans="1:68" ht="12.75" customHeight="1">
      <c r="A589" s="48"/>
      <c r="B589" s="47"/>
      <c r="C589" s="47"/>
      <c r="D589" s="47"/>
      <c r="E589" s="48"/>
      <c r="F589" s="47"/>
      <c r="G589" s="49"/>
      <c r="H589" s="50"/>
      <c r="I589" s="47"/>
      <c r="J589" s="47"/>
      <c r="K589" s="61"/>
      <c r="L589" s="47"/>
      <c r="M589" s="47"/>
      <c r="N589" s="47"/>
      <c r="O589" s="47"/>
      <c r="P589" s="47"/>
      <c r="Q589" s="48"/>
      <c r="R589" s="48"/>
      <c r="S589" s="62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  <c r="AD589" s="47"/>
      <c r="AE589" s="47"/>
      <c r="AF589" s="47"/>
      <c r="AG589" s="47"/>
      <c r="AH589" s="47"/>
      <c r="AI589" s="47"/>
      <c r="AJ589" s="47"/>
      <c r="AK589" s="47"/>
      <c r="AL589" s="47"/>
      <c r="AM589" s="47"/>
      <c r="AN589" s="47"/>
      <c r="AO589" s="47"/>
      <c r="AP589" s="47"/>
      <c r="AQ589" s="47"/>
      <c r="AR589" s="47"/>
      <c r="AS589" s="47"/>
      <c r="AT589" s="47"/>
      <c r="AU589" s="47"/>
      <c r="AV589" s="47"/>
      <c r="AW589" s="47"/>
      <c r="AX589" s="47"/>
      <c r="AY589" s="47"/>
      <c r="AZ589" s="47"/>
      <c r="BA589" s="47"/>
      <c r="BB589" s="47"/>
      <c r="BC589" s="47"/>
      <c r="BD589" s="47"/>
      <c r="BE589" s="47"/>
      <c r="BF589" s="47"/>
      <c r="BG589" s="47"/>
      <c r="BH589" s="47"/>
      <c r="BI589" s="47"/>
      <c r="BJ589" s="47"/>
      <c r="BK589" s="47"/>
      <c r="BL589" s="47"/>
      <c r="BM589" s="47"/>
      <c r="BN589" s="47"/>
      <c r="BO589" s="47"/>
      <c r="BP589" s="47"/>
    </row>
    <row r="590" spans="1:68" ht="12.75" customHeight="1">
      <c r="A590" s="48"/>
      <c r="B590" s="47"/>
      <c r="C590" s="47"/>
      <c r="D590" s="47"/>
      <c r="E590" s="48"/>
      <c r="F590" s="47"/>
      <c r="G590" s="49"/>
      <c r="H590" s="50"/>
      <c r="I590" s="47"/>
      <c r="J590" s="47"/>
      <c r="K590" s="61"/>
      <c r="L590" s="47"/>
      <c r="M590" s="47"/>
      <c r="N590" s="47"/>
      <c r="O590" s="47"/>
      <c r="P590" s="47"/>
      <c r="Q590" s="48"/>
      <c r="R590" s="48"/>
      <c r="S590" s="62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  <c r="AD590" s="47"/>
      <c r="AE590" s="47"/>
      <c r="AF590" s="47"/>
      <c r="AG590" s="47"/>
      <c r="AH590" s="47"/>
      <c r="AI590" s="47"/>
      <c r="AJ590" s="47"/>
      <c r="AK590" s="47"/>
      <c r="AL590" s="47"/>
      <c r="AM590" s="47"/>
      <c r="AN590" s="47"/>
      <c r="AO590" s="47"/>
      <c r="AP590" s="47"/>
      <c r="AQ590" s="47"/>
      <c r="AR590" s="47"/>
      <c r="AS590" s="47"/>
      <c r="AT590" s="47"/>
      <c r="AU590" s="47"/>
      <c r="AV590" s="47"/>
      <c r="AW590" s="47"/>
      <c r="AX590" s="47"/>
      <c r="AY590" s="47"/>
      <c r="AZ590" s="47"/>
      <c r="BA590" s="47"/>
      <c r="BB590" s="47"/>
      <c r="BC590" s="47"/>
      <c r="BD590" s="47"/>
      <c r="BE590" s="47"/>
      <c r="BF590" s="47"/>
      <c r="BG590" s="47"/>
      <c r="BH590" s="47"/>
      <c r="BI590" s="47"/>
      <c r="BJ590" s="47"/>
      <c r="BK590" s="47"/>
      <c r="BL590" s="47"/>
      <c r="BM590" s="47"/>
      <c r="BN590" s="47"/>
      <c r="BO590" s="47"/>
      <c r="BP590" s="47"/>
    </row>
    <row r="591" spans="1:68" ht="12.75" customHeight="1">
      <c r="A591" s="48"/>
      <c r="B591" s="47"/>
      <c r="C591" s="47"/>
      <c r="D591" s="47"/>
      <c r="E591" s="48"/>
      <c r="F591" s="47"/>
      <c r="G591" s="49"/>
      <c r="H591" s="50"/>
      <c r="I591" s="47"/>
      <c r="J591" s="47"/>
      <c r="K591" s="61"/>
      <c r="L591" s="47"/>
      <c r="M591" s="47"/>
      <c r="N591" s="47"/>
      <c r="O591" s="47"/>
      <c r="P591" s="47"/>
      <c r="Q591" s="48"/>
      <c r="R591" s="48"/>
      <c r="S591" s="62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  <c r="AD591" s="47"/>
      <c r="AE591" s="47"/>
      <c r="AF591" s="47"/>
      <c r="AG591" s="47"/>
      <c r="AH591" s="47"/>
      <c r="AI591" s="47"/>
      <c r="AJ591" s="47"/>
      <c r="AK591" s="47"/>
      <c r="AL591" s="47"/>
      <c r="AM591" s="47"/>
      <c r="AN591" s="47"/>
      <c r="AO591" s="47"/>
      <c r="AP591" s="47"/>
      <c r="AQ591" s="47"/>
      <c r="AR591" s="47"/>
      <c r="AS591" s="47"/>
      <c r="AT591" s="47"/>
      <c r="AU591" s="47"/>
      <c r="AV591" s="47"/>
      <c r="AW591" s="47"/>
      <c r="AX591" s="47"/>
      <c r="AY591" s="47"/>
      <c r="AZ591" s="47"/>
      <c r="BA591" s="47"/>
      <c r="BB591" s="47"/>
      <c r="BC591" s="47"/>
      <c r="BD591" s="47"/>
      <c r="BE591" s="47"/>
      <c r="BF591" s="47"/>
      <c r="BG591" s="47"/>
      <c r="BH591" s="47"/>
      <c r="BI591" s="47"/>
      <c r="BJ591" s="47"/>
      <c r="BK591" s="47"/>
      <c r="BL591" s="47"/>
      <c r="BM591" s="47"/>
      <c r="BN591" s="47"/>
      <c r="BO591" s="47"/>
      <c r="BP591" s="47"/>
    </row>
    <row r="592" spans="1:68" ht="12.75" customHeight="1">
      <c r="A592" s="48"/>
      <c r="B592" s="47"/>
      <c r="C592" s="47"/>
      <c r="D592" s="47"/>
      <c r="E592" s="48"/>
      <c r="F592" s="47"/>
      <c r="G592" s="49"/>
      <c r="H592" s="50"/>
      <c r="I592" s="47"/>
      <c r="J592" s="47"/>
      <c r="K592" s="61"/>
      <c r="L592" s="47"/>
      <c r="M592" s="47"/>
      <c r="N592" s="47"/>
      <c r="O592" s="47"/>
      <c r="P592" s="47"/>
      <c r="Q592" s="48"/>
      <c r="R592" s="48"/>
      <c r="S592" s="62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  <c r="AD592" s="47"/>
      <c r="AE592" s="47"/>
      <c r="AF592" s="47"/>
      <c r="AG592" s="47"/>
      <c r="AH592" s="47"/>
      <c r="AI592" s="47"/>
      <c r="AJ592" s="47"/>
      <c r="AK592" s="47"/>
      <c r="AL592" s="47"/>
      <c r="AM592" s="47"/>
      <c r="AN592" s="47"/>
      <c r="AO592" s="47"/>
      <c r="AP592" s="47"/>
      <c r="AQ592" s="47"/>
      <c r="AR592" s="47"/>
      <c r="AS592" s="47"/>
      <c r="AT592" s="47"/>
      <c r="AU592" s="47"/>
      <c r="AV592" s="47"/>
      <c r="AW592" s="47"/>
      <c r="AX592" s="47"/>
      <c r="AY592" s="47"/>
      <c r="AZ592" s="47"/>
      <c r="BA592" s="47"/>
      <c r="BB592" s="47"/>
      <c r="BC592" s="47"/>
      <c r="BD592" s="47"/>
      <c r="BE592" s="47"/>
      <c r="BF592" s="47"/>
      <c r="BG592" s="47"/>
      <c r="BH592" s="47"/>
      <c r="BI592" s="47"/>
      <c r="BJ592" s="47"/>
      <c r="BK592" s="47"/>
      <c r="BL592" s="47"/>
      <c r="BM592" s="47"/>
      <c r="BN592" s="47"/>
      <c r="BO592" s="47"/>
      <c r="BP592" s="47"/>
    </row>
    <row r="593" spans="1:68" ht="12.75" customHeight="1">
      <c r="A593" s="48"/>
      <c r="B593" s="47"/>
      <c r="C593" s="47"/>
      <c r="D593" s="47"/>
      <c r="E593" s="48"/>
      <c r="F593" s="47"/>
      <c r="G593" s="49"/>
      <c r="H593" s="50"/>
      <c r="I593" s="47"/>
      <c r="J593" s="47"/>
      <c r="K593" s="61"/>
      <c r="L593" s="47"/>
      <c r="M593" s="47"/>
      <c r="N593" s="47"/>
      <c r="O593" s="47"/>
      <c r="P593" s="47"/>
      <c r="Q593" s="48"/>
      <c r="R593" s="48"/>
      <c r="S593" s="62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  <c r="AD593" s="47"/>
      <c r="AE593" s="47"/>
      <c r="AF593" s="47"/>
      <c r="AG593" s="47"/>
      <c r="AH593" s="47"/>
      <c r="AI593" s="47"/>
      <c r="AJ593" s="47"/>
      <c r="AK593" s="47"/>
      <c r="AL593" s="47"/>
      <c r="AM593" s="47"/>
      <c r="AN593" s="47"/>
      <c r="AO593" s="47"/>
      <c r="AP593" s="47"/>
      <c r="AQ593" s="47"/>
      <c r="AR593" s="47"/>
      <c r="AS593" s="47"/>
      <c r="AT593" s="47"/>
      <c r="AU593" s="47"/>
      <c r="AV593" s="47"/>
      <c r="AW593" s="47"/>
      <c r="AX593" s="47"/>
      <c r="AY593" s="47"/>
      <c r="AZ593" s="47"/>
      <c r="BA593" s="47"/>
      <c r="BB593" s="47"/>
      <c r="BC593" s="47"/>
      <c r="BD593" s="47"/>
      <c r="BE593" s="47"/>
      <c r="BF593" s="47"/>
      <c r="BG593" s="47"/>
      <c r="BH593" s="47"/>
      <c r="BI593" s="47"/>
      <c r="BJ593" s="47"/>
      <c r="BK593" s="47"/>
      <c r="BL593" s="47"/>
      <c r="BM593" s="47"/>
      <c r="BN593" s="47"/>
      <c r="BO593" s="47"/>
      <c r="BP593" s="47"/>
    </row>
    <row r="594" spans="1:68" ht="12.75" customHeight="1">
      <c r="A594" s="48"/>
      <c r="B594" s="47"/>
      <c r="C594" s="47"/>
      <c r="D594" s="47"/>
      <c r="E594" s="48"/>
      <c r="F594" s="47"/>
      <c r="G594" s="49"/>
      <c r="H594" s="50"/>
      <c r="I594" s="47"/>
      <c r="J594" s="47"/>
      <c r="K594" s="61"/>
      <c r="L594" s="47"/>
      <c r="M594" s="47"/>
      <c r="N594" s="47"/>
      <c r="O594" s="47"/>
      <c r="P594" s="47"/>
      <c r="Q594" s="48"/>
      <c r="R594" s="48"/>
      <c r="S594" s="62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  <c r="AD594" s="47"/>
      <c r="AE594" s="47"/>
      <c r="AF594" s="47"/>
      <c r="AG594" s="47"/>
      <c r="AH594" s="47"/>
      <c r="AI594" s="47"/>
      <c r="AJ594" s="47"/>
      <c r="AK594" s="47"/>
      <c r="AL594" s="47"/>
      <c r="AM594" s="47"/>
      <c r="AN594" s="47"/>
      <c r="AO594" s="47"/>
      <c r="AP594" s="47"/>
      <c r="AQ594" s="47"/>
      <c r="AR594" s="47"/>
      <c r="AS594" s="47"/>
      <c r="AT594" s="47"/>
      <c r="AU594" s="47"/>
      <c r="AV594" s="47"/>
      <c r="AW594" s="47"/>
      <c r="AX594" s="47"/>
      <c r="AY594" s="47"/>
      <c r="AZ594" s="47"/>
      <c r="BA594" s="47"/>
      <c r="BB594" s="47"/>
      <c r="BC594" s="47"/>
      <c r="BD594" s="47"/>
      <c r="BE594" s="47"/>
      <c r="BF594" s="47"/>
      <c r="BG594" s="47"/>
      <c r="BH594" s="47"/>
      <c r="BI594" s="47"/>
      <c r="BJ594" s="47"/>
      <c r="BK594" s="47"/>
      <c r="BL594" s="47"/>
      <c r="BM594" s="47"/>
      <c r="BN594" s="47"/>
      <c r="BO594" s="47"/>
      <c r="BP594" s="47"/>
    </row>
    <row r="595" spans="1:68" ht="12.75" customHeight="1">
      <c r="A595" s="48"/>
      <c r="B595" s="47"/>
      <c r="C595" s="47"/>
      <c r="D595" s="47"/>
      <c r="E595" s="48"/>
      <c r="F595" s="47"/>
      <c r="G595" s="49"/>
      <c r="H595" s="50"/>
      <c r="I595" s="47"/>
      <c r="J595" s="47"/>
      <c r="K595" s="61"/>
      <c r="L595" s="47"/>
      <c r="M595" s="47"/>
      <c r="N595" s="47"/>
      <c r="O595" s="47"/>
      <c r="P595" s="47"/>
      <c r="Q595" s="48"/>
      <c r="R595" s="48"/>
      <c r="S595" s="62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  <c r="AD595" s="47"/>
      <c r="AE595" s="47"/>
      <c r="AF595" s="47"/>
      <c r="AG595" s="47"/>
      <c r="AH595" s="47"/>
      <c r="AI595" s="47"/>
      <c r="AJ595" s="47"/>
      <c r="AK595" s="47"/>
      <c r="AL595" s="47"/>
      <c r="AM595" s="47"/>
      <c r="AN595" s="47"/>
      <c r="AO595" s="47"/>
      <c r="AP595" s="47"/>
      <c r="AQ595" s="47"/>
      <c r="AR595" s="47"/>
      <c r="AS595" s="47"/>
      <c r="AT595" s="47"/>
      <c r="AU595" s="47"/>
      <c r="AV595" s="47"/>
      <c r="AW595" s="47"/>
      <c r="AX595" s="47"/>
      <c r="AY595" s="47"/>
      <c r="AZ595" s="47"/>
      <c r="BA595" s="47"/>
      <c r="BB595" s="47"/>
      <c r="BC595" s="47"/>
      <c r="BD595" s="47"/>
      <c r="BE595" s="47"/>
      <c r="BF595" s="47"/>
      <c r="BG595" s="47"/>
      <c r="BH595" s="47"/>
      <c r="BI595" s="47"/>
      <c r="BJ595" s="47"/>
      <c r="BK595" s="47"/>
      <c r="BL595" s="47"/>
      <c r="BM595" s="47"/>
      <c r="BN595" s="47"/>
      <c r="BO595" s="47"/>
      <c r="BP595" s="47"/>
    </row>
    <row r="596" spans="1:68" ht="12.75" customHeight="1">
      <c r="A596" s="48"/>
      <c r="B596" s="47"/>
      <c r="C596" s="47"/>
      <c r="D596" s="47"/>
      <c r="E596" s="48"/>
      <c r="F596" s="47"/>
      <c r="G596" s="49"/>
      <c r="H596" s="50"/>
      <c r="I596" s="47"/>
      <c r="J596" s="47"/>
      <c r="K596" s="61"/>
      <c r="L596" s="47"/>
      <c r="M596" s="47"/>
      <c r="N596" s="47"/>
      <c r="O596" s="47"/>
      <c r="P596" s="47"/>
      <c r="Q596" s="48"/>
      <c r="R596" s="48"/>
      <c r="S596" s="62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  <c r="AD596" s="47"/>
      <c r="AE596" s="47"/>
      <c r="AF596" s="47"/>
      <c r="AG596" s="47"/>
      <c r="AH596" s="47"/>
      <c r="AI596" s="47"/>
      <c r="AJ596" s="47"/>
      <c r="AK596" s="47"/>
      <c r="AL596" s="47"/>
      <c r="AM596" s="47"/>
      <c r="AN596" s="47"/>
      <c r="AO596" s="47"/>
      <c r="AP596" s="47"/>
      <c r="AQ596" s="47"/>
      <c r="AR596" s="47"/>
      <c r="AS596" s="47"/>
      <c r="AT596" s="47"/>
      <c r="AU596" s="47"/>
      <c r="AV596" s="47"/>
      <c r="AW596" s="47"/>
      <c r="AX596" s="47"/>
      <c r="AY596" s="47"/>
      <c r="AZ596" s="47"/>
      <c r="BA596" s="47"/>
      <c r="BB596" s="47"/>
      <c r="BC596" s="47"/>
      <c r="BD596" s="47"/>
      <c r="BE596" s="47"/>
      <c r="BF596" s="47"/>
      <c r="BG596" s="47"/>
      <c r="BH596" s="47"/>
      <c r="BI596" s="47"/>
      <c r="BJ596" s="47"/>
      <c r="BK596" s="47"/>
      <c r="BL596" s="47"/>
      <c r="BM596" s="47"/>
      <c r="BN596" s="47"/>
      <c r="BO596" s="47"/>
      <c r="BP596" s="47"/>
    </row>
    <row r="597" spans="1:68" ht="12.75" customHeight="1">
      <c r="A597" s="48"/>
      <c r="B597" s="47"/>
      <c r="C597" s="47"/>
      <c r="D597" s="47"/>
      <c r="E597" s="48"/>
      <c r="F597" s="47"/>
      <c r="G597" s="49"/>
      <c r="H597" s="50"/>
      <c r="I597" s="47"/>
      <c r="J597" s="47"/>
      <c r="K597" s="61"/>
      <c r="L597" s="47"/>
      <c r="M597" s="47"/>
      <c r="N597" s="47"/>
      <c r="O597" s="47"/>
      <c r="P597" s="47"/>
      <c r="Q597" s="48"/>
      <c r="R597" s="48"/>
      <c r="S597" s="62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  <c r="AD597" s="47"/>
      <c r="AE597" s="47"/>
      <c r="AF597" s="47"/>
      <c r="AG597" s="47"/>
      <c r="AH597" s="47"/>
      <c r="AI597" s="47"/>
      <c r="AJ597" s="47"/>
      <c r="AK597" s="47"/>
      <c r="AL597" s="47"/>
      <c r="AM597" s="47"/>
      <c r="AN597" s="47"/>
      <c r="AO597" s="47"/>
      <c r="AP597" s="47"/>
      <c r="AQ597" s="47"/>
      <c r="AR597" s="47"/>
      <c r="AS597" s="47"/>
      <c r="AT597" s="47"/>
      <c r="AU597" s="47"/>
      <c r="AV597" s="47"/>
      <c r="AW597" s="47"/>
      <c r="AX597" s="47"/>
      <c r="AY597" s="47"/>
      <c r="AZ597" s="47"/>
      <c r="BA597" s="47"/>
      <c r="BB597" s="47"/>
      <c r="BC597" s="47"/>
      <c r="BD597" s="47"/>
      <c r="BE597" s="47"/>
      <c r="BF597" s="47"/>
      <c r="BG597" s="47"/>
      <c r="BH597" s="47"/>
      <c r="BI597" s="47"/>
      <c r="BJ597" s="47"/>
      <c r="BK597" s="47"/>
      <c r="BL597" s="47"/>
      <c r="BM597" s="47"/>
      <c r="BN597" s="47"/>
      <c r="BO597" s="47"/>
      <c r="BP597" s="47"/>
    </row>
    <row r="598" spans="1:68" ht="12.75" customHeight="1">
      <c r="A598" s="48"/>
      <c r="B598" s="47"/>
      <c r="C598" s="47"/>
      <c r="D598" s="47"/>
      <c r="E598" s="48"/>
      <c r="F598" s="47"/>
      <c r="G598" s="49"/>
      <c r="H598" s="50"/>
      <c r="I598" s="47"/>
      <c r="J598" s="47"/>
      <c r="K598" s="61"/>
      <c r="L598" s="47"/>
      <c r="M598" s="47"/>
      <c r="N598" s="47"/>
      <c r="O598" s="47"/>
      <c r="P598" s="47"/>
      <c r="Q598" s="48"/>
      <c r="R598" s="48"/>
      <c r="S598" s="62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  <c r="AD598" s="47"/>
      <c r="AE598" s="47"/>
      <c r="AF598" s="47"/>
      <c r="AG598" s="47"/>
      <c r="AH598" s="47"/>
      <c r="AI598" s="47"/>
      <c r="AJ598" s="47"/>
      <c r="AK598" s="47"/>
      <c r="AL598" s="47"/>
      <c r="AM598" s="47"/>
      <c r="AN598" s="47"/>
      <c r="AO598" s="47"/>
      <c r="AP598" s="47"/>
      <c r="AQ598" s="47"/>
      <c r="AR598" s="47"/>
      <c r="AS598" s="47"/>
      <c r="AT598" s="47"/>
      <c r="AU598" s="47"/>
      <c r="AV598" s="47"/>
      <c r="AW598" s="47"/>
      <c r="AX598" s="47"/>
      <c r="AY598" s="47"/>
      <c r="AZ598" s="47"/>
      <c r="BA598" s="47"/>
      <c r="BB598" s="47"/>
      <c r="BC598" s="47"/>
      <c r="BD598" s="47"/>
      <c r="BE598" s="47"/>
      <c r="BF598" s="47"/>
      <c r="BG598" s="47"/>
      <c r="BH598" s="47"/>
      <c r="BI598" s="47"/>
      <c r="BJ598" s="47"/>
      <c r="BK598" s="47"/>
      <c r="BL598" s="47"/>
      <c r="BM598" s="47"/>
      <c r="BN598" s="47"/>
      <c r="BO598" s="47"/>
      <c r="BP598" s="47"/>
    </row>
    <row r="599" spans="1:68" ht="12.75" customHeight="1">
      <c r="A599" s="48"/>
      <c r="B599" s="47"/>
      <c r="C599" s="47"/>
      <c r="D599" s="47"/>
      <c r="E599" s="48"/>
      <c r="F599" s="47"/>
      <c r="G599" s="49"/>
      <c r="H599" s="50"/>
      <c r="I599" s="47"/>
      <c r="J599" s="47"/>
      <c r="K599" s="61"/>
      <c r="L599" s="47"/>
      <c r="M599" s="47"/>
      <c r="N599" s="47"/>
      <c r="O599" s="47"/>
      <c r="P599" s="47"/>
      <c r="Q599" s="48"/>
      <c r="R599" s="48"/>
      <c r="S599" s="62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  <c r="AD599" s="47"/>
      <c r="AE599" s="47"/>
      <c r="AF599" s="47"/>
      <c r="AG599" s="47"/>
      <c r="AH599" s="47"/>
      <c r="AI599" s="47"/>
      <c r="AJ599" s="47"/>
      <c r="AK599" s="47"/>
      <c r="AL599" s="47"/>
      <c r="AM599" s="47"/>
      <c r="AN599" s="47"/>
      <c r="AO599" s="47"/>
      <c r="AP599" s="47"/>
      <c r="AQ599" s="47"/>
      <c r="AR599" s="47"/>
      <c r="AS599" s="47"/>
      <c r="AT599" s="47"/>
      <c r="AU599" s="47"/>
      <c r="AV599" s="47"/>
      <c r="AW599" s="47"/>
      <c r="AX599" s="47"/>
      <c r="AY599" s="47"/>
      <c r="AZ599" s="47"/>
      <c r="BA599" s="47"/>
      <c r="BB599" s="47"/>
      <c r="BC599" s="47"/>
      <c r="BD599" s="47"/>
      <c r="BE599" s="47"/>
      <c r="BF599" s="47"/>
      <c r="BG599" s="47"/>
      <c r="BH599" s="47"/>
      <c r="BI599" s="47"/>
      <c r="BJ599" s="47"/>
      <c r="BK599" s="47"/>
      <c r="BL599" s="47"/>
      <c r="BM599" s="47"/>
      <c r="BN599" s="47"/>
      <c r="BO599" s="47"/>
      <c r="BP599" s="47"/>
    </row>
    <row r="600" spans="1:68" ht="12.75" customHeight="1">
      <c r="A600" s="48"/>
      <c r="B600" s="47"/>
      <c r="C600" s="47"/>
      <c r="D600" s="47"/>
      <c r="E600" s="48"/>
      <c r="F600" s="47"/>
      <c r="G600" s="49"/>
      <c r="H600" s="50"/>
      <c r="I600" s="47"/>
      <c r="J600" s="47"/>
      <c r="K600" s="61"/>
      <c r="L600" s="47"/>
      <c r="M600" s="47"/>
      <c r="N600" s="47"/>
      <c r="O600" s="47"/>
      <c r="P600" s="47"/>
      <c r="Q600" s="48"/>
      <c r="R600" s="48"/>
      <c r="S600" s="62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  <c r="AD600" s="47"/>
      <c r="AE600" s="47"/>
      <c r="AF600" s="47"/>
      <c r="AG600" s="47"/>
      <c r="AH600" s="47"/>
      <c r="AI600" s="47"/>
      <c r="AJ600" s="47"/>
      <c r="AK600" s="47"/>
      <c r="AL600" s="47"/>
      <c r="AM600" s="47"/>
      <c r="AN600" s="47"/>
      <c r="AO600" s="47"/>
      <c r="AP600" s="47"/>
      <c r="AQ600" s="47"/>
      <c r="AR600" s="47"/>
      <c r="AS600" s="47"/>
      <c r="AT600" s="47"/>
      <c r="AU600" s="47"/>
      <c r="AV600" s="47"/>
      <c r="AW600" s="47"/>
      <c r="AX600" s="47"/>
      <c r="AY600" s="47"/>
      <c r="AZ600" s="47"/>
      <c r="BA600" s="47"/>
      <c r="BB600" s="47"/>
      <c r="BC600" s="47"/>
      <c r="BD600" s="47"/>
      <c r="BE600" s="47"/>
      <c r="BF600" s="47"/>
      <c r="BG600" s="47"/>
      <c r="BH600" s="47"/>
      <c r="BI600" s="47"/>
      <c r="BJ600" s="47"/>
      <c r="BK600" s="47"/>
      <c r="BL600" s="47"/>
      <c r="BM600" s="47"/>
      <c r="BN600" s="47"/>
      <c r="BO600" s="47"/>
      <c r="BP600" s="47"/>
    </row>
    <row r="601" spans="1:68" ht="12.75" customHeight="1">
      <c r="A601" s="48"/>
      <c r="B601" s="47"/>
      <c r="C601" s="47"/>
      <c r="D601" s="47"/>
      <c r="E601" s="48"/>
      <c r="F601" s="47"/>
      <c r="G601" s="49"/>
      <c r="H601" s="50"/>
      <c r="I601" s="47"/>
      <c r="J601" s="47"/>
      <c r="K601" s="61"/>
      <c r="L601" s="47"/>
      <c r="M601" s="47"/>
      <c r="N601" s="47"/>
      <c r="O601" s="47"/>
      <c r="P601" s="47"/>
      <c r="Q601" s="48"/>
      <c r="R601" s="48"/>
      <c r="S601" s="62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  <c r="AD601" s="47"/>
      <c r="AE601" s="47"/>
      <c r="AF601" s="47"/>
      <c r="AG601" s="47"/>
      <c r="AH601" s="47"/>
      <c r="AI601" s="47"/>
      <c r="AJ601" s="47"/>
      <c r="AK601" s="47"/>
      <c r="AL601" s="47"/>
      <c r="AM601" s="47"/>
      <c r="AN601" s="47"/>
      <c r="AO601" s="47"/>
      <c r="AP601" s="47"/>
      <c r="AQ601" s="47"/>
      <c r="AR601" s="47"/>
      <c r="AS601" s="47"/>
      <c r="AT601" s="47"/>
      <c r="AU601" s="47"/>
      <c r="AV601" s="47"/>
      <c r="AW601" s="47"/>
      <c r="AX601" s="47"/>
      <c r="AY601" s="47"/>
      <c r="AZ601" s="47"/>
      <c r="BA601" s="47"/>
      <c r="BB601" s="47"/>
      <c r="BC601" s="47"/>
      <c r="BD601" s="47"/>
      <c r="BE601" s="47"/>
      <c r="BF601" s="47"/>
      <c r="BG601" s="47"/>
      <c r="BH601" s="47"/>
      <c r="BI601" s="47"/>
      <c r="BJ601" s="47"/>
      <c r="BK601" s="47"/>
      <c r="BL601" s="47"/>
      <c r="BM601" s="47"/>
      <c r="BN601" s="47"/>
      <c r="BO601" s="47"/>
      <c r="BP601" s="47"/>
    </row>
    <row r="602" spans="1:68" ht="12.75" customHeight="1">
      <c r="A602" s="48"/>
      <c r="B602" s="47"/>
      <c r="C602" s="47"/>
      <c r="D602" s="47"/>
      <c r="E602" s="48"/>
      <c r="F602" s="47"/>
      <c r="G602" s="49"/>
      <c r="H602" s="50"/>
      <c r="I602" s="47"/>
      <c r="J602" s="47"/>
      <c r="K602" s="61"/>
      <c r="L602" s="47"/>
      <c r="M602" s="47"/>
      <c r="N602" s="47"/>
      <c r="O602" s="47"/>
      <c r="P602" s="47"/>
      <c r="Q602" s="48"/>
      <c r="R602" s="48"/>
      <c r="S602" s="62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  <c r="AD602" s="47"/>
      <c r="AE602" s="47"/>
      <c r="AF602" s="47"/>
      <c r="AG602" s="47"/>
      <c r="AH602" s="47"/>
      <c r="AI602" s="47"/>
      <c r="AJ602" s="47"/>
      <c r="AK602" s="47"/>
      <c r="AL602" s="47"/>
      <c r="AM602" s="47"/>
      <c r="AN602" s="47"/>
      <c r="AO602" s="47"/>
      <c r="AP602" s="47"/>
      <c r="AQ602" s="47"/>
      <c r="AR602" s="47"/>
      <c r="AS602" s="47"/>
      <c r="AT602" s="47"/>
      <c r="AU602" s="47"/>
      <c r="AV602" s="47"/>
      <c r="AW602" s="47"/>
      <c r="AX602" s="47"/>
      <c r="AY602" s="47"/>
      <c r="AZ602" s="47"/>
      <c r="BA602" s="47"/>
      <c r="BB602" s="47"/>
      <c r="BC602" s="47"/>
      <c r="BD602" s="47"/>
      <c r="BE602" s="47"/>
      <c r="BF602" s="47"/>
      <c r="BG602" s="47"/>
      <c r="BH602" s="47"/>
      <c r="BI602" s="47"/>
      <c r="BJ602" s="47"/>
      <c r="BK602" s="47"/>
      <c r="BL602" s="47"/>
      <c r="BM602" s="47"/>
      <c r="BN602" s="47"/>
      <c r="BO602" s="47"/>
      <c r="BP602" s="47"/>
    </row>
    <row r="603" spans="1:68" ht="12.75" customHeight="1">
      <c r="A603" s="48"/>
      <c r="B603" s="47"/>
      <c r="C603" s="47"/>
      <c r="D603" s="47"/>
      <c r="E603" s="48"/>
      <c r="F603" s="47"/>
      <c r="G603" s="49"/>
      <c r="H603" s="50"/>
      <c r="I603" s="47"/>
      <c r="J603" s="47"/>
      <c r="K603" s="61"/>
      <c r="L603" s="47"/>
      <c r="M603" s="47"/>
      <c r="N603" s="47"/>
      <c r="O603" s="47"/>
      <c r="P603" s="47"/>
      <c r="Q603" s="48"/>
      <c r="R603" s="48"/>
      <c r="S603" s="62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  <c r="AD603" s="47"/>
      <c r="AE603" s="47"/>
      <c r="AF603" s="47"/>
      <c r="AG603" s="47"/>
      <c r="AH603" s="47"/>
      <c r="AI603" s="47"/>
      <c r="AJ603" s="47"/>
      <c r="AK603" s="47"/>
      <c r="AL603" s="47"/>
      <c r="AM603" s="47"/>
      <c r="AN603" s="47"/>
      <c r="AO603" s="47"/>
      <c r="AP603" s="47"/>
      <c r="AQ603" s="47"/>
      <c r="AR603" s="47"/>
      <c r="AS603" s="47"/>
      <c r="AT603" s="47"/>
      <c r="AU603" s="47"/>
      <c r="AV603" s="47"/>
      <c r="AW603" s="47"/>
      <c r="AX603" s="47"/>
      <c r="AY603" s="47"/>
      <c r="AZ603" s="47"/>
      <c r="BA603" s="47"/>
      <c r="BB603" s="47"/>
      <c r="BC603" s="47"/>
      <c r="BD603" s="47"/>
      <c r="BE603" s="47"/>
      <c r="BF603" s="47"/>
      <c r="BG603" s="47"/>
      <c r="BH603" s="47"/>
      <c r="BI603" s="47"/>
      <c r="BJ603" s="47"/>
      <c r="BK603" s="47"/>
      <c r="BL603" s="47"/>
      <c r="BM603" s="47"/>
      <c r="BN603" s="47"/>
      <c r="BO603" s="47"/>
      <c r="BP603" s="47"/>
    </row>
    <row r="604" spans="1:68" ht="12.75" customHeight="1">
      <c r="A604" s="48"/>
      <c r="B604" s="47"/>
      <c r="C604" s="47"/>
      <c r="D604" s="47"/>
      <c r="E604" s="48"/>
      <c r="F604" s="47"/>
      <c r="G604" s="49"/>
      <c r="H604" s="50"/>
      <c r="I604" s="47"/>
      <c r="J604" s="47"/>
      <c r="K604" s="61"/>
      <c r="L604" s="47"/>
      <c r="M604" s="47"/>
      <c r="N604" s="47"/>
      <c r="O604" s="47"/>
      <c r="P604" s="47"/>
      <c r="Q604" s="48"/>
      <c r="R604" s="48"/>
      <c r="S604" s="62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  <c r="AD604" s="47"/>
      <c r="AE604" s="47"/>
      <c r="AF604" s="47"/>
      <c r="AG604" s="47"/>
      <c r="AH604" s="47"/>
      <c r="AI604" s="47"/>
      <c r="AJ604" s="47"/>
      <c r="AK604" s="47"/>
      <c r="AL604" s="47"/>
      <c r="AM604" s="47"/>
      <c r="AN604" s="47"/>
      <c r="AO604" s="47"/>
      <c r="AP604" s="47"/>
      <c r="AQ604" s="47"/>
      <c r="AR604" s="47"/>
      <c r="AS604" s="47"/>
      <c r="AT604" s="47"/>
      <c r="AU604" s="47"/>
      <c r="AV604" s="47"/>
      <c r="AW604" s="47"/>
      <c r="AX604" s="47"/>
      <c r="AY604" s="47"/>
      <c r="AZ604" s="47"/>
      <c r="BA604" s="47"/>
      <c r="BB604" s="47"/>
      <c r="BC604" s="47"/>
      <c r="BD604" s="47"/>
      <c r="BE604" s="47"/>
      <c r="BF604" s="47"/>
      <c r="BG604" s="47"/>
      <c r="BH604" s="47"/>
      <c r="BI604" s="47"/>
      <c r="BJ604" s="47"/>
      <c r="BK604" s="47"/>
      <c r="BL604" s="47"/>
      <c r="BM604" s="47"/>
      <c r="BN604" s="47"/>
      <c r="BO604" s="47"/>
      <c r="BP604" s="47"/>
    </row>
    <row r="605" spans="1:68" ht="12.75" customHeight="1">
      <c r="A605" s="48"/>
      <c r="B605" s="47"/>
      <c r="C605" s="47"/>
      <c r="D605" s="47"/>
      <c r="E605" s="48"/>
      <c r="F605" s="47"/>
      <c r="G605" s="49"/>
      <c r="H605" s="50"/>
      <c r="I605" s="47"/>
      <c r="J605" s="47"/>
      <c r="K605" s="61"/>
      <c r="L605" s="47"/>
      <c r="M605" s="47"/>
      <c r="N605" s="47"/>
      <c r="O605" s="47"/>
      <c r="P605" s="47"/>
      <c r="Q605" s="48"/>
      <c r="R605" s="48"/>
      <c r="S605" s="62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  <c r="AD605" s="47"/>
      <c r="AE605" s="47"/>
      <c r="AF605" s="47"/>
      <c r="AG605" s="47"/>
      <c r="AH605" s="47"/>
      <c r="AI605" s="47"/>
      <c r="AJ605" s="47"/>
      <c r="AK605" s="47"/>
      <c r="AL605" s="47"/>
      <c r="AM605" s="47"/>
      <c r="AN605" s="47"/>
      <c r="AO605" s="47"/>
      <c r="AP605" s="47"/>
      <c r="AQ605" s="47"/>
      <c r="AR605" s="47"/>
      <c r="AS605" s="47"/>
      <c r="AT605" s="47"/>
      <c r="AU605" s="47"/>
      <c r="AV605" s="47"/>
      <c r="AW605" s="47"/>
      <c r="AX605" s="47"/>
      <c r="AY605" s="47"/>
      <c r="AZ605" s="47"/>
      <c r="BA605" s="47"/>
      <c r="BB605" s="47"/>
      <c r="BC605" s="47"/>
      <c r="BD605" s="47"/>
      <c r="BE605" s="47"/>
      <c r="BF605" s="47"/>
      <c r="BG605" s="47"/>
      <c r="BH605" s="47"/>
      <c r="BI605" s="47"/>
      <c r="BJ605" s="47"/>
      <c r="BK605" s="47"/>
      <c r="BL605" s="47"/>
      <c r="BM605" s="47"/>
      <c r="BN605" s="47"/>
      <c r="BO605" s="47"/>
      <c r="BP605" s="47"/>
    </row>
    <row r="606" spans="1:68" ht="12.75" customHeight="1">
      <c r="A606" s="48"/>
      <c r="B606" s="47"/>
      <c r="C606" s="47"/>
      <c r="D606" s="47"/>
      <c r="E606" s="48"/>
      <c r="F606" s="47"/>
      <c r="G606" s="49"/>
      <c r="H606" s="50"/>
      <c r="I606" s="47"/>
      <c r="J606" s="47"/>
      <c r="K606" s="61"/>
      <c r="L606" s="47"/>
      <c r="M606" s="47"/>
      <c r="N606" s="47"/>
      <c r="O606" s="47"/>
      <c r="P606" s="47"/>
      <c r="Q606" s="48"/>
      <c r="R606" s="48"/>
      <c r="S606" s="62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  <c r="AD606" s="47"/>
      <c r="AE606" s="47"/>
      <c r="AF606" s="47"/>
      <c r="AG606" s="47"/>
      <c r="AH606" s="47"/>
      <c r="AI606" s="47"/>
      <c r="AJ606" s="47"/>
      <c r="AK606" s="47"/>
      <c r="AL606" s="47"/>
      <c r="AM606" s="47"/>
      <c r="AN606" s="47"/>
      <c r="AO606" s="47"/>
      <c r="AP606" s="47"/>
      <c r="AQ606" s="47"/>
      <c r="AR606" s="47"/>
      <c r="AS606" s="47"/>
      <c r="AT606" s="47"/>
      <c r="AU606" s="47"/>
      <c r="AV606" s="47"/>
      <c r="AW606" s="47"/>
      <c r="AX606" s="47"/>
      <c r="AY606" s="47"/>
      <c r="AZ606" s="47"/>
      <c r="BA606" s="47"/>
      <c r="BB606" s="47"/>
      <c r="BC606" s="47"/>
      <c r="BD606" s="47"/>
      <c r="BE606" s="47"/>
      <c r="BF606" s="47"/>
      <c r="BG606" s="47"/>
      <c r="BH606" s="47"/>
      <c r="BI606" s="47"/>
      <c r="BJ606" s="47"/>
      <c r="BK606" s="47"/>
      <c r="BL606" s="47"/>
      <c r="BM606" s="47"/>
      <c r="BN606" s="47"/>
      <c r="BO606" s="47"/>
      <c r="BP606" s="47"/>
    </row>
    <row r="607" spans="1:68" ht="12.75" customHeight="1">
      <c r="A607" s="48"/>
      <c r="B607" s="47"/>
      <c r="C607" s="47"/>
      <c r="D607" s="47"/>
      <c r="E607" s="48"/>
      <c r="F607" s="47"/>
      <c r="G607" s="49"/>
      <c r="H607" s="50"/>
      <c r="I607" s="47"/>
      <c r="J607" s="47"/>
      <c r="K607" s="61"/>
      <c r="L607" s="47"/>
      <c r="M607" s="47"/>
      <c r="N607" s="47"/>
      <c r="O607" s="47"/>
      <c r="P607" s="47"/>
      <c r="Q607" s="48"/>
      <c r="R607" s="48"/>
      <c r="S607" s="62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  <c r="AD607" s="47"/>
      <c r="AE607" s="47"/>
      <c r="AF607" s="47"/>
      <c r="AG607" s="47"/>
      <c r="AH607" s="47"/>
      <c r="AI607" s="47"/>
      <c r="AJ607" s="47"/>
      <c r="AK607" s="47"/>
      <c r="AL607" s="47"/>
      <c r="AM607" s="47"/>
      <c r="AN607" s="47"/>
      <c r="AO607" s="47"/>
      <c r="AP607" s="47"/>
      <c r="AQ607" s="47"/>
      <c r="AR607" s="47"/>
      <c r="AS607" s="47"/>
      <c r="AT607" s="47"/>
      <c r="AU607" s="47"/>
      <c r="AV607" s="47"/>
      <c r="AW607" s="47"/>
      <c r="AX607" s="47"/>
      <c r="AY607" s="47"/>
      <c r="AZ607" s="47"/>
      <c r="BA607" s="47"/>
      <c r="BB607" s="47"/>
      <c r="BC607" s="47"/>
      <c r="BD607" s="47"/>
      <c r="BE607" s="47"/>
      <c r="BF607" s="47"/>
      <c r="BG607" s="47"/>
      <c r="BH607" s="47"/>
      <c r="BI607" s="47"/>
      <c r="BJ607" s="47"/>
      <c r="BK607" s="47"/>
      <c r="BL607" s="47"/>
      <c r="BM607" s="47"/>
      <c r="BN607" s="47"/>
      <c r="BO607" s="47"/>
      <c r="BP607" s="47"/>
    </row>
    <row r="608" spans="1:68" ht="12.75" customHeight="1">
      <c r="A608" s="48"/>
      <c r="B608" s="47"/>
      <c r="C608" s="47"/>
      <c r="D608" s="47"/>
      <c r="E608" s="48"/>
      <c r="F608" s="47"/>
      <c r="G608" s="49"/>
      <c r="H608" s="50"/>
      <c r="I608" s="47"/>
      <c r="J608" s="47"/>
      <c r="K608" s="61"/>
      <c r="L608" s="47"/>
      <c r="M608" s="47"/>
      <c r="N608" s="47"/>
      <c r="O608" s="47"/>
      <c r="P608" s="47"/>
      <c r="Q608" s="48"/>
      <c r="R608" s="48"/>
      <c r="S608" s="62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  <c r="AD608" s="47"/>
      <c r="AE608" s="47"/>
      <c r="AF608" s="47"/>
      <c r="AG608" s="47"/>
      <c r="AH608" s="47"/>
      <c r="AI608" s="47"/>
      <c r="AJ608" s="47"/>
      <c r="AK608" s="47"/>
      <c r="AL608" s="47"/>
      <c r="AM608" s="47"/>
      <c r="AN608" s="47"/>
      <c r="AO608" s="47"/>
      <c r="AP608" s="47"/>
      <c r="AQ608" s="47"/>
      <c r="AR608" s="47"/>
      <c r="AS608" s="47"/>
      <c r="AT608" s="47"/>
      <c r="AU608" s="47"/>
      <c r="AV608" s="47"/>
      <c r="AW608" s="47"/>
      <c r="AX608" s="47"/>
      <c r="AY608" s="47"/>
      <c r="AZ608" s="47"/>
      <c r="BA608" s="47"/>
      <c r="BB608" s="47"/>
      <c r="BC608" s="47"/>
      <c r="BD608" s="47"/>
      <c r="BE608" s="47"/>
      <c r="BF608" s="47"/>
      <c r="BG608" s="47"/>
      <c r="BH608" s="47"/>
      <c r="BI608" s="47"/>
      <c r="BJ608" s="47"/>
      <c r="BK608" s="47"/>
      <c r="BL608" s="47"/>
      <c r="BM608" s="47"/>
      <c r="BN608" s="47"/>
      <c r="BO608" s="47"/>
      <c r="BP608" s="47"/>
    </row>
    <row r="609" spans="1:68" ht="12.75" customHeight="1">
      <c r="A609" s="48"/>
      <c r="B609" s="47"/>
      <c r="C609" s="47"/>
      <c r="D609" s="47"/>
      <c r="E609" s="48"/>
      <c r="F609" s="47"/>
      <c r="G609" s="49"/>
      <c r="H609" s="50"/>
      <c r="I609" s="47"/>
      <c r="J609" s="47"/>
      <c r="K609" s="61"/>
      <c r="L609" s="47"/>
      <c r="M609" s="47"/>
      <c r="N609" s="47"/>
      <c r="O609" s="47"/>
      <c r="P609" s="47"/>
      <c r="Q609" s="48"/>
      <c r="R609" s="48"/>
      <c r="S609" s="62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  <c r="AD609" s="47"/>
      <c r="AE609" s="47"/>
      <c r="AF609" s="47"/>
      <c r="AG609" s="47"/>
      <c r="AH609" s="47"/>
      <c r="AI609" s="47"/>
      <c r="AJ609" s="47"/>
      <c r="AK609" s="47"/>
      <c r="AL609" s="47"/>
      <c r="AM609" s="47"/>
      <c r="AN609" s="47"/>
      <c r="AO609" s="47"/>
      <c r="AP609" s="47"/>
      <c r="AQ609" s="47"/>
      <c r="AR609" s="47"/>
      <c r="AS609" s="47"/>
      <c r="AT609" s="47"/>
      <c r="AU609" s="47"/>
      <c r="AV609" s="47"/>
      <c r="AW609" s="47"/>
      <c r="AX609" s="47"/>
      <c r="AY609" s="47"/>
      <c r="AZ609" s="47"/>
      <c r="BA609" s="47"/>
      <c r="BB609" s="47"/>
      <c r="BC609" s="47"/>
      <c r="BD609" s="47"/>
      <c r="BE609" s="47"/>
      <c r="BF609" s="47"/>
      <c r="BG609" s="47"/>
      <c r="BH609" s="47"/>
      <c r="BI609" s="47"/>
      <c r="BJ609" s="47"/>
      <c r="BK609" s="47"/>
      <c r="BL609" s="47"/>
      <c r="BM609" s="47"/>
      <c r="BN609" s="47"/>
      <c r="BO609" s="47"/>
      <c r="BP609" s="47"/>
    </row>
    <row r="610" spans="1:68" ht="12.75" customHeight="1">
      <c r="A610" s="48"/>
      <c r="B610" s="47"/>
      <c r="C610" s="47"/>
      <c r="D610" s="47"/>
      <c r="E610" s="48"/>
      <c r="F610" s="47"/>
      <c r="G610" s="49"/>
      <c r="H610" s="50"/>
      <c r="I610" s="47"/>
      <c r="J610" s="47"/>
      <c r="K610" s="61"/>
      <c r="L610" s="47"/>
      <c r="M610" s="47"/>
      <c r="N610" s="47"/>
      <c r="O610" s="47"/>
      <c r="P610" s="47"/>
      <c r="Q610" s="48"/>
      <c r="R610" s="48"/>
      <c r="S610" s="62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  <c r="AD610" s="47"/>
      <c r="AE610" s="47"/>
      <c r="AF610" s="47"/>
      <c r="AG610" s="47"/>
      <c r="AH610" s="47"/>
      <c r="AI610" s="47"/>
      <c r="AJ610" s="47"/>
      <c r="AK610" s="47"/>
      <c r="AL610" s="47"/>
      <c r="AM610" s="47"/>
      <c r="AN610" s="47"/>
      <c r="AO610" s="47"/>
      <c r="AP610" s="47"/>
      <c r="AQ610" s="47"/>
      <c r="AR610" s="47"/>
      <c r="AS610" s="47"/>
      <c r="AT610" s="47"/>
      <c r="AU610" s="47"/>
      <c r="AV610" s="47"/>
      <c r="AW610" s="47"/>
      <c r="AX610" s="47"/>
      <c r="AY610" s="47"/>
      <c r="AZ610" s="47"/>
      <c r="BA610" s="47"/>
      <c r="BB610" s="47"/>
      <c r="BC610" s="47"/>
      <c r="BD610" s="47"/>
      <c r="BE610" s="47"/>
      <c r="BF610" s="47"/>
      <c r="BG610" s="47"/>
      <c r="BH610" s="47"/>
      <c r="BI610" s="47"/>
      <c r="BJ610" s="47"/>
      <c r="BK610" s="47"/>
      <c r="BL610" s="47"/>
      <c r="BM610" s="47"/>
      <c r="BN610" s="47"/>
      <c r="BO610" s="47"/>
      <c r="BP610" s="47"/>
    </row>
    <row r="611" spans="1:68" ht="12.75" customHeight="1">
      <c r="A611" s="48"/>
      <c r="B611" s="47"/>
      <c r="C611" s="47"/>
      <c r="D611" s="47"/>
      <c r="E611" s="48"/>
      <c r="F611" s="47"/>
      <c r="G611" s="49"/>
      <c r="H611" s="50"/>
      <c r="I611" s="47"/>
      <c r="J611" s="47"/>
      <c r="K611" s="61"/>
      <c r="L611" s="47"/>
      <c r="M611" s="47"/>
      <c r="N611" s="47"/>
      <c r="O611" s="47"/>
      <c r="P611" s="47"/>
      <c r="Q611" s="48"/>
      <c r="R611" s="48"/>
      <c r="S611" s="62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  <c r="AD611" s="47"/>
      <c r="AE611" s="47"/>
      <c r="AF611" s="47"/>
      <c r="AG611" s="47"/>
      <c r="AH611" s="47"/>
      <c r="AI611" s="47"/>
      <c r="AJ611" s="47"/>
      <c r="AK611" s="47"/>
      <c r="AL611" s="47"/>
      <c r="AM611" s="47"/>
      <c r="AN611" s="47"/>
      <c r="AO611" s="47"/>
      <c r="AP611" s="47"/>
      <c r="AQ611" s="47"/>
      <c r="AR611" s="47"/>
      <c r="AS611" s="47"/>
      <c r="AT611" s="47"/>
      <c r="AU611" s="47"/>
      <c r="AV611" s="47"/>
      <c r="AW611" s="47"/>
      <c r="AX611" s="47"/>
      <c r="AY611" s="47"/>
      <c r="AZ611" s="47"/>
      <c r="BA611" s="47"/>
      <c r="BB611" s="47"/>
      <c r="BC611" s="47"/>
      <c r="BD611" s="47"/>
      <c r="BE611" s="47"/>
      <c r="BF611" s="47"/>
      <c r="BG611" s="47"/>
      <c r="BH611" s="47"/>
      <c r="BI611" s="47"/>
      <c r="BJ611" s="47"/>
      <c r="BK611" s="47"/>
      <c r="BL611" s="47"/>
      <c r="BM611" s="47"/>
      <c r="BN611" s="47"/>
      <c r="BO611" s="47"/>
      <c r="BP611" s="47"/>
    </row>
    <row r="612" spans="1:68" ht="12.75" customHeight="1">
      <c r="A612" s="48"/>
      <c r="B612" s="47"/>
      <c r="C612" s="47"/>
      <c r="D612" s="47"/>
      <c r="E612" s="48"/>
      <c r="F612" s="47"/>
      <c r="G612" s="49"/>
      <c r="H612" s="50"/>
      <c r="I612" s="47"/>
      <c r="J612" s="47"/>
      <c r="K612" s="61"/>
      <c r="L612" s="47"/>
      <c r="M612" s="47"/>
      <c r="N612" s="47"/>
      <c r="O612" s="47"/>
      <c r="P612" s="47"/>
      <c r="Q612" s="48"/>
      <c r="R612" s="48"/>
      <c r="S612" s="62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  <c r="AD612" s="47"/>
      <c r="AE612" s="47"/>
      <c r="AF612" s="47"/>
      <c r="AG612" s="47"/>
      <c r="AH612" s="47"/>
      <c r="AI612" s="47"/>
      <c r="AJ612" s="47"/>
      <c r="AK612" s="47"/>
      <c r="AL612" s="47"/>
      <c r="AM612" s="47"/>
      <c r="AN612" s="47"/>
      <c r="AO612" s="47"/>
      <c r="AP612" s="47"/>
      <c r="AQ612" s="47"/>
      <c r="AR612" s="47"/>
      <c r="AS612" s="47"/>
      <c r="AT612" s="47"/>
      <c r="AU612" s="47"/>
      <c r="AV612" s="47"/>
      <c r="AW612" s="47"/>
      <c r="AX612" s="47"/>
      <c r="AY612" s="47"/>
      <c r="AZ612" s="47"/>
      <c r="BA612" s="47"/>
      <c r="BB612" s="47"/>
      <c r="BC612" s="47"/>
      <c r="BD612" s="47"/>
      <c r="BE612" s="47"/>
      <c r="BF612" s="47"/>
      <c r="BG612" s="47"/>
      <c r="BH612" s="47"/>
      <c r="BI612" s="47"/>
      <c r="BJ612" s="47"/>
      <c r="BK612" s="47"/>
      <c r="BL612" s="47"/>
      <c r="BM612" s="47"/>
      <c r="BN612" s="47"/>
      <c r="BO612" s="47"/>
      <c r="BP612" s="47"/>
    </row>
    <row r="613" spans="1:68" ht="12.75" customHeight="1">
      <c r="A613" s="48"/>
      <c r="B613" s="47"/>
      <c r="C613" s="47"/>
      <c r="D613" s="47"/>
      <c r="E613" s="48"/>
      <c r="F613" s="47"/>
      <c r="G613" s="49"/>
      <c r="H613" s="50"/>
      <c r="I613" s="47"/>
      <c r="J613" s="47"/>
      <c r="K613" s="61"/>
      <c r="L613" s="47"/>
      <c r="M613" s="47"/>
      <c r="N613" s="47"/>
      <c r="O613" s="47"/>
      <c r="P613" s="47"/>
      <c r="Q613" s="48"/>
      <c r="R613" s="48"/>
      <c r="S613" s="62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  <c r="AD613" s="47"/>
      <c r="AE613" s="47"/>
      <c r="AF613" s="47"/>
      <c r="AG613" s="47"/>
      <c r="AH613" s="47"/>
      <c r="AI613" s="47"/>
      <c r="AJ613" s="47"/>
      <c r="AK613" s="47"/>
      <c r="AL613" s="47"/>
      <c r="AM613" s="47"/>
      <c r="AN613" s="47"/>
      <c r="AO613" s="47"/>
      <c r="AP613" s="47"/>
      <c r="AQ613" s="47"/>
      <c r="AR613" s="47"/>
      <c r="AS613" s="47"/>
      <c r="AT613" s="47"/>
      <c r="AU613" s="47"/>
      <c r="AV613" s="47"/>
      <c r="AW613" s="47"/>
      <c r="AX613" s="47"/>
      <c r="AY613" s="47"/>
      <c r="AZ613" s="47"/>
      <c r="BA613" s="47"/>
      <c r="BB613" s="47"/>
      <c r="BC613" s="47"/>
      <c r="BD613" s="47"/>
      <c r="BE613" s="47"/>
      <c r="BF613" s="47"/>
      <c r="BG613" s="47"/>
      <c r="BH613" s="47"/>
      <c r="BI613" s="47"/>
      <c r="BJ613" s="47"/>
      <c r="BK613" s="47"/>
      <c r="BL613" s="47"/>
      <c r="BM613" s="47"/>
      <c r="BN613" s="47"/>
      <c r="BO613" s="47"/>
      <c r="BP613" s="47"/>
    </row>
    <row r="614" spans="1:68" ht="12.75" customHeight="1">
      <c r="A614" s="48"/>
      <c r="B614" s="47"/>
      <c r="C614" s="47"/>
      <c r="D614" s="47"/>
      <c r="E614" s="48"/>
      <c r="F614" s="47"/>
      <c r="G614" s="49"/>
      <c r="H614" s="50"/>
      <c r="I614" s="47"/>
      <c r="J614" s="47"/>
      <c r="K614" s="61"/>
      <c r="L614" s="47"/>
      <c r="M614" s="47"/>
      <c r="N614" s="47"/>
      <c r="O614" s="47"/>
      <c r="P614" s="47"/>
      <c r="Q614" s="48"/>
      <c r="R614" s="48"/>
      <c r="S614" s="62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  <c r="AD614" s="47"/>
      <c r="AE614" s="47"/>
      <c r="AF614" s="47"/>
      <c r="AG614" s="47"/>
      <c r="AH614" s="47"/>
      <c r="AI614" s="47"/>
      <c r="AJ614" s="47"/>
      <c r="AK614" s="47"/>
      <c r="AL614" s="47"/>
      <c r="AM614" s="47"/>
      <c r="AN614" s="47"/>
      <c r="AO614" s="47"/>
      <c r="AP614" s="47"/>
      <c r="AQ614" s="47"/>
      <c r="AR614" s="47"/>
      <c r="AS614" s="47"/>
      <c r="AT614" s="47"/>
      <c r="AU614" s="47"/>
      <c r="AV614" s="47"/>
      <c r="AW614" s="47"/>
      <c r="AX614" s="47"/>
      <c r="AY614" s="47"/>
      <c r="AZ614" s="47"/>
      <c r="BA614" s="47"/>
      <c r="BB614" s="47"/>
      <c r="BC614" s="47"/>
      <c r="BD614" s="47"/>
      <c r="BE614" s="47"/>
      <c r="BF614" s="47"/>
      <c r="BG614" s="47"/>
      <c r="BH614" s="47"/>
      <c r="BI614" s="47"/>
      <c r="BJ614" s="47"/>
      <c r="BK614" s="47"/>
      <c r="BL614" s="47"/>
      <c r="BM614" s="47"/>
      <c r="BN614" s="47"/>
      <c r="BO614" s="47"/>
      <c r="BP614" s="47"/>
    </row>
    <row r="615" spans="1:68" ht="12.75" customHeight="1">
      <c r="A615" s="48"/>
      <c r="B615" s="47"/>
      <c r="C615" s="47"/>
      <c r="D615" s="47"/>
      <c r="E615" s="48"/>
      <c r="F615" s="47"/>
      <c r="G615" s="49"/>
      <c r="H615" s="50"/>
      <c r="I615" s="47"/>
      <c r="J615" s="47"/>
      <c r="K615" s="61"/>
      <c r="L615" s="47"/>
      <c r="M615" s="47"/>
      <c r="N615" s="47"/>
      <c r="O615" s="47"/>
      <c r="P615" s="47"/>
      <c r="Q615" s="48"/>
      <c r="R615" s="48"/>
      <c r="S615" s="62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  <c r="AD615" s="47"/>
      <c r="AE615" s="47"/>
      <c r="AF615" s="47"/>
      <c r="AG615" s="47"/>
      <c r="AH615" s="47"/>
      <c r="AI615" s="47"/>
      <c r="AJ615" s="47"/>
      <c r="AK615" s="47"/>
      <c r="AL615" s="47"/>
      <c r="AM615" s="47"/>
      <c r="AN615" s="47"/>
      <c r="AO615" s="47"/>
      <c r="AP615" s="47"/>
      <c r="AQ615" s="47"/>
      <c r="AR615" s="47"/>
      <c r="AS615" s="47"/>
      <c r="AT615" s="47"/>
      <c r="AU615" s="47"/>
      <c r="AV615" s="47"/>
      <c r="AW615" s="47"/>
      <c r="AX615" s="47"/>
      <c r="AY615" s="47"/>
      <c r="AZ615" s="47"/>
      <c r="BA615" s="47"/>
      <c r="BB615" s="47"/>
      <c r="BC615" s="47"/>
      <c r="BD615" s="47"/>
      <c r="BE615" s="47"/>
      <c r="BF615" s="47"/>
      <c r="BG615" s="47"/>
      <c r="BH615" s="47"/>
      <c r="BI615" s="47"/>
      <c r="BJ615" s="47"/>
      <c r="BK615" s="47"/>
      <c r="BL615" s="47"/>
      <c r="BM615" s="47"/>
      <c r="BN615" s="47"/>
      <c r="BO615" s="47"/>
      <c r="BP615" s="47"/>
    </row>
    <row r="616" spans="1:68" ht="12.75" customHeight="1">
      <c r="A616" s="48"/>
      <c r="B616" s="47"/>
      <c r="C616" s="47"/>
      <c r="D616" s="47"/>
      <c r="E616" s="48"/>
      <c r="F616" s="47"/>
      <c r="G616" s="49"/>
      <c r="H616" s="50"/>
      <c r="I616" s="47"/>
      <c r="J616" s="47"/>
      <c r="K616" s="61"/>
      <c r="L616" s="47"/>
      <c r="M616" s="47"/>
      <c r="N616" s="47"/>
      <c r="O616" s="47"/>
      <c r="P616" s="47"/>
      <c r="Q616" s="48"/>
      <c r="R616" s="48"/>
      <c r="S616" s="62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  <c r="AD616" s="47"/>
      <c r="AE616" s="47"/>
      <c r="AF616" s="47"/>
      <c r="AG616" s="47"/>
      <c r="AH616" s="47"/>
      <c r="AI616" s="47"/>
      <c r="AJ616" s="47"/>
      <c r="AK616" s="47"/>
      <c r="AL616" s="47"/>
      <c r="AM616" s="47"/>
      <c r="AN616" s="47"/>
      <c r="AO616" s="47"/>
      <c r="AP616" s="47"/>
      <c r="AQ616" s="47"/>
      <c r="AR616" s="47"/>
      <c r="AS616" s="47"/>
      <c r="AT616" s="47"/>
      <c r="AU616" s="47"/>
      <c r="AV616" s="47"/>
      <c r="AW616" s="47"/>
      <c r="AX616" s="47"/>
      <c r="AY616" s="47"/>
      <c r="AZ616" s="47"/>
      <c r="BA616" s="47"/>
      <c r="BB616" s="47"/>
      <c r="BC616" s="47"/>
      <c r="BD616" s="47"/>
      <c r="BE616" s="47"/>
      <c r="BF616" s="47"/>
      <c r="BG616" s="47"/>
      <c r="BH616" s="47"/>
      <c r="BI616" s="47"/>
      <c r="BJ616" s="47"/>
      <c r="BK616" s="47"/>
      <c r="BL616" s="47"/>
      <c r="BM616" s="47"/>
      <c r="BN616" s="47"/>
      <c r="BO616" s="47"/>
      <c r="BP616" s="47"/>
    </row>
    <row r="617" spans="1:68" ht="12.75" customHeight="1">
      <c r="A617" s="48"/>
      <c r="B617" s="47"/>
      <c r="C617" s="47"/>
      <c r="D617" s="47"/>
      <c r="E617" s="48"/>
      <c r="F617" s="47"/>
      <c r="G617" s="49"/>
      <c r="H617" s="50"/>
      <c r="I617" s="47"/>
      <c r="J617" s="47"/>
      <c r="K617" s="61"/>
      <c r="L617" s="47"/>
      <c r="M617" s="47"/>
      <c r="N617" s="47"/>
      <c r="O617" s="47"/>
      <c r="P617" s="47"/>
      <c r="Q617" s="48"/>
      <c r="R617" s="48"/>
      <c r="S617" s="62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  <c r="AD617" s="47"/>
      <c r="AE617" s="47"/>
      <c r="AF617" s="47"/>
      <c r="AG617" s="47"/>
      <c r="AH617" s="47"/>
      <c r="AI617" s="47"/>
      <c r="AJ617" s="47"/>
      <c r="AK617" s="47"/>
      <c r="AL617" s="47"/>
      <c r="AM617" s="47"/>
      <c r="AN617" s="47"/>
      <c r="AO617" s="47"/>
      <c r="AP617" s="47"/>
      <c r="AQ617" s="47"/>
      <c r="AR617" s="47"/>
      <c r="AS617" s="47"/>
      <c r="AT617" s="47"/>
      <c r="AU617" s="47"/>
      <c r="AV617" s="47"/>
      <c r="AW617" s="47"/>
      <c r="AX617" s="47"/>
      <c r="AY617" s="47"/>
      <c r="AZ617" s="47"/>
      <c r="BA617" s="47"/>
      <c r="BB617" s="47"/>
      <c r="BC617" s="47"/>
      <c r="BD617" s="47"/>
      <c r="BE617" s="47"/>
      <c r="BF617" s="47"/>
      <c r="BG617" s="47"/>
      <c r="BH617" s="47"/>
      <c r="BI617" s="47"/>
      <c r="BJ617" s="47"/>
      <c r="BK617" s="47"/>
      <c r="BL617" s="47"/>
      <c r="BM617" s="47"/>
      <c r="BN617" s="47"/>
      <c r="BO617" s="47"/>
      <c r="BP617" s="47"/>
    </row>
    <row r="618" spans="1:68" ht="12.75" customHeight="1">
      <c r="A618" s="48"/>
      <c r="B618" s="47"/>
      <c r="C618" s="47"/>
      <c r="D618" s="47"/>
      <c r="E618" s="48"/>
      <c r="F618" s="47"/>
      <c r="G618" s="49"/>
      <c r="H618" s="50"/>
      <c r="I618" s="47"/>
      <c r="J618" s="47"/>
      <c r="K618" s="61"/>
      <c r="L618" s="47"/>
      <c r="M618" s="47"/>
      <c r="N618" s="47"/>
      <c r="O618" s="47"/>
      <c r="P618" s="47"/>
      <c r="Q618" s="48"/>
      <c r="R618" s="48"/>
      <c r="S618" s="62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  <c r="AD618" s="47"/>
      <c r="AE618" s="47"/>
      <c r="AF618" s="47"/>
      <c r="AG618" s="47"/>
      <c r="AH618" s="47"/>
      <c r="AI618" s="47"/>
      <c r="AJ618" s="47"/>
      <c r="AK618" s="47"/>
      <c r="AL618" s="47"/>
      <c r="AM618" s="47"/>
      <c r="AN618" s="47"/>
      <c r="AO618" s="47"/>
      <c r="AP618" s="47"/>
      <c r="AQ618" s="47"/>
      <c r="AR618" s="47"/>
      <c r="AS618" s="47"/>
      <c r="AT618" s="47"/>
      <c r="AU618" s="47"/>
      <c r="AV618" s="47"/>
      <c r="AW618" s="47"/>
      <c r="AX618" s="47"/>
      <c r="AY618" s="47"/>
      <c r="AZ618" s="47"/>
      <c r="BA618" s="47"/>
      <c r="BB618" s="47"/>
      <c r="BC618" s="47"/>
      <c r="BD618" s="47"/>
      <c r="BE618" s="47"/>
      <c r="BF618" s="47"/>
      <c r="BG618" s="47"/>
      <c r="BH618" s="47"/>
      <c r="BI618" s="47"/>
      <c r="BJ618" s="47"/>
      <c r="BK618" s="47"/>
      <c r="BL618" s="47"/>
      <c r="BM618" s="47"/>
      <c r="BN618" s="47"/>
      <c r="BO618" s="47"/>
      <c r="BP618" s="47"/>
    </row>
    <row r="619" spans="1:68" ht="12.75" customHeight="1">
      <c r="A619" s="48"/>
      <c r="B619" s="47"/>
      <c r="C619" s="47"/>
      <c r="D619" s="47"/>
      <c r="E619" s="48"/>
      <c r="F619" s="47"/>
      <c r="G619" s="49"/>
      <c r="H619" s="50"/>
      <c r="I619" s="47"/>
      <c r="J619" s="47"/>
      <c r="K619" s="61"/>
      <c r="L619" s="47"/>
      <c r="M619" s="47"/>
      <c r="N619" s="47"/>
      <c r="O619" s="47"/>
      <c r="P619" s="47"/>
      <c r="Q619" s="48"/>
      <c r="R619" s="48"/>
      <c r="S619" s="62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  <c r="AD619" s="47"/>
      <c r="AE619" s="47"/>
      <c r="AF619" s="47"/>
      <c r="AG619" s="47"/>
      <c r="AH619" s="47"/>
      <c r="AI619" s="47"/>
      <c r="AJ619" s="47"/>
      <c r="AK619" s="47"/>
      <c r="AL619" s="47"/>
      <c r="AM619" s="47"/>
      <c r="AN619" s="47"/>
      <c r="AO619" s="47"/>
      <c r="AP619" s="47"/>
      <c r="AQ619" s="47"/>
      <c r="AR619" s="47"/>
      <c r="AS619" s="47"/>
      <c r="AT619" s="47"/>
      <c r="AU619" s="47"/>
      <c r="AV619" s="47"/>
      <c r="AW619" s="47"/>
      <c r="AX619" s="47"/>
      <c r="AY619" s="47"/>
      <c r="AZ619" s="47"/>
      <c r="BA619" s="47"/>
      <c r="BB619" s="47"/>
      <c r="BC619" s="47"/>
      <c r="BD619" s="47"/>
      <c r="BE619" s="47"/>
      <c r="BF619" s="47"/>
      <c r="BG619" s="47"/>
      <c r="BH619" s="47"/>
      <c r="BI619" s="47"/>
      <c r="BJ619" s="47"/>
      <c r="BK619" s="47"/>
      <c r="BL619" s="47"/>
      <c r="BM619" s="47"/>
      <c r="BN619" s="47"/>
      <c r="BO619" s="47"/>
      <c r="BP619" s="47"/>
    </row>
    <row r="620" spans="1:68" ht="12.75" customHeight="1">
      <c r="A620" s="48"/>
      <c r="B620" s="47"/>
      <c r="C620" s="47"/>
      <c r="D620" s="47"/>
      <c r="E620" s="48"/>
      <c r="F620" s="47"/>
      <c r="G620" s="49"/>
      <c r="H620" s="50"/>
      <c r="I620" s="47"/>
      <c r="J620" s="47"/>
      <c r="K620" s="61"/>
      <c r="L620" s="47"/>
      <c r="M620" s="47"/>
      <c r="N620" s="47"/>
      <c r="O620" s="47"/>
      <c r="P620" s="47"/>
      <c r="Q620" s="48"/>
      <c r="R620" s="48"/>
      <c r="S620" s="62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  <c r="AD620" s="47"/>
      <c r="AE620" s="47"/>
      <c r="AF620" s="47"/>
      <c r="AG620" s="47"/>
      <c r="AH620" s="47"/>
      <c r="AI620" s="47"/>
      <c r="AJ620" s="47"/>
      <c r="AK620" s="47"/>
      <c r="AL620" s="47"/>
      <c r="AM620" s="47"/>
      <c r="AN620" s="47"/>
      <c r="AO620" s="47"/>
      <c r="AP620" s="47"/>
      <c r="AQ620" s="47"/>
      <c r="AR620" s="47"/>
      <c r="AS620" s="47"/>
      <c r="AT620" s="47"/>
      <c r="AU620" s="47"/>
      <c r="AV620" s="47"/>
      <c r="AW620" s="47"/>
      <c r="AX620" s="47"/>
      <c r="AY620" s="47"/>
      <c r="AZ620" s="47"/>
      <c r="BA620" s="47"/>
      <c r="BB620" s="47"/>
      <c r="BC620" s="47"/>
      <c r="BD620" s="47"/>
      <c r="BE620" s="47"/>
      <c r="BF620" s="47"/>
      <c r="BG620" s="47"/>
      <c r="BH620" s="47"/>
      <c r="BI620" s="47"/>
      <c r="BJ620" s="47"/>
      <c r="BK620" s="47"/>
      <c r="BL620" s="47"/>
      <c r="BM620" s="47"/>
      <c r="BN620" s="47"/>
      <c r="BO620" s="47"/>
      <c r="BP620" s="47"/>
    </row>
    <row r="621" spans="1:68" ht="12.75" customHeight="1">
      <c r="A621" s="48"/>
      <c r="B621" s="47"/>
      <c r="C621" s="47"/>
      <c r="D621" s="47"/>
      <c r="E621" s="48"/>
      <c r="F621" s="47"/>
      <c r="G621" s="49"/>
      <c r="H621" s="50"/>
      <c r="I621" s="47"/>
      <c r="J621" s="47"/>
      <c r="K621" s="61"/>
      <c r="L621" s="47"/>
      <c r="M621" s="47"/>
      <c r="N621" s="47"/>
      <c r="O621" s="47"/>
      <c r="P621" s="47"/>
      <c r="Q621" s="48"/>
      <c r="R621" s="48"/>
      <c r="S621" s="62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  <c r="AD621" s="47"/>
      <c r="AE621" s="47"/>
      <c r="AF621" s="47"/>
      <c r="AG621" s="47"/>
      <c r="AH621" s="47"/>
      <c r="AI621" s="47"/>
      <c r="AJ621" s="47"/>
      <c r="AK621" s="47"/>
      <c r="AL621" s="47"/>
      <c r="AM621" s="47"/>
      <c r="AN621" s="47"/>
      <c r="AO621" s="47"/>
      <c r="AP621" s="47"/>
      <c r="AQ621" s="47"/>
      <c r="AR621" s="47"/>
      <c r="AS621" s="47"/>
      <c r="AT621" s="47"/>
      <c r="AU621" s="47"/>
      <c r="AV621" s="47"/>
      <c r="AW621" s="47"/>
      <c r="AX621" s="47"/>
      <c r="AY621" s="47"/>
      <c r="AZ621" s="47"/>
      <c r="BA621" s="47"/>
      <c r="BB621" s="47"/>
      <c r="BC621" s="47"/>
      <c r="BD621" s="47"/>
      <c r="BE621" s="47"/>
      <c r="BF621" s="47"/>
      <c r="BG621" s="47"/>
      <c r="BH621" s="47"/>
      <c r="BI621" s="47"/>
      <c r="BJ621" s="47"/>
      <c r="BK621" s="47"/>
      <c r="BL621" s="47"/>
      <c r="BM621" s="47"/>
      <c r="BN621" s="47"/>
      <c r="BO621" s="47"/>
      <c r="BP621" s="47"/>
    </row>
    <row r="622" spans="1:68" ht="12.75" customHeight="1">
      <c r="A622" s="48"/>
      <c r="B622" s="47"/>
      <c r="C622" s="47"/>
      <c r="D622" s="47"/>
      <c r="E622" s="48"/>
      <c r="F622" s="47"/>
      <c r="G622" s="49"/>
      <c r="H622" s="50"/>
      <c r="I622" s="47"/>
      <c r="J622" s="47"/>
      <c r="K622" s="61"/>
      <c r="L622" s="47"/>
      <c r="M622" s="47"/>
      <c r="N622" s="47"/>
      <c r="O622" s="47"/>
      <c r="P622" s="47"/>
      <c r="Q622" s="48"/>
      <c r="R622" s="48"/>
      <c r="S622" s="62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  <c r="AD622" s="47"/>
      <c r="AE622" s="47"/>
      <c r="AF622" s="47"/>
      <c r="AG622" s="47"/>
      <c r="AH622" s="47"/>
      <c r="AI622" s="47"/>
      <c r="AJ622" s="47"/>
      <c r="AK622" s="47"/>
      <c r="AL622" s="47"/>
      <c r="AM622" s="47"/>
      <c r="AN622" s="47"/>
      <c r="AO622" s="47"/>
      <c r="AP622" s="47"/>
      <c r="AQ622" s="47"/>
      <c r="AR622" s="47"/>
      <c r="AS622" s="47"/>
      <c r="AT622" s="47"/>
      <c r="AU622" s="47"/>
      <c r="AV622" s="47"/>
      <c r="AW622" s="47"/>
      <c r="AX622" s="47"/>
      <c r="AY622" s="47"/>
      <c r="AZ622" s="47"/>
      <c r="BA622" s="47"/>
      <c r="BB622" s="47"/>
      <c r="BC622" s="47"/>
      <c r="BD622" s="47"/>
      <c r="BE622" s="47"/>
      <c r="BF622" s="47"/>
      <c r="BG622" s="47"/>
      <c r="BH622" s="47"/>
      <c r="BI622" s="47"/>
      <c r="BJ622" s="47"/>
      <c r="BK622" s="47"/>
      <c r="BL622" s="47"/>
      <c r="BM622" s="47"/>
      <c r="BN622" s="47"/>
      <c r="BO622" s="47"/>
      <c r="BP622" s="47"/>
    </row>
    <row r="623" spans="1:68" ht="12.75" customHeight="1">
      <c r="A623" s="48"/>
      <c r="B623" s="47"/>
      <c r="C623" s="47"/>
      <c r="D623" s="47"/>
      <c r="E623" s="48"/>
      <c r="F623" s="47"/>
      <c r="G623" s="49"/>
      <c r="H623" s="50"/>
      <c r="I623" s="47"/>
      <c r="J623" s="47"/>
      <c r="K623" s="61"/>
      <c r="L623" s="47"/>
      <c r="M623" s="47"/>
      <c r="N623" s="47"/>
      <c r="O623" s="47"/>
      <c r="P623" s="47"/>
      <c r="Q623" s="48"/>
      <c r="R623" s="48"/>
      <c r="S623" s="62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  <c r="AD623" s="47"/>
      <c r="AE623" s="47"/>
      <c r="AF623" s="47"/>
      <c r="AG623" s="47"/>
      <c r="AH623" s="47"/>
      <c r="AI623" s="47"/>
      <c r="AJ623" s="47"/>
      <c r="AK623" s="47"/>
      <c r="AL623" s="47"/>
      <c r="AM623" s="47"/>
      <c r="AN623" s="47"/>
      <c r="AO623" s="47"/>
      <c r="AP623" s="47"/>
      <c r="AQ623" s="47"/>
      <c r="AR623" s="47"/>
      <c r="AS623" s="47"/>
      <c r="AT623" s="47"/>
      <c r="AU623" s="47"/>
      <c r="AV623" s="47"/>
      <c r="AW623" s="47"/>
      <c r="AX623" s="47"/>
      <c r="AY623" s="47"/>
      <c r="AZ623" s="47"/>
      <c r="BA623" s="47"/>
      <c r="BB623" s="47"/>
      <c r="BC623" s="47"/>
      <c r="BD623" s="47"/>
      <c r="BE623" s="47"/>
      <c r="BF623" s="47"/>
      <c r="BG623" s="47"/>
      <c r="BH623" s="47"/>
      <c r="BI623" s="47"/>
      <c r="BJ623" s="47"/>
      <c r="BK623" s="47"/>
      <c r="BL623" s="47"/>
      <c r="BM623" s="47"/>
      <c r="BN623" s="47"/>
      <c r="BO623" s="47"/>
      <c r="BP623" s="47"/>
    </row>
    <row r="624" spans="1:68" ht="12.75" customHeight="1">
      <c r="A624" s="48"/>
      <c r="B624" s="47"/>
      <c r="C624" s="47"/>
      <c r="D624" s="47"/>
      <c r="E624" s="48"/>
      <c r="F624" s="47"/>
      <c r="G624" s="49"/>
      <c r="H624" s="50"/>
      <c r="I624" s="47"/>
      <c r="J624" s="47"/>
      <c r="K624" s="61"/>
      <c r="L624" s="47"/>
      <c r="M624" s="47"/>
      <c r="N624" s="47"/>
      <c r="O624" s="47"/>
      <c r="P624" s="47"/>
      <c r="Q624" s="48"/>
      <c r="R624" s="48"/>
      <c r="S624" s="62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  <c r="AD624" s="47"/>
      <c r="AE624" s="47"/>
      <c r="AF624" s="47"/>
      <c r="AG624" s="47"/>
      <c r="AH624" s="47"/>
      <c r="AI624" s="47"/>
      <c r="AJ624" s="47"/>
      <c r="AK624" s="47"/>
      <c r="AL624" s="47"/>
      <c r="AM624" s="47"/>
      <c r="AN624" s="47"/>
      <c r="AO624" s="47"/>
      <c r="AP624" s="47"/>
      <c r="AQ624" s="47"/>
      <c r="AR624" s="47"/>
      <c r="AS624" s="47"/>
      <c r="AT624" s="47"/>
      <c r="AU624" s="47"/>
      <c r="AV624" s="47"/>
      <c r="AW624" s="47"/>
      <c r="AX624" s="47"/>
      <c r="AY624" s="47"/>
      <c r="AZ624" s="47"/>
      <c r="BA624" s="47"/>
      <c r="BB624" s="47"/>
      <c r="BC624" s="47"/>
      <c r="BD624" s="47"/>
      <c r="BE624" s="47"/>
      <c r="BF624" s="47"/>
      <c r="BG624" s="47"/>
      <c r="BH624" s="47"/>
      <c r="BI624" s="47"/>
      <c r="BJ624" s="47"/>
      <c r="BK624" s="47"/>
      <c r="BL624" s="47"/>
      <c r="BM624" s="47"/>
      <c r="BN624" s="47"/>
      <c r="BO624" s="47"/>
      <c r="BP624" s="47"/>
    </row>
    <row r="625" spans="1:68" ht="12.75" customHeight="1">
      <c r="A625" s="48"/>
      <c r="B625" s="47"/>
      <c r="C625" s="47"/>
      <c r="D625" s="47"/>
      <c r="E625" s="48"/>
      <c r="F625" s="47"/>
      <c r="G625" s="49"/>
      <c r="H625" s="50"/>
      <c r="I625" s="47"/>
      <c r="J625" s="47"/>
      <c r="K625" s="61"/>
      <c r="L625" s="47"/>
      <c r="M625" s="47"/>
      <c r="N625" s="47"/>
      <c r="O625" s="47"/>
      <c r="P625" s="47"/>
      <c r="Q625" s="48"/>
      <c r="R625" s="48"/>
      <c r="S625" s="62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  <c r="AD625" s="47"/>
      <c r="AE625" s="47"/>
      <c r="AF625" s="47"/>
      <c r="AG625" s="47"/>
      <c r="AH625" s="47"/>
      <c r="AI625" s="47"/>
      <c r="AJ625" s="47"/>
      <c r="AK625" s="47"/>
      <c r="AL625" s="47"/>
      <c r="AM625" s="47"/>
      <c r="AN625" s="47"/>
      <c r="AO625" s="47"/>
      <c r="AP625" s="47"/>
      <c r="AQ625" s="47"/>
      <c r="AR625" s="47"/>
      <c r="AS625" s="47"/>
      <c r="AT625" s="47"/>
      <c r="AU625" s="47"/>
      <c r="AV625" s="47"/>
      <c r="AW625" s="47"/>
      <c r="AX625" s="47"/>
      <c r="AY625" s="47"/>
      <c r="AZ625" s="47"/>
      <c r="BA625" s="47"/>
      <c r="BB625" s="47"/>
      <c r="BC625" s="47"/>
      <c r="BD625" s="47"/>
      <c r="BE625" s="47"/>
      <c r="BF625" s="47"/>
      <c r="BG625" s="47"/>
      <c r="BH625" s="47"/>
      <c r="BI625" s="47"/>
      <c r="BJ625" s="47"/>
      <c r="BK625" s="47"/>
      <c r="BL625" s="47"/>
      <c r="BM625" s="47"/>
      <c r="BN625" s="47"/>
      <c r="BO625" s="47"/>
      <c r="BP625" s="47"/>
    </row>
    <row r="626" spans="1:68" ht="12.75" customHeight="1">
      <c r="A626" s="48"/>
      <c r="B626" s="47"/>
      <c r="C626" s="47"/>
      <c r="D626" s="47"/>
      <c r="E626" s="48"/>
      <c r="F626" s="47"/>
      <c r="G626" s="49"/>
      <c r="H626" s="50"/>
      <c r="I626" s="47"/>
      <c r="J626" s="47"/>
      <c r="K626" s="61"/>
      <c r="L626" s="47"/>
      <c r="M626" s="47"/>
      <c r="N626" s="47"/>
      <c r="O626" s="47"/>
      <c r="P626" s="47"/>
      <c r="Q626" s="48"/>
      <c r="R626" s="48"/>
      <c r="S626" s="62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  <c r="AD626" s="47"/>
      <c r="AE626" s="47"/>
      <c r="AF626" s="47"/>
      <c r="AG626" s="47"/>
      <c r="AH626" s="47"/>
      <c r="AI626" s="47"/>
      <c r="AJ626" s="47"/>
      <c r="AK626" s="47"/>
      <c r="AL626" s="47"/>
      <c r="AM626" s="47"/>
      <c r="AN626" s="47"/>
      <c r="AO626" s="47"/>
      <c r="AP626" s="47"/>
      <c r="AQ626" s="47"/>
      <c r="AR626" s="47"/>
      <c r="AS626" s="47"/>
      <c r="AT626" s="47"/>
      <c r="AU626" s="47"/>
      <c r="AV626" s="47"/>
      <c r="AW626" s="47"/>
      <c r="AX626" s="47"/>
      <c r="AY626" s="47"/>
      <c r="AZ626" s="47"/>
      <c r="BA626" s="47"/>
      <c r="BB626" s="47"/>
      <c r="BC626" s="47"/>
      <c r="BD626" s="47"/>
      <c r="BE626" s="47"/>
      <c r="BF626" s="47"/>
      <c r="BG626" s="47"/>
      <c r="BH626" s="47"/>
      <c r="BI626" s="47"/>
      <c r="BJ626" s="47"/>
      <c r="BK626" s="47"/>
      <c r="BL626" s="47"/>
      <c r="BM626" s="47"/>
      <c r="BN626" s="47"/>
      <c r="BO626" s="47"/>
      <c r="BP626" s="47"/>
    </row>
    <row r="627" spans="1:68" ht="12.75" customHeight="1">
      <c r="A627" s="48"/>
      <c r="B627" s="47"/>
      <c r="C627" s="47"/>
      <c r="D627" s="47"/>
      <c r="E627" s="48"/>
      <c r="F627" s="47"/>
      <c r="G627" s="49"/>
      <c r="H627" s="50"/>
      <c r="I627" s="47"/>
      <c r="J627" s="47"/>
      <c r="K627" s="61"/>
      <c r="L627" s="47"/>
      <c r="M627" s="47"/>
      <c r="N627" s="47"/>
      <c r="O627" s="47"/>
      <c r="P627" s="47"/>
      <c r="Q627" s="48"/>
      <c r="R627" s="48"/>
      <c r="S627" s="62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  <c r="AD627" s="47"/>
      <c r="AE627" s="47"/>
      <c r="AF627" s="47"/>
      <c r="AG627" s="47"/>
      <c r="AH627" s="47"/>
      <c r="AI627" s="47"/>
      <c r="AJ627" s="47"/>
      <c r="AK627" s="47"/>
      <c r="AL627" s="47"/>
      <c r="AM627" s="47"/>
      <c r="AN627" s="47"/>
      <c r="AO627" s="47"/>
      <c r="AP627" s="47"/>
      <c r="AQ627" s="47"/>
      <c r="AR627" s="47"/>
      <c r="AS627" s="47"/>
      <c r="AT627" s="47"/>
      <c r="AU627" s="47"/>
      <c r="AV627" s="47"/>
      <c r="AW627" s="47"/>
      <c r="AX627" s="47"/>
      <c r="AY627" s="47"/>
      <c r="AZ627" s="47"/>
      <c r="BA627" s="47"/>
      <c r="BB627" s="47"/>
      <c r="BC627" s="47"/>
      <c r="BD627" s="47"/>
      <c r="BE627" s="47"/>
      <c r="BF627" s="47"/>
      <c r="BG627" s="47"/>
      <c r="BH627" s="47"/>
      <c r="BI627" s="47"/>
      <c r="BJ627" s="47"/>
      <c r="BK627" s="47"/>
      <c r="BL627" s="47"/>
      <c r="BM627" s="47"/>
      <c r="BN627" s="47"/>
      <c r="BO627" s="47"/>
      <c r="BP627" s="47"/>
    </row>
    <row r="628" spans="1:68" ht="12.75" customHeight="1">
      <c r="A628" s="48"/>
      <c r="B628" s="47"/>
      <c r="C628" s="47"/>
      <c r="D628" s="47"/>
      <c r="E628" s="48"/>
      <c r="F628" s="47"/>
      <c r="G628" s="49"/>
      <c r="H628" s="50"/>
      <c r="I628" s="47"/>
      <c r="J628" s="47"/>
      <c r="K628" s="61"/>
      <c r="L628" s="47"/>
      <c r="M628" s="47"/>
      <c r="N628" s="47"/>
      <c r="O628" s="47"/>
      <c r="P628" s="47"/>
      <c r="Q628" s="48"/>
      <c r="R628" s="48"/>
      <c r="S628" s="62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  <c r="AD628" s="47"/>
      <c r="AE628" s="47"/>
      <c r="AF628" s="47"/>
      <c r="AG628" s="47"/>
      <c r="AH628" s="47"/>
      <c r="AI628" s="47"/>
      <c r="AJ628" s="47"/>
      <c r="AK628" s="47"/>
      <c r="AL628" s="47"/>
      <c r="AM628" s="47"/>
      <c r="AN628" s="47"/>
      <c r="AO628" s="47"/>
      <c r="AP628" s="47"/>
      <c r="AQ628" s="47"/>
      <c r="AR628" s="47"/>
      <c r="AS628" s="47"/>
      <c r="AT628" s="47"/>
      <c r="AU628" s="47"/>
      <c r="AV628" s="47"/>
      <c r="AW628" s="47"/>
      <c r="AX628" s="47"/>
      <c r="AY628" s="47"/>
      <c r="AZ628" s="47"/>
      <c r="BA628" s="47"/>
      <c r="BB628" s="47"/>
      <c r="BC628" s="47"/>
      <c r="BD628" s="47"/>
      <c r="BE628" s="47"/>
      <c r="BF628" s="47"/>
      <c r="BG628" s="47"/>
      <c r="BH628" s="47"/>
      <c r="BI628" s="47"/>
      <c r="BJ628" s="47"/>
      <c r="BK628" s="47"/>
      <c r="BL628" s="47"/>
      <c r="BM628" s="47"/>
      <c r="BN628" s="47"/>
      <c r="BO628" s="47"/>
      <c r="BP628" s="47"/>
    </row>
    <row r="629" spans="1:68" ht="12.75" customHeight="1">
      <c r="A629" s="48"/>
      <c r="B629" s="47"/>
      <c r="C629" s="47"/>
      <c r="D629" s="47"/>
      <c r="E629" s="48"/>
      <c r="F629" s="47"/>
      <c r="G629" s="49"/>
      <c r="H629" s="50"/>
      <c r="I629" s="47"/>
      <c r="J629" s="47"/>
      <c r="K629" s="61"/>
      <c r="L629" s="47"/>
      <c r="M629" s="47"/>
      <c r="N629" s="47"/>
      <c r="O629" s="47"/>
      <c r="P629" s="47"/>
      <c r="Q629" s="48"/>
      <c r="R629" s="48"/>
      <c r="S629" s="62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  <c r="AD629" s="47"/>
      <c r="AE629" s="47"/>
      <c r="AF629" s="47"/>
      <c r="AG629" s="47"/>
      <c r="AH629" s="47"/>
      <c r="AI629" s="47"/>
      <c r="AJ629" s="47"/>
      <c r="AK629" s="47"/>
      <c r="AL629" s="47"/>
      <c r="AM629" s="47"/>
      <c r="AN629" s="47"/>
      <c r="AO629" s="47"/>
      <c r="AP629" s="47"/>
      <c r="AQ629" s="47"/>
      <c r="AR629" s="47"/>
      <c r="AS629" s="47"/>
      <c r="AT629" s="47"/>
      <c r="AU629" s="47"/>
      <c r="AV629" s="47"/>
      <c r="AW629" s="47"/>
      <c r="AX629" s="47"/>
      <c r="AY629" s="47"/>
      <c r="AZ629" s="47"/>
      <c r="BA629" s="47"/>
      <c r="BB629" s="47"/>
      <c r="BC629" s="47"/>
      <c r="BD629" s="47"/>
      <c r="BE629" s="47"/>
      <c r="BF629" s="47"/>
      <c r="BG629" s="47"/>
      <c r="BH629" s="47"/>
      <c r="BI629" s="47"/>
      <c r="BJ629" s="47"/>
      <c r="BK629" s="47"/>
      <c r="BL629" s="47"/>
      <c r="BM629" s="47"/>
      <c r="BN629" s="47"/>
      <c r="BO629" s="47"/>
      <c r="BP629" s="47"/>
    </row>
    <row r="630" spans="1:68" ht="12.75" customHeight="1">
      <c r="A630" s="48"/>
      <c r="B630" s="47"/>
      <c r="C630" s="47"/>
      <c r="D630" s="47"/>
      <c r="E630" s="48"/>
      <c r="F630" s="47"/>
      <c r="G630" s="49"/>
      <c r="H630" s="50"/>
      <c r="I630" s="47"/>
      <c r="J630" s="47"/>
      <c r="K630" s="61"/>
      <c r="L630" s="47"/>
      <c r="M630" s="47"/>
      <c r="N630" s="47"/>
      <c r="O630" s="47"/>
      <c r="P630" s="47"/>
      <c r="Q630" s="48"/>
      <c r="R630" s="48"/>
      <c r="S630" s="62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  <c r="AD630" s="47"/>
      <c r="AE630" s="47"/>
      <c r="AF630" s="47"/>
      <c r="AG630" s="47"/>
      <c r="AH630" s="47"/>
      <c r="AI630" s="47"/>
      <c r="AJ630" s="47"/>
      <c r="AK630" s="47"/>
      <c r="AL630" s="47"/>
      <c r="AM630" s="47"/>
      <c r="AN630" s="47"/>
      <c r="AO630" s="47"/>
      <c r="AP630" s="47"/>
      <c r="AQ630" s="47"/>
      <c r="AR630" s="47"/>
      <c r="AS630" s="47"/>
      <c r="AT630" s="47"/>
      <c r="AU630" s="47"/>
      <c r="AV630" s="47"/>
      <c r="AW630" s="47"/>
      <c r="AX630" s="47"/>
      <c r="AY630" s="47"/>
      <c r="AZ630" s="47"/>
      <c r="BA630" s="47"/>
      <c r="BB630" s="47"/>
      <c r="BC630" s="47"/>
      <c r="BD630" s="47"/>
      <c r="BE630" s="47"/>
      <c r="BF630" s="47"/>
      <c r="BG630" s="47"/>
      <c r="BH630" s="47"/>
      <c r="BI630" s="47"/>
      <c r="BJ630" s="47"/>
      <c r="BK630" s="47"/>
      <c r="BL630" s="47"/>
      <c r="BM630" s="47"/>
      <c r="BN630" s="47"/>
      <c r="BO630" s="47"/>
      <c r="BP630" s="47"/>
    </row>
    <row r="631" spans="1:68" ht="12.75" customHeight="1">
      <c r="A631" s="48"/>
      <c r="B631" s="47"/>
      <c r="C631" s="47"/>
      <c r="D631" s="47"/>
      <c r="E631" s="48"/>
      <c r="F631" s="47"/>
      <c r="G631" s="49"/>
      <c r="H631" s="50"/>
      <c r="I631" s="47"/>
      <c r="J631" s="47"/>
      <c r="K631" s="61"/>
      <c r="L631" s="47"/>
      <c r="M631" s="47"/>
      <c r="N631" s="47"/>
      <c r="O631" s="47"/>
      <c r="P631" s="47"/>
      <c r="Q631" s="48"/>
      <c r="R631" s="48"/>
      <c r="S631" s="62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  <c r="AD631" s="47"/>
      <c r="AE631" s="47"/>
      <c r="AF631" s="47"/>
      <c r="AG631" s="47"/>
      <c r="AH631" s="47"/>
      <c r="AI631" s="47"/>
      <c r="AJ631" s="47"/>
      <c r="AK631" s="47"/>
      <c r="AL631" s="47"/>
      <c r="AM631" s="47"/>
      <c r="AN631" s="47"/>
      <c r="AO631" s="47"/>
      <c r="AP631" s="47"/>
      <c r="AQ631" s="47"/>
      <c r="AR631" s="47"/>
      <c r="AS631" s="47"/>
      <c r="AT631" s="47"/>
      <c r="AU631" s="47"/>
      <c r="AV631" s="47"/>
      <c r="AW631" s="47"/>
      <c r="AX631" s="47"/>
      <c r="AY631" s="47"/>
      <c r="AZ631" s="47"/>
      <c r="BA631" s="47"/>
      <c r="BB631" s="47"/>
      <c r="BC631" s="47"/>
      <c r="BD631" s="47"/>
      <c r="BE631" s="47"/>
      <c r="BF631" s="47"/>
      <c r="BG631" s="47"/>
      <c r="BH631" s="47"/>
      <c r="BI631" s="47"/>
      <c r="BJ631" s="47"/>
      <c r="BK631" s="47"/>
      <c r="BL631" s="47"/>
      <c r="BM631" s="47"/>
      <c r="BN631" s="47"/>
      <c r="BO631" s="47"/>
      <c r="BP631" s="47"/>
    </row>
    <row r="632" spans="1:68" ht="12.75" customHeight="1">
      <c r="A632" s="48"/>
      <c r="B632" s="47"/>
      <c r="C632" s="47"/>
      <c r="D632" s="47"/>
      <c r="E632" s="48"/>
      <c r="F632" s="47"/>
      <c r="G632" s="49"/>
      <c r="H632" s="50"/>
      <c r="I632" s="47"/>
      <c r="J632" s="47"/>
      <c r="K632" s="61"/>
      <c r="L632" s="47"/>
      <c r="M632" s="47"/>
      <c r="N632" s="47"/>
      <c r="O632" s="47"/>
      <c r="P632" s="47"/>
      <c r="Q632" s="48"/>
      <c r="R632" s="48"/>
      <c r="S632" s="62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  <c r="AD632" s="47"/>
      <c r="AE632" s="47"/>
      <c r="AF632" s="47"/>
      <c r="AG632" s="47"/>
      <c r="AH632" s="47"/>
      <c r="AI632" s="47"/>
      <c r="AJ632" s="47"/>
      <c r="AK632" s="47"/>
      <c r="AL632" s="47"/>
      <c r="AM632" s="47"/>
      <c r="AN632" s="47"/>
      <c r="AO632" s="47"/>
      <c r="AP632" s="47"/>
      <c r="AQ632" s="47"/>
      <c r="AR632" s="47"/>
      <c r="AS632" s="47"/>
      <c r="AT632" s="47"/>
      <c r="AU632" s="47"/>
      <c r="AV632" s="47"/>
      <c r="AW632" s="47"/>
      <c r="AX632" s="47"/>
      <c r="AY632" s="47"/>
      <c r="AZ632" s="47"/>
      <c r="BA632" s="47"/>
      <c r="BB632" s="47"/>
      <c r="BC632" s="47"/>
      <c r="BD632" s="47"/>
      <c r="BE632" s="47"/>
      <c r="BF632" s="47"/>
      <c r="BG632" s="47"/>
      <c r="BH632" s="47"/>
      <c r="BI632" s="47"/>
      <c r="BJ632" s="47"/>
      <c r="BK632" s="47"/>
      <c r="BL632" s="47"/>
      <c r="BM632" s="47"/>
      <c r="BN632" s="47"/>
      <c r="BO632" s="47"/>
      <c r="BP632" s="47"/>
    </row>
    <row r="633" spans="1:68" ht="12.75" customHeight="1">
      <c r="A633" s="48"/>
      <c r="B633" s="47"/>
      <c r="C633" s="47"/>
      <c r="D633" s="47"/>
      <c r="E633" s="48"/>
      <c r="F633" s="47"/>
      <c r="G633" s="49"/>
      <c r="H633" s="50"/>
      <c r="I633" s="47"/>
      <c r="J633" s="47"/>
      <c r="K633" s="61"/>
      <c r="L633" s="47"/>
      <c r="M633" s="47"/>
      <c r="N633" s="47"/>
      <c r="O633" s="47"/>
      <c r="P633" s="47"/>
      <c r="Q633" s="48"/>
      <c r="R633" s="48"/>
      <c r="S633" s="62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  <c r="AD633" s="47"/>
      <c r="AE633" s="47"/>
      <c r="AF633" s="47"/>
      <c r="AG633" s="47"/>
      <c r="AH633" s="47"/>
      <c r="AI633" s="47"/>
      <c r="AJ633" s="47"/>
      <c r="AK633" s="47"/>
      <c r="AL633" s="47"/>
      <c r="AM633" s="47"/>
      <c r="AN633" s="47"/>
      <c r="AO633" s="47"/>
      <c r="AP633" s="47"/>
      <c r="AQ633" s="47"/>
      <c r="AR633" s="47"/>
      <c r="AS633" s="47"/>
      <c r="AT633" s="47"/>
      <c r="AU633" s="47"/>
      <c r="AV633" s="47"/>
      <c r="AW633" s="47"/>
      <c r="AX633" s="47"/>
      <c r="AY633" s="47"/>
      <c r="AZ633" s="47"/>
      <c r="BA633" s="47"/>
      <c r="BB633" s="47"/>
      <c r="BC633" s="47"/>
      <c r="BD633" s="47"/>
      <c r="BE633" s="47"/>
      <c r="BF633" s="47"/>
      <c r="BG633" s="47"/>
      <c r="BH633" s="47"/>
      <c r="BI633" s="47"/>
      <c r="BJ633" s="47"/>
      <c r="BK633" s="47"/>
      <c r="BL633" s="47"/>
      <c r="BM633" s="47"/>
      <c r="BN633" s="47"/>
      <c r="BO633" s="47"/>
      <c r="BP633" s="47"/>
    </row>
    <row r="634" spans="1:68" ht="12.75" customHeight="1">
      <c r="A634" s="48"/>
      <c r="B634" s="47"/>
      <c r="C634" s="47"/>
      <c r="D634" s="47"/>
      <c r="E634" s="48"/>
      <c r="F634" s="47"/>
      <c r="G634" s="49"/>
      <c r="H634" s="50"/>
      <c r="I634" s="47"/>
      <c r="J634" s="47"/>
      <c r="K634" s="61"/>
      <c r="L634" s="47"/>
      <c r="M634" s="47"/>
      <c r="N634" s="47"/>
      <c r="O634" s="47"/>
      <c r="P634" s="47"/>
      <c r="Q634" s="48"/>
      <c r="R634" s="48"/>
      <c r="S634" s="62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  <c r="AD634" s="47"/>
      <c r="AE634" s="47"/>
      <c r="AF634" s="47"/>
      <c r="AG634" s="47"/>
      <c r="AH634" s="47"/>
      <c r="AI634" s="47"/>
      <c r="AJ634" s="47"/>
      <c r="AK634" s="47"/>
      <c r="AL634" s="47"/>
      <c r="AM634" s="47"/>
      <c r="AN634" s="47"/>
      <c r="AO634" s="47"/>
      <c r="AP634" s="47"/>
      <c r="AQ634" s="47"/>
      <c r="AR634" s="47"/>
      <c r="AS634" s="47"/>
      <c r="AT634" s="47"/>
      <c r="AU634" s="47"/>
      <c r="AV634" s="47"/>
      <c r="AW634" s="47"/>
      <c r="AX634" s="47"/>
      <c r="AY634" s="47"/>
      <c r="AZ634" s="47"/>
      <c r="BA634" s="47"/>
      <c r="BB634" s="47"/>
      <c r="BC634" s="47"/>
      <c r="BD634" s="47"/>
      <c r="BE634" s="47"/>
      <c r="BF634" s="47"/>
      <c r="BG634" s="47"/>
      <c r="BH634" s="47"/>
      <c r="BI634" s="47"/>
      <c r="BJ634" s="47"/>
      <c r="BK634" s="47"/>
      <c r="BL634" s="47"/>
      <c r="BM634" s="47"/>
      <c r="BN634" s="47"/>
      <c r="BO634" s="47"/>
      <c r="BP634" s="47"/>
    </row>
    <row r="635" spans="1:68" ht="12.75" customHeight="1">
      <c r="A635" s="48"/>
      <c r="B635" s="47"/>
      <c r="C635" s="47"/>
      <c r="D635" s="47"/>
      <c r="E635" s="48"/>
      <c r="F635" s="47"/>
      <c r="G635" s="49"/>
      <c r="H635" s="50"/>
      <c r="I635" s="47"/>
      <c r="J635" s="47"/>
      <c r="K635" s="61"/>
      <c r="L635" s="47"/>
      <c r="M635" s="47"/>
      <c r="N635" s="47"/>
      <c r="O635" s="47"/>
      <c r="P635" s="47"/>
      <c r="Q635" s="48"/>
      <c r="R635" s="48"/>
      <c r="S635" s="62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  <c r="AD635" s="47"/>
      <c r="AE635" s="47"/>
      <c r="AF635" s="47"/>
      <c r="AG635" s="47"/>
      <c r="AH635" s="47"/>
      <c r="AI635" s="47"/>
      <c r="AJ635" s="47"/>
      <c r="AK635" s="47"/>
      <c r="AL635" s="47"/>
      <c r="AM635" s="47"/>
      <c r="AN635" s="47"/>
      <c r="AO635" s="47"/>
      <c r="AP635" s="47"/>
      <c r="AQ635" s="47"/>
      <c r="AR635" s="47"/>
      <c r="AS635" s="47"/>
      <c r="AT635" s="47"/>
      <c r="AU635" s="47"/>
      <c r="AV635" s="47"/>
      <c r="AW635" s="47"/>
      <c r="AX635" s="47"/>
      <c r="AY635" s="47"/>
      <c r="AZ635" s="47"/>
      <c r="BA635" s="47"/>
      <c r="BB635" s="47"/>
      <c r="BC635" s="47"/>
      <c r="BD635" s="47"/>
      <c r="BE635" s="47"/>
      <c r="BF635" s="47"/>
      <c r="BG635" s="47"/>
      <c r="BH635" s="47"/>
      <c r="BI635" s="47"/>
      <c r="BJ635" s="47"/>
      <c r="BK635" s="47"/>
      <c r="BL635" s="47"/>
      <c r="BM635" s="47"/>
      <c r="BN635" s="47"/>
      <c r="BO635" s="47"/>
      <c r="BP635" s="47"/>
    </row>
    <row r="636" spans="1:68" ht="12.75" customHeight="1">
      <c r="A636" s="48"/>
      <c r="B636" s="47"/>
      <c r="C636" s="47"/>
      <c r="D636" s="47"/>
      <c r="E636" s="48"/>
      <c r="F636" s="47"/>
      <c r="G636" s="49"/>
      <c r="H636" s="50"/>
      <c r="I636" s="47"/>
      <c r="J636" s="47"/>
      <c r="K636" s="61"/>
      <c r="L636" s="47"/>
      <c r="M636" s="47"/>
      <c r="N636" s="47"/>
      <c r="O636" s="47"/>
      <c r="P636" s="47"/>
      <c r="Q636" s="48"/>
      <c r="R636" s="48"/>
      <c r="S636" s="62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  <c r="AD636" s="47"/>
      <c r="AE636" s="47"/>
      <c r="AF636" s="47"/>
      <c r="AG636" s="47"/>
      <c r="AH636" s="47"/>
      <c r="AI636" s="47"/>
      <c r="AJ636" s="47"/>
      <c r="AK636" s="47"/>
      <c r="AL636" s="47"/>
      <c r="AM636" s="47"/>
      <c r="AN636" s="47"/>
      <c r="AO636" s="47"/>
      <c r="AP636" s="47"/>
      <c r="AQ636" s="47"/>
      <c r="AR636" s="47"/>
      <c r="AS636" s="47"/>
      <c r="AT636" s="47"/>
      <c r="AU636" s="47"/>
      <c r="AV636" s="47"/>
      <c r="AW636" s="47"/>
      <c r="AX636" s="47"/>
      <c r="AY636" s="47"/>
      <c r="AZ636" s="47"/>
      <c r="BA636" s="47"/>
      <c r="BB636" s="47"/>
      <c r="BC636" s="47"/>
      <c r="BD636" s="47"/>
      <c r="BE636" s="47"/>
      <c r="BF636" s="47"/>
      <c r="BG636" s="47"/>
      <c r="BH636" s="47"/>
      <c r="BI636" s="47"/>
      <c r="BJ636" s="47"/>
      <c r="BK636" s="47"/>
      <c r="BL636" s="47"/>
      <c r="BM636" s="47"/>
      <c r="BN636" s="47"/>
      <c r="BO636" s="47"/>
      <c r="BP636" s="47"/>
    </row>
    <row r="637" spans="1:68" ht="12.75" customHeight="1">
      <c r="A637" s="48"/>
      <c r="B637" s="47"/>
      <c r="C637" s="47"/>
      <c r="D637" s="47"/>
      <c r="E637" s="48"/>
      <c r="F637" s="47"/>
      <c r="G637" s="49"/>
      <c r="H637" s="50"/>
      <c r="I637" s="47"/>
      <c r="J637" s="47"/>
      <c r="K637" s="61"/>
      <c r="L637" s="47"/>
      <c r="M637" s="47"/>
      <c r="N637" s="47"/>
      <c r="O637" s="47"/>
      <c r="P637" s="47"/>
      <c r="Q637" s="48"/>
      <c r="R637" s="48"/>
      <c r="S637" s="62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  <c r="AD637" s="47"/>
      <c r="AE637" s="47"/>
      <c r="AF637" s="47"/>
      <c r="AG637" s="47"/>
      <c r="AH637" s="47"/>
      <c r="AI637" s="47"/>
      <c r="AJ637" s="47"/>
      <c r="AK637" s="47"/>
      <c r="AL637" s="47"/>
      <c r="AM637" s="47"/>
      <c r="AN637" s="47"/>
      <c r="AO637" s="47"/>
      <c r="AP637" s="47"/>
      <c r="AQ637" s="47"/>
      <c r="AR637" s="47"/>
      <c r="AS637" s="47"/>
      <c r="AT637" s="47"/>
      <c r="AU637" s="47"/>
      <c r="AV637" s="47"/>
      <c r="AW637" s="47"/>
      <c r="AX637" s="47"/>
      <c r="AY637" s="47"/>
      <c r="AZ637" s="47"/>
      <c r="BA637" s="47"/>
      <c r="BB637" s="47"/>
      <c r="BC637" s="47"/>
      <c r="BD637" s="47"/>
      <c r="BE637" s="47"/>
      <c r="BF637" s="47"/>
      <c r="BG637" s="47"/>
      <c r="BH637" s="47"/>
      <c r="BI637" s="47"/>
      <c r="BJ637" s="47"/>
      <c r="BK637" s="47"/>
      <c r="BL637" s="47"/>
      <c r="BM637" s="47"/>
      <c r="BN637" s="47"/>
      <c r="BO637" s="47"/>
      <c r="BP637" s="47"/>
    </row>
    <row r="638" spans="1:68" ht="12.75" customHeight="1">
      <c r="A638" s="48"/>
      <c r="B638" s="47"/>
      <c r="C638" s="47"/>
      <c r="D638" s="47"/>
      <c r="E638" s="48"/>
      <c r="F638" s="47"/>
      <c r="G638" s="49"/>
      <c r="H638" s="50"/>
      <c r="I638" s="47"/>
      <c r="J638" s="47"/>
      <c r="K638" s="61"/>
      <c r="L638" s="47"/>
      <c r="M638" s="47"/>
      <c r="N638" s="47"/>
      <c r="O638" s="47"/>
      <c r="P638" s="47"/>
      <c r="Q638" s="48"/>
      <c r="R638" s="48"/>
      <c r="S638" s="62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  <c r="AD638" s="47"/>
      <c r="AE638" s="47"/>
      <c r="AF638" s="47"/>
      <c r="AG638" s="47"/>
      <c r="AH638" s="47"/>
      <c r="AI638" s="47"/>
      <c r="AJ638" s="47"/>
      <c r="AK638" s="47"/>
      <c r="AL638" s="47"/>
      <c r="AM638" s="47"/>
      <c r="AN638" s="47"/>
      <c r="AO638" s="47"/>
      <c r="AP638" s="47"/>
      <c r="AQ638" s="47"/>
      <c r="AR638" s="47"/>
      <c r="AS638" s="47"/>
      <c r="AT638" s="47"/>
      <c r="AU638" s="47"/>
      <c r="AV638" s="47"/>
      <c r="AW638" s="47"/>
      <c r="AX638" s="47"/>
      <c r="AY638" s="47"/>
      <c r="AZ638" s="47"/>
      <c r="BA638" s="47"/>
      <c r="BB638" s="47"/>
      <c r="BC638" s="47"/>
      <c r="BD638" s="47"/>
      <c r="BE638" s="47"/>
      <c r="BF638" s="47"/>
      <c r="BG638" s="47"/>
      <c r="BH638" s="47"/>
      <c r="BI638" s="47"/>
      <c r="BJ638" s="47"/>
      <c r="BK638" s="47"/>
      <c r="BL638" s="47"/>
      <c r="BM638" s="47"/>
      <c r="BN638" s="47"/>
      <c r="BO638" s="47"/>
      <c r="BP638" s="47"/>
    </row>
    <row r="639" spans="1:68" ht="12.75" customHeight="1">
      <c r="A639" s="48"/>
      <c r="B639" s="47"/>
      <c r="C639" s="47"/>
      <c r="D639" s="47"/>
      <c r="E639" s="48"/>
      <c r="F639" s="47"/>
      <c r="G639" s="49"/>
      <c r="H639" s="50"/>
      <c r="I639" s="47"/>
      <c r="J639" s="47"/>
      <c r="K639" s="61"/>
      <c r="L639" s="47"/>
      <c r="M639" s="47"/>
      <c r="N639" s="47"/>
      <c r="O639" s="47"/>
      <c r="P639" s="47"/>
      <c r="Q639" s="48"/>
      <c r="R639" s="48"/>
      <c r="S639" s="62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  <c r="AD639" s="47"/>
      <c r="AE639" s="47"/>
      <c r="AF639" s="47"/>
      <c r="AG639" s="47"/>
      <c r="AH639" s="47"/>
      <c r="AI639" s="47"/>
      <c r="AJ639" s="47"/>
      <c r="AK639" s="47"/>
      <c r="AL639" s="47"/>
      <c r="AM639" s="47"/>
      <c r="AN639" s="47"/>
      <c r="AO639" s="47"/>
      <c r="AP639" s="47"/>
      <c r="AQ639" s="47"/>
      <c r="AR639" s="47"/>
      <c r="AS639" s="47"/>
      <c r="AT639" s="47"/>
      <c r="AU639" s="47"/>
      <c r="AV639" s="47"/>
      <c r="AW639" s="47"/>
      <c r="AX639" s="47"/>
      <c r="AY639" s="47"/>
      <c r="AZ639" s="47"/>
      <c r="BA639" s="47"/>
      <c r="BB639" s="47"/>
      <c r="BC639" s="47"/>
      <c r="BD639" s="47"/>
      <c r="BE639" s="47"/>
      <c r="BF639" s="47"/>
      <c r="BG639" s="47"/>
      <c r="BH639" s="47"/>
      <c r="BI639" s="47"/>
      <c r="BJ639" s="47"/>
      <c r="BK639" s="47"/>
      <c r="BL639" s="47"/>
      <c r="BM639" s="47"/>
      <c r="BN639" s="47"/>
      <c r="BO639" s="47"/>
      <c r="BP639" s="47"/>
    </row>
    <row r="640" spans="1:68" ht="12.75" customHeight="1">
      <c r="A640" s="48"/>
      <c r="B640" s="47"/>
      <c r="C640" s="47"/>
      <c r="D640" s="47"/>
      <c r="E640" s="48"/>
      <c r="F640" s="47"/>
      <c r="G640" s="49"/>
      <c r="H640" s="50"/>
      <c r="I640" s="47"/>
      <c r="J640" s="47"/>
      <c r="K640" s="61"/>
      <c r="L640" s="47"/>
      <c r="M640" s="47"/>
      <c r="N640" s="47"/>
      <c r="O640" s="47"/>
      <c r="P640" s="47"/>
      <c r="Q640" s="48"/>
      <c r="R640" s="48"/>
      <c r="S640" s="62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  <c r="AD640" s="47"/>
      <c r="AE640" s="47"/>
      <c r="AF640" s="47"/>
      <c r="AG640" s="47"/>
      <c r="AH640" s="47"/>
      <c r="AI640" s="47"/>
      <c r="AJ640" s="47"/>
      <c r="AK640" s="47"/>
      <c r="AL640" s="47"/>
      <c r="AM640" s="47"/>
      <c r="AN640" s="47"/>
      <c r="AO640" s="47"/>
      <c r="AP640" s="47"/>
      <c r="AQ640" s="47"/>
      <c r="AR640" s="47"/>
      <c r="AS640" s="47"/>
      <c r="AT640" s="47"/>
      <c r="AU640" s="47"/>
      <c r="AV640" s="47"/>
      <c r="AW640" s="47"/>
      <c r="AX640" s="47"/>
      <c r="AY640" s="47"/>
      <c r="AZ640" s="47"/>
      <c r="BA640" s="47"/>
      <c r="BB640" s="47"/>
      <c r="BC640" s="47"/>
      <c r="BD640" s="47"/>
      <c r="BE640" s="47"/>
      <c r="BF640" s="47"/>
      <c r="BG640" s="47"/>
      <c r="BH640" s="47"/>
      <c r="BI640" s="47"/>
      <c r="BJ640" s="47"/>
      <c r="BK640" s="47"/>
      <c r="BL640" s="47"/>
      <c r="BM640" s="47"/>
      <c r="BN640" s="47"/>
      <c r="BO640" s="47"/>
      <c r="BP640" s="47"/>
    </row>
    <row r="641" spans="1:68" ht="12.75" customHeight="1">
      <c r="A641" s="48"/>
      <c r="B641" s="47"/>
      <c r="C641" s="47"/>
      <c r="D641" s="47"/>
      <c r="E641" s="48"/>
      <c r="F641" s="47"/>
      <c r="G641" s="49"/>
      <c r="H641" s="50"/>
      <c r="I641" s="47"/>
      <c r="J641" s="47"/>
      <c r="K641" s="61"/>
      <c r="L641" s="47"/>
      <c r="M641" s="47"/>
      <c r="N641" s="47"/>
      <c r="O641" s="47"/>
      <c r="P641" s="47"/>
      <c r="Q641" s="48"/>
      <c r="R641" s="48"/>
      <c r="S641" s="62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  <c r="AD641" s="47"/>
      <c r="AE641" s="47"/>
      <c r="AF641" s="47"/>
      <c r="AG641" s="47"/>
      <c r="AH641" s="47"/>
      <c r="AI641" s="47"/>
      <c r="AJ641" s="47"/>
      <c r="AK641" s="47"/>
      <c r="AL641" s="47"/>
      <c r="AM641" s="47"/>
      <c r="AN641" s="47"/>
      <c r="AO641" s="47"/>
      <c r="AP641" s="47"/>
      <c r="AQ641" s="47"/>
      <c r="AR641" s="47"/>
      <c r="AS641" s="47"/>
      <c r="AT641" s="47"/>
      <c r="AU641" s="47"/>
      <c r="AV641" s="47"/>
      <c r="AW641" s="47"/>
      <c r="AX641" s="47"/>
      <c r="AY641" s="47"/>
      <c r="AZ641" s="47"/>
      <c r="BA641" s="47"/>
      <c r="BB641" s="47"/>
      <c r="BC641" s="47"/>
      <c r="BD641" s="47"/>
      <c r="BE641" s="47"/>
      <c r="BF641" s="47"/>
      <c r="BG641" s="47"/>
      <c r="BH641" s="47"/>
      <c r="BI641" s="47"/>
      <c r="BJ641" s="47"/>
      <c r="BK641" s="47"/>
      <c r="BL641" s="47"/>
      <c r="BM641" s="47"/>
      <c r="BN641" s="47"/>
      <c r="BO641" s="47"/>
      <c r="BP641" s="47"/>
    </row>
    <row r="642" spans="1:68" ht="12.75" customHeight="1">
      <c r="A642" s="48"/>
      <c r="B642" s="47"/>
      <c r="C642" s="47"/>
      <c r="D642" s="47"/>
      <c r="E642" s="48"/>
      <c r="F642" s="47"/>
      <c r="G642" s="49"/>
      <c r="H642" s="50"/>
      <c r="I642" s="47"/>
      <c r="J642" s="47"/>
      <c r="K642" s="61"/>
      <c r="L642" s="47"/>
      <c r="M642" s="47"/>
      <c r="N642" s="47"/>
      <c r="O642" s="47"/>
      <c r="P642" s="47"/>
      <c r="Q642" s="48"/>
      <c r="R642" s="48"/>
      <c r="S642" s="62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  <c r="AD642" s="47"/>
      <c r="AE642" s="47"/>
      <c r="AF642" s="47"/>
      <c r="AG642" s="47"/>
      <c r="AH642" s="47"/>
      <c r="AI642" s="47"/>
      <c r="AJ642" s="47"/>
      <c r="AK642" s="47"/>
      <c r="AL642" s="47"/>
      <c r="AM642" s="47"/>
      <c r="AN642" s="47"/>
      <c r="AO642" s="47"/>
      <c r="AP642" s="47"/>
      <c r="AQ642" s="47"/>
      <c r="AR642" s="47"/>
      <c r="AS642" s="47"/>
      <c r="AT642" s="47"/>
      <c r="AU642" s="47"/>
      <c r="AV642" s="47"/>
      <c r="AW642" s="47"/>
      <c r="AX642" s="47"/>
      <c r="AY642" s="47"/>
      <c r="AZ642" s="47"/>
      <c r="BA642" s="47"/>
      <c r="BB642" s="47"/>
      <c r="BC642" s="47"/>
      <c r="BD642" s="47"/>
      <c r="BE642" s="47"/>
      <c r="BF642" s="47"/>
      <c r="BG642" s="47"/>
      <c r="BH642" s="47"/>
      <c r="BI642" s="47"/>
      <c r="BJ642" s="47"/>
      <c r="BK642" s="47"/>
      <c r="BL642" s="47"/>
      <c r="BM642" s="47"/>
      <c r="BN642" s="47"/>
      <c r="BO642" s="47"/>
      <c r="BP642" s="47"/>
    </row>
    <row r="643" spans="1:68" ht="12.75" customHeight="1">
      <c r="A643" s="48"/>
      <c r="B643" s="47"/>
      <c r="C643" s="47"/>
      <c r="D643" s="47"/>
      <c r="E643" s="48"/>
      <c r="F643" s="47"/>
      <c r="G643" s="49"/>
      <c r="H643" s="50"/>
      <c r="I643" s="47"/>
      <c r="J643" s="47"/>
      <c r="K643" s="61"/>
      <c r="L643" s="47"/>
      <c r="M643" s="47"/>
      <c r="N643" s="47"/>
      <c r="O643" s="47"/>
      <c r="P643" s="47"/>
      <c r="Q643" s="48"/>
      <c r="R643" s="48"/>
      <c r="S643" s="62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  <c r="AD643" s="47"/>
      <c r="AE643" s="47"/>
      <c r="AF643" s="47"/>
      <c r="AG643" s="47"/>
      <c r="AH643" s="47"/>
      <c r="AI643" s="47"/>
      <c r="AJ643" s="47"/>
      <c r="AK643" s="47"/>
      <c r="AL643" s="47"/>
      <c r="AM643" s="47"/>
      <c r="AN643" s="47"/>
      <c r="AO643" s="47"/>
      <c r="AP643" s="47"/>
      <c r="AQ643" s="47"/>
      <c r="AR643" s="47"/>
      <c r="AS643" s="47"/>
      <c r="AT643" s="47"/>
      <c r="AU643" s="47"/>
      <c r="AV643" s="47"/>
      <c r="AW643" s="47"/>
      <c r="AX643" s="47"/>
      <c r="AY643" s="47"/>
      <c r="AZ643" s="47"/>
      <c r="BA643" s="47"/>
      <c r="BB643" s="47"/>
      <c r="BC643" s="47"/>
      <c r="BD643" s="47"/>
      <c r="BE643" s="47"/>
      <c r="BF643" s="47"/>
      <c r="BG643" s="47"/>
      <c r="BH643" s="47"/>
      <c r="BI643" s="47"/>
      <c r="BJ643" s="47"/>
      <c r="BK643" s="47"/>
      <c r="BL643" s="47"/>
      <c r="BM643" s="47"/>
      <c r="BN643" s="47"/>
      <c r="BO643" s="47"/>
      <c r="BP643" s="47"/>
    </row>
    <row r="644" spans="1:68" ht="12.75" customHeight="1">
      <c r="A644" s="48"/>
      <c r="B644" s="47"/>
      <c r="C644" s="47"/>
      <c r="D644" s="47"/>
      <c r="E644" s="48"/>
      <c r="F644" s="47"/>
      <c r="G644" s="49"/>
      <c r="H644" s="50"/>
      <c r="I644" s="47"/>
      <c r="J644" s="47"/>
      <c r="K644" s="61"/>
      <c r="L644" s="47"/>
      <c r="M644" s="47"/>
      <c r="N644" s="47"/>
      <c r="O644" s="47"/>
      <c r="P644" s="47"/>
      <c r="Q644" s="48"/>
      <c r="R644" s="48"/>
      <c r="S644" s="62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  <c r="AD644" s="47"/>
      <c r="AE644" s="47"/>
      <c r="AF644" s="47"/>
      <c r="AG644" s="47"/>
      <c r="AH644" s="47"/>
      <c r="AI644" s="47"/>
      <c r="AJ644" s="47"/>
      <c r="AK644" s="47"/>
      <c r="AL644" s="47"/>
      <c r="AM644" s="47"/>
      <c r="AN644" s="47"/>
      <c r="AO644" s="47"/>
      <c r="AP644" s="47"/>
      <c r="AQ644" s="47"/>
      <c r="AR644" s="47"/>
      <c r="AS644" s="47"/>
      <c r="AT644" s="47"/>
      <c r="AU644" s="47"/>
      <c r="AV644" s="47"/>
      <c r="AW644" s="47"/>
      <c r="AX644" s="47"/>
      <c r="AY644" s="47"/>
      <c r="AZ644" s="47"/>
      <c r="BA644" s="47"/>
      <c r="BB644" s="47"/>
      <c r="BC644" s="47"/>
      <c r="BD644" s="47"/>
      <c r="BE644" s="47"/>
      <c r="BF644" s="47"/>
      <c r="BG644" s="47"/>
      <c r="BH644" s="47"/>
      <c r="BI644" s="47"/>
      <c r="BJ644" s="47"/>
      <c r="BK644" s="47"/>
      <c r="BL644" s="47"/>
      <c r="BM644" s="47"/>
      <c r="BN644" s="47"/>
      <c r="BO644" s="47"/>
      <c r="BP644" s="47"/>
    </row>
    <row r="645" spans="1:68" ht="12.75" customHeight="1">
      <c r="A645" s="48"/>
      <c r="B645" s="47"/>
      <c r="C645" s="47"/>
      <c r="D645" s="47"/>
      <c r="E645" s="48"/>
      <c r="F645" s="47"/>
      <c r="G645" s="49"/>
      <c r="H645" s="50"/>
      <c r="I645" s="47"/>
      <c r="J645" s="47"/>
      <c r="K645" s="61"/>
      <c r="L645" s="47"/>
      <c r="M645" s="47"/>
      <c r="N645" s="47"/>
      <c r="O645" s="47"/>
      <c r="P645" s="47"/>
      <c r="Q645" s="48"/>
      <c r="R645" s="48"/>
      <c r="S645" s="62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  <c r="AD645" s="47"/>
      <c r="AE645" s="47"/>
      <c r="AF645" s="47"/>
      <c r="AG645" s="47"/>
      <c r="AH645" s="47"/>
      <c r="AI645" s="47"/>
      <c r="AJ645" s="47"/>
      <c r="AK645" s="47"/>
      <c r="AL645" s="47"/>
      <c r="AM645" s="47"/>
      <c r="AN645" s="47"/>
      <c r="AO645" s="47"/>
      <c r="AP645" s="47"/>
      <c r="AQ645" s="47"/>
      <c r="AR645" s="47"/>
      <c r="AS645" s="47"/>
      <c r="AT645" s="47"/>
      <c r="AU645" s="47"/>
      <c r="AV645" s="47"/>
      <c r="AW645" s="47"/>
      <c r="AX645" s="47"/>
      <c r="AY645" s="47"/>
      <c r="AZ645" s="47"/>
      <c r="BA645" s="47"/>
      <c r="BB645" s="47"/>
      <c r="BC645" s="47"/>
      <c r="BD645" s="47"/>
      <c r="BE645" s="47"/>
      <c r="BF645" s="47"/>
      <c r="BG645" s="47"/>
      <c r="BH645" s="47"/>
      <c r="BI645" s="47"/>
      <c r="BJ645" s="47"/>
      <c r="BK645" s="47"/>
      <c r="BL645" s="47"/>
      <c r="BM645" s="47"/>
      <c r="BN645" s="47"/>
      <c r="BO645" s="47"/>
      <c r="BP645" s="47"/>
    </row>
    <row r="646" spans="1:68" ht="12.75" customHeight="1">
      <c r="A646" s="48"/>
      <c r="B646" s="47"/>
      <c r="C646" s="47"/>
      <c r="D646" s="47"/>
      <c r="E646" s="48"/>
      <c r="F646" s="47"/>
      <c r="G646" s="49"/>
      <c r="H646" s="50"/>
      <c r="I646" s="47"/>
      <c r="J646" s="47"/>
      <c r="K646" s="61"/>
      <c r="L646" s="47"/>
      <c r="M646" s="47"/>
      <c r="N646" s="47"/>
      <c r="O646" s="47"/>
      <c r="P646" s="47"/>
      <c r="Q646" s="48"/>
      <c r="R646" s="48"/>
      <c r="S646" s="62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  <c r="AD646" s="47"/>
      <c r="AE646" s="47"/>
      <c r="AF646" s="47"/>
      <c r="AG646" s="47"/>
      <c r="AH646" s="47"/>
      <c r="AI646" s="47"/>
      <c r="AJ646" s="47"/>
      <c r="AK646" s="47"/>
      <c r="AL646" s="47"/>
      <c r="AM646" s="47"/>
      <c r="AN646" s="47"/>
      <c r="AO646" s="47"/>
      <c r="AP646" s="47"/>
      <c r="AQ646" s="47"/>
      <c r="AR646" s="47"/>
      <c r="AS646" s="47"/>
      <c r="AT646" s="47"/>
      <c r="AU646" s="47"/>
      <c r="AV646" s="47"/>
      <c r="AW646" s="47"/>
      <c r="AX646" s="47"/>
      <c r="AY646" s="47"/>
      <c r="AZ646" s="47"/>
      <c r="BA646" s="47"/>
      <c r="BB646" s="47"/>
      <c r="BC646" s="47"/>
      <c r="BD646" s="47"/>
      <c r="BE646" s="47"/>
      <c r="BF646" s="47"/>
      <c r="BG646" s="47"/>
      <c r="BH646" s="47"/>
      <c r="BI646" s="47"/>
      <c r="BJ646" s="47"/>
      <c r="BK646" s="47"/>
      <c r="BL646" s="47"/>
      <c r="BM646" s="47"/>
      <c r="BN646" s="47"/>
      <c r="BO646" s="47"/>
      <c r="BP646" s="47"/>
    </row>
    <row r="647" spans="1:68" ht="12.75" customHeight="1">
      <c r="A647" s="48"/>
      <c r="B647" s="47"/>
      <c r="C647" s="47"/>
      <c r="D647" s="47"/>
      <c r="E647" s="48"/>
      <c r="F647" s="47"/>
      <c r="G647" s="49"/>
      <c r="H647" s="50"/>
      <c r="I647" s="47"/>
      <c r="J647" s="47"/>
      <c r="K647" s="61"/>
      <c r="L647" s="47"/>
      <c r="M647" s="47"/>
      <c r="N647" s="47"/>
      <c r="O647" s="47"/>
      <c r="P647" s="47"/>
      <c r="Q647" s="48"/>
      <c r="R647" s="48"/>
      <c r="S647" s="62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  <c r="AD647" s="47"/>
      <c r="AE647" s="47"/>
      <c r="AF647" s="47"/>
      <c r="AG647" s="47"/>
      <c r="AH647" s="47"/>
      <c r="AI647" s="47"/>
      <c r="AJ647" s="47"/>
      <c r="AK647" s="47"/>
      <c r="AL647" s="47"/>
      <c r="AM647" s="47"/>
      <c r="AN647" s="47"/>
      <c r="AO647" s="47"/>
      <c r="AP647" s="47"/>
      <c r="AQ647" s="47"/>
      <c r="AR647" s="47"/>
      <c r="AS647" s="47"/>
      <c r="AT647" s="47"/>
      <c r="AU647" s="47"/>
      <c r="AV647" s="47"/>
      <c r="AW647" s="47"/>
      <c r="AX647" s="47"/>
      <c r="AY647" s="47"/>
      <c r="AZ647" s="47"/>
      <c r="BA647" s="47"/>
      <c r="BB647" s="47"/>
      <c r="BC647" s="47"/>
      <c r="BD647" s="47"/>
      <c r="BE647" s="47"/>
      <c r="BF647" s="47"/>
      <c r="BG647" s="47"/>
      <c r="BH647" s="47"/>
      <c r="BI647" s="47"/>
      <c r="BJ647" s="47"/>
      <c r="BK647" s="47"/>
      <c r="BL647" s="47"/>
      <c r="BM647" s="47"/>
      <c r="BN647" s="47"/>
      <c r="BO647" s="47"/>
      <c r="BP647" s="47"/>
    </row>
    <row r="648" spans="1:68" ht="12.75" customHeight="1">
      <c r="A648" s="48"/>
      <c r="B648" s="47"/>
      <c r="C648" s="47"/>
      <c r="D648" s="47"/>
      <c r="E648" s="48"/>
      <c r="F648" s="47"/>
      <c r="G648" s="49"/>
      <c r="H648" s="50"/>
      <c r="I648" s="47"/>
      <c r="J648" s="47"/>
      <c r="K648" s="61"/>
      <c r="L648" s="47"/>
      <c r="M648" s="47"/>
      <c r="N648" s="47"/>
      <c r="O648" s="47"/>
      <c r="P648" s="47"/>
      <c r="Q648" s="48"/>
      <c r="R648" s="48"/>
      <c r="S648" s="62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  <c r="AD648" s="47"/>
      <c r="AE648" s="47"/>
      <c r="AF648" s="47"/>
      <c r="AG648" s="47"/>
      <c r="AH648" s="47"/>
      <c r="AI648" s="47"/>
      <c r="AJ648" s="47"/>
      <c r="AK648" s="47"/>
      <c r="AL648" s="47"/>
      <c r="AM648" s="47"/>
      <c r="AN648" s="47"/>
      <c r="AO648" s="47"/>
      <c r="AP648" s="47"/>
      <c r="AQ648" s="47"/>
      <c r="AR648" s="47"/>
      <c r="AS648" s="47"/>
      <c r="AT648" s="47"/>
      <c r="AU648" s="47"/>
      <c r="AV648" s="47"/>
      <c r="AW648" s="47"/>
      <c r="AX648" s="47"/>
      <c r="AY648" s="47"/>
      <c r="AZ648" s="47"/>
      <c r="BA648" s="47"/>
      <c r="BB648" s="47"/>
      <c r="BC648" s="47"/>
      <c r="BD648" s="47"/>
      <c r="BE648" s="47"/>
      <c r="BF648" s="47"/>
      <c r="BG648" s="47"/>
      <c r="BH648" s="47"/>
      <c r="BI648" s="47"/>
      <c r="BJ648" s="47"/>
      <c r="BK648" s="47"/>
      <c r="BL648" s="47"/>
      <c r="BM648" s="47"/>
      <c r="BN648" s="47"/>
      <c r="BO648" s="47"/>
      <c r="BP648" s="47"/>
    </row>
    <row r="649" spans="1:68" ht="12.75" customHeight="1">
      <c r="A649" s="48"/>
      <c r="B649" s="47"/>
      <c r="C649" s="47"/>
      <c r="D649" s="47"/>
      <c r="E649" s="48"/>
      <c r="F649" s="47"/>
      <c r="G649" s="49"/>
      <c r="H649" s="50"/>
      <c r="I649" s="47"/>
      <c r="J649" s="47"/>
      <c r="K649" s="61"/>
      <c r="L649" s="47"/>
      <c r="M649" s="47"/>
      <c r="N649" s="47"/>
      <c r="O649" s="47"/>
      <c r="P649" s="47"/>
      <c r="Q649" s="48"/>
      <c r="R649" s="48"/>
      <c r="S649" s="62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  <c r="AD649" s="47"/>
      <c r="AE649" s="47"/>
      <c r="AF649" s="47"/>
      <c r="AG649" s="47"/>
      <c r="AH649" s="47"/>
      <c r="AI649" s="47"/>
      <c r="AJ649" s="47"/>
      <c r="AK649" s="47"/>
      <c r="AL649" s="47"/>
      <c r="AM649" s="47"/>
      <c r="AN649" s="47"/>
      <c r="AO649" s="47"/>
      <c r="AP649" s="47"/>
      <c r="AQ649" s="47"/>
      <c r="AR649" s="47"/>
      <c r="AS649" s="47"/>
      <c r="AT649" s="47"/>
      <c r="AU649" s="47"/>
      <c r="AV649" s="47"/>
      <c r="AW649" s="47"/>
      <c r="AX649" s="47"/>
      <c r="AY649" s="47"/>
      <c r="AZ649" s="47"/>
      <c r="BA649" s="47"/>
      <c r="BB649" s="47"/>
      <c r="BC649" s="47"/>
      <c r="BD649" s="47"/>
      <c r="BE649" s="47"/>
      <c r="BF649" s="47"/>
      <c r="BG649" s="47"/>
      <c r="BH649" s="47"/>
      <c r="BI649" s="47"/>
      <c r="BJ649" s="47"/>
      <c r="BK649" s="47"/>
      <c r="BL649" s="47"/>
      <c r="BM649" s="47"/>
      <c r="BN649" s="47"/>
      <c r="BO649" s="47"/>
      <c r="BP649" s="47"/>
    </row>
    <row r="650" spans="1:68" ht="12.75" customHeight="1">
      <c r="A650" s="48"/>
      <c r="B650" s="47"/>
      <c r="C650" s="47"/>
      <c r="D650" s="47"/>
      <c r="E650" s="48"/>
      <c r="F650" s="47"/>
      <c r="G650" s="49"/>
      <c r="H650" s="50"/>
      <c r="I650" s="47"/>
      <c r="J650" s="47"/>
      <c r="K650" s="61"/>
      <c r="L650" s="47"/>
      <c r="M650" s="47"/>
      <c r="N650" s="47"/>
      <c r="O650" s="47"/>
      <c r="P650" s="47"/>
      <c r="Q650" s="48"/>
      <c r="R650" s="48"/>
      <c r="S650" s="62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  <c r="AD650" s="47"/>
      <c r="AE650" s="47"/>
      <c r="AF650" s="47"/>
      <c r="AG650" s="47"/>
      <c r="AH650" s="47"/>
      <c r="AI650" s="47"/>
      <c r="AJ650" s="47"/>
      <c r="AK650" s="47"/>
      <c r="AL650" s="47"/>
      <c r="AM650" s="47"/>
      <c r="AN650" s="47"/>
      <c r="AO650" s="47"/>
      <c r="AP650" s="47"/>
      <c r="AQ650" s="47"/>
      <c r="AR650" s="47"/>
      <c r="AS650" s="47"/>
      <c r="AT650" s="47"/>
      <c r="AU650" s="47"/>
      <c r="AV650" s="47"/>
      <c r="AW650" s="47"/>
      <c r="AX650" s="47"/>
      <c r="AY650" s="47"/>
      <c r="AZ650" s="47"/>
      <c r="BA650" s="47"/>
      <c r="BB650" s="47"/>
      <c r="BC650" s="47"/>
      <c r="BD650" s="47"/>
      <c r="BE650" s="47"/>
      <c r="BF650" s="47"/>
      <c r="BG650" s="47"/>
      <c r="BH650" s="47"/>
      <c r="BI650" s="47"/>
      <c r="BJ650" s="47"/>
      <c r="BK650" s="47"/>
      <c r="BL650" s="47"/>
      <c r="BM650" s="47"/>
      <c r="BN650" s="47"/>
      <c r="BO650" s="47"/>
      <c r="BP650" s="47"/>
    </row>
    <row r="651" spans="1:68" ht="12.75" customHeight="1">
      <c r="A651" s="48"/>
      <c r="B651" s="47"/>
      <c r="C651" s="47"/>
      <c r="D651" s="47"/>
      <c r="E651" s="48"/>
      <c r="F651" s="47"/>
      <c r="G651" s="49"/>
      <c r="H651" s="50"/>
      <c r="I651" s="47"/>
      <c r="J651" s="47"/>
      <c r="K651" s="61"/>
      <c r="L651" s="47"/>
      <c r="M651" s="47"/>
      <c r="N651" s="47"/>
      <c r="O651" s="47"/>
      <c r="P651" s="47"/>
      <c r="Q651" s="48"/>
      <c r="R651" s="48"/>
      <c r="S651" s="62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  <c r="AD651" s="47"/>
      <c r="AE651" s="47"/>
      <c r="AF651" s="47"/>
      <c r="AG651" s="47"/>
      <c r="AH651" s="47"/>
      <c r="AI651" s="47"/>
      <c r="AJ651" s="47"/>
      <c r="AK651" s="47"/>
      <c r="AL651" s="47"/>
      <c r="AM651" s="47"/>
      <c r="AN651" s="47"/>
      <c r="AO651" s="47"/>
      <c r="AP651" s="47"/>
      <c r="AQ651" s="47"/>
      <c r="AR651" s="47"/>
      <c r="AS651" s="47"/>
      <c r="AT651" s="47"/>
      <c r="AU651" s="47"/>
      <c r="AV651" s="47"/>
      <c r="AW651" s="47"/>
      <c r="AX651" s="47"/>
      <c r="AY651" s="47"/>
      <c r="AZ651" s="47"/>
      <c r="BA651" s="47"/>
      <c r="BB651" s="47"/>
      <c r="BC651" s="47"/>
      <c r="BD651" s="47"/>
      <c r="BE651" s="47"/>
      <c r="BF651" s="47"/>
      <c r="BG651" s="47"/>
      <c r="BH651" s="47"/>
      <c r="BI651" s="47"/>
      <c r="BJ651" s="47"/>
      <c r="BK651" s="47"/>
      <c r="BL651" s="47"/>
      <c r="BM651" s="47"/>
      <c r="BN651" s="47"/>
      <c r="BO651" s="47"/>
      <c r="BP651" s="47"/>
    </row>
    <row r="652" spans="1:68" ht="12.75" customHeight="1">
      <c r="A652" s="48"/>
      <c r="B652" s="47"/>
      <c r="C652" s="47"/>
      <c r="D652" s="47"/>
      <c r="E652" s="48"/>
      <c r="F652" s="47"/>
      <c r="G652" s="49"/>
      <c r="H652" s="50"/>
      <c r="I652" s="47"/>
      <c r="J652" s="47"/>
      <c r="K652" s="61"/>
      <c r="L652" s="47"/>
      <c r="M652" s="47"/>
      <c r="N652" s="47"/>
      <c r="O652" s="47"/>
      <c r="P652" s="47"/>
      <c r="Q652" s="48"/>
      <c r="R652" s="48"/>
      <c r="S652" s="62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  <c r="AD652" s="47"/>
      <c r="AE652" s="47"/>
      <c r="AF652" s="47"/>
      <c r="AG652" s="47"/>
      <c r="AH652" s="47"/>
      <c r="AI652" s="47"/>
      <c r="AJ652" s="47"/>
      <c r="AK652" s="47"/>
      <c r="AL652" s="47"/>
      <c r="AM652" s="47"/>
      <c r="AN652" s="47"/>
      <c r="AO652" s="47"/>
      <c r="AP652" s="47"/>
      <c r="AQ652" s="47"/>
      <c r="AR652" s="47"/>
      <c r="AS652" s="47"/>
      <c r="AT652" s="47"/>
      <c r="AU652" s="47"/>
      <c r="AV652" s="47"/>
      <c r="AW652" s="47"/>
      <c r="AX652" s="47"/>
      <c r="AY652" s="47"/>
      <c r="AZ652" s="47"/>
      <c r="BA652" s="47"/>
      <c r="BB652" s="47"/>
      <c r="BC652" s="47"/>
      <c r="BD652" s="47"/>
      <c r="BE652" s="47"/>
      <c r="BF652" s="47"/>
      <c r="BG652" s="47"/>
      <c r="BH652" s="47"/>
      <c r="BI652" s="47"/>
      <c r="BJ652" s="47"/>
      <c r="BK652" s="47"/>
      <c r="BL652" s="47"/>
      <c r="BM652" s="47"/>
      <c r="BN652" s="47"/>
      <c r="BO652" s="47"/>
      <c r="BP652" s="47"/>
    </row>
    <row r="653" spans="1:68" ht="12.75" customHeight="1">
      <c r="A653" s="48"/>
      <c r="B653" s="47"/>
      <c r="C653" s="47"/>
      <c r="D653" s="47"/>
      <c r="E653" s="48"/>
      <c r="F653" s="47"/>
      <c r="G653" s="49"/>
      <c r="H653" s="50"/>
      <c r="I653" s="47"/>
      <c r="J653" s="47"/>
      <c r="K653" s="61"/>
      <c r="L653" s="47"/>
      <c r="M653" s="47"/>
      <c r="N653" s="47"/>
      <c r="O653" s="47"/>
      <c r="P653" s="47"/>
      <c r="Q653" s="48"/>
      <c r="R653" s="48"/>
      <c r="S653" s="62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  <c r="AD653" s="47"/>
      <c r="AE653" s="47"/>
      <c r="AF653" s="47"/>
      <c r="AG653" s="47"/>
      <c r="AH653" s="47"/>
      <c r="AI653" s="47"/>
      <c r="AJ653" s="47"/>
      <c r="AK653" s="47"/>
      <c r="AL653" s="47"/>
      <c r="AM653" s="47"/>
      <c r="AN653" s="47"/>
      <c r="AO653" s="47"/>
      <c r="AP653" s="47"/>
      <c r="AQ653" s="47"/>
      <c r="AR653" s="47"/>
      <c r="AS653" s="47"/>
      <c r="AT653" s="47"/>
      <c r="AU653" s="47"/>
      <c r="AV653" s="47"/>
      <c r="AW653" s="47"/>
      <c r="AX653" s="47"/>
      <c r="AY653" s="47"/>
      <c r="AZ653" s="47"/>
      <c r="BA653" s="47"/>
      <c r="BB653" s="47"/>
      <c r="BC653" s="47"/>
      <c r="BD653" s="47"/>
      <c r="BE653" s="47"/>
      <c r="BF653" s="47"/>
      <c r="BG653" s="47"/>
      <c r="BH653" s="47"/>
      <c r="BI653" s="47"/>
      <c r="BJ653" s="47"/>
      <c r="BK653" s="47"/>
      <c r="BL653" s="47"/>
      <c r="BM653" s="47"/>
      <c r="BN653" s="47"/>
      <c r="BO653" s="47"/>
      <c r="BP653" s="47"/>
    </row>
    <row r="654" spans="1:68" ht="12.75" customHeight="1">
      <c r="A654" s="48"/>
      <c r="B654" s="47"/>
      <c r="C654" s="47"/>
      <c r="D654" s="47"/>
      <c r="E654" s="48"/>
      <c r="F654" s="47"/>
      <c r="G654" s="49"/>
      <c r="H654" s="50"/>
      <c r="I654" s="47"/>
      <c r="J654" s="47"/>
      <c r="K654" s="61"/>
      <c r="L654" s="47"/>
      <c r="M654" s="47"/>
      <c r="N654" s="47"/>
      <c r="O654" s="47"/>
      <c r="P654" s="47"/>
      <c r="Q654" s="48"/>
      <c r="R654" s="48"/>
      <c r="S654" s="62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  <c r="AD654" s="47"/>
      <c r="AE654" s="47"/>
      <c r="AF654" s="47"/>
      <c r="AG654" s="47"/>
      <c r="AH654" s="47"/>
      <c r="AI654" s="47"/>
      <c r="AJ654" s="47"/>
      <c r="AK654" s="47"/>
      <c r="AL654" s="47"/>
      <c r="AM654" s="47"/>
      <c r="AN654" s="47"/>
      <c r="AO654" s="47"/>
      <c r="AP654" s="47"/>
      <c r="AQ654" s="47"/>
      <c r="AR654" s="47"/>
      <c r="AS654" s="47"/>
      <c r="AT654" s="47"/>
      <c r="AU654" s="47"/>
      <c r="AV654" s="47"/>
      <c r="AW654" s="47"/>
      <c r="AX654" s="47"/>
      <c r="AY654" s="47"/>
      <c r="AZ654" s="47"/>
      <c r="BA654" s="47"/>
      <c r="BB654" s="47"/>
      <c r="BC654" s="47"/>
      <c r="BD654" s="47"/>
      <c r="BE654" s="47"/>
      <c r="BF654" s="47"/>
      <c r="BG654" s="47"/>
      <c r="BH654" s="47"/>
      <c r="BI654" s="47"/>
      <c r="BJ654" s="47"/>
      <c r="BK654" s="47"/>
      <c r="BL654" s="47"/>
      <c r="BM654" s="47"/>
      <c r="BN654" s="47"/>
      <c r="BO654" s="47"/>
      <c r="BP654" s="47"/>
    </row>
    <row r="655" spans="1:68" ht="12.75" customHeight="1">
      <c r="A655" s="48"/>
      <c r="B655" s="47"/>
      <c r="C655" s="47"/>
      <c r="D655" s="47"/>
      <c r="E655" s="48"/>
      <c r="F655" s="47"/>
      <c r="G655" s="49"/>
      <c r="H655" s="50"/>
      <c r="I655" s="47"/>
      <c r="J655" s="47"/>
      <c r="K655" s="61"/>
      <c r="L655" s="47"/>
      <c r="M655" s="47"/>
      <c r="N655" s="47"/>
      <c r="O655" s="47"/>
      <c r="P655" s="47"/>
      <c r="Q655" s="48"/>
      <c r="R655" s="48"/>
      <c r="S655" s="62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  <c r="AD655" s="47"/>
      <c r="AE655" s="47"/>
      <c r="AF655" s="47"/>
      <c r="AG655" s="47"/>
      <c r="AH655" s="47"/>
      <c r="AI655" s="47"/>
      <c r="AJ655" s="47"/>
      <c r="AK655" s="47"/>
      <c r="AL655" s="47"/>
      <c r="AM655" s="47"/>
      <c r="AN655" s="47"/>
      <c r="AO655" s="47"/>
      <c r="AP655" s="47"/>
      <c r="AQ655" s="47"/>
      <c r="AR655" s="47"/>
      <c r="AS655" s="47"/>
      <c r="AT655" s="47"/>
      <c r="AU655" s="47"/>
      <c r="AV655" s="47"/>
      <c r="AW655" s="47"/>
      <c r="AX655" s="47"/>
      <c r="AY655" s="47"/>
      <c r="AZ655" s="47"/>
      <c r="BA655" s="47"/>
      <c r="BB655" s="47"/>
      <c r="BC655" s="47"/>
      <c r="BD655" s="47"/>
      <c r="BE655" s="47"/>
      <c r="BF655" s="47"/>
      <c r="BG655" s="47"/>
      <c r="BH655" s="47"/>
      <c r="BI655" s="47"/>
      <c r="BJ655" s="47"/>
      <c r="BK655" s="47"/>
      <c r="BL655" s="47"/>
      <c r="BM655" s="47"/>
      <c r="BN655" s="47"/>
      <c r="BO655" s="47"/>
      <c r="BP655" s="47"/>
    </row>
    <row r="656" spans="1:68" ht="12.75" customHeight="1">
      <c r="A656" s="48"/>
      <c r="B656" s="47"/>
      <c r="C656" s="47"/>
      <c r="D656" s="47"/>
      <c r="E656" s="48"/>
      <c r="F656" s="47"/>
      <c r="G656" s="49"/>
      <c r="H656" s="50"/>
      <c r="I656" s="47"/>
      <c r="J656" s="47"/>
      <c r="K656" s="61"/>
      <c r="L656" s="47"/>
      <c r="M656" s="47"/>
      <c r="N656" s="47"/>
      <c r="O656" s="47"/>
      <c r="P656" s="47"/>
      <c r="Q656" s="48"/>
      <c r="R656" s="48"/>
      <c r="S656" s="62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  <c r="AD656" s="47"/>
      <c r="AE656" s="47"/>
      <c r="AF656" s="47"/>
      <c r="AG656" s="47"/>
      <c r="AH656" s="47"/>
      <c r="AI656" s="47"/>
      <c r="AJ656" s="47"/>
      <c r="AK656" s="47"/>
      <c r="AL656" s="47"/>
      <c r="AM656" s="47"/>
      <c r="AN656" s="47"/>
      <c r="AO656" s="47"/>
      <c r="AP656" s="47"/>
      <c r="AQ656" s="47"/>
      <c r="AR656" s="47"/>
      <c r="AS656" s="47"/>
      <c r="AT656" s="47"/>
      <c r="AU656" s="47"/>
      <c r="AV656" s="47"/>
      <c r="AW656" s="47"/>
      <c r="AX656" s="47"/>
      <c r="AY656" s="47"/>
      <c r="AZ656" s="47"/>
      <c r="BA656" s="47"/>
      <c r="BB656" s="47"/>
      <c r="BC656" s="47"/>
      <c r="BD656" s="47"/>
      <c r="BE656" s="47"/>
      <c r="BF656" s="47"/>
      <c r="BG656" s="47"/>
      <c r="BH656" s="47"/>
      <c r="BI656" s="47"/>
      <c r="BJ656" s="47"/>
      <c r="BK656" s="47"/>
      <c r="BL656" s="47"/>
      <c r="BM656" s="47"/>
      <c r="BN656" s="47"/>
      <c r="BO656" s="47"/>
      <c r="BP656" s="47"/>
    </row>
    <row r="657" spans="1:68" ht="12.75" customHeight="1">
      <c r="A657" s="48"/>
      <c r="B657" s="47"/>
      <c r="C657" s="47"/>
      <c r="D657" s="47"/>
      <c r="E657" s="48"/>
      <c r="F657" s="47"/>
      <c r="G657" s="49"/>
      <c r="H657" s="50"/>
      <c r="I657" s="47"/>
      <c r="J657" s="47"/>
      <c r="K657" s="61"/>
      <c r="L657" s="47"/>
      <c r="M657" s="47"/>
      <c r="N657" s="47"/>
      <c r="O657" s="47"/>
      <c r="P657" s="47"/>
      <c r="Q657" s="48"/>
      <c r="R657" s="48"/>
      <c r="S657" s="62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  <c r="AD657" s="47"/>
      <c r="AE657" s="47"/>
      <c r="AF657" s="47"/>
      <c r="AG657" s="47"/>
      <c r="AH657" s="47"/>
      <c r="AI657" s="47"/>
      <c r="AJ657" s="47"/>
      <c r="AK657" s="47"/>
      <c r="AL657" s="47"/>
      <c r="AM657" s="47"/>
      <c r="AN657" s="47"/>
      <c r="AO657" s="47"/>
      <c r="AP657" s="47"/>
      <c r="AQ657" s="47"/>
      <c r="AR657" s="47"/>
      <c r="AS657" s="47"/>
      <c r="AT657" s="47"/>
      <c r="AU657" s="47"/>
      <c r="AV657" s="47"/>
      <c r="AW657" s="47"/>
      <c r="AX657" s="47"/>
      <c r="AY657" s="47"/>
      <c r="AZ657" s="47"/>
      <c r="BA657" s="47"/>
      <c r="BB657" s="47"/>
      <c r="BC657" s="47"/>
      <c r="BD657" s="47"/>
      <c r="BE657" s="47"/>
      <c r="BF657" s="47"/>
      <c r="BG657" s="47"/>
      <c r="BH657" s="47"/>
      <c r="BI657" s="47"/>
      <c r="BJ657" s="47"/>
      <c r="BK657" s="47"/>
      <c r="BL657" s="47"/>
      <c r="BM657" s="47"/>
      <c r="BN657" s="47"/>
      <c r="BO657" s="47"/>
      <c r="BP657" s="47"/>
    </row>
    <row r="658" spans="1:68" ht="12.75" customHeight="1">
      <c r="A658" s="48"/>
      <c r="B658" s="47"/>
      <c r="C658" s="47"/>
      <c r="D658" s="47"/>
      <c r="E658" s="48"/>
      <c r="F658" s="47"/>
      <c r="G658" s="49"/>
      <c r="H658" s="50"/>
      <c r="I658" s="47"/>
      <c r="J658" s="47"/>
      <c r="K658" s="61"/>
      <c r="L658" s="47"/>
      <c r="M658" s="47"/>
      <c r="N658" s="47"/>
      <c r="O658" s="47"/>
      <c r="P658" s="47"/>
      <c r="Q658" s="48"/>
      <c r="R658" s="48"/>
      <c r="S658" s="62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  <c r="AD658" s="47"/>
      <c r="AE658" s="47"/>
      <c r="AF658" s="47"/>
      <c r="AG658" s="47"/>
      <c r="AH658" s="47"/>
      <c r="AI658" s="47"/>
      <c r="AJ658" s="47"/>
      <c r="AK658" s="47"/>
      <c r="AL658" s="47"/>
      <c r="AM658" s="47"/>
      <c r="AN658" s="47"/>
      <c r="AO658" s="47"/>
      <c r="AP658" s="47"/>
      <c r="AQ658" s="47"/>
      <c r="AR658" s="47"/>
      <c r="AS658" s="47"/>
      <c r="AT658" s="47"/>
      <c r="AU658" s="47"/>
      <c r="AV658" s="47"/>
      <c r="AW658" s="47"/>
      <c r="AX658" s="47"/>
      <c r="AY658" s="47"/>
      <c r="AZ658" s="47"/>
      <c r="BA658" s="47"/>
      <c r="BB658" s="47"/>
      <c r="BC658" s="47"/>
      <c r="BD658" s="47"/>
      <c r="BE658" s="47"/>
      <c r="BF658" s="47"/>
      <c r="BG658" s="47"/>
      <c r="BH658" s="47"/>
      <c r="BI658" s="47"/>
      <c r="BJ658" s="47"/>
      <c r="BK658" s="47"/>
      <c r="BL658" s="47"/>
      <c r="BM658" s="47"/>
      <c r="BN658" s="47"/>
      <c r="BO658" s="47"/>
      <c r="BP658" s="47"/>
    </row>
    <row r="659" spans="1:68" ht="12.75" customHeight="1">
      <c r="A659" s="48"/>
      <c r="B659" s="47"/>
      <c r="C659" s="47"/>
      <c r="D659" s="47"/>
      <c r="E659" s="48"/>
      <c r="F659" s="47"/>
      <c r="G659" s="49"/>
      <c r="H659" s="50"/>
      <c r="I659" s="47"/>
      <c r="J659" s="47"/>
      <c r="K659" s="61"/>
      <c r="L659" s="47"/>
      <c r="M659" s="47"/>
      <c r="N659" s="47"/>
      <c r="O659" s="47"/>
      <c r="P659" s="47"/>
      <c r="Q659" s="48"/>
      <c r="R659" s="48"/>
      <c r="S659" s="62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  <c r="AD659" s="47"/>
      <c r="AE659" s="47"/>
      <c r="AF659" s="47"/>
      <c r="AG659" s="47"/>
      <c r="AH659" s="47"/>
      <c r="AI659" s="47"/>
      <c r="AJ659" s="47"/>
      <c r="AK659" s="47"/>
      <c r="AL659" s="47"/>
      <c r="AM659" s="47"/>
      <c r="AN659" s="47"/>
      <c r="AO659" s="47"/>
      <c r="AP659" s="47"/>
      <c r="AQ659" s="47"/>
      <c r="AR659" s="47"/>
      <c r="AS659" s="47"/>
      <c r="AT659" s="47"/>
      <c r="AU659" s="47"/>
      <c r="AV659" s="47"/>
      <c r="AW659" s="47"/>
      <c r="AX659" s="47"/>
      <c r="AY659" s="47"/>
      <c r="AZ659" s="47"/>
      <c r="BA659" s="47"/>
      <c r="BB659" s="47"/>
      <c r="BC659" s="47"/>
      <c r="BD659" s="47"/>
      <c r="BE659" s="47"/>
      <c r="BF659" s="47"/>
      <c r="BG659" s="47"/>
      <c r="BH659" s="47"/>
      <c r="BI659" s="47"/>
      <c r="BJ659" s="47"/>
      <c r="BK659" s="47"/>
      <c r="BL659" s="47"/>
      <c r="BM659" s="47"/>
      <c r="BN659" s="47"/>
      <c r="BO659" s="47"/>
      <c r="BP659" s="47"/>
    </row>
    <row r="660" spans="1:68" ht="12.75" customHeight="1">
      <c r="A660" s="48"/>
      <c r="B660" s="47"/>
      <c r="C660" s="47"/>
      <c r="D660" s="47"/>
      <c r="E660" s="48"/>
      <c r="F660" s="47"/>
      <c r="G660" s="49"/>
      <c r="H660" s="50"/>
      <c r="I660" s="47"/>
      <c r="J660" s="47"/>
      <c r="K660" s="61"/>
      <c r="L660" s="47"/>
      <c r="M660" s="47"/>
      <c r="N660" s="47"/>
      <c r="O660" s="47"/>
      <c r="P660" s="47"/>
      <c r="Q660" s="48"/>
      <c r="R660" s="48"/>
      <c r="S660" s="62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  <c r="AD660" s="47"/>
      <c r="AE660" s="47"/>
      <c r="AF660" s="47"/>
      <c r="AG660" s="47"/>
      <c r="AH660" s="47"/>
      <c r="AI660" s="47"/>
      <c r="AJ660" s="47"/>
      <c r="AK660" s="47"/>
      <c r="AL660" s="47"/>
      <c r="AM660" s="47"/>
      <c r="AN660" s="47"/>
      <c r="AO660" s="47"/>
      <c r="AP660" s="47"/>
      <c r="AQ660" s="47"/>
      <c r="AR660" s="47"/>
      <c r="AS660" s="47"/>
      <c r="AT660" s="47"/>
      <c r="AU660" s="47"/>
      <c r="AV660" s="47"/>
      <c r="AW660" s="47"/>
      <c r="AX660" s="47"/>
      <c r="AY660" s="47"/>
      <c r="AZ660" s="47"/>
      <c r="BA660" s="47"/>
      <c r="BB660" s="47"/>
      <c r="BC660" s="47"/>
      <c r="BD660" s="47"/>
      <c r="BE660" s="47"/>
      <c r="BF660" s="47"/>
      <c r="BG660" s="47"/>
      <c r="BH660" s="47"/>
      <c r="BI660" s="47"/>
      <c r="BJ660" s="47"/>
      <c r="BK660" s="47"/>
      <c r="BL660" s="47"/>
      <c r="BM660" s="47"/>
      <c r="BN660" s="47"/>
      <c r="BO660" s="47"/>
      <c r="BP660" s="47"/>
    </row>
    <row r="661" spans="1:68" ht="12.75" customHeight="1">
      <c r="A661" s="48"/>
      <c r="B661" s="47"/>
      <c r="C661" s="47"/>
      <c r="D661" s="47"/>
      <c r="E661" s="48"/>
      <c r="F661" s="47"/>
      <c r="G661" s="49"/>
      <c r="H661" s="50"/>
      <c r="I661" s="47"/>
      <c r="J661" s="47"/>
      <c r="K661" s="61"/>
      <c r="L661" s="47"/>
      <c r="M661" s="47"/>
      <c r="N661" s="47"/>
      <c r="O661" s="47"/>
      <c r="P661" s="47"/>
      <c r="Q661" s="48"/>
      <c r="R661" s="48"/>
      <c r="S661" s="62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  <c r="AD661" s="47"/>
      <c r="AE661" s="47"/>
      <c r="AF661" s="47"/>
      <c r="AG661" s="47"/>
      <c r="AH661" s="47"/>
      <c r="AI661" s="47"/>
      <c r="AJ661" s="47"/>
      <c r="AK661" s="47"/>
      <c r="AL661" s="47"/>
      <c r="AM661" s="47"/>
      <c r="AN661" s="47"/>
      <c r="AO661" s="47"/>
      <c r="AP661" s="47"/>
      <c r="AQ661" s="47"/>
      <c r="AR661" s="47"/>
      <c r="AS661" s="47"/>
      <c r="AT661" s="47"/>
      <c r="AU661" s="47"/>
      <c r="AV661" s="47"/>
      <c r="AW661" s="47"/>
      <c r="AX661" s="47"/>
      <c r="AY661" s="47"/>
      <c r="AZ661" s="47"/>
      <c r="BA661" s="47"/>
      <c r="BB661" s="47"/>
      <c r="BC661" s="47"/>
      <c r="BD661" s="47"/>
      <c r="BE661" s="47"/>
      <c r="BF661" s="47"/>
      <c r="BG661" s="47"/>
      <c r="BH661" s="47"/>
      <c r="BI661" s="47"/>
      <c r="BJ661" s="47"/>
      <c r="BK661" s="47"/>
      <c r="BL661" s="47"/>
      <c r="BM661" s="47"/>
      <c r="BN661" s="47"/>
      <c r="BO661" s="47"/>
      <c r="BP661" s="47"/>
    </row>
    <row r="662" spans="1:68" ht="12.75" customHeight="1">
      <c r="A662" s="48"/>
      <c r="B662" s="47"/>
      <c r="C662" s="47"/>
      <c r="D662" s="47"/>
      <c r="E662" s="48"/>
      <c r="F662" s="47"/>
      <c r="G662" s="49"/>
      <c r="H662" s="50"/>
      <c r="I662" s="47"/>
      <c r="J662" s="47"/>
      <c r="K662" s="61"/>
      <c r="L662" s="47"/>
      <c r="M662" s="47"/>
      <c r="N662" s="47"/>
      <c r="O662" s="47"/>
      <c r="P662" s="47"/>
      <c r="Q662" s="48"/>
      <c r="R662" s="48"/>
      <c r="S662" s="62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  <c r="AD662" s="47"/>
      <c r="AE662" s="47"/>
      <c r="AF662" s="47"/>
      <c r="AG662" s="47"/>
      <c r="AH662" s="47"/>
      <c r="AI662" s="47"/>
      <c r="AJ662" s="47"/>
      <c r="AK662" s="47"/>
      <c r="AL662" s="47"/>
      <c r="AM662" s="47"/>
      <c r="AN662" s="47"/>
      <c r="AO662" s="47"/>
      <c r="AP662" s="47"/>
      <c r="AQ662" s="47"/>
      <c r="AR662" s="47"/>
      <c r="AS662" s="47"/>
      <c r="AT662" s="47"/>
      <c r="AU662" s="47"/>
      <c r="AV662" s="47"/>
      <c r="AW662" s="47"/>
      <c r="AX662" s="47"/>
      <c r="AY662" s="47"/>
      <c r="AZ662" s="47"/>
      <c r="BA662" s="47"/>
      <c r="BB662" s="47"/>
      <c r="BC662" s="47"/>
      <c r="BD662" s="47"/>
      <c r="BE662" s="47"/>
      <c r="BF662" s="47"/>
      <c r="BG662" s="47"/>
      <c r="BH662" s="47"/>
      <c r="BI662" s="47"/>
      <c r="BJ662" s="47"/>
      <c r="BK662" s="47"/>
      <c r="BL662" s="47"/>
      <c r="BM662" s="47"/>
      <c r="BN662" s="47"/>
      <c r="BO662" s="47"/>
      <c r="BP662" s="47"/>
    </row>
    <row r="663" spans="1:68" ht="12.75" customHeight="1">
      <c r="A663" s="48"/>
      <c r="B663" s="47"/>
      <c r="C663" s="47"/>
      <c r="D663" s="47"/>
      <c r="E663" s="48"/>
      <c r="F663" s="47"/>
      <c r="G663" s="49"/>
      <c r="H663" s="50"/>
      <c r="I663" s="47"/>
      <c r="J663" s="47"/>
      <c r="K663" s="61"/>
      <c r="L663" s="47"/>
      <c r="M663" s="47"/>
      <c r="N663" s="47"/>
      <c r="O663" s="47"/>
      <c r="P663" s="47"/>
      <c r="Q663" s="48"/>
      <c r="R663" s="48"/>
      <c r="S663" s="62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  <c r="AD663" s="47"/>
      <c r="AE663" s="47"/>
      <c r="AF663" s="47"/>
      <c r="AG663" s="47"/>
      <c r="AH663" s="47"/>
      <c r="AI663" s="47"/>
      <c r="AJ663" s="47"/>
      <c r="AK663" s="47"/>
      <c r="AL663" s="47"/>
      <c r="AM663" s="47"/>
      <c r="AN663" s="47"/>
      <c r="AO663" s="47"/>
      <c r="AP663" s="47"/>
      <c r="AQ663" s="47"/>
      <c r="AR663" s="47"/>
      <c r="AS663" s="47"/>
      <c r="AT663" s="47"/>
      <c r="AU663" s="47"/>
      <c r="AV663" s="47"/>
      <c r="AW663" s="47"/>
      <c r="AX663" s="47"/>
      <c r="AY663" s="47"/>
      <c r="AZ663" s="47"/>
      <c r="BA663" s="47"/>
      <c r="BB663" s="47"/>
      <c r="BC663" s="47"/>
      <c r="BD663" s="47"/>
      <c r="BE663" s="47"/>
      <c r="BF663" s="47"/>
      <c r="BG663" s="47"/>
      <c r="BH663" s="47"/>
      <c r="BI663" s="47"/>
      <c r="BJ663" s="47"/>
      <c r="BK663" s="47"/>
      <c r="BL663" s="47"/>
      <c r="BM663" s="47"/>
      <c r="BN663" s="47"/>
      <c r="BO663" s="47"/>
      <c r="BP663" s="47"/>
    </row>
    <row r="664" spans="1:68" ht="12.75" customHeight="1">
      <c r="A664" s="48"/>
      <c r="B664" s="47"/>
      <c r="C664" s="47"/>
      <c r="D664" s="47"/>
      <c r="E664" s="48"/>
      <c r="F664" s="47"/>
      <c r="G664" s="49"/>
      <c r="H664" s="50"/>
      <c r="I664" s="47"/>
      <c r="J664" s="47"/>
      <c r="K664" s="61"/>
      <c r="L664" s="47"/>
      <c r="M664" s="47"/>
      <c r="N664" s="47"/>
      <c r="O664" s="47"/>
      <c r="P664" s="47"/>
      <c r="Q664" s="48"/>
      <c r="R664" s="48"/>
      <c r="S664" s="62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  <c r="AD664" s="47"/>
      <c r="AE664" s="47"/>
      <c r="AF664" s="47"/>
      <c r="AG664" s="47"/>
      <c r="AH664" s="47"/>
      <c r="AI664" s="47"/>
      <c r="AJ664" s="47"/>
      <c r="AK664" s="47"/>
      <c r="AL664" s="47"/>
      <c r="AM664" s="47"/>
      <c r="AN664" s="47"/>
      <c r="AO664" s="47"/>
      <c r="AP664" s="47"/>
      <c r="AQ664" s="47"/>
      <c r="AR664" s="47"/>
      <c r="AS664" s="47"/>
      <c r="AT664" s="47"/>
      <c r="AU664" s="47"/>
      <c r="AV664" s="47"/>
      <c r="AW664" s="47"/>
      <c r="AX664" s="47"/>
      <c r="AY664" s="47"/>
      <c r="AZ664" s="47"/>
      <c r="BA664" s="47"/>
      <c r="BB664" s="47"/>
      <c r="BC664" s="47"/>
      <c r="BD664" s="47"/>
      <c r="BE664" s="47"/>
      <c r="BF664" s="47"/>
      <c r="BG664" s="47"/>
      <c r="BH664" s="47"/>
      <c r="BI664" s="47"/>
      <c r="BJ664" s="47"/>
      <c r="BK664" s="47"/>
      <c r="BL664" s="47"/>
      <c r="BM664" s="47"/>
      <c r="BN664" s="47"/>
      <c r="BO664" s="47"/>
      <c r="BP664" s="47"/>
    </row>
    <row r="665" spans="1:68" ht="12.75" customHeight="1">
      <c r="A665" s="48"/>
      <c r="B665" s="47"/>
      <c r="C665" s="47"/>
      <c r="D665" s="47"/>
      <c r="E665" s="48"/>
      <c r="F665" s="47"/>
      <c r="G665" s="49"/>
      <c r="H665" s="50"/>
      <c r="I665" s="47"/>
      <c r="J665" s="47"/>
      <c r="K665" s="61"/>
      <c r="L665" s="47"/>
      <c r="M665" s="47"/>
      <c r="N665" s="47"/>
      <c r="O665" s="47"/>
      <c r="P665" s="47"/>
      <c r="Q665" s="48"/>
      <c r="R665" s="48"/>
      <c r="S665" s="62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  <c r="AD665" s="47"/>
      <c r="AE665" s="47"/>
      <c r="AF665" s="47"/>
      <c r="AG665" s="47"/>
      <c r="AH665" s="47"/>
      <c r="AI665" s="47"/>
      <c r="AJ665" s="47"/>
      <c r="AK665" s="47"/>
      <c r="AL665" s="47"/>
      <c r="AM665" s="47"/>
      <c r="AN665" s="47"/>
      <c r="AO665" s="47"/>
      <c r="AP665" s="47"/>
      <c r="AQ665" s="47"/>
      <c r="AR665" s="47"/>
      <c r="AS665" s="47"/>
      <c r="AT665" s="47"/>
      <c r="AU665" s="47"/>
      <c r="AV665" s="47"/>
      <c r="AW665" s="47"/>
      <c r="AX665" s="47"/>
      <c r="AY665" s="47"/>
      <c r="AZ665" s="47"/>
      <c r="BA665" s="47"/>
      <c r="BB665" s="47"/>
      <c r="BC665" s="47"/>
      <c r="BD665" s="47"/>
      <c r="BE665" s="47"/>
      <c r="BF665" s="47"/>
      <c r="BG665" s="47"/>
      <c r="BH665" s="47"/>
      <c r="BI665" s="47"/>
      <c r="BJ665" s="47"/>
      <c r="BK665" s="47"/>
      <c r="BL665" s="47"/>
      <c r="BM665" s="47"/>
      <c r="BN665" s="47"/>
      <c r="BO665" s="47"/>
      <c r="BP665" s="47"/>
    </row>
    <row r="666" spans="1:68" ht="12.75" customHeight="1">
      <c r="A666" s="48"/>
      <c r="B666" s="47"/>
      <c r="C666" s="47"/>
      <c r="D666" s="47"/>
      <c r="E666" s="48"/>
      <c r="F666" s="47"/>
      <c r="G666" s="49"/>
      <c r="H666" s="50"/>
      <c r="I666" s="47"/>
      <c r="J666" s="47"/>
      <c r="K666" s="61"/>
      <c r="L666" s="47"/>
      <c r="M666" s="47"/>
      <c r="N666" s="47"/>
      <c r="O666" s="47"/>
      <c r="P666" s="47"/>
      <c r="Q666" s="48"/>
      <c r="R666" s="48"/>
      <c r="S666" s="62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  <c r="AD666" s="47"/>
      <c r="AE666" s="47"/>
      <c r="AF666" s="47"/>
      <c r="AG666" s="47"/>
      <c r="AH666" s="47"/>
      <c r="AI666" s="47"/>
      <c r="AJ666" s="47"/>
      <c r="AK666" s="47"/>
      <c r="AL666" s="47"/>
      <c r="AM666" s="47"/>
      <c r="AN666" s="47"/>
      <c r="AO666" s="47"/>
      <c r="AP666" s="47"/>
      <c r="AQ666" s="47"/>
      <c r="AR666" s="47"/>
      <c r="AS666" s="47"/>
      <c r="AT666" s="47"/>
      <c r="AU666" s="47"/>
      <c r="AV666" s="47"/>
      <c r="AW666" s="47"/>
      <c r="AX666" s="47"/>
      <c r="AY666" s="47"/>
      <c r="AZ666" s="47"/>
      <c r="BA666" s="47"/>
      <c r="BB666" s="47"/>
      <c r="BC666" s="47"/>
      <c r="BD666" s="47"/>
      <c r="BE666" s="47"/>
      <c r="BF666" s="47"/>
      <c r="BG666" s="47"/>
      <c r="BH666" s="47"/>
      <c r="BI666" s="47"/>
      <c r="BJ666" s="47"/>
      <c r="BK666" s="47"/>
      <c r="BL666" s="47"/>
      <c r="BM666" s="47"/>
      <c r="BN666" s="47"/>
      <c r="BO666" s="47"/>
      <c r="BP666" s="47"/>
    </row>
    <row r="667" spans="1:68" ht="12.75" customHeight="1">
      <c r="A667" s="48"/>
      <c r="B667" s="47"/>
      <c r="C667" s="47"/>
      <c r="D667" s="47"/>
      <c r="E667" s="48"/>
      <c r="F667" s="47"/>
      <c r="G667" s="49"/>
      <c r="H667" s="50"/>
      <c r="I667" s="47"/>
      <c r="J667" s="47"/>
      <c r="K667" s="61"/>
      <c r="L667" s="47"/>
      <c r="M667" s="47"/>
      <c r="N667" s="47"/>
      <c r="O667" s="47"/>
      <c r="P667" s="47"/>
      <c r="Q667" s="48"/>
      <c r="R667" s="48"/>
      <c r="S667" s="62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  <c r="AD667" s="47"/>
      <c r="AE667" s="47"/>
      <c r="AF667" s="47"/>
      <c r="AG667" s="47"/>
      <c r="AH667" s="47"/>
      <c r="AI667" s="47"/>
      <c r="AJ667" s="47"/>
      <c r="AK667" s="47"/>
      <c r="AL667" s="47"/>
      <c r="AM667" s="47"/>
      <c r="AN667" s="47"/>
      <c r="AO667" s="47"/>
      <c r="AP667" s="47"/>
      <c r="AQ667" s="47"/>
      <c r="AR667" s="47"/>
      <c r="AS667" s="47"/>
      <c r="AT667" s="47"/>
      <c r="AU667" s="47"/>
      <c r="AV667" s="47"/>
      <c r="AW667" s="47"/>
      <c r="AX667" s="47"/>
      <c r="AY667" s="47"/>
      <c r="AZ667" s="47"/>
      <c r="BA667" s="47"/>
      <c r="BB667" s="47"/>
      <c r="BC667" s="47"/>
      <c r="BD667" s="47"/>
      <c r="BE667" s="47"/>
      <c r="BF667" s="47"/>
      <c r="BG667" s="47"/>
      <c r="BH667" s="47"/>
      <c r="BI667" s="47"/>
      <c r="BJ667" s="47"/>
      <c r="BK667" s="47"/>
      <c r="BL667" s="47"/>
      <c r="BM667" s="47"/>
      <c r="BN667" s="47"/>
      <c r="BO667" s="47"/>
      <c r="BP667" s="47"/>
    </row>
    <row r="668" spans="1:68" ht="12.75" customHeight="1">
      <c r="A668" s="48"/>
      <c r="B668" s="47"/>
      <c r="C668" s="47"/>
      <c r="D668" s="47"/>
      <c r="E668" s="48"/>
      <c r="F668" s="47"/>
      <c r="G668" s="49"/>
      <c r="H668" s="50"/>
      <c r="I668" s="47"/>
      <c r="J668" s="47"/>
      <c r="K668" s="61"/>
      <c r="L668" s="47"/>
      <c r="M668" s="47"/>
      <c r="N668" s="47"/>
      <c r="O668" s="47"/>
      <c r="P668" s="47"/>
      <c r="Q668" s="48"/>
      <c r="R668" s="48"/>
      <c r="S668" s="62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  <c r="AD668" s="47"/>
      <c r="AE668" s="47"/>
      <c r="AF668" s="47"/>
      <c r="AG668" s="47"/>
      <c r="AH668" s="47"/>
      <c r="AI668" s="47"/>
      <c r="AJ668" s="47"/>
      <c r="AK668" s="47"/>
      <c r="AL668" s="47"/>
      <c r="AM668" s="47"/>
      <c r="AN668" s="47"/>
      <c r="AO668" s="47"/>
      <c r="AP668" s="47"/>
      <c r="AQ668" s="47"/>
      <c r="AR668" s="47"/>
      <c r="AS668" s="47"/>
      <c r="AT668" s="47"/>
      <c r="AU668" s="47"/>
      <c r="AV668" s="47"/>
      <c r="AW668" s="47"/>
      <c r="AX668" s="47"/>
      <c r="AY668" s="47"/>
      <c r="AZ668" s="47"/>
      <c r="BA668" s="47"/>
      <c r="BB668" s="47"/>
      <c r="BC668" s="47"/>
      <c r="BD668" s="47"/>
      <c r="BE668" s="47"/>
      <c r="BF668" s="47"/>
      <c r="BG668" s="47"/>
      <c r="BH668" s="47"/>
      <c r="BI668" s="47"/>
      <c r="BJ668" s="47"/>
      <c r="BK668" s="47"/>
      <c r="BL668" s="47"/>
      <c r="BM668" s="47"/>
      <c r="BN668" s="47"/>
      <c r="BO668" s="47"/>
      <c r="BP668" s="47"/>
    </row>
    <row r="669" spans="1:68" ht="12.75" customHeight="1">
      <c r="A669" s="48"/>
      <c r="B669" s="47"/>
      <c r="C669" s="47"/>
      <c r="D669" s="47"/>
      <c r="E669" s="48"/>
      <c r="F669" s="47"/>
      <c r="G669" s="49"/>
      <c r="H669" s="50"/>
      <c r="I669" s="47"/>
      <c r="J669" s="47"/>
      <c r="K669" s="61"/>
      <c r="L669" s="47"/>
      <c r="M669" s="47"/>
      <c r="N669" s="47"/>
      <c r="O669" s="47"/>
      <c r="P669" s="47"/>
      <c r="Q669" s="48"/>
      <c r="R669" s="48"/>
      <c r="S669" s="62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  <c r="AD669" s="47"/>
      <c r="AE669" s="47"/>
      <c r="AF669" s="47"/>
      <c r="AG669" s="47"/>
      <c r="AH669" s="47"/>
      <c r="AI669" s="47"/>
      <c r="AJ669" s="47"/>
      <c r="AK669" s="47"/>
      <c r="AL669" s="47"/>
      <c r="AM669" s="47"/>
      <c r="AN669" s="47"/>
      <c r="AO669" s="47"/>
      <c r="AP669" s="47"/>
      <c r="AQ669" s="47"/>
      <c r="AR669" s="47"/>
      <c r="AS669" s="47"/>
      <c r="AT669" s="47"/>
      <c r="AU669" s="47"/>
      <c r="AV669" s="47"/>
      <c r="AW669" s="47"/>
      <c r="AX669" s="47"/>
      <c r="AY669" s="47"/>
      <c r="AZ669" s="47"/>
      <c r="BA669" s="47"/>
      <c r="BB669" s="47"/>
      <c r="BC669" s="47"/>
      <c r="BD669" s="47"/>
      <c r="BE669" s="47"/>
      <c r="BF669" s="47"/>
      <c r="BG669" s="47"/>
      <c r="BH669" s="47"/>
      <c r="BI669" s="47"/>
      <c r="BJ669" s="47"/>
      <c r="BK669" s="47"/>
      <c r="BL669" s="47"/>
      <c r="BM669" s="47"/>
      <c r="BN669" s="47"/>
      <c r="BO669" s="47"/>
      <c r="BP669" s="47"/>
    </row>
    <row r="670" spans="1:68" ht="12.75" customHeight="1">
      <c r="A670" s="48"/>
      <c r="B670" s="47"/>
      <c r="C670" s="47"/>
      <c r="D670" s="47"/>
      <c r="E670" s="48"/>
      <c r="F670" s="47"/>
      <c r="G670" s="49"/>
      <c r="H670" s="50"/>
      <c r="I670" s="47"/>
      <c r="J670" s="47"/>
      <c r="K670" s="61"/>
      <c r="L670" s="47"/>
      <c r="M670" s="47"/>
      <c r="N670" s="47"/>
      <c r="O670" s="47"/>
      <c r="P670" s="47"/>
      <c r="Q670" s="48"/>
      <c r="R670" s="48"/>
      <c r="S670" s="62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  <c r="AD670" s="47"/>
      <c r="AE670" s="47"/>
      <c r="AF670" s="47"/>
      <c r="AG670" s="47"/>
      <c r="AH670" s="47"/>
      <c r="AI670" s="47"/>
      <c r="AJ670" s="47"/>
      <c r="AK670" s="47"/>
      <c r="AL670" s="47"/>
      <c r="AM670" s="47"/>
      <c r="AN670" s="47"/>
      <c r="AO670" s="47"/>
      <c r="AP670" s="47"/>
      <c r="AQ670" s="47"/>
      <c r="AR670" s="47"/>
      <c r="AS670" s="47"/>
      <c r="AT670" s="47"/>
      <c r="AU670" s="47"/>
      <c r="AV670" s="47"/>
      <c r="AW670" s="47"/>
      <c r="AX670" s="47"/>
      <c r="AY670" s="47"/>
      <c r="AZ670" s="47"/>
      <c r="BA670" s="47"/>
      <c r="BB670" s="47"/>
      <c r="BC670" s="47"/>
      <c r="BD670" s="47"/>
      <c r="BE670" s="47"/>
      <c r="BF670" s="47"/>
      <c r="BG670" s="47"/>
      <c r="BH670" s="47"/>
      <c r="BI670" s="47"/>
      <c r="BJ670" s="47"/>
      <c r="BK670" s="47"/>
      <c r="BL670" s="47"/>
      <c r="BM670" s="47"/>
      <c r="BN670" s="47"/>
      <c r="BO670" s="47"/>
      <c r="BP670" s="47"/>
    </row>
    <row r="671" spans="1:68" ht="12.75" customHeight="1">
      <c r="A671" s="48"/>
      <c r="B671" s="47"/>
      <c r="C671" s="47"/>
      <c r="D671" s="47"/>
      <c r="E671" s="48"/>
      <c r="F671" s="47"/>
      <c r="G671" s="49"/>
      <c r="H671" s="50"/>
      <c r="I671" s="47"/>
      <c r="J671" s="47"/>
      <c r="K671" s="61"/>
      <c r="L671" s="47"/>
      <c r="M671" s="47"/>
      <c r="N671" s="47"/>
      <c r="O671" s="47"/>
      <c r="P671" s="47"/>
      <c r="Q671" s="48"/>
      <c r="R671" s="48"/>
      <c r="S671" s="62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  <c r="AD671" s="47"/>
      <c r="AE671" s="47"/>
      <c r="AF671" s="47"/>
      <c r="AG671" s="47"/>
      <c r="AH671" s="47"/>
      <c r="AI671" s="47"/>
      <c r="AJ671" s="47"/>
      <c r="AK671" s="47"/>
      <c r="AL671" s="47"/>
      <c r="AM671" s="47"/>
      <c r="AN671" s="47"/>
      <c r="AO671" s="47"/>
      <c r="AP671" s="47"/>
      <c r="AQ671" s="47"/>
      <c r="AR671" s="47"/>
      <c r="AS671" s="47"/>
      <c r="AT671" s="47"/>
      <c r="AU671" s="47"/>
      <c r="AV671" s="47"/>
      <c r="AW671" s="47"/>
      <c r="AX671" s="47"/>
      <c r="AY671" s="47"/>
      <c r="AZ671" s="47"/>
      <c r="BA671" s="47"/>
      <c r="BB671" s="47"/>
      <c r="BC671" s="47"/>
      <c r="BD671" s="47"/>
      <c r="BE671" s="47"/>
      <c r="BF671" s="47"/>
      <c r="BG671" s="47"/>
      <c r="BH671" s="47"/>
      <c r="BI671" s="47"/>
      <c r="BJ671" s="47"/>
      <c r="BK671" s="47"/>
      <c r="BL671" s="47"/>
      <c r="BM671" s="47"/>
      <c r="BN671" s="47"/>
      <c r="BO671" s="47"/>
      <c r="BP671" s="47"/>
    </row>
    <row r="672" spans="1:68" ht="12.75" customHeight="1">
      <c r="A672" s="48"/>
      <c r="B672" s="47"/>
      <c r="C672" s="47"/>
      <c r="D672" s="47"/>
      <c r="E672" s="48"/>
      <c r="F672" s="47"/>
      <c r="G672" s="49"/>
      <c r="H672" s="50"/>
      <c r="I672" s="47"/>
      <c r="J672" s="47"/>
      <c r="K672" s="61"/>
      <c r="L672" s="47"/>
      <c r="M672" s="47"/>
      <c r="N672" s="47"/>
      <c r="O672" s="47"/>
      <c r="P672" s="47"/>
      <c r="Q672" s="48"/>
      <c r="R672" s="48"/>
      <c r="S672" s="62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  <c r="AD672" s="47"/>
      <c r="AE672" s="47"/>
      <c r="AF672" s="47"/>
      <c r="AG672" s="47"/>
      <c r="AH672" s="47"/>
      <c r="AI672" s="47"/>
      <c r="AJ672" s="47"/>
      <c r="AK672" s="47"/>
      <c r="AL672" s="47"/>
      <c r="AM672" s="47"/>
      <c r="AN672" s="47"/>
      <c r="AO672" s="47"/>
      <c r="AP672" s="47"/>
      <c r="AQ672" s="47"/>
      <c r="AR672" s="47"/>
      <c r="AS672" s="47"/>
      <c r="AT672" s="47"/>
      <c r="AU672" s="47"/>
      <c r="AV672" s="47"/>
      <c r="AW672" s="47"/>
      <c r="AX672" s="47"/>
      <c r="AY672" s="47"/>
      <c r="AZ672" s="47"/>
      <c r="BA672" s="47"/>
      <c r="BB672" s="47"/>
      <c r="BC672" s="47"/>
      <c r="BD672" s="47"/>
      <c r="BE672" s="47"/>
      <c r="BF672" s="47"/>
      <c r="BG672" s="47"/>
      <c r="BH672" s="47"/>
      <c r="BI672" s="47"/>
      <c r="BJ672" s="47"/>
      <c r="BK672" s="47"/>
      <c r="BL672" s="47"/>
      <c r="BM672" s="47"/>
      <c r="BN672" s="47"/>
      <c r="BO672" s="47"/>
      <c r="BP672" s="47"/>
    </row>
    <row r="673" spans="1:68" ht="12.75" customHeight="1">
      <c r="A673" s="48"/>
      <c r="B673" s="47"/>
      <c r="C673" s="47"/>
      <c r="D673" s="47"/>
      <c r="E673" s="48"/>
      <c r="F673" s="47"/>
      <c r="G673" s="49"/>
      <c r="H673" s="50"/>
      <c r="I673" s="47"/>
      <c r="J673" s="47"/>
      <c r="K673" s="61"/>
      <c r="L673" s="47"/>
      <c r="M673" s="47"/>
      <c r="N673" s="47"/>
      <c r="O673" s="47"/>
      <c r="P673" s="47"/>
      <c r="Q673" s="48"/>
      <c r="R673" s="48"/>
      <c r="S673" s="62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  <c r="AD673" s="47"/>
      <c r="AE673" s="47"/>
      <c r="AF673" s="47"/>
      <c r="AG673" s="47"/>
      <c r="AH673" s="47"/>
      <c r="AI673" s="47"/>
      <c r="AJ673" s="47"/>
      <c r="AK673" s="47"/>
      <c r="AL673" s="47"/>
      <c r="AM673" s="47"/>
      <c r="AN673" s="47"/>
      <c r="AO673" s="47"/>
      <c r="AP673" s="47"/>
      <c r="AQ673" s="47"/>
      <c r="AR673" s="47"/>
      <c r="AS673" s="47"/>
      <c r="AT673" s="47"/>
      <c r="AU673" s="47"/>
      <c r="AV673" s="47"/>
      <c r="AW673" s="47"/>
      <c r="AX673" s="47"/>
      <c r="AY673" s="47"/>
      <c r="AZ673" s="47"/>
      <c r="BA673" s="47"/>
      <c r="BB673" s="47"/>
      <c r="BC673" s="47"/>
      <c r="BD673" s="47"/>
      <c r="BE673" s="47"/>
      <c r="BF673" s="47"/>
      <c r="BG673" s="47"/>
      <c r="BH673" s="47"/>
      <c r="BI673" s="47"/>
      <c r="BJ673" s="47"/>
      <c r="BK673" s="47"/>
      <c r="BL673" s="47"/>
      <c r="BM673" s="47"/>
      <c r="BN673" s="47"/>
      <c r="BO673" s="47"/>
      <c r="BP673" s="47"/>
    </row>
    <row r="674" spans="1:68" ht="12.75" customHeight="1">
      <c r="A674" s="48"/>
      <c r="B674" s="47"/>
      <c r="C674" s="47"/>
      <c r="D674" s="47"/>
      <c r="E674" s="48"/>
      <c r="F674" s="47"/>
      <c r="G674" s="49"/>
      <c r="H674" s="50"/>
      <c r="I674" s="47"/>
      <c r="J674" s="47"/>
      <c r="K674" s="61"/>
      <c r="L674" s="47"/>
      <c r="M674" s="47"/>
      <c r="N674" s="47"/>
      <c r="O674" s="47"/>
      <c r="P674" s="47"/>
      <c r="Q674" s="48"/>
      <c r="R674" s="48"/>
      <c r="S674" s="62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  <c r="AD674" s="47"/>
      <c r="AE674" s="47"/>
      <c r="AF674" s="47"/>
      <c r="AG674" s="47"/>
      <c r="AH674" s="47"/>
      <c r="AI674" s="47"/>
      <c r="AJ674" s="47"/>
      <c r="AK674" s="47"/>
      <c r="AL674" s="47"/>
      <c r="AM674" s="47"/>
      <c r="AN674" s="47"/>
      <c r="AO674" s="47"/>
      <c r="AP674" s="47"/>
      <c r="AQ674" s="47"/>
      <c r="AR674" s="47"/>
      <c r="AS674" s="47"/>
      <c r="AT674" s="47"/>
      <c r="AU674" s="47"/>
      <c r="AV674" s="47"/>
      <c r="AW674" s="47"/>
      <c r="AX674" s="47"/>
      <c r="AY674" s="47"/>
      <c r="AZ674" s="47"/>
      <c r="BA674" s="47"/>
      <c r="BB674" s="47"/>
      <c r="BC674" s="47"/>
      <c r="BD674" s="47"/>
      <c r="BE674" s="47"/>
      <c r="BF674" s="47"/>
      <c r="BG674" s="47"/>
      <c r="BH674" s="47"/>
      <c r="BI674" s="47"/>
      <c r="BJ674" s="47"/>
      <c r="BK674" s="47"/>
      <c r="BL674" s="47"/>
      <c r="BM674" s="47"/>
      <c r="BN674" s="47"/>
      <c r="BO674" s="47"/>
      <c r="BP674" s="47"/>
    </row>
    <row r="675" spans="1:68" ht="12.75" customHeight="1">
      <c r="A675" s="48"/>
      <c r="B675" s="47"/>
      <c r="C675" s="47"/>
      <c r="D675" s="47"/>
      <c r="E675" s="48"/>
      <c r="F675" s="47"/>
      <c r="G675" s="49"/>
      <c r="H675" s="50"/>
      <c r="I675" s="47"/>
      <c r="J675" s="47"/>
      <c r="K675" s="61"/>
      <c r="L675" s="47"/>
      <c r="M675" s="47"/>
      <c r="N675" s="47"/>
      <c r="O675" s="47"/>
      <c r="P675" s="47"/>
      <c r="Q675" s="48"/>
      <c r="R675" s="48"/>
      <c r="S675" s="62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  <c r="AD675" s="47"/>
      <c r="AE675" s="47"/>
      <c r="AF675" s="47"/>
      <c r="AG675" s="47"/>
      <c r="AH675" s="47"/>
      <c r="AI675" s="47"/>
      <c r="AJ675" s="47"/>
      <c r="AK675" s="47"/>
      <c r="AL675" s="47"/>
      <c r="AM675" s="47"/>
      <c r="AN675" s="47"/>
      <c r="AO675" s="47"/>
      <c r="AP675" s="47"/>
      <c r="AQ675" s="47"/>
      <c r="AR675" s="47"/>
      <c r="AS675" s="47"/>
      <c r="AT675" s="47"/>
      <c r="AU675" s="47"/>
      <c r="AV675" s="47"/>
      <c r="AW675" s="47"/>
      <c r="AX675" s="47"/>
      <c r="AY675" s="47"/>
      <c r="AZ675" s="47"/>
      <c r="BA675" s="47"/>
      <c r="BB675" s="47"/>
      <c r="BC675" s="47"/>
      <c r="BD675" s="47"/>
      <c r="BE675" s="47"/>
      <c r="BF675" s="47"/>
      <c r="BG675" s="47"/>
      <c r="BH675" s="47"/>
      <c r="BI675" s="47"/>
      <c r="BJ675" s="47"/>
      <c r="BK675" s="47"/>
      <c r="BL675" s="47"/>
      <c r="BM675" s="47"/>
      <c r="BN675" s="47"/>
      <c r="BO675" s="47"/>
      <c r="BP675" s="47"/>
    </row>
    <row r="676" spans="1:68" ht="12.75" customHeight="1">
      <c r="A676" s="48"/>
      <c r="B676" s="47"/>
      <c r="C676" s="47"/>
      <c r="D676" s="47"/>
      <c r="E676" s="48"/>
      <c r="F676" s="47"/>
      <c r="G676" s="49"/>
      <c r="H676" s="50"/>
      <c r="I676" s="47"/>
      <c r="J676" s="47"/>
      <c r="K676" s="61"/>
      <c r="L676" s="47"/>
      <c r="M676" s="47"/>
      <c r="N676" s="47"/>
      <c r="O676" s="47"/>
      <c r="P676" s="47"/>
      <c r="Q676" s="48"/>
      <c r="R676" s="48"/>
      <c r="S676" s="62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  <c r="AD676" s="47"/>
      <c r="AE676" s="47"/>
      <c r="AF676" s="47"/>
      <c r="AG676" s="47"/>
      <c r="AH676" s="47"/>
      <c r="AI676" s="47"/>
      <c r="AJ676" s="47"/>
      <c r="AK676" s="47"/>
      <c r="AL676" s="47"/>
      <c r="AM676" s="47"/>
      <c r="AN676" s="47"/>
      <c r="AO676" s="47"/>
      <c r="AP676" s="47"/>
      <c r="AQ676" s="47"/>
      <c r="AR676" s="47"/>
      <c r="AS676" s="47"/>
      <c r="AT676" s="47"/>
      <c r="AU676" s="47"/>
      <c r="AV676" s="47"/>
      <c r="AW676" s="47"/>
      <c r="AX676" s="47"/>
      <c r="AY676" s="47"/>
      <c r="AZ676" s="47"/>
      <c r="BA676" s="47"/>
      <c r="BB676" s="47"/>
      <c r="BC676" s="47"/>
      <c r="BD676" s="47"/>
      <c r="BE676" s="47"/>
      <c r="BF676" s="47"/>
      <c r="BG676" s="47"/>
      <c r="BH676" s="47"/>
      <c r="BI676" s="47"/>
      <c r="BJ676" s="47"/>
      <c r="BK676" s="47"/>
      <c r="BL676" s="47"/>
      <c r="BM676" s="47"/>
      <c r="BN676" s="47"/>
      <c r="BO676" s="47"/>
      <c r="BP676" s="47"/>
    </row>
    <row r="677" spans="1:68" ht="12.75" customHeight="1">
      <c r="A677" s="48"/>
      <c r="B677" s="47"/>
      <c r="C677" s="47"/>
      <c r="D677" s="47"/>
      <c r="E677" s="48"/>
      <c r="F677" s="47"/>
      <c r="G677" s="49"/>
      <c r="H677" s="50"/>
      <c r="I677" s="47"/>
      <c r="J677" s="47"/>
      <c r="K677" s="61"/>
      <c r="L677" s="47"/>
      <c r="M677" s="47"/>
      <c r="N677" s="47"/>
      <c r="O677" s="47"/>
      <c r="P677" s="47"/>
      <c r="Q677" s="48"/>
      <c r="R677" s="48"/>
      <c r="S677" s="62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  <c r="AD677" s="47"/>
      <c r="AE677" s="47"/>
      <c r="AF677" s="47"/>
      <c r="AG677" s="47"/>
      <c r="AH677" s="47"/>
      <c r="AI677" s="47"/>
      <c r="AJ677" s="47"/>
      <c r="AK677" s="47"/>
      <c r="AL677" s="47"/>
      <c r="AM677" s="47"/>
      <c r="AN677" s="47"/>
      <c r="AO677" s="47"/>
      <c r="AP677" s="47"/>
      <c r="AQ677" s="47"/>
      <c r="AR677" s="47"/>
      <c r="AS677" s="47"/>
      <c r="AT677" s="47"/>
      <c r="AU677" s="47"/>
      <c r="AV677" s="47"/>
      <c r="AW677" s="47"/>
      <c r="AX677" s="47"/>
      <c r="AY677" s="47"/>
      <c r="AZ677" s="47"/>
      <c r="BA677" s="47"/>
      <c r="BB677" s="47"/>
      <c r="BC677" s="47"/>
      <c r="BD677" s="47"/>
      <c r="BE677" s="47"/>
      <c r="BF677" s="47"/>
      <c r="BG677" s="47"/>
      <c r="BH677" s="47"/>
      <c r="BI677" s="47"/>
      <c r="BJ677" s="47"/>
      <c r="BK677" s="47"/>
      <c r="BL677" s="47"/>
      <c r="BM677" s="47"/>
      <c r="BN677" s="47"/>
      <c r="BO677" s="47"/>
      <c r="BP677" s="47"/>
    </row>
    <row r="678" spans="1:68" ht="12.75" customHeight="1">
      <c r="A678" s="48"/>
      <c r="B678" s="47"/>
      <c r="C678" s="47"/>
      <c r="D678" s="47"/>
      <c r="E678" s="48"/>
      <c r="F678" s="47"/>
      <c r="G678" s="49"/>
      <c r="H678" s="50"/>
      <c r="I678" s="47"/>
      <c r="J678" s="47"/>
      <c r="K678" s="61"/>
      <c r="L678" s="47"/>
      <c r="M678" s="47"/>
      <c r="N678" s="47"/>
      <c r="O678" s="47"/>
      <c r="P678" s="47"/>
      <c r="Q678" s="48"/>
      <c r="R678" s="48"/>
      <c r="S678" s="62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  <c r="AD678" s="47"/>
      <c r="AE678" s="47"/>
      <c r="AF678" s="47"/>
      <c r="AG678" s="47"/>
      <c r="AH678" s="47"/>
      <c r="AI678" s="47"/>
      <c r="AJ678" s="47"/>
      <c r="AK678" s="47"/>
      <c r="AL678" s="47"/>
      <c r="AM678" s="47"/>
      <c r="AN678" s="47"/>
      <c r="AO678" s="47"/>
      <c r="AP678" s="47"/>
      <c r="AQ678" s="47"/>
      <c r="AR678" s="47"/>
      <c r="AS678" s="47"/>
      <c r="AT678" s="47"/>
      <c r="AU678" s="47"/>
      <c r="AV678" s="47"/>
      <c r="AW678" s="47"/>
      <c r="AX678" s="47"/>
      <c r="AY678" s="47"/>
      <c r="AZ678" s="47"/>
      <c r="BA678" s="47"/>
      <c r="BB678" s="47"/>
      <c r="BC678" s="47"/>
      <c r="BD678" s="47"/>
      <c r="BE678" s="47"/>
      <c r="BF678" s="47"/>
      <c r="BG678" s="47"/>
      <c r="BH678" s="47"/>
      <c r="BI678" s="47"/>
      <c r="BJ678" s="47"/>
      <c r="BK678" s="47"/>
      <c r="BL678" s="47"/>
      <c r="BM678" s="47"/>
      <c r="BN678" s="47"/>
      <c r="BO678" s="47"/>
      <c r="BP678" s="47"/>
    </row>
    <row r="679" spans="1:68" ht="12.75" customHeight="1">
      <c r="A679" s="48"/>
      <c r="B679" s="47"/>
      <c r="C679" s="47"/>
      <c r="D679" s="47"/>
      <c r="E679" s="48"/>
      <c r="F679" s="47"/>
      <c r="G679" s="49"/>
      <c r="H679" s="50"/>
      <c r="I679" s="47"/>
      <c r="J679" s="47"/>
      <c r="K679" s="61"/>
      <c r="L679" s="47"/>
      <c r="M679" s="47"/>
      <c r="N679" s="47"/>
      <c r="O679" s="47"/>
      <c r="P679" s="47"/>
      <c r="Q679" s="48"/>
      <c r="R679" s="48"/>
      <c r="S679" s="62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  <c r="AD679" s="47"/>
      <c r="AE679" s="47"/>
      <c r="AF679" s="47"/>
      <c r="AG679" s="47"/>
      <c r="AH679" s="47"/>
      <c r="AI679" s="47"/>
      <c r="AJ679" s="47"/>
      <c r="AK679" s="47"/>
      <c r="AL679" s="47"/>
      <c r="AM679" s="47"/>
      <c r="AN679" s="47"/>
      <c r="AO679" s="47"/>
      <c r="AP679" s="47"/>
      <c r="AQ679" s="47"/>
      <c r="AR679" s="47"/>
      <c r="AS679" s="47"/>
      <c r="AT679" s="47"/>
      <c r="AU679" s="47"/>
      <c r="AV679" s="47"/>
      <c r="AW679" s="47"/>
      <c r="AX679" s="47"/>
      <c r="AY679" s="47"/>
      <c r="AZ679" s="47"/>
      <c r="BA679" s="47"/>
      <c r="BB679" s="47"/>
      <c r="BC679" s="47"/>
      <c r="BD679" s="47"/>
      <c r="BE679" s="47"/>
      <c r="BF679" s="47"/>
      <c r="BG679" s="47"/>
      <c r="BH679" s="47"/>
      <c r="BI679" s="47"/>
      <c r="BJ679" s="47"/>
      <c r="BK679" s="47"/>
      <c r="BL679" s="47"/>
      <c r="BM679" s="47"/>
      <c r="BN679" s="47"/>
      <c r="BO679" s="47"/>
      <c r="BP679" s="47"/>
    </row>
    <row r="680" spans="1:68" ht="12.75" customHeight="1">
      <c r="A680" s="48"/>
      <c r="B680" s="47"/>
      <c r="C680" s="47"/>
      <c r="D680" s="47"/>
      <c r="E680" s="48"/>
      <c r="F680" s="47"/>
      <c r="G680" s="49"/>
      <c r="H680" s="50"/>
      <c r="I680" s="47"/>
      <c r="J680" s="47"/>
      <c r="K680" s="61"/>
      <c r="L680" s="47"/>
      <c r="M680" s="47"/>
      <c r="N680" s="47"/>
      <c r="O680" s="47"/>
      <c r="P680" s="47"/>
      <c r="Q680" s="48"/>
      <c r="R680" s="48"/>
      <c r="S680" s="62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  <c r="AD680" s="47"/>
      <c r="AE680" s="47"/>
      <c r="AF680" s="47"/>
      <c r="AG680" s="47"/>
      <c r="AH680" s="47"/>
      <c r="AI680" s="47"/>
      <c r="AJ680" s="47"/>
      <c r="AK680" s="47"/>
      <c r="AL680" s="47"/>
      <c r="AM680" s="47"/>
      <c r="AN680" s="47"/>
      <c r="AO680" s="47"/>
      <c r="AP680" s="47"/>
      <c r="AQ680" s="47"/>
      <c r="AR680" s="47"/>
      <c r="AS680" s="47"/>
      <c r="AT680" s="47"/>
      <c r="AU680" s="47"/>
      <c r="AV680" s="47"/>
      <c r="AW680" s="47"/>
      <c r="AX680" s="47"/>
      <c r="AY680" s="47"/>
      <c r="AZ680" s="47"/>
      <c r="BA680" s="47"/>
      <c r="BB680" s="47"/>
      <c r="BC680" s="47"/>
      <c r="BD680" s="47"/>
      <c r="BE680" s="47"/>
      <c r="BF680" s="47"/>
      <c r="BG680" s="47"/>
      <c r="BH680" s="47"/>
      <c r="BI680" s="47"/>
      <c r="BJ680" s="47"/>
      <c r="BK680" s="47"/>
      <c r="BL680" s="47"/>
      <c r="BM680" s="47"/>
      <c r="BN680" s="47"/>
      <c r="BO680" s="47"/>
      <c r="BP680" s="47"/>
    </row>
    <row r="681" spans="1:68" ht="12.75" customHeight="1">
      <c r="A681" s="48"/>
      <c r="B681" s="47"/>
      <c r="C681" s="47"/>
      <c r="D681" s="47"/>
      <c r="E681" s="48"/>
      <c r="F681" s="47"/>
      <c r="G681" s="49"/>
      <c r="H681" s="50"/>
      <c r="I681" s="47"/>
      <c r="J681" s="47"/>
      <c r="K681" s="61"/>
      <c r="L681" s="47"/>
      <c r="M681" s="47"/>
      <c r="N681" s="47"/>
      <c r="O681" s="47"/>
      <c r="P681" s="47"/>
      <c r="Q681" s="48"/>
      <c r="R681" s="48"/>
      <c r="S681" s="62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  <c r="AD681" s="47"/>
      <c r="AE681" s="47"/>
      <c r="AF681" s="47"/>
      <c r="AG681" s="47"/>
      <c r="AH681" s="47"/>
      <c r="AI681" s="47"/>
      <c r="AJ681" s="47"/>
      <c r="AK681" s="47"/>
      <c r="AL681" s="47"/>
      <c r="AM681" s="47"/>
      <c r="AN681" s="47"/>
      <c r="AO681" s="47"/>
      <c r="AP681" s="47"/>
      <c r="AQ681" s="47"/>
      <c r="AR681" s="47"/>
      <c r="AS681" s="47"/>
      <c r="AT681" s="47"/>
      <c r="AU681" s="47"/>
      <c r="AV681" s="47"/>
      <c r="AW681" s="47"/>
      <c r="AX681" s="47"/>
      <c r="AY681" s="47"/>
      <c r="AZ681" s="47"/>
      <c r="BA681" s="47"/>
      <c r="BB681" s="47"/>
      <c r="BC681" s="47"/>
      <c r="BD681" s="47"/>
      <c r="BE681" s="47"/>
      <c r="BF681" s="47"/>
      <c r="BG681" s="47"/>
      <c r="BH681" s="47"/>
      <c r="BI681" s="47"/>
      <c r="BJ681" s="47"/>
      <c r="BK681" s="47"/>
      <c r="BL681" s="47"/>
      <c r="BM681" s="47"/>
      <c r="BN681" s="47"/>
      <c r="BO681" s="47"/>
      <c r="BP681" s="47"/>
    </row>
    <row r="682" spans="1:68" ht="12.75" customHeight="1">
      <c r="A682" s="48"/>
      <c r="B682" s="47"/>
      <c r="C682" s="47"/>
      <c r="D682" s="47"/>
      <c r="E682" s="48"/>
      <c r="F682" s="47"/>
      <c r="G682" s="49"/>
      <c r="H682" s="50"/>
      <c r="I682" s="47"/>
      <c r="J682" s="47"/>
      <c r="K682" s="61"/>
      <c r="L682" s="47"/>
      <c r="M682" s="47"/>
      <c r="N682" s="47"/>
      <c r="O682" s="47"/>
      <c r="P682" s="47"/>
      <c r="Q682" s="48"/>
      <c r="R682" s="48"/>
      <c r="S682" s="62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  <c r="AD682" s="47"/>
      <c r="AE682" s="47"/>
      <c r="AF682" s="47"/>
      <c r="AG682" s="47"/>
      <c r="AH682" s="47"/>
      <c r="AI682" s="47"/>
      <c r="AJ682" s="47"/>
      <c r="AK682" s="47"/>
      <c r="AL682" s="47"/>
      <c r="AM682" s="47"/>
      <c r="AN682" s="47"/>
      <c r="AO682" s="47"/>
      <c r="AP682" s="47"/>
      <c r="AQ682" s="47"/>
      <c r="AR682" s="47"/>
      <c r="AS682" s="47"/>
      <c r="AT682" s="47"/>
      <c r="AU682" s="47"/>
      <c r="AV682" s="47"/>
      <c r="AW682" s="47"/>
      <c r="AX682" s="47"/>
      <c r="AY682" s="47"/>
      <c r="AZ682" s="47"/>
      <c r="BA682" s="47"/>
      <c r="BB682" s="47"/>
      <c r="BC682" s="47"/>
      <c r="BD682" s="47"/>
      <c r="BE682" s="47"/>
      <c r="BF682" s="47"/>
      <c r="BG682" s="47"/>
      <c r="BH682" s="47"/>
      <c r="BI682" s="47"/>
      <c r="BJ682" s="47"/>
      <c r="BK682" s="47"/>
      <c r="BL682" s="47"/>
      <c r="BM682" s="47"/>
      <c r="BN682" s="47"/>
      <c r="BO682" s="47"/>
      <c r="BP682" s="47"/>
    </row>
    <row r="683" spans="1:68" ht="12.75" customHeight="1">
      <c r="A683" s="48"/>
      <c r="B683" s="47"/>
      <c r="C683" s="47"/>
      <c r="D683" s="47"/>
      <c r="E683" s="48"/>
      <c r="F683" s="47"/>
      <c r="G683" s="49"/>
      <c r="H683" s="50"/>
      <c r="I683" s="47"/>
      <c r="J683" s="47"/>
      <c r="K683" s="61"/>
      <c r="L683" s="47"/>
      <c r="M683" s="47"/>
      <c r="N683" s="47"/>
      <c r="O683" s="47"/>
      <c r="P683" s="47"/>
      <c r="Q683" s="48"/>
      <c r="R683" s="48"/>
      <c r="S683" s="62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  <c r="AD683" s="47"/>
      <c r="AE683" s="47"/>
      <c r="AF683" s="47"/>
      <c r="AG683" s="47"/>
      <c r="AH683" s="47"/>
      <c r="AI683" s="47"/>
      <c r="AJ683" s="47"/>
      <c r="AK683" s="47"/>
      <c r="AL683" s="47"/>
      <c r="AM683" s="47"/>
      <c r="AN683" s="47"/>
      <c r="AO683" s="47"/>
      <c r="AP683" s="47"/>
      <c r="AQ683" s="47"/>
      <c r="AR683" s="47"/>
      <c r="AS683" s="47"/>
      <c r="AT683" s="47"/>
      <c r="AU683" s="47"/>
      <c r="AV683" s="47"/>
      <c r="AW683" s="47"/>
      <c r="AX683" s="47"/>
      <c r="AY683" s="47"/>
      <c r="AZ683" s="47"/>
      <c r="BA683" s="47"/>
      <c r="BB683" s="47"/>
      <c r="BC683" s="47"/>
      <c r="BD683" s="47"/>
      <c r="BE683" s="47"/>
      <c r="BF683" s="47"/>
      <c r="BG683" s="47"/>
      <c r="BH683" s="47"/>
      <c r="BI683" s="47"/>
      <c r="BJ683" s="47"/>
      <c r="BK683" s="47"/>
      <c r="BL683" s="47"/>
      <c r="BM683" s="47"/>
      <c r="BN683" s="47"/>
      <c r="BO683" s="47"/>
      <c r="BP683" s="47"/>
    </row>
    <row r="684" spans="1:68" ht="12.75" customHeight="1">
      <c r="A684" s="48"/>
      <c r="B684" s="47"/>
      <c r="C684" s="47"/>
      <c r="D684" s="47"/>
      <c r="E684" s="48"/>
      <c r="F684" s="47"/>
      <c r="G684" s="49"/>
      <c r="H684" s="50"/>
      <c r="I684" s="47"/>
      <c r="J684" s="47"/>
      <c r="K684" s="61"/>
      <c r="L684" s="47"/>
      <c r="M684" s="47"/>
      <c r="N684" s="47"/>
      <c r="O684" s="47"/>
      <c r="P684" s="47"/>
      <c r="Q684" s="48"/>
      <c r="R684" s="48"/>
      <c r="S684" s="62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  <c r="AD684" s="47"/>
      <c r="AE684" s="47"/>
      <c r="AF684" s="47"/>
      <c r="AG684" s="47"/>
      <c r="AH684" s="47"/>
      <c r="AI684" s="47"/>
      <c r="AJ684" s="47"/>
      <c r="AK684" s="47"/>
      <c r="AL684" s="47"/>
      <c r="AM684" s="47"/>
      <c r="AN684" s="47"/>
      <c r="AO684" s="47"/>
      <c r="AP684" s="47"/>
      <c r="AQ684" s="47"/>
      <c r="AR684" s="47"/>
      <c r="AS684" s="47"/>
      <c r="AT684" s="47"/>
      <c r="AU684" s="47"/>
      <c r="AV684" s="47"/>
      <c r="AW684" s="47"/>
      <c r="AX684" s="47"/>
      <c r="AY684" s="47"/>
      <c r="AZ684" s="47"/>
      <c r="BA684" s="47"/>
      <c r="BB684" s="47"/>
      <c r="BC684" s="47"/>
      <c r="BD684" s="47"/>
      <c r="BE684" s="47"/>
      <c r="BF684" s="47"/>
      <c r="BG684" s="47"/>
      <c r="BH684" s="47"/>
      <c r="BI684" s="47"/>
      <c r="BJ684" s="47"/>
      <c r="BK684" s="47"/>
      <c r="BL684" s="47"/>
      <c r="BM684" s="47"/>
      <c r="BN684" s="47"/>
      <c r="BO684" s="47"/>
      <c r="BP684" s="47"/>
    </row>
    <row r="685" spans="1:68" ht="12.75" customHeight="1">
      <c r="A685" s="48"/>
      <c r="B685" s="47"/>
      <c r="C685" s="47"/>
      <c r="D685" s="47"/>
      <c r="E685" s="48"/>
      <c r="F685" s="47"/>
      <c r="G685" s="49"/>
      <c r="H685" s="50"/>
      <c r="I685" s="47"/>
      <c r="J685" s="47"/>
      <c r="K685" s="61"/>
      <c r="L685" s="47"/>
      <c r="M685" s="47"/>
      <c r="N685" s="47"/>
      <c r="O685" s="47"/>
      <c r="P685" s="47"/>
      <c r="Q685" s="48"/>
      <c r="R685" s="48"/>
      <c r="S685" s="62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  <c r="AD685" s="47"/>
      <c r="AE685" s="47"/>
      <c r="AF685" s="47"/>
      <c r="AG685" s="47"/>
      <c r="AH685" s="47"/>
      <c r="AI685" s="47"/>
      <c r="AJ685" s="47"/>
      <c r="AK685" s="47"/>
      <c r="AL685" s="47"/>
      <c r="AM685" s="47"/>
      <c r="AN685" s="47"/>
      <c r="AO685" s="47"/>
      <c r="AP685" s="47"/>
      <c r="AQ685" s="47"/>
      <c r="AR685" s="47"/>
      <c r="AS685" s="47"/>
      <c r="AT685" s="47"/>
      <c r="AU685" s="47"/>
      <c r="AV685" s="47"/>
      <c r="AW685" s="47"/>
      <c r="AX685" s="47"/>
      <c r="AY685" s="47"/>
      <c r="AZ685" s="47"/>
      <c r="BA685" s="47"/>
      <c r="BB685" s="47"/>
      <c r="BC685" s="47"/>
      <c r="BD685" s="47"/>
      <c r="BE685" s="47"/>
      <c r="BF685" s="47"/>
      <c r="BG685" s="47"/>
      <c r="BH685" s="47"/>
      <c r="BI685" s="47"/>
      <c r="BJ685" s="47"/>
      <c r="BK685" s="47"/>
      <c r="BL685" s="47"/>
      <c r="BM685" s="47"/>
      <c r="BN685" s="47"/>
      <c r="BO685" s="47"/>
      <c r="BP685" s="47"/>
    </row>
    <row r="686" spans="1:68" ht="12.75" customHeight="1">
      <c r="A686" s="48"/>
      <c r="B686" s="47"/>
      <c r="C686" s="47"/>
      <c r="D686" s="47"/>
      <c r="E686" s="48"/>
      <c r="F686" s="47"/>
      <c r="G686" s="49"/>
      <c r="H686" s="50"/>
      <c r="I686" s="47"/>
      <c r="J686" s="47"/>
      <c r="K686" s="61"/>
      <c r="L686" s="47"/>
      <c r="M686" s="47"/>
      <c r="N686" s="47"/>
      <c r="O686" s="47"/>
      <c r="P686" s="47"/>
      <c r="Q686" s="48"/>
      <c r="R686" s="48"/>
      <c r="S686" s="62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  <c r="AD686" s="47"/>
      <c r="AE686" s="47"/>
      <c r="AF686" s="47"/>
      <c r="AG686" s="47"/>
      <c r="AH686" s="47"/>
      <c r="AI686" s="47"/>
      <c r="AJ686" s="47"/>
      <c r="AK686" s="47"/>
      <c r="AL686" s="47"/>
      <c r="AM686" s="47"/>
      <c r="AN686" s="47"/>
      <c r="AO686" s="47"/>
      <c r="AP686" s="47"/>
      <c r="AQ686" s="47"/>
      <c r="AR686" s="47"/>
      <c r="AS686" s="47"/>
      <c r="AT686" s="47"/>
      <c r="AU686" s="47"/>
      <c r="AV686" s="47"/>
      <c r="AW686" s="47"/>
      <c r="AX686" s="47"/>
      <c r="AY686" s="47"/>
      <c r="AZ686" s="47"/>
      <c r="BA686" s="47"/>
      <c r="BB686" s="47"/>
      <c r="BC686" s="47"/>
      <c r="BD686" s="47"/>
      <c r="BE686" s="47"/>
      <c r="BF686" s="47"/>
      <c r="BG686" s="47"/>
      <c r="BH686" s="47"/>
      <c r="BI686" s="47"/>
      <c r="BJ686" s="47"/>
      <c r="BK686" s="47"/>
      <c r="BL686" s="47"/>
      <c r="BM686" s="47"/>
      <c r="BN686" s="47"/>
      <c r="BO686" s="47"/>
      <c r="BP686" s="47"/>
    </row>
    <row r="687" spans="1:68" ht="12.75" customHeight="1">
      <c r="A687" s="48"/>
      <c r="B687" s="47"/>
      <c r="C687" s="47"/>
      <c r="D687" s="47"/>
      <c r="E687" s="48"/>
      <c r="F687" s="47"/>
      <c r="G687" s="49"/>
      <c r="H687" s="50"/>
      <c r="I687" s="47"/>
      <c r="J687" s="47"/>
      <c r="K687" s="61"/>
      <c r="L687" s="47"/>
      <c r="M687" s="47"/>
      <c r="N687" s="47"/>
      <c r="O687" s="47"/>
      <c r="P687" s="47"/>
      <c r="Q687" s="48"/>
      <c r="R687" s="48"/>
      <c r="S687" s="62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  <c r="AD687" s="47"/>
      <c r="AE687" s="47"/>
      <c r="AF687" s="47"/>
      <c r="AG687" s="47"/>
      <c r="AH687" s="47"/>
      <c r="AI687" s="47"/>
      <c r="AJ687" s="47"/>
      <c r="AK687" s="47"/>
      <c r="AL687" s="47"/>
      <c r="AM687" s="47"/>
      <c r="AN687" s="47"/>
      <c r="AO687" s="47"/>
      <c r="AP687" s="47"/>
      <c r="AQ687" s="47"/>
      <c r="AR687" s="47"/>
      <c r="AS687" s="47"/>
      <c r="AT687" s="47"/>
      <c r="AU687" s="47"/>
      <c r="AV687" s="47"/>
      <c r="AW687" s="47"/>
      <c r="AX687" s="47"/>
      <c r="AY687" s="47"/>
      <c r="AZ687" s="47"/>
      <c r="BA687" s="47"/>
      <c r="BB687" s="47"/>
      <c r="BC687" s="47"/>
      <c r="BD687" s="47"/>
      <c r="BE687" s="47"/>
      <c r="BF687" s="47"/>
      <c r="BG687" s="47"/>
      <c r="BH687" s="47"/>
      <c r="BI687" s="47"/>
      <c r="BJ687" s="47"/>
      <c r="BK687" s="47"/>
      <c r="BL687" s="47"/>
      <c r="BM687" s="47"/>
      <c r="BN687" s="47"/>
      <c r="BO687" s="47"/>
      <c r="BP687" s="47"/>
    </row>
    <row r="688" spans="1:68" ht="12.75" customHeight="1">
      <c r="A688" s="48"/>
      <c r="B688" s="47"/>
      <c r="C688" s="47"/>
      <c r="D688" s="47"/>
      <c r="E688" s="48"/>
      <c r="F688" s="47"/>
      <c r="G688" s="49"/>
      <c r="H688" s="50"/>
      <c r="I688" s="47"/>
      <c r="J688" s="47"/>
      <c r="K688" s="61"/>
      <c r="L688" s="47"/>
      <c r="M688" s="47"/>
      <c r="N688" s="47"/>
      <c r="O688" s="47"/>
      <c r="P688" s="47"/>
      <c r="Q688" s="48"/>
      <c r="R688" s="48"/>
      <c r="S688" s="62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  <c r="AD688" s="47"/>
      <c r="AE688" s="47"/>
      <c r="AF688" s="47"/>
      <c r="AG688" s="47"/>
      <c r="AH688" s="47"/>
      <c r="AI688" s="47"/>
      <c r="AJ688" s="47"/>
      <c r="AK688" s="47"/>
      <c r="AL688" s="47"/>
      <c r="AM688" s="47"/>
      <c r="AN688" s="47"/>
      <c r="AO688" s="47"/>
      <c r="AP688" s="47"/>
      <c r="AQ688" s="47"/>
      <c r="AR688" s="47"/>
      <c r="AS688" s="47"/>
      <c r="AT688" s="47"/>
      <c r="AU688" s="47"/>
      <c r="AV688" s="47"/>
      <c r="AW688" s="47"/>
      <c r="AX688" s="47"/>
      <c r="AY688" s="47"/>
      <c r="AZ688" s="47"/>
      <c r="BA688" s="47"/>
      <c r="BB688" s="47"/>
      <c r="BC688" s="47"/>
      <c r="BD688" s="47"/>
      <c r="BE688" s="47"/>
      <c r="BF688" s="47"/>
      <c r="BG688" s="47"/>
      <c r="BH688" s="47"/>
      <c r="BI688" s="47"/>
      <c r="BJ688" s="47"/>
      <c r="BK688" s="47"/>
      <c r="BL688" s="47"/>
      <c r="BM688" s="47"/>
      <c r="BN688" s="47"/>
      <c r="BO688" s="47"/>
      <c r="BP688" s="47"/>
    </row>
    <row r="689" spans="1:68" ht="12.75" customHeight="1">
      <c r="A689" s="48"/>
      <c r="B689" s="47"/>
      <c r="C689" s="47"/>
      <c r="D689" s="47"/>
      <c r="E689" s="48"/>
      <c r="F689" s="47"/>
      <c r="G689" s="49"/>
      <c r="H689" s="50"/>
      <c r="I689" s="47"/>
      <c r="J689" s="47"/>
      <c r="K689" s="61"/>
      <c r="L689" s="47"/>
      <c r="M689" s="47"/>
      <c r="N689" s="47"/>
      <c r="O689" s="47"/>
      <c r="P689" s="47"/>
      <c r="Q689" s="48"/>
      <c r="R689" s="48"/>
      <c r="S689" s="62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  <c r="AD689" s="47"/>
      <c r="AE689" s="47"/>
      <c r="AF689" s="47"/>
      <c r="AG689" s="47"/>
      <c r="AH689" s="47"/>
      <c r="AI689" s="47"/>
      <c r="AJ689" s="47"/>
      <c r="AK689" s="47"/>
      <c r="AL689" s="47"/>
      <c r="AM689" s="47"/>
      <c r="AN689" s="47"/>
      <c r="AO689" s="47"/>
      <c r="AP689" s="47"/>
      <c r="AQ689" s="47"/>
      <c r="AR689" s="47"/>
      <c r="AS689" s="47"/>
      <c r="AT689" s="47"/>
      <c r="AU689" s="47"/>
      <c r="AV689" s="47"/>
      <c r="AW689" s="47"/>
      <c r="AX689" s="47"/>
      <c r="AY689" s="47"/>
      <c r="AZ689" s="47"/>
      <c r="BA689" s="47"/>
      <c r="BB689" s="47"/>
      <c r="BC689" s="47"/>
      <c r="BD689" s="47"/>
      <c r="BE689" s="47"/>
      <c r="BF689" s="47"/>
      <c r="BG689" s="47"/>
      <c r="BH689" s="47"/>
      <c r="BI689" s="47"/>
      <c r="BJ689" s="47"/>
      <c r="BK689" s="47"/>
      <c r="BL689" s="47"/>
      <c r="BM689" s="47"/>
      <c r="BN689" s="47"/>
      <c r="BO689" s="47"/>
      <c r="BP689" s="47"/>
    </row>
    <row r="690" spans="1:68" ht="12.75" customHeight="1">
      <c r="A690" s="48"/>
      <c r="B690" s="47"/>
      <c r="C690" s="47"/>
      <c r="D690" s="47"/>
      <c r="E690" s="48"/>
      <c r="F690" s="47"/>
      <c r="G690" s="49"/>
      <c r="H690" s="50"/>
      <c r="I690" s="47"/>
      <c r="J690" s="47"/>
      <c r="K690" s="61"/>
      <c r="L690" s="47"/>
      <c r="M690" s="47"/>
      <c r="N690" s="47"/>
      <c r="O690" s="47"/>
      <c r="P690" s="47"/>
      <c r="Q690" s="48"/>
      <c r="R690" s="48"/>
      <c r="S690" s="62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  <c r="AD690" s="47"/>
      <c r="AE690" s="47"/>
      <c r="AF690" s="47"/>
      <c r="AG690" s="47"/>
      <c r="AH690" s="47"/>
      <c r="AI690" s="47"/>
      <c r="AJ690" s="47"/>
      <c r="AK690" s="47"/>
      <c r="AL690" s="47"/>
      <c r="AM690" s="47"/>
      <c r="AN690" s="47"/>
      <c r="AO690" s="47"/>
      <c r="AP690" s="47"/>
      <c r="AQ690" s="47"/>
      <c r="AR690" s="47"/>
      <c r="AS690" s="47"/>
      <c r="AT690" s="47"/>
      <c r="AU690" s="47"/>
      <c r="AV690" s="47"/>
      <c r="AW690" s="47"/>
      <c r="AX690" s="47"/>
      <c r="AY690" s="47"/>
      <c r="AZ690" s="47"/>
      <c r="BA690" s="47"/>
      <c r="BB690" s="47"/>
      <c r="BC690" s="47"/>
      <c r="BD690" s="47"/>
      <c r="BE690" s="47"/>
      <c r="BF690" s="47"/>
      <c r="BG690" s="47"/>
      <c r="BH690" s="47"/>
      <c r="BI690" s="47"/>
      <c r="BJ690" s="47"/>
      <c r="BK690" s="47"/>
      <c r="BL690" s="47"/>
      <c r="BM690" s="47"/>
      <c r="BN690" s="47"/>
      <c r="BO690" s="47"/>
      <c r="BP690" s="47"/>
    </row>
    <row r="691" spans="1:68" ht="12.75" customHeight="1">
      <c r="A691" s="48"/>
      <c r="B691" s="47"/>
      <c r="C691" s="47"/>
      <c r="D691" s="47"/>
      <c r="E691" s="48"/>
      <c r="F691" s="47"/>
      <c r="G691" s="49"/>
      <c r="H691" s="50"/>
      <c r="I691" s="47"/>
      <c r="J691" s="47"/>
      <c r="K691" s="61"/>
      <c r="L691" s="47"/>
      <c r="M691" s="47"/>
      <c r="N691" s="47"/>
      <c r="O691" s="47"/>
      <c r="P691" s="47"/>
      <c r="Q691" s="48"/>
      <c r="R691" s="48"/>
      <c r="S691" s="62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  <c r="AD691" s="47"/>
      <c r="AE691" s="47"/>
      <c r="AF691" s="47"/>
      <c r="AG691" s="47"/>
      <c r="AH691" s="47"/>
      <c r="AI691" s="47"/>
      <c r="AJ691" s="47"/>
      <c r="AK691" s="47"/>
      <c r="AL691" s="47"/>
      <c r="AM691" s="47"/>
      <c r="AN691" s="47"/>
      <c r="AO691" s="47"/>
      <c r="AP691" s="47"/>
      <c r="AQ691" s="47"/>
      <c r="AR691" s="47"/>
      <c r="AS691" s="47"/>
      <c r="AT691" s="47"/>
      <c r="AU691" s="47"/>
      <c r="AV691" s="47"/>
      <c r="AW691" s="47"/>
      <c r="AX691" s="47"/>
      <c r="AY691" s="47"/>
      <c r="AZ691" s="47"/>
      <c r="BA691" s="47"/>
      <c r="BB691" s="47"/>
      <c r="BC691" s="47"/>
      <c r="BD691" s="47"/>
      <c r="BE691" s="47"/>
      <c r="BF691" s="47"/>
      <c r="BG691" s="47"/>
      <c r="BH691" s="47"/>
      <c r="BI691" s="47"/>
      <c r="BJ691" s="47"/>
      <c r="BK691" s="47"/>
      <c r="BL691" s="47"/>
      <c r="BM691" s="47"/>
      <c r="BN691" s="47"/>
      <c r="BO691" s="47"/>
      <c r="BP691" s="47"/>
    </row>
    <row r="692" spans="1:68" ht="12.75" customHeight="1">
      <c r="A692" s="48"/>
      <c r="B692" s="47"/>
      <c r="C692" s="47"/>
      <c r="D692" s="47"/>
      <c r="E692" s="48"/>
      <c r="F692" s="47"/>
      <c r="G692" s="49"/>
      <c r="H692" s="50"/>
      <c r="I692" s="47"/>
      <c r="J692" s="47"/>
      <c r="K692" s="61"/>
      <c r="L692" s="47"/>
      <c r="M692" s="47"/>
      <c r="N692" s="47"/>
      <c r="O692" s="47"/>
      <c r="P692" s="47"/>
      <c r="Q692" s="48"/>
      <c r="R692" s="48"/>
      <c r="S692" s="62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  <c r="AD692" s="47"/>
      <c r="AE692" s="47"/>
      <c r="AF692" s="47"/>
      <c r="AG692" s="47"/>
      <c r="AH692" s="47"/>
      <c r="AI692" s="47"/>
      <c r="AJ692" s="47"/>
      <c r="AK692" s="47"/>
      <c r="AL692" s="47"/>
      <c r="AM692" s="47"/>
      <c r="AN692" s="47"/>
      <c r="AO692" s="47"/>
      <c r="AP692" s="47"/>
      <c r="AQ692" s="47"/>
      <c r="AR692" s="47"/>
      <c r="AS692" s="47"/>
      <c r="AT692" s="47"/>
      <c r="AU692" s="47"/>
      <c r="AV692" s="47"/>
      <c r="AW692" s="47"/>
      <c r="AX692" s="47"/>
      <c r="AY692" s="47"/>
      <c r="AZ692" s="47"/>
      <c r="BA692" s="47"/>
      <c r="BB692" s="47"/>
      <c r="BC692" s="47"/>
      <c r="BD692" s="47"/>
      <c r="BE692" s="47"/>
      <c r="BF692" s="47"/>
      <c r="BG692" s="47"/>
      <c r="BH692" s="47"/>
      <c r="BI692" s="47"/>
      <c r="BJ692" s="47"/>
      <c r="BK692" s="47"/>
      <c r="BL692" s="47"/>
      <c r="BM692" s="47"/>
      <c r="BN692" s="47"/>
      <c r="BO692" s="47"/>
      <c r="BP692" s="47"/>
    </row>
    <row r="693" spans="1:68" ht="12.75" customHeight="1">
      <c r="A693" s="48"/>
      <c r="B693" s="47"/>
      <c r="C693" s="47"/>
      <c r="D693" s="47"/>
      <c r="E693" s="48"/>
      <c r="F693" s="47"/>
      <c r="G693" s="49"/>
      <c r="H693" s="50"/>
      <c r="I693" s="47"/>
      <c r="J693" s="47"/>
      <c r="K693" s="61"/>
      <c r="L693" s="47"/>
      <c r="M693" s="47"/>
      <c r="N693" s="47"/>
      <c r="O693" s="47"/>
      <c r="P693" s="47"/>
      <c r="Q693" s="48"/>
      <c r="R693" s="48"/>
      <c r="S693" s="62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  <c r="AD693" s="47"/>
      <c r="AE693" s="47"/>
      <c r="AF693" s="47"/>
      <c r="AG693" s="47"/>
      <c r="AH693" s="47"/>
      <c r="AI693" s="47"/>
      <c r="AJ693" s="47"/>
      <c r="AK693" s="47"/>
      <c r="AL693" s="47"/>
      <c r="AM693" s="47"/>
      <c r="AN693" s="47"/>
      <c r="AO693" s="47"/>
      <c r="AP693" s="47"/>
      <c r="AQ693" s="47"/>
      <c r="AR693" s="47"/>
      <c r="AS693" s="47"/>
      <c r="AT693" s="47"/>
      <c r="AU693" s="47"/>
      <c r="AV693" s="47"/>
      <c r="AW693" s="47"/>
      <c r="AX693" s="47"/>
      <c r="AY693" s="47"/>
      <c r="AZ693" s="47"/>
      <c r="BA693" s="47"/>
      <c r="BB693" s="47"/>
      <c r="BC693" s="47"/>
      <c r="BD693" s="47"/>
      <c r="BE693" s="47"/>
      <c r="BF693" s="47"/>
      <c r="BG693" s="47"/>
      <c r="BH693" s="47"/>
      <c r="BI693" s="47"/>
      <c r="BJ693" s="47"/>
      <c r="BK693" s="47"/>
      <c r="BL693" s="47"/>
      <c r="BM693" s="47"/>
      <c r="BN693" s="47"/>
      <c r="BO693" s="47"/>
      <c r="BP693" s="47"/>
    </row>
    <row r="694" spans="1:68" ht="12.75" customHeight="1">
      <c r="A694" s="48"/>
      <c r="B694" s="47"/>
      <c r="C694" s="47"/>
      <c r="D694" s="47"/>
      <c r="E694" s="48"/>
      <c r="F694" s="47"/>
      <c r="G694" s="49"/>
      <c r="H694" s="50"/>
      <c r="I694" s="47"/>
      <c r="J694" s="47"/>
      <c r="K694" s="61"/>
      <c r="L694" s="47"/>
      <c r="M694" s="47"/>
      <c r="N694" s="47"/>
      <c r="O694" s="47"/>
      <c r="P694" s="47"/>
      <c r="Q694" s="48"/>
      <c r="R694" s="48"/>
      <c r="S694" s="62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  <c r="AD694" s="47"/>
      <c r="AE694" s="47"/>
      <c r="AF694" s="47"/>
      <c r="AG694" s="47"/>
      <c r="AH694" s="47"/>
      <c r="AI694" s="47"/>
      <c r="AJ694" s="47"/>
      <c r="AK694" s="47"/>
      <c r="AL694" s="47"/>
      <c r="AM694" s="47"/>
      <c r="AN694" s="47"/>
      <c r="AO694" s="47"/>
      <c r="AP694" s="47"/>
      <c r="AQ694" s="47"/>
      <c r="AR694" s="47"/>
      <c r="AS694" s="47"/>
      <c r="AT694" s="47"/>
      <c r="AU694" s="47"/>
      <c r="AV694" s="47"/>
      <c r="AW694" s="47"/>
      <c r="AX694" s="47"/>
      <c r="AY694" s="47"/>
      <c r="AZ694" s="47"/>
      <c r="BA694" s="47"/>
      <c r="BB694" s="47"/>
      <c r="BC694" s="47"/>
      <c r="BD694" s="47"/>
      <c r="BE694" s="47"/>
      <c r="BF694" s="47"/>
      <c r="BG694" s="47"/>
      <c r="BH694" s="47"/>
      <c r="BI694" s="47"/>
      <c r="BJ694" s="47"/>
      <c r="BK694" s="47"/>
      <c r="BL694" s="47"/>
      <c r="BM694" s="47"/>
      <c r="BN694" s="47"/>
      <c r="BO694" s="47"/>
      <c r="BP694" s="47"/>
    </row>
    <row r="695" spans="1:68" ht="12.75" customHeight="1">
      <c r="A695" s="48"/>
      <c r="B695" s="47"/>
      <c r="C695" s="47"/>
      <c r="D695" s="47"/>
      <c r="E695" s="48"/>
      <c r="F695" s="47"/>
      <c r="G695" s="49"/>
      <c r="H695" s="50"/>
      <c r="I695" s="47"/>
      <c r="J695" s="47"/>
      <c r="K695" s="61"/>
      <c r="L695" s="47"/>
      <c r="M695" s="47"/>
      <c r="N695" s="47"/>
      <c r="O695" s="47"/>
      <c r="P695" s="47"/>
      <c r="Q695" s="48"/>
      <c r="R695" s="48"/>
      <c r="S695" s="62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  <c r="AD695" s="47"/>
      <c r="AE695" s="47"/>
      <c r="AF695" s="47"/>
      <c r="AG695" s="47"/>
      <c r="AH695" s="47"/>
      <c r="AI695" s="47"/>
      <c r="AJ695" s="47"/>
      <c r="AK695" s="47"/>
      <c r="AL695" s="47"/>
      <c r="AM695" s="47"/>
      <c r="AN695" s="47"/>
      <c r="AO695" s="47"/>
      <c r="AP695" s="47"/>
      <c r="AQ695" s="47"/>
      <c r="AR695" s="47"/>
      <c r="AS695" s="47"/>
      <c r="AT695" s="47"/>
      <c r="AU695" s="47"/>
      <c r="AV695" s="47"/>
      <c r="AW695" s="47"/>
      <c r="AX695" s="47"/>
      <c r="AY695" s="47"/>
      <c r="AZ695" s="47"/>
      <c r="BA695" s="47"/>
      <c r="BB695" s="47"/>
      <c r="BC695" s="47"/>
      <c r="BD695" s="47"/>
      <c r="BE695" s="47"/>
      <c r="BF695" s="47"/>
      <c r="BG695" s="47"/>
      <c r="BH695" s="47"/>
      <c r="BI695" s="47"/>
      <c r="BJ695" s="47"/>
      <c r="BK695" s="47"/>
      <c r="BL695" s="47"/>
      <c r="BM695" s="47"/>
      <c r="BN695" s="47"/>
      <c r="BO695" s="47"/>
      <c r="BP695" s="47"/>
    </row>
    <row r="696" spans="1:68" ht="12.75" customHeight="1">
      <c r="A696" s="48"/>
      <c r="B696" s="47"/>
      <c r="C696" s="47"/>
      <c r="D696" s="47"/>
      <c r="E696" s="48"/>
      <c r="F696" s="47"/>
      <c r="G696" s="49"/>
      <c r="H696" s="50"/>
      <c r="I696" s="47"/>
      <c r="J696" s="47"/>
      <c r="K696" s="61"/>
      <c r="L696" s="47"/>
      <c r="M696" s="47"/>
      <c r="N696" s="47"/>
      <c r="O696" s="47"/>
      <c r="P696" s="47"/>
      <c r="Q696" s="48"/>
      <c r="R696" s="48"/>
      <c r="S696" s="62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  <c r="AD696" s="47"/>
      <c r="AE696" s="47"/>
      <c r="AF696" s="47"/>
      <c r="AG696" s="47"/>
      <c r="AH696" s="47"/>
      <c r="AI696" s="47"/>
      <c r="AJ696" s="47"/>
      <c r="AK696" s="47"/>
      <c r="AL696" s="47"/>
      <c r="AM696" s="47"/>
      <c r="AN696" s="47"/>
      <c r="AO696" s="47"/>
      <c r="AP696" s="47"/>
      <c r="AQ696" s="47"/>
      <c r="AR696" s="47"/>
      <c r="AS696" s="47"/>
      <c r="AT696" s="47"/>
      <c r="AU696" s="47"/>
      <c r="AV696" s="47"/>
      <c r="AW696" s="47"/>
      <c r="AX696" s="47"/>
      <c r="AY696" s="47"/>
      <c r="AZ696" s="47"/>
      <c r="BA696" s="47"/>
      <c r="BB696" s="47"/>
      <c r="BC696" s="47"/>
      <c r="BD696" s="47"/>
      <c r="BE696" s="47"/>
      <c r="BF696" s="47"/>
      <c r="BG696" s="47"/>
      <c r="BH696" s="47"/>
      <c r="BI696" s="47"/>
      <c r="BJ696" s="47"/>
      <c r="BK696" s="47"/>
      <c r="BL696" s="47"/>
      <c r="BM696" s="47"/>
      <c r="BN696" s="47"/>
      <c r="BO696" s="47"/>
      <c r="BP696" s="47"/>
    </row>
    <row r="697" spans="1:68" ht="12.75" customHeight="1">
      <c r="A697" s="48"/>
      <c r="B697" s="47"/>
      <c r="C697" s="47"/>
      <c r="D697" s="47"/>
      <c r="E697" s="48"/>
      <c r="F697" s="47"/>
      <c r="G697" s="49"/>
      <c r="H697" s="50"/>
      <c r="I697" s="47"/>
      <c r="J697" s="47"/>
      <c r="K697" s="61"/>
      <c r="L697" s="47"/>
      <c r="M697" s="47"/>
      <c r="N697" s="47"/>
      <c r="O697" s="47"/>
      <c r="P697" s="47"/>
      <c r="Q697" s="48"/>
      <c r="R697" s="48"/>
      <c r="S697" s="62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  <c r="AD697" s="47"/>
      <c r="AE697" s="47"/>
      <c r="AF697" s="47"/>
      <c r="AG697" s="47"/>
      <c r="AH697" s="47"/>
      <c r="AI697" s="47"/>
      <c r="AJ697" s="47"/>
      <c r="AK697" s="47"/>
      <c r="AL697" s="47"/>
      <c r="AM697" s="47"/>
      <c r="AN697" s="47"/>
      <c r="AO697" s="47"/>
      <c r="AP697" s="47"/>
      <c r="AQ697" s="47"/>
      <c r="AR697" s="47"/>
      <c r="AS697" s="47"/>
      <c r="AT697" s="47"/>
      <c r="AU697" s="47"/>
      <c r="AV697" s="47"/>
      <c r="AW697" s="47"/>
      <c r="AX697" s="47"/>
      <c r="AY697" s="47"/>
      <c r="AZ697" s="47"/>
      <c r="BA697" s="47"/>
      <c r="BB697" s="47"/>
      <c r="BC697" s="47"/>
      <c r="BD697" s="47"/>
      <c r="BE697" s="47"/>
      <c r="BF697" s="47"/>
      <c r="BG697" s="47"/>
      <c r="BH697" s="47"/>
      <c r="BI697" s="47"/>
      <c r="BJ697" s="47"/>
      <c r="BK697" s="47"/>
      <c r="BL697" s="47"/>
      <c r="BM697" s="47"/>
      <c r="BN697" s="47"/>
      <c r="BO697" s="47"/>
      <c r="BP697" s="47"/>
    </row>
    <row r="698" spans="1:68" ht="12.75" customHeight="1">
      <c r="A698" s="48"/>
      <c r="B698" s="47"/>
      <c r="C698" s="47"/>
      <c r="D698" s="47"/>
      <c r="E698" s="48"/>
      <c r="F698" s="47"/>
      <c r="G698" s="49"/>
      <c r="H698" s="50"/>
      <c r="I698" s="47"/>
      <c r="J698" s="47"/>
      <c r="K698" s="61"/>
      <c r="L698" s="47"/>
      <c r="M698" s="47"/>
      <c r="N698" s="47"/>
      <c r="O698" s="47"/>
      <c r="P698" s="47"/>
      <c r="Q698" s="48"/>
      <c r="R698" s="48"/>
      <c r="S698" s="62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  <c r="AD698" s="47"/>
      <c r="AE698" s="47"/>
      <c r="AF698" s="47"/>
      <c r="AG698" s="47"/>
      <c r="AH698" s="47"/>
      <c r="AI698" s="47"/>
      <c r="AJ698" s="47"/>
      <c r="AK698" s="47"/>
      <c r="AL698" s="47"/>
      <c r="AM698" s="47"/>
      <c r="AN698" s="47"/>
      <c r="AO698" s="47"/>
      <c r="AP698" s="47"/>
      <c r="AQ698" s="47"/>
      <c r="AR698" s="47"/>
      <c r="AS698" s="47"/>
      <c r="AT698" s="47"/>
      <c r="AU698" s="47"/>
      <c r="AV698" s="47"/>
      <c r="AW698" s="47"/>
      <c r="AX698" s="47"/>
      <c r="AY698" s="47"/>
      <c r="AZ698" s="47"/>
      <c r="BA698" s="47"/>
      <c r="BB698" s="47"/>
      <c r="BC698" s="47"/>
      <c r="BD698" s="47"/>
      <c r="BE698" s="47"/>
      <c r="BF698" s="47"/>
      <c r="BG698" s="47"/>
      <c r="BH698" s="47"/>
      <c r="BI698" s="47"/>
      <c r="BJ698" s="47"/>
      <c r="BK698" s="47"/>
      <c r="BL698" s="47"/>
      <c r="BM698" s="47"/>
      <c r="BN698" s="47"/>
      <c r="BO698" s="47"/>
      <c r="BP698" s="47"/>
    </row>
    <row r="699" spans="1:68" ht="12.75" customHeight="1">
      <c r="A699" s="48"/>
      <c r="B699" s="47"/>
      <c r="C699" s="47"/>
      <c r="D699" s="47"/>
      <c r="E699" s="48"/>
      <c r="F699" s="47"/>
      <c r="G699" s="49"/>
      <c r="H699" s="50"/>
      <c r="I699" s="47"/>
      <c r="J699" s="47"/>
      <c r="K699" s="61"/>
      <c r="L699" s="47"/>
      <c r="M699" s="47"/>
      <c r="N699" s="47"/>
      <c r="O699" s="47"/>
      <c r="P699" s="47"/>
      <c r="Q699" s="48"/>
      <c r="R699" s="48"/>
      <c r="S699" s="62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  <c r="AD699" s="47"/>
      <c r="AE699" s="47"/>
      <c r="AF699" s="47"/>
      <c r="AG699" s="47"/>
      <c r="AH699" s="47"/>
      <c r="AI699" s="47"/>
      <c r="AJ699" s="47"/>
      <c r="AK699" s="47"/>
      <c r="AL699" s="47"/>
      <c r="AM699" s="47"/>
      <c r="AN699" s="47"/>
      <c r="AO699" s="47"/>
      <c r="AP699" s="47"/>
      <c r="AQ699" s="47"/>
      <c r="AR699" s="47"/>
      <c r="AS699" s="47"/>
      <c r="AT699" s="47"/>
      <c r="AU699" s="47"/>
      <c r="AV699" s="47"/>
      <c r="AW699" s="47"/>
      <c r="AX699" s="47"/>
      <c r="AY699" s="47"/>
      <c r="AZ699" s="47"/>
      <c r="BA699" s="47"/>
      <c r="BB699" s="47"/>
      <c r="BC699" s="47"/>
      <c r="BD699" s="47"/>
      <c r="BE699" s="47"/>
      <c r="BF699" s="47"/>
      <c r="BG699" s="47"/>
      <c r="BH699" s="47"/>
      <c r="BI699" s="47"/>
      <c r="BJ699" s="47"/>
      <c r="BK699" s="47"/>
      <c r="BL699" s="47"/>
      <c r="BM699" s="47"/>
      <c r="BN699" s="47"/>
      <c r="BO699" s="47"/>
      <c r="BP699" s="47"/>
    </row>
    <row r="700" spans="1:68" ht="12.75" customHeight="1">
      <c r="A700" s="48"/>
      <c r="B700" s="47"/>
      <c r="C700" s="47"/>
      <c r="D700" s="47"/>
      <c r="E700" s="48"/>
      <c r="F700" s="47"/>
      <c r="G700" s="49"/>
      <c r="H700" s="50"/>
      <c r="I700" s="47"/>
      <c r="J700" s="47"/>
      <c r="K700" s="61"/>
      <c r="L700" s="47"/>
      <c r="M700" s="47"/>
      <c r="N700" s="47"/>
      <c r="O700" s="47"/>
      <c r="P700" s="47"/>
      <c r="Q700" s="48"/>
      <c r="R700" s="48"/>
      <c r="S700" s="62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  <c r="AD700" s="47"/>
      <c r="AE700" s="47"/>
      <c r="AF700" s="47"/>
      <c r="AG700" s="47"/>
      <c r="AH700" s="47"/>
      <c r="AI700" s="47"/>
      <c r="AJ700" s="47"/>
      <c r="AK700" s="47"/>
      <c r="AL700" s="47"/>
      <c r="AM700" s="47"/>
      <c r="AN700" s="47"/>
      <c r="AO700" s="47"/>
      <c r="AP700" s="47"/>
      <c r="AQ700" s="47"/>
      <c r="AR700" s="47"/>
      <c r="AS700" s="47"/>
      <c r="AT700" s="47"/>
      <c r="AU700" s="47"/>
      <c r="AV700" s="47"/>
      <c r="AW700" s="47"/>
      <c r="AX700" s="47"/>
      <c r="AY700" s="47"/>
      <c r="AZ700" s="47"/>
      <c r="BA700" s="47"/>
      <c r="BB700" s="47"/>
      <c r="BC700" s="47"/>
      <c r="BD700" s="47"/>
      <c r="BE700" s="47"/>
      <c r="BF700" s="47"/>
      <c r="BG700" s="47"/>
      <c r="BH700" s="47"/>
      <c r="BI700" s="47"/>
      <c r="BJ700" s="47"/>
      <c r="BK700" s="47"/>
      <c r="BL700" s="47"/>
      <c r="BM700" s="47"/>
      <c r="BN700" s="47"/>
      <c r="BO700" s="47"/>
      <c r="BP700" s="47"/>
    </row>
    <row r="701" spans="1:68" ht="12.75" customHeight="1">
      <c r="A701" s="48"/>
      <c r="B701" s="47"/>
      <c r="C701" s="47"/>
      <c r="D701" s="47"/>
      <c r="E701" s="48"/>
      <c r="F701" s="47"/>
      <c r="G701" s="49"/>
      <c r="H701" s="50"/>
      <c r="I701" s="47"/>
      <c r="J701" s="47"/>
      <c r="K701" s="61"/>
      <c r="L701" s="47"/>
      <c r="M701" s="47"/>
      <c r="N701" s="47"/>
      <c r="O701" s="47"/>
      <c r="P701" s="47"/>
      <c r="Q701" s="48"/>
      <c r="R701" s="48"/>
      <c r="S701" s="62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  <c r="AD701" s="47"/>
      <c r="AE701" s="47"/>
      <c r="AF701" s="47"/>
      <c r="AG701" s="47"/>
      <c r="AH701" s="47"/>
      <c r="AI701" s="47"/>
      <c r="AJ701" s="47"/>
      <c r="AK701" s="47"/>
      <c r="AL701" s="47"/>
      <c r="AM701" s="47"/>
      <c r="AN701" s="47"/>
      <c r="AO701" s="47"/>
      <c r="AP701" s="47"/>
      <c r="AQ701" s="47"/>
      <c r="AR701" s="47"/>
      <c r="AS701" s="47"/>
      <c r="AT701" s="47"/>
      <c r="AU701" s="47"/>
      <c r="AV701" s="47"/>
      <c r="AW701" s="47"/>
      <c r="AX701" s="47"/>
      <c r="AY701" s="47"/>
      <c r="AZ701" s="47"/>
      <c r="BA701" s="47"/>
      <c r="BB701" s="47"/>
      <c r="BC701" s="47"/>
      <c r="BD701" s="47"/>
      <c r="BE701" s="47"/>
      <c r="BF701" s="47"/>
      <c r="BG701" s="47"/>
      <c r="BH701" s="47"/>
      <c r="BI701" s="47"/>
      <c r="BJ701" s="47"/>
      <c r="BK701" s="47"/>
      <c r="BL701" s="47"/>
      <c r="BM701" s="47"/>
      <c r="BN701" s="47"/>
      <c r="BO701" s="47"/>
      <c r="BP701" s="47"/>
    </row>
    <row r="702" spans="1:68" ht="12.75" customHeight="1">
      <c r="A702" s="48"/>
      <c r="B702" s="47"/>
      <c r="C702" s="47"/>
      <c r="D702" s="47"/>
      <c r="E702" s="48"/>
      <c r="F702" s="47"/>
      <c r="G702" s="49"/>
      <c r="H702" s="50"/>
      <c r="I702" s="47"/>
      <c r="J702" s="47"/>
      <c r="K702" s="61"/>
      <c r="L702" s="47"/>
      <c r="M702" s="47"/>
      <c r="N702" s="47"/>
      <c r="O702" s="47"/>
      <c r="P702" s="47"/>
      <c r="Q702" s="48"/>
      <c r="R702" s="48"/>
      <c r="S702" s="62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  <c r="AD702" s="47"/>
      <c r="AE702" s="47"/>
      <c r="AF702" s="47"/>
      <c r="AG702" s="47"/>
      <c r="AH702" s="47"/>
      <c r="AI702" s="47"/>
      <c r="AJ702" s="47"/>
      <c r="AK702" s="47"/>
      <c r="AL702" s="47"/>
      <c r="AM702" s="47"/>
      <c r="AN702" s="47"/>
      <c r="AO702" s="47"/>
      <c r="AP702" s="47"/>
      <c r="AQ702" s="47"/>
      <c r="AR702" s="47"/>
      <c r="AS702" s="47"/>
      <c r="AT702" s="47"/>
      <c r="AU702" s="47"/>
      <c r="AV702" s="47"/>
      <c r="AW702" s="47"/>
      <c r="AX702" s="47"/>
      <c r="AY702" s="47"/>
      <c r="AZ702" s="47"/>
      <c r="BA702" s="47"/>
      <c r="BB702" s="47"/>
      <c r="BC702" s="47"/>
      <c r="BD702" s="47"/>
      <c r="BE702" s="47"/>
      <c r="BF702" s="47"/>
      <c r="BG702" s="47"/>
      <c r="BH702" s="47"/>
      <c r="BI702" s="47"/>
      <c r="BJ702" s="47"/>
      <c r="BK702" s="47"/>
      <c r="BL702" s="47"/>
      <c r="BM702" s="47"/>
      <c r="BN702" s="47"/>
      <c r="BO702" s="47"/>
      <c r="BP702" s="47"/>
    </row>
    <row r="703" spans="1:68" ht="12.75" customHeight="1">
      <c r="A703" s="48"/>
      <c r="B703" s="47"/>
      <c r="C703" s="47"/>
      <c r="D703" s="47"/>
      <c r="E703" s="48"/>
      <c r="F703" s="47"/>
      <c r="G703" s="49"/>
      <c r="H703" s="50"/>
      <c r="I703" s="47"/>
      <c r="J703" s="47"/>
      <c r="K703" s="61"/>
      <c r="L703" s="47"/>
      <c r="M703" s="47"/>
      <c r="N703" s="47"/>
      <c r="O703" s="47"/>
      <c r="P703" s="47"/>
      <c r="Q703" s="48"/>
      <c r="R703" s="48"/>
      <c r="S703" s="62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  <c r="AD703" s="47"/>
      <c r="AE703" s="47"/>
      <c r="AF703" s="47"/>
      <c r="AG703" s="47"/>
      <c r="AH703" s="47"/>
      <c r="AI703" s="47"/>
      <c r="AJ703" s="47"/>
      <c r="AK703" s="47"/>
      <c r="AL703" s="47"/>
      <c r="AM703" s="47"/>
      <c r="AN703" s="47"/>
      <c r="AO703" s="47"/>
      <c r="AP703" s="47"/>
      <c r="AQ703" s="47"/>
      <c r="AR703" s="47"/>
      <c r="AS703" s="47"/>
      <c r="AT703" s="47"/>
      <c r="AU703" s="47"/>
      <c r="AV703" s="47"/>
      <c r="AW703" s="47"/>
      <c r="AX703" s="47"/>
      <c r="AY703" s="47"/>
      <c r="AZ703" s="47"/>
      <c r="BA703" s="47"/>
      <c r="BB703" s="47"/>
      <c r="BC703" s="47"/>
      <c r="BD703" s="47"/>
      <c r="BE703" s="47"/>
      <c r="BF703" s="47"/>
      <c r="BG703" s="47"/>
      <c r="BH703" s="47"/>
      <c r="BI703" s="47"/>
      <c r="BJ703" s="47"/>
      <c r="BK703" s="47"/>
      <c r="BL703" s="47"/>
      <c r="BM703" s="47"/>
      <c r="BN703" s="47"/>
      <c r="BO703" s="47"/>
      <c r="BP703" s="47"/>
    </row>
    <row r="704" spans="1:68" ht="12.75" customHeight="1">
      <c r="A704" s="48"/>
      <c r="B704" s="47"/>
      <c r="C704" s="47"/>
      <c r="D704" s="47"/>
      <c r="E704" s="48"/>
      <c r="F704" s="47"/>
      <c r="G704" s="49"/>
      <c r="H704" s="50"/>
      <c r="I704" s="47"/>
      <c r="J704" s="47"/>
      <c r="K704" s="61"/>
      <c r="L704" s="47"/>
      <c r="M704" s="47"/>
      <c r="N704" s="47"/>
      <c r="O704" s="47"/>
      <c r="P704" s="47"/>
      <c r="Q704" s="48"/>
      <c r="R704" s="48"/>
      <c r="S704" s="62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  <c r="AD704" s="47"/>
      <c r="AE704" s="47"/>
      <c r="AF704" s="47"/>
      <c r="AG704" s="47"/>
      <c r="AH704" s="47"/>
      <c r="AI704" s="47"/>
      <c r="AJ704" s="47"/>
      <c r="AK704" s="47"/>
      <c r="AL704" s="47"/>
      <c r="AM704" s="47"/>
      <c r="AN704" s="47"/>
      <c r="AO704" s="47"/>
      <c r="AP704" s="47"/>
      <c r="AQ704" s="47"/>
      <c r="AR704" s="47"/>
      <c r="AS704" s="47"/>
      <c r="AT704" s="47"/>
      <c r="AU704" s="47"/>
      <c r="AV704" s="47"/>
      <c r="AW704" s="47"/>
      <c r="AX704" s="47"/>
      <c r="AY704" s="47"/>
      <c r="AZ704" s="47"/>
      <c r="BA704" s="47"/>
      <c r="BB704" s="47"/>
      <c r="BC704" s="47"/>
      <c r="BD704" s="47"/>
      <c r="BE704" s="47"/>
      <c r="BF704" s="47"/>
      <c r="BG704" s="47"/>
      <c r="BH704" s="47"/>
      <c r="BI704" s="47"/>
      <c r="BJ704" s="47"/>
      <c r="BK704" s="47"/>
      <c r="BL704" s="47"/>
      <c r="BM704" s="47"/>
      <c r="BN704" s="47"/>
      <c r="BO704" s="47"/>
      <c r="BP704" s="47"/>
    </row>
    <row r="705" spans="1:68" ht="12.75" customHeight="1">
      <c r="A705" s="48"/>
      <c r="B705" s="47"/>
      <c r="C705" s="47"/>
      <c r="D705" s="47"/>
      <c r="E705" s="48"/>
      <c r="F705" s="47"/>
      <c r="G705" s="49"/>
      <c r="H705" s="50"/>
      <c r="I705" s="47"/>
      <c r="J705" s="47"/>
      <c r="K705" s="61"/>
      <c r="L705" s="47"/>
      <c r="M705" s="47"/>
      <c r="N705" s="47"/>
      <c r="O705" s="47"/>
      <c r="P705" s="47"/>
      <c r="Q705" s="48"/>
      <c r="R705" s="48"/>
      <c r="S705" s="62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  <c r="AD705" s="47"/>
      <c r="AE705" s="47"/>
      <c r="AF705" s="47"/>
      <c r="AG705" s="47"/>
      <c r="AH705" s="47"/>
      <c r="AI705" s="47"/>
      <c r="AJ705" s="47"/>
      <c r="AK705" s="47"/>
      <c r="AL705" s="47"/>
      <c r="AM705" s="47"/>
      <c r="AN705" s="47"/>
      <c r="AO705" s="47"/>
      <c r="AP705" s="47"/>
      <c r="AQ705" s="47"/>
      <c r="AR705" s="47"/>
      <c r="AS705" s="47"/>
      <c r="AT705" s="47"/>
      <c r="AU705" s="47"/>
      <c r="AV705" s="47"/>
      <c r="AW705" s="47"/>
      <c r="AX705" s="47"/>
      <c r="AY705" s="47"/>
      <c r="AZ705" s="47"/>
      <c r="BA705" s="47"/>
      <c r="BB705" s="47"/>
      <c r="BC705" s="47"/>
      <c r="BD705" s="47"/>
      <c r="BE705" s="47"/>
      <c r="BF705" s="47"/>
      <c r="BG705" s="47"/>
      <c r="BH705" s="47"/>
      <c r="BI705" s="47"/>
      <c r="BJ705" s="47"/>
      <c r="BK705" s="47"/>
      <c r="BL705" s="47"/>
      <c r="BM705" s="47"/>
      <c r="BN705" s="47"/>
      <c r="BO705" s="47"/>
      <c r="BP705" s="47"/>
    </row>
    <row r="706" spans="1:68" ht="12.75" customHeight="1">
      <c r="A706" s="48"/>
      <c r="B706" s="47"/>
      <c r="C706" s="47"/>
      <c r="D706" s="47"/>
      <c r="E706" s="48"/>
      <c r="F706" s="47"/>
      <c r="G706" s="49"/>
      <c r="H706" s="50"/>
      <c r="I706" s="47"/>
      <c r="J706" s="47"/>
      <c r="K706" s="61"/>
      <c r="L706" s="47"/>
      <c r="M706" s="47"/>
      <c r="N706" s="47"/>
      <c r="O706" s="47"/>
      <c r="P706" s="47"/>
      <c r="Q706" s="48"/>
      <c r="R706" s="48"/>
      <c r="S706" s="62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  <c r="AD706" s="47"/>
      <c r="AE706" s="47"/>
      <c r="AF706" s="47"/>
      <c r="AG706" s="47"/>
      <c r="AH706" s="47"/>
      <c r="AI706" s="47"/>
      <c r="AJ706" s="47"/>
      <c r="AK706" s="47"/>
      <c r="AL706" s="47"/>
      <c r="AM706" s="47"/>
      <c r="AN706" s="47"/>
      <c r="AO706" s="47"/>
      <c r="AP706" s="47"/>
      <c r="AQ706" s="47"/>
      <c r="AR706" s="47"/>
      <c r="AS706" s="47"/>
      <c r="AT706" s="47"/>
      <c r="AU706" s="47"/>
      <c r="AV706" s="47"/>
      <c r="AW706" s="47"/>
      <c r="AX706" s="47"/>
      <c r="AY706" s="47"/>
      <c r="AZ706" s="47"/>
      <c r="BA706" s="47"/>
      <c r="BB706" s="47"/>
      <c r="BC706" s="47"/>
      <c r="BD706" s="47"/>
      <c r="BE706" s="47"/>
      <c r="BF706" s="47"/>
      <c r="BG706" s="47"/>
      <c r="BH706" s="47"/>
      <c r="BI706" s="47"/>
      <c r="BJ706" s="47"/>
      <c r="BK706" s="47"/>
      <c r="BL706" s="47"/>
      <c r="BM706" s="47"/>
      <c r="BN706" s="47"/>
      <c r="BO706" s="47"/>
      <c r="BP706" s="47"/>
    </row>
    <row r="707" spans="1:68" ht="12.75" customHeight="1">
      <c r="A707" s="48"/>
      <c r="B707" s="47"/>
      <c r="C707" s="47"/>
      <c r="D707" s="47"/>
      <c r="E707" s="48"/>
      <c r="F707" s="47"/>
      <c r="G707" s="49"/>
      <c r="H707" s="50"/>
      <c r="I707" s="47"/>
      <c r="J707" s="47"/>
      <c r="K707" s="61"/>
      <c r="L707" s="47"/>
      <c r="M707" s="47"/>
      <c r="N707" s="47"/>
      <c r="O707" s="47"/>
      <c r="P707" s="47"/>
      <c r="Q707" s="48"/>
      <c r="R707" s="48"/>
      <c r="S707" s="62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  <c r="AD707" s="47"/>
      <c r="AE707" s="47"/>
      <c r="AF707" s="47"/>
      <c r="AG707" s="47"/>
      <c r="AH707" s="47"/>
      <c r="AI707" s="47"/>
      <c r="AJ707" s="47"/>
      <c r="AK707" s="47"/>
      <c r="AL707" s="47"/>
      <c r="AM707" s="47"/>
      <c r="AN707" s="47"/>
      <c r="AO707" s="47"/>
      <c r="AP707" s="47"/>
      <c r="AQ707" s="47"/>
      <c r="AR707" s="47"/>
      <c r="AS707" s="47"/>
      <c r="AT707" s="47"/>
      <c r="AU707" s="47"/>
      <c r="AV707" s="47"/>
      <c r="AW707" s="47"/>
      <c r="AX707" s="47"/>
      <c r="AY707" s="47"/>
      <c r="AZ707" s="47"/>
      <c r="BA707" s="47"/>
      <c r="BB707" s="47"/>
      <c r="BC707" s="47"/>
      <c r="BD707" s="47"/>
      <c r="BE707" s="47"/>
      <c r="BF707" s="47"/>
      <c r="BG707" s="47"/>
      <c r="BH707" s="47"/>
      <c r="BI707" s="47"/>
      <c r="BJ707" s="47"/>
      <c r="BK707" s="47"/>
      <c r="BL707" s="47"/>
      <c r="BM707" s="47"/>
      <c r="BN707" s="47"/>
      <c r="BO707" s="47"/>
      <c r="BP707" s="47"/>
    </row>
    <row r="708" spans="1:68" ht="12.75" customHeight="1">
      <c r="A708" s="48"/>
      <c r="B708" s="47"/>
      <c r="C708" s="47"/>
      <c r="D708" s="47"/>
      <c r="E708" s="48"/>
      <c r="F708" s="47"/>
      <c r="G708" s="49"/>
      <c r="H708" s="50"/>
      <c r="I708" s="47"/>
      <c r="J708" s="47"/>
      <c r="K708" s="61"/>
      <c r="L708" s="47"/>
      <c r="M708" s="47"/>
      <c r="N708" s="47"/>
      <c r="O708" s="47"/>
      <c r="P708" s="47"/>
      <c r="Q708" s="48"/>
      <c r="R708" s="48"/>
      <c r="S708" s="62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  <c r="AD708" s="47"/>
      <c r="AE708" s="47"/>
      <c r="AF708" s="47"/>
      <c r="AG708" s="47"/>
      <c r="AH708" s="47"/>
      <c r="AI708" s="47"/>
      <c r="AJ708" s="47"/>
      <c r="AK708" s="47"/>
      <c r="AL708" s="47"/>
      <c r="AM708" s="47"/>
      <c r="AN708" s="47"/>
      <c r="AO708" s="47"/>
      <c r="AP708" s="47"/>
      <c r="AQ708" s="47"/>
      <c r="AR708" s="47"/>
      <c r="AS708" s="47"/>
      <c r="AT708" s="47"/>
      <c r="AU708" s="47"/>
      <c r="AV708" s="47"/>
      <c r="AW708" s="47"/>
      <c r="AX708" s="47"/>
      <c r="AY708" s="47"/>
      <c r="AZ708" s="47"/>
      <c r="BA708" s="47"/>
      <c r="BB708" s="47"/>
      <c r="BC708" s="47"/>
      <c r="BD708" s="47"/>
      <c r="BE708" s="47"/>
      <c r="BF708" s="47"/>
      <c r="BG708" s="47"/>
      <c r="BH708" s="47"/>
      <c r="BI708" s="47"/>
      <c r="BJ708" s="47"/>
      <c r="BK708" s="47"/>
      <c r="BL708" s="47"/>
      <c r="BM708" s="47"/>
      <c r="BN708" s="47"/>
      <c r="BO708" s="47"/>
      <c r="BP708" s="47"/>
    </row>
    <row r="709" spans="1:68" ht="12.75" customHeight="1">
      <c r="A709" s="48"/>
      <c r="B709" s="47"/>
      <c r="C709" s="47"/>
      <c r="D709" s="47"/>
      <c r="E709" s="48"/>
      <c r="F709" s="47"/>
      <c r="G709" s="49"/>
      <c r="H709" s="50"/>
      <c r="I709" s="47"/>
      <c r="J709" s="47"/>
      <c r="K709" s="61"/>
      <c r="L709" s="47"/>
      <c r="M709" s="47"/>
      <c r="N709" s="47"/>
      <c r="O709" s="47"/>
      <c r="P709" s="47"/>
      <c r="Q709" s="48"/>
      <c r="R709" s="48"/>
      <c r="S709" s="62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  <c r="AD709" s="47"/>
      <c r="AE709" s="47"/>
      <c r="AF709" s="47"/>
      <c r="AG709" s="47"/>
      <c r="AH709" s="47"/>
      <c r="AI709" s="47"/>
      <c r="AJ709" s="47"/>
      <c r="AK709" s="47"/>
      <c r="AL709" s="47"/>
      <c r="AM709" s="47"/>
      <c r="AN709" s="47"/>
      <c r="AO709" s="47"/>
      <c r="AP709" s="47"/>
      <c r="AQ709" s="47"/>
      <c r="AR709" s="47"/>
      <c r="AS709" s="47"/>
      <c r="AT709" s="47"/>
      <c r="AU709" s="47"/>
      <c r="AV709" s="47"/>
      <c r="AW709" s="47"/>
      <c r="AX709" s="47"/>
      <c r="AY709" s="47"/>
      <c r="AZ709" s="47"/>
      <c r="BA709" s="47"/>
      <c r="BB709" s="47"/>
      <c r="BC709" s="47"/>
      <c r="BD709" s="47"/>
      <c r="BE709" s="47"/>
      <c r="BF709" s="47"/>
      <c r="BG709" s="47"/>
      <c r="BH709" s="47"/>
      <c r="BI709" s="47"/>
      <c r="BJ709" s="47"/>
      <c r="BK709" s="47"/>
      <c r="BL709" s="47"/>
      <c r="BM709" s="47"/>
      <c r="BN709" s="47"/>
      <c r="BO709" s="47"/>
      <c r="BP709" s="47"/>
    </row>
    <row r="710" spans="1:68" ht="12.75" customHeight="1">
      <c r="A710" s="48"/>
      <c r="B710" s="47"/>
      <c r="C710" s="47"/>
      <c r="D710" s="47"/>
      <c r="E710" s="48"/>
      <c r="F710" s="47"/>
      <c r="G710" s="49"/>
      <c r="H710" s="50"/>
      <c r="I710" s="47"/>
      <c r="J710" s="47"/>
      <c r="K710" s="61"/>
      <c r="L710" s="47"/>
      <c r="M710" s="47"/>
      <c r="N710" s="47"/>
      <c r="O710" s="47"/>
      <c r="P710" s="47"/>
      <c r="Q710" s="48"/>
      <c r="R710" s="48"/>
      <c r="S710" s="62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  <c r="AD710" s="47"/>
      <c r="AE710" s="47"/>
      <c r="AF710" s="47"/>
      <c r="AG710" s="47"/>
      <c r="AH710" s="47"/>
      <c r="AI710" s="47"/>
      <c r="AJ710" s="47"/>
      <c r="AK710" s="47"/>
      <c r="AL710" s="47"/>
      <c r="AM710" s="47"/>
      <c r="AN710" s="47"/>
      <c r="AO710" s="47"/>
      <c r="AP710" s="47"/>
      <c r="AQ710" s="47"/>
      <c r="AR710" s="47"/>
      <c r="AS710" s="47"/>
      <c r="AT710" s="47"/>
      <c r="AU710" s="47"/>
      <c r="AV710" s="47"/>
      <c r="AW710" s="47"/>
      <c r="AX710" s="47"/>
      <c r="AY710" s="47"/>
      <c r="AZ710" s="47"/>
      <c r="BA710" s="47"/>
      <c r="BB710" s="47"/>
      <c r="BC710" s="47"/>
      <c r="BD710" s="47"/>
      <c r="BE710" s="47"/>
      <c r="BF710" s="47"/>
      <c r="BG710" s="47"/>
      <c r="BH710" s="47"/>
      <c r="BI710" s="47"/>
      <c r="BJ710" s="47"/>
      <c r="BK710" s="47"/>
      <c r="BL710" s="47"/>
      <c r="BM710" s="47"/>
      <c r="BN710" s="47"/>
      <c r="BO710" s="47"/>
      <c r="BP710" s="47"/>
    </row>
    <row r="711" spans="1:68" ht="12.75" customHeight="1">
      <c r="A711" s="48"/>
      <c r="B711" s="47"/>
      <c r="C711" s="47"/>
      <c r="D711" s="47"/>
      <c r="E711" s="48"/>
      <c r="F711" s="47"/>
      <c r="G711" s="49"/>
      <c r="H711" s="50"/>
      <c r="I711" s="47"/>
      <c r="J711" s="47"/>
      <c r="K711" s="61"/>
      <c r="L711" s="47"/>
      <c r="M711" s="47"/>
      <c r="N711" s="47"/>
      <c r="O711" s="47"/>
      <c r="P711" s="47"/>
      <c r="Q711" s="48"/>
      <c r="R711" s="48"/>
      <c r="S711" s="62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  <c r="AD711" s="47"/>
      <c r="AE711" s="47"/>
      <c r="AF711" s="47"/>
      <c r="AG711" s="47"/>
      <c r="AH711" s="47"/>
      <c r="AI711" s="47"/>
      <c r="AJ711" s="47"/>
      <c r="AK711" s="47"/>
      <c r="AL711" s="47"/>
      <c r="AM711" s="47"/>
      <c r="AN711" s="47"/>
      <c r="AO711" s="47"/>
      <c r="AP711" s="47"/>
      <c r="AQ711" s="47"/>
      <c r="AR711" s="47"/>
      <c r="AS711" s="47"/>
      <c r="AT711" s="47"/>
      <c r="AU711" s="47"/>
      <c r="AV711" s="47"/>
      <c r="AW711" s="47"/>
      <c r="AX711" s="47"/>
      <c r="AY711" s="47"/>
      <c r="AZ711" s="47"/>
      <c r="BA711" s="47"/>
      <c r="BB711" s="47"/>
      <c r="BC711" s="47"/>
      <c r="BD711" s="47"/>
      <c r="BE711" s="47"/>
      <c r="BF711" s="47"/>
      <c r="BG711" s="47"/>
      <c r="BH711" s="47"/>
      <c r="BI711" s="47"/>
      <c r="BJ711" s="47"/>
      <c r="BK711" s="47"/>
      <c r="BL711" s="47"/>
      <c r="BM711" s="47"/>
      <c r="BN711" s="47"/>
      <c r="BO711" s="47"/>
      <c r="BP711" s="47"/>
    </row>
    <row r="712" spans="1:68" ht="12.75" customHeight="1">
      <c r="A712" s="48"/>
      <c r="B712" s="47"/>
      <c r="C712" s="47"/>
      <c r="D712" s="47"/>
      <c r="E712" s="48"/>
      <c r="F712" s="47"/>
      <c r="G712" s="49"/>
      <c r="H712" s="50"/>
      <c r="I712" s="47"/>
      <c r="J712" s="47"/>
      <c r="K712" s="61"/>
      <c r="L712" s="47"/>
      <c r="M712" s="47"/>
      <c r="N712" s="47"/>
      <c r="O712" s="47"/>
      <c r="P712" s="47"/>
      <c r="Q712" s="48"/>
      <c r="R712" s="48"/>
      <c r="S712" s="62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  <c r="AD712" s="47"/>
      <c r="AE712" s="47"/>
      <c r="AF712" s="47"/>
      <c r="AG712" s="47"/>
      <c r="AH712" s="47"/>
      <c r="AI712" s="47"/>
      <c r="AJ712" s="47"/>
      <c r="AK712" s="47"/>
      <c r="AL712" s="47"/>
      <c r="AM712" s="47"/>
      <c r="AN712" s="47"/>
      <c r="AO712" s="47"/>
      <c r="AP712" s="47"/>
      <c r="AQ712" s="47"/>
      <c r="AR712" s="47"/>
      <c r="AS712" s="47"/>
      <c r="AT712" s="47"/>
      <c r="AU712" s="47"/>
      <c r="AV712" s="47"/>
      <c r="AW712" s="47"/>
      <c r="AX712" s="47"/>
      <c r="AY712" s="47"/>
      <c r="AZ712" s="47"/>
      <c r="BA712" s="47"/>
      <c r="BB712" s="47"/>
      <c r="BC712" s="47"/>
      <c r="BD712" s="47"/>
      <c r="BE712" s="47"/>
      <c r="BF712" s="47"/>
      <c r="BG712" s="47"/>
      <c r="BH712" s="47"/>
      <c r="BI712" s="47"/>
      <c r="BJ712" s="47"/>
      <c r="BK712" s="47"/>
      <c r="BL712" s="47"/>
      <c r="BM712" s="47"/>
      <c r="BN712" s="47"/>
      <c r="BO712" s="47"/>
      <c r="BP712" s="47"/>
    </row>
    <row r="713" spans="1:68" ht="12.75" customHeight="1">
      <c r="A713" s="48"/>
      <c r="B713" s="47"/>
      <c r="C713" s="47"/>
      <c r="D713" s="47"/>
      <c r="E713" s="48"/>
      <c r="F713" s="47"/>
      <c r="G713" s="49"/>
      <c r="H713" s="50"/>
      <c r="I713" s="47"/>
      <c r="J713" s="47"/>
      <c r="K713" s="61"/>
      <c r="L713" s="47"/>
      <c r="M713" s="47"/>
      <c r="N713" s="47"/>
      <c r="O713" s="47"/>
      <c r="P713" s="47"/>
      <c r="Q713" s="48"/>
      <c r="R713" s="48"/>
      <c r="S713" s="62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  <c r="AD713" s="47"/>
      <c r="AE713" s="47"/>
      <c r="AF713" s="47"/>
      <c r="AG713" s="47"/>
      <c r="AH713" s="47"/>
      <c r="AI713" s="47"/>
      <c r="AJ713" s="47"/>
      <c r="AK713" s="47"/>
      <c r="AL713" s="47"/>
      <c r="AM713" s="47"/>
      <c r="AN713" s="47"/>
      <c r="AO713" s="47"/>
      <c r="AP713" s="47"/>
      <c r="AQ713" s="47"/>
      <c r="AR713" s="47"/>
      <c r="AS713" s="47"/>
      <c r="AT713" s="47"/>
      <c r="AU713" s="47"/>
      <c r="AV713" s="47"/>
      <c r="AW713" s="47"/>
      <c r="AX713" s="47"/>
      <c r="AY713" s="47"/>
      <c r="AZ713" s="47"/>
      <c r="BA713" s="47"/>
      <c r="BB713" s="47"/>
      <c r="BC713" s="47"/>
      <c r="BD713" s="47"/>
      <c r="BE713" s="47"/>
      <c r="BF713" s="47"/>
      <c r="BG713" s="47"/>
      <c r="BH713" s="47"/>
      <c r="BI713" s="47"/>
      <c r="BJ713" s="47"/>
      <c r="BK713" s="47"/>
      <c r="BL713" s="47"/>
      <c r="BM713" s="47"/>
      <c r="BN713" s="47"/>
      <c r="BO713" s="47"/>
      <c r="BP713" s="47"/>
    </row>
    <row r="714" spans="1:68" ht="12.75" customHeight="1">
      <c r="A714" s="48"/>
      <c r="B714" s="47"/>
      <c r="C714" s="47"/>
      <c r="D714" s="47"/>
      <c r="E714" s="48"/>
      <c r="F714" s="47"/>
      <c r="G714" s="49"/>
      <c r="H714" s="50"/>
      <c r="I714" s="47"/>
      <c r="J714" s="47"/>
      <c r="K714" s="61"/>
      <c r="L714" s="47"/>
      <c r="M714" s="47"/>
      <c r="N714" s="47"/>
      <c r="O714" s="47"/>
      <c r="P714" s="47"/>
      <c r="Q714" s="48"/>
      <c r="R714" s="48"/>
      <c r="S714" s="62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  <c r="AD714" s="47"/>
      <c r="AE714" s="47"/>
      <c r="AF714" s="47"/>
      <c r="AG714" s="47"/>
      <c r="AH714" s="47"/>
      <c r="AI714" s="47"/>
      <c r="AJ714" s="47"/>
      <c r="AK714" s="47"/>
      <c r="AL714" s="47"/>
      <c r="AM714" s="47"/>
      <c r="AN714" s="47"/>
      <c r="AO714" s="47"/>
      <c r="AP714" s="47"/>
      <c r="AQ714" s="47"/>
      <c r="AR714" s="47"/>
      <c r="AS714" s="47"/>
      <c r="AT714" s="47"/>
      <c r="AU714" s="47"/>
      <c r="AV714" s="47"/>
      <c r="AW714" s="47"/>
      <c r="AX714" s="47"/>
      <c r="AY714" s="47"/>
      <c r="AZ714" s="47"/>
      <c r="BA714" s="47"/>
      <c r="BB714" s="47"/>
      <c r="BC714" s="47"/>
      <c r="BD714" s="47"/>
      <c r="BE714" s="47"/>
      <c r="BF714" s="47"/>
      <c r="BG714" s="47"/>
      <c r="BH714" s="47"/>
      <c r="BI714" s="47"/>
      <c r="BJ714" s="47"/>
      <c r="BK714" s="47"/>
      <c r="BL714" s="47"/>
      <c r="BM714" s="47"/>
      <c r="BN714" s="47"/>
      <c r="BO714" s="47"/>
      <c r="BP714" s="47"/>
    </row>
    <row r="715" spans="1:68" ht="12.75" customHeight="1">
      <c r="A715" s="48"/>
      <c r="B715" s="47"/>
      <c r="C715" s="47"/>
      <c r="D715" s="47"/>
      <c r="E715" s="48"/>
      <c r="F715" s="47"/>
      <c r="G715" s="49"/>
      <c r="H715" s="50"/>
      <c r="I715" s="47"/>
      <c r="J715" s="47"/>
      <c r="K715" s="61"/>
      <c r="L715" s="47"/>
      <c r="M715" s="47"/>
      <c r="N715" s="47"/>
      <c r="O715" s="47"/>
      <c r="P715" s="47"/>
      <c r="Q715" s="48"/>
      <c r="R715" s="48"/>
      <c r="S715" s="62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  <c r="AD715" s="47"/>
      <c r="AE715" s="47"/>
      <c r="AF715" s="47"/>
      <c r="AG715" s="47"/>
      <c r="AH715" s="47"/>
      <c r="AI715" s="47"/>
      <c r="AJ715" s="47"/>
      <c r="AK715" s="47"/>
      <c r="AL715" s="47"/>
      <c r="AM715" s="47"/>
      <c r="AN715" s="47"/>
      <c r="AO715" s="47"/>
      <c r="AP715" s="47"/>
      <c r="AQ715" s="47"/>
      <c r="AR715" s="47"/>
      <c r="AS715" s="47"/>
      <c r="AT715" s="47"/>
      <c r="AU715" s="47"/>
      <c r="AV715" s="47"/>
      <c r="AW715" s="47"/>
      <c r="AX715" s="47"/>
      <c r="AY715" s="47"/>
      <c r="AZ715" s="47"/>
      <c r="BA715" s="47"/>
      <c r="BB715" s="47"/>
      <c r="BC715" s="47"/>
      <c r="BD715" s="47"/>
      <c r="BE715" s="47"/>
      <c r="BF715" s="47"/>
      <c r="BG715" s="47"/>
      <c r="BH715" s="47"/>
      <c r="BI715" s="47"/>
      <c r="BJ715" s="47"/>
      <c r="BK715" s="47"/>
      <c r="BL715" s="47"/>
      <c r="BM715" s="47"/>
      <c r="BN715" s="47"/>
      <c r="BO715" s="47"/>
      <c r="BP715" s="47"/>
    </row>
    <row r="716" spans="1:68" ht="12.75" customHeight="1">
      <c r="A716" s="48"/>
      <c r="B716" s="47"/>
      <c r="C716" s="47"/>
      <c r="D716" s="47"/>
      <c r="E716" s="48"/>
      <c r="F716" s="47"/>
      <c r="G716" s="49"/>
      <c r="H716" s="50"/>
      <c r="I716" s="47"/>
      <c r="J716" s="47"/>
      <c r="K716" s="61"/>
      <c r="L716" s="47"/>
      <c r="M716" s="47"/>
      <c r="N716" s="47"/>
      <c r="O716" s="47"/>
      <c r="P716" s="47"/>
      <c r="Q716" s="48"/>
      <c r="R716" s="48"/>
      <c r="S716" s="62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  <c r="AD716" s="47"/>
      <c r="AE716" s="47"/>
      <c r="AF716" s="47"/>
      <c r="AG716" s="47"/>
      <c r="AH716" s="47"/>
      <c r="AI716" s="47"/>
      <c r="AJ716" s="47"/>
      <c r="AK716" s="47"/>
      <c r="AL716" s="47"/>
      <c r="AM716" s="47"/>
      <c r="AN716" s="47"/>
      <c r="AO716" s="47"/>
      <c r="AP716" s="47"/>
      <c r="AQ716" s="47"/>
      <c r="AR716" s="47"/>
      <c r="AS716" s="47"/>
      <c r="AT716" s="47"/>
      <c r="AU716" s="47"/>
      <c r="AV716" s="47"/>
      <c r="AW716" s="47"/>
      <c r="AX716" s="47"/>
      <c r="AY716" s="47"/>
      <c r="AZ716" s="47"/>
      <c r="BA716" s="47"/>
      <c r="BB716" s="47"/>
      <c r="BC716" s="47"/>
      <c r="BD716" s="47"/>
      <c r="BE716" s="47"/>
      <c r="BF716" s="47"/>
      <c r="BG716" s="47"/>
      <c r="BH716" s="47"/>
      <c r="BI716" s="47"/>
      <c r="BJ716" s="47"/>
      <c r="BK716" s="47"/>
      <c r="BL716" s="47"/>
      <c r="BM716" s="47"/>
      <c r="BN716" s="47"/>
      <c r="BO716" s="47"/>
      <c r="BP716" s="47"/>
    </row>
    <row r="717" spans="1:68" ht="12.75" customHeight="1">
      <c r="A717" s="48"/>
      <c r="B717" s="47"/>
      <c r="C717" s="47"/>
      <c r="D717" s="47"/>
      <c r="E717" s="48"/>
      <c r="F717" s="47"/>
      <c r="G717" s="49"/>
      <c r="H717" s="50"/>
      <c r="I717" s="47"/>
      <c r="J717" s="47"/>
      <c r="K717" s="61"/>
      <c r="L717" s="47"/>
      <c r="M717" s="47"/>
      <c r="N717" s="47"/>
      <c r="O717" s="47"/>
      <c r="P717" s="47"/>
      <c r="Q717" s="48"/>
      <c r="R717" s="48"/>
      <c r="S717" s="62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  <c r="AD717" s="47"/>
      <c r="AE717" s="47"/>
      <c r="AF717" s="47"/>
      <c r="AG717" s="47"/>
      <c r="AH717" s="47"/>
      <c r="AI717" s="47"/>
      <c r="AJ717" s="47"/>
      <c r="AK717" s="47"/>
      <c r="AL717" s="47"/>
      <c r="AM717" s="47"/>
      <c r="AN717" s="47"/>
      <c r="AO717" s="47"/>
      <c r="AP717" s="47"/>
      <c r="AQ717" s="47"/>
      <c r="AR717" s="47"/>
      <c r="AS717" s="47"/>
      <c r="AT717" s="47"/>
      <c r="AU717" s="47"/>
      <c r="AV717" s="47"/>
      <c r="AW717" s="47"/>
      <c r="AX717" s="47"/>
      <c r="AY717" s="47"/>
      <c r="AZ717" s="47"/>
      <c r="BA717" s="47"/>
      <c r="BB717" s="47"/>
      <c r="BC717" s="47"/>
      <c r="BD717" s="47"/>
      <c r="BE717" s="47"/>
      <c r="BF717" s="47"/>
      <c r="BG717" s="47"/>
      <c r="BH717" s="47"/>
      <c r="BI717" s="47"/>
      <c r="BJ717" s="47"/>
      <c r="BK717" s="47"/>
      <c r="BL717" s="47"/>
      <c r="BM717" s="47"/>
      <c r="BN717" s="47"/>
      <c r="BO717" s="47"/>
      <c r="BP717" s="47"/>
    </row>
    <row r="718" spans="1:68" ht="12.75" customHeight="1">
      <c r="A718" s="48"/>
      <c r="B718" s="47"/>
      <c r="C718" s="47"/>
      <c r="D718" s="47"/>
      <c r="E718" s="48"/>
      <c r="F718" s="47"/>
      <c r="G718" s="49"/>
      <c r="H718" s="50"/>
      <c r="I718" s="47"/>
      <c r="J718" s="47"/>
      <c r="K718" s="61"/>
      <c r="L718" s="47"/>
      <c r="M718" s="47"/>
      <c r="N718" s="47"/>
      <c r="O718" s="47"/>
      <c r="P718" s="47"/>
      <c r="Q718" s="48"/>
      <c r="R718" s="48"/>
      <c r="S718" s="62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  <c r="AD718" s="47"/>
      <c r="AE718" s="47"/>
      <c r="AF718" s="47"/>
      <c r="AG718" s="47"/>
      <c r="AH718" s="47"/>
      <c r="AI718" s="47"/>
      <c r="AJ718" s="47"/>
      <c r="AK718" s="47"/>
      <c r="AL718" s="47"/>
      <c r="AM718" s="47"/>
      <c r="AN718" s="47"/>
      <c r="AO718" s="47"/>
      <c r="AP718" s="47"/>
      <c r="AQ718" s="47"/>
      <c r="AR718" s="47"/>
      <c r="AS718" s="47"/>
      <c r="AT718" s="47"/>
      <c r="AU718" s="47"/>
      <c r="AV718" s="47"/>
      <c r="AW718" s="47"/>
      <c r="AX718" s="47"/>
      <c r="AY718" s="47"/>
      <c r="AZ718" s="47"/>
      <c r="BA718" s="47"/>
      <c r="BB718" s="47"/>
      <c r="BC718" s="47"/>
      <c r="BD718" s="47"/>
      <c r="BE718" s="47"/>
      <c r="BF718" s="47"/>
      <c r="BG718" s="47"/>
      <c r="BH718" s="47"/>
      <c r="BI718" s="47"/>
      <c r="BJ718" s="47"/>
      <c r="BK718" s="47"/>
      <c r="BL718" s="47"/>
      <c r="BM718" s="47"/>
      <c r="BN718" s="47"/>
      <c r="BO718" s="47"/>
      <c r="BP718" s="47"/>
    </row>
    <row r="719" spans="1:68" ht="12.75" customHeight="1">
      <c r="A719" s="48"/>
      <c r="B719" s="47"/>
      <c r="C719" s="47"/>
      <c r="D719" s="47"/>
      <c r="E719" s="48"/>
      <c r="F719" s="47"/>
      <c r="G719" s="49"/>
      <c r="H719" s="50"/>
      <c r="I719" s="47"/>
      <c r="J719" s="47"/>
      <c r="K719" s="61"/>
      <c r="L719" s="47"/>
      <c r="M719" s="47"/>
      <c r="N719" s="47"/>
      <c r="O719" s="47"/>
      <c r="P719" s="47"/>
      <c r="Q719" s="48"/>
      <c r="R719" s="48"/>
      <c r="S719" s="62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  <c r="AD719" s="47"/>
      <c r="AE719" s="47"/>
      <c r="AF719" s="47"/>
      <c r="AG719" s="47"/>
      <c r="AH719" s="47"/>
      <c r="AI719" s="47"/>
      <c r="AJ719" s="47"/>
      <c r="AK719" s="47"/>
      <c r="AL719" s="47"/>
      <c r="AM719" s="47"/>
      <c r="AN719" s="47"/>
      <c r="AO719" s="47"/>
      <c r="AP719" s="47"/>
      <c r="AQ719" s="47"/>
      <c r="AR719" s="47"/>
      <c r="AS719" s="47"/>
      <c r="AT719" s="47"/>
      <c r="AU719" s="47"/>
      <c r="AV719" s="47"/>
      <c r="AW719" s="47"/>
      <c r="AX719" s="47"/>
      <c r="AY719" s="47"/>
      <c r="AZ719" s="47"/>
      <c r="BA719" s="47"/>
      <c r="BB719" s="47"/>
      <c r="BC719" s="47"/>
      <c r="BD719" s="47"/>
      <c r="BE719" s="47"/>
      <c r="BF719" s="47"/>
      <c r="BG719" s="47"/>
      <c r="BH719" s="47"/>
      <c r="BI719" s="47"/>
      <c r="BJ719" s="47"/>
      <c r="BK719" s="47"/>
      <c r="BL719" s="47"/>
      <c r="BM719" s="47"/>
      <c r="BN719" s="47"/>
      <c r="BO719" s="47"/>
      <c r="BP719" s="47"/>
    </row>
    <row r="720" spans="1:68" ht="12.75" customHeight="1">
      <c r="A720" s="48"/>
      <c r="B720" s="47"/>
      <c r="C720" s="47"/>
      <c r="D720" s="47"/>
      <c r="E720" s="48"/>
      <c r="F720" s="47"/>
      <c r="G720" s="49"/>
      <c r="H720" s="50"/>
      <c r="I720" s="47"/>
      <c r="J720" s="47"/>
      <c r="K720" s="61"/>
      <c r="L720" s="47"/>
      <c r="M720" s="47"/>
      <c r="N720" s="47"/>
      <c r="O720" s="47"/>
      <c r="P720" s="47"/>
      <c r="Q720" s="48"/>
      <c r="R720" s="48"/>
      <c r="S720" s="62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  <c r="AD720" s="47"/>
      <c r="AE720" s="47"/>
      <c r="AF720" s="47"/>
      <c r="AG720" s="47"/>
      <c r="AH720" s="47"/>
      <c r="AI720" s="47"/>
      <c r="AJ720" s="47"/>
      <c r="AK720" s="47"/>
      <c r="AL720" s="47"/>
      <c r="AM720" s="47"/>
      <c r="AN720" s="47"/>
      <c r="AO720" s="47"/>
      <c r="AP720" s="47"/>
      <c r="AQ720" s="47"/>
      <c r="AR720" s="47"/>
      <c r="AS720" s="47"/>
      <c r="AT720" s="47"/>
      <c r="AU720" s="47"/>
      <c r="AV720" s="47"/>
      <c r="AW720" s="47"/>
      <c r="AX720" s="47"/>
      <c r="AY720" s="47"/>
      <c r="AZ720" s="47"/>
      <c r="BA720" s="47"/>
      <c r="BB720" s="47"/>
      <c r="BC720" s="47"/>
      <c r="BD720" s="47"/>
      <c r="BE720" s="47"/>
      <c r="BF720" s="47"/>
      <c r="BG720" s="47"/>
      <c r="BH720" s="47"/>
      <c r="BI720" s="47"/>
      <c r="BJ720" s="47"/>
      <c r="BK720" s="47"/>
      <c r="BL720" s="47"/>
      <c r="BM720" s="47"/>
      <c r="BN720" s="47"/>
      <c r="BO720" s="47"/>
      <c r="BP720" s="47"/>
    </row>
    <row r="721" spans="1:68" ht="12.75" customHeight="1">
      <c r="A721" s="48"/>
      <c r="B721" s="47"/>
      <c r="C721" s="47"/>
      <c r="D721" s="47"/>
      <c r="E721" s="48"/>
      <c r="F721" s="47"/>
      <c r="G721" s="49"/>
      <c r="H721" s="50"/>
      <c r="I721" s="47"/>
      <c r="J721" s="47"/>
      <c r="K721" s="61"/>
      <c r="L721" s="47"/>
      <c r="M721" s="47"/>
      <c r="N721" s="47"/>
      <c r="O721" s="47"/>
      <c r="P721" s="47"/>
      <c r="Q721" s="48"/>
      <c r="R721" s="48"/>
      <c r="S721" s="62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  <c r="AD721" s="47"/>
      <c r="AE721" s="47"/>
      <c r="AF721" s="47"/>
      <c r="AG721" s="47"/>
      <c r="AH721" s="47"/>
      <c r="AI721" s="47"/>
      <c r="AJ721" s="47"/>
      <c r="AK721" s="47"/>
      <c r="AL721" s="47"/>
      <c r="AM721" s="47"/>
      <c r="AN721" s="47"/>
      <c r="AO721" s="47"/>
      <c r="AP721" s="47"/>
      <c r="AQ721" s="47"/>
      <c r="AR721" s="47"/>
      <c r="AS721" s="47"/>
      <c r="AT721" s="47"/>
      <c r="AU721" s="47"/>
      <c r="AV721" s="47"/>
      <c r="AW721" s="47"/>
      <c r="AX721" s="47"/>
      <c r="AY721" s="47"/>
      <c r="AZ721" s="47"/>
      <c r="BA721" s="47"/>
      <c r="BB721" s="47"/>
      <c r="BC721" s="47"/>
      <c r="BD721" s="47"/>
      <c r="BE721" s="47"/>
      <c r="BF721" s="47"/>
      <c r="BG721" s="47"/>
      <c r="BH721" s="47"/>
      <c r="BI721" s="47"/>
      <c r="BJ721" s="47"/>
      <c r="BK721" s="47"/>
      <c r="BL721" s="47"/>
      <c r="BM721" s="47"/>
      <c r="BN721" s="47"/>
      <c r="BO721" s="47"/>
      <c r="BP721" s="47"/>
    </row>
    <row r="722" spans="1:68" ht="12.75" customHeight="1">
      <c r="A722" s="48"/>
      <c r="B722" s="47"/>
      <c r="C722" s="47"/>
      <c r="D722" s="47"/>
      <c r="E722" s="48"/>
      <c r="F722" s="47"/>
      <c r="G722" s="49"/>
      <c r="H722" s="50"/>
      <c r="I722" s="47"/>
      <c r="J722" s="47"/>
      <c r="K722" s="61"/>
      <c r="L722" s="47"/>
      <c r="M722" s="47"/>
      <c r="N722" s="47"/>
      <c r="O722" s="47"/>
      <c r="P722" s="47"/>
      <c r="Q722" s="48"/>
      <c r="R722" s="48"/>
      <c r="S722" s="62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  <c r="AD722" s="47"/>
      <c r="AE722" s="47"/>
      <c r="AF722" s="47"/>
      <c r="AG722" s="47"/>
      <c r="AH722" s="47"/>
      <c r="AI722" s="47"/>
      <c r="AJ722" s="47"/>
      <c r="AK722" s="47"/>
      <c r="AL722" s="47"/>
      <c r="AM722" s="47"/>
      <c r="AN722" s="47"/>
      <c r="AO722" s="47"/>
      <c r="AP722" s="47"/>
      <c r="AQ722" s="47"/>
      <c r="AR722" s="47"/>
      <c r="AS722" s="47"/>
      <c r="AT722" s="47"/>
      <c r="AU722" s="47"/>
      <c r="AV722" s="47"/>
      <c r="AW722" s="47"/>
      <c r="AX722" s="47"/>
      <c r="AY722" s="47"/>
      <c r="AZ722" s="47"/>
      <c r="BA722" s="47"/>
      <c r="BB722" s="47"/>
      <c r="BC722" s="47"/>
      <c r="BD722" s="47"/>
      <c r="BE722" s="47"/>
      <c r="BF722" s="47"/>
      <c r="BG722" s="47"/>
      <c r="BH722" s="47"/>
      <c r="BI722" s="47"/>
      <c r="BJ722" s="47"/>
      <c r="BK722" s="47"/>
      <c r="BL722" s="47"/>
      <c r="BM722" s="47"/>
      <c r="BN722" s="47"/>
      <c r="BO722" s="47"/>
      <c r="BP722" s="47"/>
    </row>
    <row r="723" spans="1:68" ht="12.75" customHeight="1">
      <c r="A723" s="48"/>
      <c r="B723" s="47"/>
      <c r="C723" s="47"/>
      <c r="D723" s="47"/>
      <c r="E723" s="48"/>
      <c r="F723" s="47"/>
      <c r="G723" s="49"/>
      <c r="H723" s="50"/>
      <c r="I723" s="47"/>
      <c r="J723" s="47"/>
      <c r="K723" s="61"/>
      <c r="L723" s="47"/>
      <c r="M723" s="47"/>
      <c r="N723" s="47"/>
      <c r="O723" s="47"/>
      <c r="P723" s="47"/>
      <c r="Q723" s="48"/>
      <c r="R723" s="48"/>
      <c r="S723" s="62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  <c r="AD723" s="47"/>
      <c r="AE723" s="47"/>
      <c r="AF723" s="47"/>
      <c r="AG723" s="47"/>
      <c r="AH723" s="47"/>
      <c r="AI723" s="47"/>
      <c r="AJ723" s="47"/>
      <c r="AK723" s="47"/>
      <c r="AL723" s="47"/>
      <c r="AM723" s="47"/>
      <c r="AN723" s="47"/>
      <c r="AO723" s="47"/>
      <c r="AP723" s="47"/>
      <c r="AQ723" s="47"/>
      <c r="AR723" s="47"/>
      <c r="AS723" s="47"/>
      <c r="AT723" s="47"/>
      <c r="AU723" s="47"/>
      <c r="AV723" s="47"/>
      <c r="AW723" s="47"/>
      <c r="AX723" s="47"/>
      <c r="AY723" s="47"/>
      <c r="AZ723" s="47"/>
      <c r="BA723" s="47"/>
      <c r="BB723" s="47"/>
      <c r="BC723" s="47"/>
      <c r="BD723" s="47"/>
      <c r="BE723" s="47"/>
      <c r="BF723" s="47"/>
      <c r="BG723" s="47"/>
      <c r="BH723" s="47"/>
      <c r="BI723" s="47"/>
      <c r="BJ723" s="47"/>
      <c r="BK723" s="47"/>
      <c r="BL723" s="47"/>
      <c r="BM723" s="47"/>
      <c r="BN723" s="47"/>
      <c r="BO723" s="47"/>
      <c r="BP723" s="47"/>
    </row>
    <row r="724" spans="1:68" ht="12.75" customHeight="1">
      <c r="A724" s="48"/>
      <c r="B724" s="47"/>
      <c r="C724" s="47"/>
      <c r="D724" s="47"/>
      <c r="E724" s="48"/>
      <c r="F724" s="47"/>
      <c r="G724" s="49"/>
      <c r="H724" s="50"/>
      <c r="I724" s="47"/>
      <c r="J724" s="47"/>
      <c r="K724" s="61"/>
      <c r="L724" s="47"/>
      <c r="M724" s="47"/>
      <c r="N724" s="47"/>
      <c r="O724" s="47"/>
      <c r="P724" s="47"/>
      <c r="Q724" s="48"/>
      <c r="R724" s="48"/>
      <c r="S724" s="62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  <c r="AD724" s="47"/>
      <c r="AE724" s="47"/>
      <c r="AF724" s="47"/>
      <c r="AG724" s="47"/>
      <c r="AH724" s="47"/>
      <c r="AI724" s="47"/>
      <c r="AJ724" s="47"/>
      <c r="AK724" s="47"/>
      <c r="AL724" s="47"/>
      <c r="AM724" s="47"/>
      <c r="AN724" s="47"/>
      <c r="AO724" s="47"/>
      <c r="AP724" s="47"/>
      <c r="AQ724" s="47"/>
      <c r="AR724" s="47"/>
      <c r="AS724" s="47"/>
      <c r="AT724" s="47"/>
      <c r="AU724" s="47"/>
      <c r="AV724" s="47"/>
      <c r="AW724" s="47"/>
      <c r="AX724" s="47"/>
      <c r="AY724" s="47"/>
      <c r="AZ724" s="47"/>
      <c r="BA724" s="47"/>
      <c r="BB724" s="47"/>
      <c r="BC724" s="47"/>
      <c r="BD724" s="47"/>
      <c r="BE724" s="47"/>
      <c r="BF724" s="47"/>
      <c r="BG724" s="47"/>
      <c r="BH724" s="47"/>
      <c r="BI724" s="47"/>
      <c r="BJ724" s="47"/>
      <c r="BK724" s="47"/>
      <c r="BL724" s="47"/>
      <c r="BM724" s="47"/>
      <c r="BN724" s="47"/>
      <c r="BO724" s="47"/>
      <c r="BP724" s="47"/>
    </row>
    <row r="725" spans="1:68" ht="12.75" customHeight="1">
      <c r="A725" s="48"/>
      <c r="B725" s="47"/>
      <c r="C725" s="47"/>
      <c r="D725" s="47"/>
      <c r="E725" s="48"/>
      <c r="F725" s="47"/>
      <c r="G725" s="49"/>
      <c r="H725" s="50"/>
      <c r="I725" s="47"/>
      <c r="J725" s="47"/>
      <c r="K725" s="61"/>
      <c r="L725" s="47"/>
      <c r="M725" s="47"/>
      <c r="N725" s="47"/>
      <c r="O725" s="47"/>
      <c r="P725" s="47"/>
      <c r="Q725" s="48"/>
      <c r="R725" s="48"/>
      <c r="S725" s="62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  <c r="AD725" s="47"/>
      <c r="AE725" s="47"/>
      <c r="AF725" s="47"/>
      <c r="AG725" s="47"/>
      <c r="AH725" s="47"/>
      <c r="AI725" s="47"/>
      <c r="AJ725" s="47"/>
      <c r="AK725" s="47"/>
      <c r="AL725" s="47"/>
      <c r="AM725" s="47"/>
      <c r="AN725" s="47"/>
      <c r="AO725" s="47"/>
      <c r="AP725" s="47"/>
      <c r="AQ725" s="47"/>
      <c r="AR725" s="47"/>
      <c r="AS725" s="47"/>
      <c r="AT725" s="47"/>
      <c r="AU725" s="47"/>
      <c r="AV725" s="47"/>
      <c r="AW725" s="47"/>
      <c r="AX725" s="47"/>
      <c r="AY725" s="47"/>
      <c r="AZ725" s="47"/>
      <c r="BA725" s="47"/>
      <c r="BB725" s="47"/>
      <c r="BC725" s="47"/>
      <c r="BD725" s="47"/>
      <c r="BE725" s="47"/>
      <c r="BF725" s="47"/>
      <c r="BG725" s="47"/>
      <c r="BH725" s="47"/>
      <c r="BI725" s="47"/>
      <c r="BJ725" s="47"/>
      <c r="BK725" s="47"/>
      <c r="BL725" s="47"/>
      <c r="BM725" s="47"/>
      <c r="BN725" s="47"/>
      <c r="BO725" s="47"/>
      <c r="BP725" s="47"/>
    </row>
    <row r="726" spans="1:68" ht="12.75" customHeight="1">
      <c r="A726" s="48"/>
      <c r="B726" s="47"/>
      <c r="C726" s="47"/>
      <c r="D726" s="47"/>
      <c r="E726" s="48"/>
      <c r="F726" s="47"/>
      <c r="G726" s="49"/>
      <c r="H726" s="50"/>
      <c r="I726" s="47"/>
      <c r="J726" s="47"/>
      <c r="K726" s="61"/>
      <c r="L726" s="47"/>
      <c r="M726" s="47"/>
      <c r="N726" s="47"/>
      <c r="O726" s="47"/>
      <c r="P726" s="47"/>
      <c r="Q726" s="48"/>
      <c r="R726" s="48"/>
      <c r="S726" s="62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  <c r="AD726" s="47"/>
      <c r="AE726" s="47"/>
      <c r="AF726" s="47"/>
      <c r="AG726" s="47"/>
      <c r="AH726" s="47"/>
      <c r="AI726" s="47"/>
      <c r="AJ726" s="47"/>
      <c r="AK726" s="47"/>
      <c r="AL726" s="47"/>
      <c r="AM726" s="47"/>
      <c r="AN726" s="47"/>
      <c r="AO726" s="47"/>
      <c r="AP726" s="47"/>
      <c r="AQ726" s="47"/>
      <c r="AR726" s="47"/>
      <c r="AS726" s="47"/>
      <c r="AT726" s="47"/>
      <c r="AU726" s="47"/>
      <c r="AV726" s="47"/>
      <c r="AW726" s="47"/>
      <c r="AX726" s="47"/>
      <c r="AY726" s="47"/>
      <c r="AZ726" s="47"/>
      <c r="BA726" s="47"/>
      <c r="BB726" s="47"/>
      <c r="BC726" s="47"/>
      <c r="BD726" s="47"/>
      <c r="BE726" s="47"/>
      <c r="BF726" s="47"/>
      <c r="BG726" s="47"/>
      <c r="BH726" s="47"/>
      <c r="BI726" s="47"/>
      <c r="BJ726" s="47"/>
      <c r="BK726" s="47"/>
      <c r="BL726" s="47"/>
      <c r="BM726" s="47"/>
      <c r="BN726" s="47"/>
      <c r="BO726" s="47"/>
      <c r="BP726" s="47"/>
    </row>
    <row r="727" spans="1:68" ht="12.75" customHeight="1">
      <c r="A727" s="48"/>
      <c r="B727" s="47"/>
      <c r="C727" s="47"/>
      <c r="D727" s="47"/>
      <c r="E727" s="48"/>
      <c r="F727" s="47"/>
      <c r="G727" s="49"/>
      <c r="H727" s="50"/>
      <c r="I727" s="47"/>
      <c r="J727" s="47"/>
      <c r="K727" s="61"/>
      <c r="L727" s="47"/>
      <c r="M727" s="47"/>
      <c r="N727" s="47"/>
      <c r="O727" s="47"/>
      <c r="P727" s="47"/>
      <c r="Q727" s="48"/>
      <c r="R727" s="48"/>
      <c r="S727" s="62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  <c r="AD727" s="47"/>
      <c r="AE727" s="47"/>
      <c r="AF727" s="47"/>
      <c r="AG727" s="47"/>
      <c r="AH727" s="47"/>
      <c r="AI727" s="47"/>
      <c r="AJ727" s="47"/>
      <c r="AK727" s="47"/>
      <c r="AL727" s="47"/>
      <c r="AM727" s="47"/>
      <c r="AN727" s="47"/>
      <c r="AO727" s="47"/>
      <c r="AP727" s="47"/>
      <c r="AQ727" s="47"/>
      <c r="AR727" s="47"/>
      <c r="AS727" s="47"/>
      <c r="AT727" s="47"/>
      <c r="AU727" s="47"/>
      <c r="AV727" s="47"/>
      <c r="AW727" s="47"/>
      <c r="AX727" s="47"/>
      <c r="AY727" s="47"/>
      <c r="AZ727" s="47"/>
      <c r="BA727" s="47"/>
      <c r="BB727" s="47"/>
      <c r="BC727" s="47"/>
      <c r="BD727" s="47"/>
      <c r="BE727" s="47"/>
      <c r="BF727" s="47"/>
      <c r="BG727" s="47"/>
      <c r="BH727" s="47"/>
      <c r="BI727" s="47"/>
      <c r="BJ727" s="47"/>
      <c r="BK727" s="47"/>
      <c r="BL727" s="47"/>
      <c r="BM727" s="47"/>
      <c r="BN727" s="47"/>
      <c r="BO727" s="47"/>
      <c r="BP727" s="47"/>
    </row>
    <row r="728" spans="1:68" ht="12.75" customHeight="1">
      <c r="A728" s="48"/>
      <c r="B728" s="47"/>
      <c r="C728" s="47"/>
      <c r="D728" s="47"/>
      <c r="E728" s="48"/>
      <c r="F728" s="47"/>
      <c r="G728" s="49"/>
      <c r="H728" s="50"/>
      <c r="I728" s="47"/>
      <c r="J728" s="47"/>
      <c r="K728" s="61"/>
      <c r="L728" s="47"/>
      <c r="M728" s="47"/>
      <c r="N728" s="47"/>
      <c r="O728" s="47"/>
      <c r="P728" s="47"/>
      <c r="Q728" s="48"/>
      <c r="R728" s="48"/>
      <c r="S728" s="62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  <c r="AD728" s="47"/>
      <c r="AE728" s="47"/>
      <c r="AF728" s="47"/>
      <c r="AG728" s="47"/>
      <c r="AH728" s="47"/>
      <c r="AI728" s="47"/>
      <c r="AJ728" s="47"/>
      <c r="AK728" s="47"/>
      <c r="AL728" s="47"/>
      <c r="AM728" s="47"/>
      <c r="AN728" s="47"/>
      <c r="AO728" s="47"/>
      <c r="AP728" s="47"/>
      <c r="AQ728" s="47"/>
      <c r="AR728" s="47"/>
      <c r="AS728" s="47"/>
      <c r="AT728" s="47"/>
      <c r="AU728" s="47"/>
      <c r="AV728" s="47"/>
      <c r="AW728" s="47"/>
      <c r="AX728" s="47"/>
      <c r="AY728" s="47"/>
      <c r="AZ728" s="47"/>
      <c r="BA728" s="47"/>
      <c r="BB728" s="47"/>
      <c r="BC728" s="47"/>
      <c r="BD728" s="47"/>
      <c r="BE728" s="47"/>
      <c r="BF728" s="47"/>
      <c r="BG728" s="47"/>
      <c r="BH728" s="47"/>
      <c r="BI728" s="47"/>
      <c r="BJ728" s="47"/>
      <c r="BK728" s="47"/>
      <c r="BL728" s="47"/>
      <c r="BM728" s="47"/>
      <c r="BN728" s="47"/>
      <c r="BO728" s="47"/>
      <c r="BP728" s="47"/>
    </row>
    <row r="729" spans="1:68" ht="12.75" customHeight="1">
      <c r="A729" s="48"/>
      <c r="B729" s="47"/>
      <c r="C729" s="47"/>
      <c r="D729" s="47"/>
      <c r="E729" s="48"/>
      <c r="F729" s="47"/>
      <c r="G729" s="49"/>
      <c r="H729" s="50"/>
      <c r="I729" s="47"/>
      <c r="J729" s="47"/>
      <c r="K729" s="61"/>
      <c r="L729" s="47"/>
      <c r="M729" s="47"/>
      <c r="N729" s="47"/>
      <c r="O729" s="47"/>
      <c r="P729" s="47"/>
      <c r="Q729" s="48"/>
      <c r="R729" s="48"/>
      <c r="S729" s="62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  <c r="AD729" s="47"/>
      <c r="AE729" s="47"/>
      <c r="AF729" s="47"/>
      <c r="AG729" s="47"/>
      <c r="AH729" s="47"/>
      <c r="AI729" s="47"/>
      <c r="AJ729" s="47"/>
      <c r="AK729" s="47"/>
      <c r="AL729" s="47"/>
      <c r="AM729" s="47"/>
      <c r="AN729" s="47"/>
      <c r="AO729" s="47"/>
      <c r="AP729" s="47"/>
      <c r="AQ729" s="47"/>
      <c r="AR729" s="47"/>
      <c r="AS729" s="47"/>
      <c r="AT729" s="47"/>
      <c r="AU729" s="47"/>
      <c r="AV729" s="47"/>
      <c r="AW729" s="47"/>
      <c r="AX729" s="47"/>
      <c r="AY729" s="47"/>
      <c r="AZ729" s="47"/>
      <c r="BA729" s="47"/>
      <c r="BB729" s="47"/>
      <c r="BC729" s="47"/>
      <c r="BD729" s="47"/>
      <c r="BE729" s="47"/>
      <c r="BF729" s="47"/>
      <c r="BG729" s="47"/>
      <c r="BH729" s="47"/>
      <c r="BI729" s="47"/>
      <c r="BJ729" s="47"/>
      <c r="BK729" s="47"/>
      <c r="BL729" s="47"/>
      <c r="BM729" s="47"/>
      <c r="BN729" s="47"/>
      <c r="BO729" s="47"/>
      <c r="BP729" s="47"/>
    </row>
    <row r="730" spans="1:68" ht="12.75" customHeight="1">
      <c r="A730" s="48"/>
      <c r="B730" s="47"/>
      <c r="C730" s="47"/>
      <c r="D730" s="47"/>
      <c r="E730" s="48"/>
      <c r="F730" s="47"/>
      <c r="G730" s="49"/>
      <c r="H730" s="50"/>
      <c r="I730" s="47"/>
      <c r="J730" s="47"/>
      <c r="K730" s="61"/>
      <c r="L730" s="47"/>
      <c r="M730" s="47"/>
      <c r="N730" s="47"/>
      <c r="O730" s="47"/>
      <c r="P730" s="47"/>
      <c r="Q730" s="48"/>
      <c r="R730" s="48"/>
      <c r="S730" s="62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  <c r="AD730" s="47"/>
      <c r="AE730" s="47"/>
      <c r="AF730" s="47"/>
      <c r="AG730" s="47"/>
      <c r="AH730" s="47"/>
      <c r="AI730" s="47"/>
      <c r="AJ730" s="47"/>
      <c r="AK730" s="47"/>
      <c r="AL730" s="47"/>
      <c r="AM730" s="47"/>
      <c r="AN730" s="47"/>
      <c r="AO730" s="47"/>
      <c r="AP730" s="47"/>
      <c r="AQ730" s="47"/>
      <c r="AR730" s="47"/>
      <c r="AS730" s="47"/>
      <c r="AT730" s="47"/>
      <c r="AU730" s="47"/>
      <c r="AV730" s="47"/>
      <c r="AW730" s="47"/>
      <c r="AX730" s="47"/>
      <c r="AY730" s="47"/>
      <c r="AZ730" s="47"/>
      <c r="BA730" s="47"/>
      <c r="BB730" s="47"/>
      <c r="BC730" s="47"/>
      <c r="BD730" s="47"/>
      <c r="BE730" s="47"/>
      <c r="BF730" s="47"/>
      <c r="BG730" s="47"/>
      <c r="BH730" s="47"/>
      <c r="BI730" s="47"/>
      <c r="BJ730" s="47"/>
      <c r="BK730" s="47"/>
      <c r="BL730" s="47"/>
      <c r="BM730" s="47"/>
      <c r="BN730" s="47"/>
      <c r="BO730" s="47"/>
      <c r="BP730" s="47"/>
    </row>
    <row r="731" spans="1:68" ht="12.75" customHeight="1">
      <c r="A731" s="48"/>
      <c r="B731" s="47"/>
      <c r="C731" s="47"/>
      <c r="D731" s="47"/>
      <c r="E731" s="48"/>
      <c r="F731" s="47"/>
      <c r="G731" s="49"/>
      <c r="H731" s="50"/>
      <c r="I731" s="47"/>
      <c r="J731" s="47"/>
      <c r="K731" s="61"/>
      <c r="L731" s="47"/>
      <c r="M731" s="47"/>
      <c r="N731" s="47"/>
      <c r="O731" s="47"/>
      <c r="P731" s="47"/>
      <c r="Q731" s="48"/>
      <c r="R731" s="48"/>
      <c r="S731" s="62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  <c r="AD731" s="47"/>
      <c r="AE731" s="47"/>
      <c r="AF731" s="47"/>
      <c r="AG731" s="47"/>
      <c r="AH731" s="47"/>
      <c r="AI731" s="47"/>
      <c r="AJ731" s="47"/>
      <c r="AK731" s="47"/>
      <c r="AL731" s="47"/>
      <c r="AM731" s="47"/>
      <c r="AN731" s="47"/>
      <c r="AO731" s="47"/>
      <c r="AP731" s="47"/>
      <c r="AQ731" s="47"/>
      <c r="AR731" s="47"/>
      <c r="AS731" s="47"/>
      <c r="AT731" s="47"/>
      <c r="AU731" s="47"/>
      <c r="AV731" s="47"/>
      <c r="AW731" s="47"/>
      <c r="AX731" s="47"/>
      <c r="AY731" s="47"/>
      <c r="AZ731" s="47"/>
      <c r="BA731" s="47"/>
      <c r="BB731" s="47"/>
      <c r="BC731" s="47"/>
      <c r="BD731" s="47"/>
      <c r="BE731" s="47"/>
      <c r="BF731" s="47"/>
      <c r="BG731" s="47"/>
      <c r="BH731" s="47"/>
      <c r="BI731" s="47"/>
      <c r="BJ731" s="47"/>
      <c r="BK731" s="47"/>
      <c r="BL731" s="47"/>
      <c r="BM731" s="47"/>
      <c r="BN731" s="47"/>
      <c r="BO731" s="47"/>
      <c r="BP731" s="47"/>
    </row>
    <row r="732" spans="1:68" ht="12.75" customHeight="1">
      <c r="A732" s="48"/>
      <c r="B732" s="47"/>
      <c r="C732" s="47"/>
      <c r="D732" s="47"/>
      <c r="E732" s="48"/>
      <c r="F732" s="47"/>
      <c r="G732" s="49"/>
      <c r="H732" s="50"/>
      <c r="I732" s="47"/>
      <c r="J732" s="47"/>
      <c r="K732" s="61"/>
      <c r="L732" s="47"/>
      <c r="M732" s="47"/>
      <c r="N732" s="47"/>
      <c r="O732" s="47"/>
      <c r="P732" s="47"/>
      <c r="Q732" s="48"/>
      <c r="R732" s="48"/>
      <c r="S732" s="62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  <c r="AD732" s="47"/>
      <c r="AE732" s="47"/>
      <c r="AF732" s="47"/>
      <c r="AG732" s="47"/>
      <c r="AH732" s="47"/>
      <c r="AI732" s="47"/>
      <c r="AJ732" s="47"/>
      <c r="AK732" s="47"/>
      <c r="AL732" s="47"/>
      <c r="AM732" s="47"/>
      <c r="AN732" s="47"/>
      <c r="AO732" s="47"/>
      <c r="AP732" s="47"/>
      <c r="AQ732" s="47"/>
      <c r="AR732" s="47"/>
      <c r="AS732" s="47"/>
      <c r="AT732" s="47"/>
      <c r="AU732" s="47"/>
      <c r="AV732" s="47"/>
      <c r="AW732" s="47"/>
      <c r="AX732" s="47"/>
      <c r="AY732" s="47"/>
      <c r="AZ732" s="47"/>
      <c r="BA732" s="47"/>
      <c r="BB732" s="47"/>
      <c r="BC732" s="47"/>
      <c r="BD732" s="47"/>
      <c r="BE732" s="47"/>
      <c r="BF732" s="47"/>
      <c r="BG732" s="47"/>
      <c r="BH732" s="47"/>
      <c r="BI732" s="47"/>
      <c r="BJ732" s="47"/>
      <c r="BK732" s="47"/>
      <c r="BL732" s="47"/>
      <c r="BM732" s="47"/>
      <c r="BN732" s="47"/>
      <c r="BO732" s="47"/>
      <c r="BP732" s="47"/>
    </row>
    <row r="733" spans="1:68" ht="12.75" customHeight="1">
      <c r="A733" s="48"/>
      <c r="B733" s="47"/>
      <c r="C733" s="47"/>
      <c r="D733" s="47"/>
      <c r="E733" s="48"/>
      <c r="F733" s="47"/>
      <c r="G733" s="49"/>
      <c r="H733" s="50"/>
      <c r="I733" s="47"/>
      <c r="J733" s="47"/>
      <c r="K733" s="61"/>
      <c r="L733" s="47"/>
      <c r="M733" s="47"/>
      <c r="N733" s="47"/>
      <c r="O733" s="47"/>
      <c r="P733" s="47"/>
      <c r="Q733" s="48"/>
      <c r="R733" s="48"/>
      <c r="S733" s="62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  <c r="AD733" s="47"/>
      <c r="AE733" s="47"/>
      <c r="AF733" s="47"/>
      <c r="AG733" s="47"/>
      <c r="AH733" s="47"/>
      <c r="AI733" s="47"/>
      <c r="AJ733" s="47"/>
      <c r="AK733" s="47"/>
      <c r="AL733" s="47"/>
      <c r="AM733" s="47"/>
      <c r="AN733" s="47"/>
      <c r="AO733" s="47"/>
      <c r="AP733" s="47"/>
      <c r="AQ733" s="47"/>
      <c r="AR733" s="47"/>
      <c r="AS733" s="47"/>
      <c r="AT733" s="47"/>
      <c r="AU733" s="47"/>
      <c r="AV733" s="47"/>
      <c r="AW733" s="47"/>
      <c r="AX733" s="47"/>
      <c r="AY733" s="47"/>
      <c r="AZ733" s="47"/>
      <c r="BA733" s="47"/>
      <c r="BB733" s="47"/>
      <c r="BC733" s="47"/>
      <c r="BD733" s="47"/>
      <c r="BE733" s="47"/>
      <c r="BF733" s="47"/>
      <c r="BG733" s="47"/>
      <c r="BH733" s="47"/>
      <c r="BI733" s="47"/>
      <c r="BJ733" s="47"/>
      <c r="BK733" s="47"/>
      <c r="BL733" s="47"/>
      <c r="BM733" s="47"/>
      <c r="BN733" s="47"/>
      <c r="BO733" s="47"/>
      <c r="BP733" s="47"/>
    </row>
    <row r="734" spans="1:68" ht="12.75" customHeight="1">
      <c r="A734" s="48"/>
      <c r="B734" s="47"/>
      <c r="C734" s="47"/>
      <c r="D734" s="47"/>
      <c r="E734" s="48"/>
      <c r="F734" s="47"/>
      <c r="G734" s="49"/>
      <c r="H734" s="50"/>
      <c r="I734" s="47"/>
      <c r="J734" s="47"/>
      <c r="K734" s="61"/>
      <c r="L734" s="47"/>
      <c r="M734" s="47"/>
      <c r="N734" s="47"/>
      <c r="O734" s="47"/>
      <c r="P734" s="47"/>
      <c r="Q734" s="48"/>
      <c r="R734" s="48"/>
      <c r="S734" s="62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  <c r="AD734" s="47"/>
      <c r="AE734" s="47"/>
      <c r="AF734" s="47"/>
      <c r="AG734" s="47"/>
      <c r="AH734" s="47"/>
      <c r="AI734" s="47"/>
      <c r="AJ734" s="47"/>
      <c r="AK734" s="47"/>
      <c r="AL734" s="47"/>
      <c r="AM734" s="47"/>
      <c r="AN734" s="47"/>
      <c r="AO734" s="47"/>
      <c r="AP734" s="47"/>
      <c r="AQ734" s="47"/>
      <c r="AR734" s="47"/>
      <c r="AS734" s="47"/>
      <c r="AT734" s="47"/>
      <c r="AU734" s="47"/>
      <c r="AV734" s="47"/>
      <c r="AW734" s="47"/>
      <c r="AX734" s="47"/>
      <c r="AY734" s="47"/>
      <c r="AZ734" s="47"/>
      <c r="BA734" s="47"/>
      <c r="BB734" s="47"/>
      <c r="BC734" s="47"/>
      <c r="BD734" s="47"/>
      <c r="BE734" s="47"/>
      <c r="BF734" s="47"/>
      <c r="BG734" s="47"/>
      <c r="BH734" s="47"/>
      <c r="BI734" s="47"/>
      <c r="BJ734" s="47"/>
      <c r="BK734" s="47"/>
      <c r="BL734" s="47"/>
      <c r="BM734" s="47"/>
      <c r="BN734" s="47"/>
      <c r="BO734" s="47"/>
      <c r="BP734" s="47"/>
    </row>
    <row r="735" spans="1:68" ht="12.75" customHeight="1">
      <c r="A735" s="48"/>
      <c r="B735" s="47"/>
      <c r="C735" s="47"/>
      <c r="D735" s="47"/>
      <c r="E735" s="48"/>
      <c r="F735" s="47"/>
      <c r="G735" s="49"/>
      <c r="H735" s="50"/>
      <c r="I735" s="47"/>
      <c r="J735" s="47"/>
      <c r="K735" s="61"/>
      <c r="L735" s="47"/>
      <c r="M735" s="47"/>
      <c r="N735" s="47"/>
      <c r="O735" s="47"/>
      <c r="P735" s="47"/>
      <c r="Q735" s="48"/>
      <c r="R735" s="48"/>
      <c r="S735" s="62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  <c r="AD735" s="47"/>
      <c r="AE735" s="47"/>
      <c r="AF735" s="47"/>
      <c r="AG735" s="47"/>
      <c r="AH735" s="47"/>
      <c r="AI735" s="47"/>
      <c r="AJ735" s="47"/>
      <c r="AK735" s="47"/>
      <c r="AL735" s="47"/>
      <c r="AM735" s="47"/>
      <c r="AN735" s="47"/>
      <c r="AO735" s="47"/>
      <c r="AP735" s="47"/>
      <c r="AQ735" s="47"/>
      <c r="AR735" s="47"/>
      <c r="AS735" s="47"/>
      <c r="AT735" s="47"/>
      <c r="AU735" s="47"/>
      <c r="AV735" s="47"/>
      <c r="AW735" s="47"/>
      <c r="AX735" s="47"/>
      <c r="AY735" s="47"/>
      <c r="AZ735" s="47"/>
      <c r="BA735" s="47"/>
      <c r="BB735" s="47"/>
      <c r="BC735" s="47"/>
      <c r="BD735" s="47"/>
      <c r="BE735" s="47"/>
      <c r="BF735" s="47"/>
      <c r="BG735" s="47"/>
      <c r="BH735" s="47"/>
      <c r="BI735" s="47"/>
      <c r="BJ735" s="47"/>
      <c r="BK735" s="47"/>
      <c r="BL735" s="47"/>
      <c r="BM735" s="47"/>
      <c r="BN735" s="47"/>
      <c r="BO735" s="47"/>
      <c r="BP735" s="47"/>
    </row>
    <row r="736" spans="1:68" ht="12.75" customHeight="1">
      <c r="A736" s="48"/>
      <c r="B736" s="47"/>
      <c r="C736" s="47"/>
      <c r="D736" s="47"/>
      <c r="E736" s="48"/>
      <c r="F736" s="47"/>
      <c r="G736" s="49"/>
      <c r="H736" s="50"/>
      <c r="I736" s="47"/>
      <c r="J736" s="47"/>
      <c r="K736" s="61"/>
      <c r="L736" s="47"/>
      <c r="M736" s="47"/>
      <c r="N736" s="47"/>
      <c r="O736" s="47"/>
      <c r="P736" s="47"/>
      <c r="Q736" s="48"/>
      <c r="R736" s="48"/>
      <c r="S736" s="62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  <c r="AD736" s="47"/>
      <c r="AE736" s="47"/>
      <c r="AF736" s="47"/>
      <c r="AG736" s="47"/>
      <c r="AH736" s="47"/>
      <c r="AI736" s="47"/>
      <c r="AJ736" s="47"/>
      <c r="AK736" s="47"/>
      <c r="AL736" s="47"/>
      <c r="AM736" s="47"/>
      <c r="AN736" s="47"/>
      <c r="AO736" s="47"/>
      <c r="AP736" s="47"/>
      <c r="AQ736" s="47"/>
      <c r="AR736" s="47"/>
      <c r="AS736" s="47"/>
      <c r="AT736" s="47"/>
      <c r="AU736" s="47"/>
      <c r="AV736" s="47"/>
      <c r="AW736" s="47"/>
      <c r="AX736" s="47"/>
      <c r="AY736" s="47"/>
      <c r="AZ736" s="47"/>
      <c r="BA736" s="47"/>
      <c r="BB736" s="47"/>
      <c r="BC736" s="47"/>
      <c r="BD736" s="47"/>
      <c r="BE736" s="47"/>
      <c r="BF736" s="47"/>
      <c r="BG736" s="47"/>
      <c r="BH736" s="47"/>
      <c r="BI736" s="47"/>
      <c r="BJ736" s="47"/>
      <c r="BK736" s="47"/>
      <c r="BL736" s="47"/>
      <c r="BM736" s="47"/>
      <c r="BN736" s="47"/>
      <c r="BO736" s="47"/>
      <c r="BP736" s="47"/>
    </row>
    <row r="737" spans="1:68" ht="12.75" customHeight="1">
      <c r="A737" s="48"/>
      <c r="B737" s="47"/>
      <c r="C737" s="47"/>
      <c r="D737" s="47"/>
      <c r="E737" s="48"/>
      <c r="F737" s="47"/>
      <c r="G737" s="49"/>
      <c r="H737" s="50"/>
      <c r="I737" s="47"/>
      <c r="J737" s="47"/>
      <c r="K737" s="61"/>
      <c r="L737" s="47"/>
      <c r="M737" s="47"/>
      <c r="N737" s="47"/>
      <c r="O737" s="47"/>
      <c r="P737" s="47"/>
      <c r="Q737" s="48"/>
      <c r="R737" s="48"/>
      <c r="S737" s="62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  <c r="AD737" s="47"/>
      <c r="AE737" s="47"/>
      <c r="AF737" s="47"/>
      <c r="AG737" s="47"/>
      <c r="AH737" s="47"/>
      <c r="AI737" s="47"/>
      <c r="AJ737" s="47"/>
      <c r="AK737" s="47"/>
      <c r="AL737" s="47"/>
      <c r="AM737" s="47"/>
      <c r="AN737" s="47"/>
      <c r="AO737" s="47"/>
      <c r="AP737" s="47"/>
      <c r="AQ737" s="47"/>
      <c r="AR737" s="47"/>
      <c r="AS737" s="47"/>
      <c r="AT737" s="47"/>
      <c r="AU737" s="47"/>
      <c r="AV737" s="47"/>
      <c r="AW737" s="47"/>
      <c r="AX737" s="47"/>
      <c r="AY737" s="47"/>
      <c r="AZ737" s="47"/>
      <c r="BA737" s="47"/>
      <c r="BB737" s="47"/>
      <c r="BC737" s="47"/>
      <c r="BD737" s="47"/>
      <c r="BE737" s="47"/>
      <c r="BF737" s="47"/>
      <c r="BG737" s="47"/>
      <c r="BH737" s="47"/>
      <c r="BI737" s="47"/>
      <c r="BJ737" s="47"/>
      <c r="BK737" s="47"/>
      <c r="BL737" s="47"/>
      <c r="BM737" s="47"/>
      <c r="BN737" s="47"/>
      <c r="BO737" s="47"/>
      <c r="BP737" s="47"/>
    </row>
    <row r="738" spans="1:68" ht="12.75" customHeight="1">
      <c r="A738" s="48"/>
      <c r="B738" s="47"/>
      <c r="C738" s="47"/>
      <c r="D738" s="47"/>
      <c r="E738" s="48"/>
      <c r="F738" s="47"/>
      <c r="G738" s="49"/>
      <c r="H738" s="50"/>
      <c r="I738" s="47"/>
      <c r="J738" s="47"/>
      <c r="K738" s="61"/>
      <c r="L738" s="47"/>
      <c r="M738" s="47"/>
      <c r="N738" s="47"/>
      <c r="O738" s="47"/>
      <c r="P738" s="47"/>
      <c r="Q738" s="48"/>
      <c r="R738" s="48"/>
      <c r="S738" s="62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  <c r="AD738" s="47"/>
      <c r="AE738" s="47"/>
      <c r="AF738" s="47"/>
      <c r="AG738" s="47"/>
      <c r="AH738" s="47"/>
      <c r="AI738" s="47"/>
      <c r="AJ738" s="47"/>
      <c r="AK738" s="47"/>
      <c r="AL738" s="47"/>
      <c r="AM738" s="47"/>
      <c r="AN738" s="47"/>
      <c r="AO738" s="47"/>
      <c r="AP738" s="47"/>
      <c r="AQ738" s="47"/>
      <c r="AR738" s="47"/>
      <c r="AS738" s="47"/>
      <c r="AT738" s="47"/>
      <c r="AU738" s="47"/>
      <c r="AV738" s="47"/>
      <c r="AW738" s="47"/>
      <c r="AX738" s="47"/>
      <c r="AY738" s="47"/>
      <c r="AZ738" s="47"/>
      <c r="BA738" s="47"/>
      <c r="BB738" s="47"/>
      <c r="BC738" s="47"/>
      <c r="BD738" s="47"/>
      <c r="BE738" s="47"/>
      <c r="BF738" s="47"/>
      <c r="BG738" s="47"/>
      <c r="BH738" s="47"/>
      <c r="BI738" s="47"/>
      <c r="BJ738" s="47"/>
      <c r="BK738" s="47"/>
      <c r="BL738" s="47"/>
      <c r="BM738" s="47"/>
      <c r="BN738" s="47"/>
      <c r="BO738" s="47"/>
      <c r="BP738" s="47"/>
    </row>
    <row r="739" spans="1:68" ht="12.75" customHeight="1">
      <c r="A739" s="48"/>
      <c r="B739" s="47"/>
      <c r="C739" s="47"/>
      <c r="D739" s="47"/>
      <c r="E739" s="48"/>
      <c r="F739" s="47"/>
      <c r="G739" s="49"/>
      <c r="H739" s="50"/>
      <c r="I739" s="47"/>
      <c r="J739" s="47"/>
      <c r="K739" s="61"/>
      <c r="L739" s="47"/>
      <c r="M739" s="47"/>
      <c r="N739" s="47"/>
      <c r="O739" s="47"/>
      <c r="P739" s="47"/>
      <c r="Q739" s="48"/>
      <c r="R739" s="48"/>
      <c r="S739" s="62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  <c r="AD739" s="47"/>
      <c r="AE739" s="47"/>
      <c r="AF739" s="47"/>
      <c r="AG739" s="47"/>
      <c r="AH739" s="47"/>
      <c r="AI739" s="47"/>
      <c r="AJ739" s="47"/>
      <c r="AK739" s="47"/>
      <c r="AL739" s="47"/>
      <c r="AM739" s="47"/>
      <c r="AN739" s="47"/>
      <c r="AO739" s="47"/>
      <c r="AP739" s="47"/>
      <c r="AQ739" s="47"/>
      <c r="AR739" s="47"/>
      <c r="AS739" s="47"/>
      <c r="AT739" s="47"/>
      <c r="AU739" s="47"/>
      <c r="AV739" s="47"/>
      <c r="AW739" s="47"/>
      <c r="AX739" s="47"/>
      <c r="AY739" s="47"/>
      <c r="AZ739" s="47"/>
      <c r="BA739" s="47"/>
      <c r="BB739" s="47"/>
      <c r="BC739" s="47"/>
      <c r="BD739" s="47"/>
      <c r="BE739" s="47"/>
      <c r="BF739" s="47"/>
      <c r="BG739" s="47"/>
      <c r="BH739" s="47"/>
      <c r="BI739" s="47"/>
      <c r="BJ739" s="47"/>
      <c r="BK739" s="47"/>
      <c r="BL739" s="47"/>
      <c r="BM739" s="47"/>
      <c r="BN739" s="47"/>
      <c r="BO739" s="47"/>
      <c r="BP739" s="47"/>
    </row>
    <row r="740" spans="1:68" ht="12.75" customHeight="1">
      <c r="A740" s="48"/>
      <c r="B740" s="47"/>
      <c r="C740" s="47"/>
      <c r="D740" s="47"/>
      <c r="E740" s="48"/>
      <c r="F740" s="47"/>
      <c r="G740" s="49"/>
      <c r="H740" s="50"/>
      <c r="I740" s="47"/>
      <c r="J740" s="47"/>
      <c r="K740" s="61"/>
      <c r="L740" s="47"/>
      <c r="M740" s="47"/>
      <c r="N740" s="47"/>
      <c r="O740" s="47"/>
      <c r="P740" s="47"/>
      <c r="Q740" s="48"/>
      <c r="R740" s="48"/>
      <c r="S740" s="62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  <c r="AD740" s="47"/>
      <c r="AE740" s="47"/>
      <c r="AF740" s="47"/>
      <c r="AG740" s="47"/>
      <c r="AH740" s="47"/>
      <c r="AI740" s="47"/>
      <c r="AJ740" s="47"/>
      <c r="AK740" s="47"/>
      <c r="AL740" s="47"/>
      <c r="AM740" s="47"/>
      <c r="AN740" s="47"/>
      <c r="AO740" s="47"/>
      <c r="AP740" s="47"/>
      <c r="AQ740" s="47"/>
      <c r="AR740" s="47"/>
      <c r="AS740" s="47"/>
      <c r="AT740" s="47"/>
      <c r="AU740" s="47"/>
      <c r="AV740" s="47"/>
      <c r="AW740" s="47"/>
      <c r="AX740" s="47"/>
      <c r="AY740" s="47"/>
      <c r="AZ740" s="47"/>
      <c r="BA740" s="47"/>
      <c r="BB740" s="47"/>
      <c r="BC740" s="47"/>
      <c r="BD740" s="47"/>
      <c r="BE740" s="47"/>
      <c r="BF740" s="47"/>
      <c r="BG740" s="47"/>
      <c r="BH740" s="47"/>
      <c r="BI740" s="47"/>
      <c r="BJ740" s="47"/>
      <c r="BK740" s="47"/>
      <c r="BL740" s="47"/>
      <c r="BM740" s="47"/>
      <c r="BN740" s="47"/>
      <c r="BO740" s="47"/>
      <c r="BP740" s="47"/>
    </row>
    <row r="741" spans="1:68" ht="12.75" customHeight="1">
      <c r="A741" s="48"/>
      <c r="B741" s="47"/>
      <c r="C741" s="47"/>
      <c r="D741" s="47"/>
      <c r="E741" s="48"/>
      <c r="F741" s="47"/>
      <c r="G741" s="49"/>
      <c r="H741" s="50"/>
      <c r="I741" s="47"/>
      <c r="J741" s="47"/>
      <c r="K741" s="61"/>
      <c r="L741" s="47"/>
      <c r="M741" s="47"/>
      <c r="N741" s="47"/>
      <c r="O741" s="47"/>
      <c r="P741" s="47"/>
      <c r="Q741" s="48"/>
      <c r="R741" s="48"/>
      <c r="S741" s="62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  <c r="AD741" s="47"/>
      <c r="AE741" s="47"/>
      <c r="AF741" s="47"/>
      <c r="AG741" s="47"/>
      <c r="AH741" s="47"/>
      <c r="AI741" s="47"/>
      <c r="AJ741" s="47"/>
      <c r="AK741" s="47"/>
      <c r="AL741" s="47"/>
      <c r="AM741" s="47"/>
      <c r="AN741" s="47"/>
      <c r="AO741" s="47"/>
      <c r="AP741" s="47"/>
      <c r="AQ741" s="47"/>
      <c r="AR741" s="47"/>
      <c r="AS741" s="47"/>
      <c r="AT741" s="47"/>
      <c r="AU741" s="47"/>
      <c r="AV741" s="47"/>
      <c r="AW741" s="47"/>
      <c r="AX741" s="47"/>
      <c r="AY741" s="47"/>
      <c r="AZ741" s="47"/>
      <c r="BA741" s="47"/>
      <c r="BB741" s="47"/>
      <c r="BC741" s="47"/>
      <c r="BD741" s="47"/>
      <c r="BE741" s="47"/>
      <c r="BF741" s="47"/>
      <c r="BG741" s="47"/>
      <c r="BH741" s="47"/>
      <c r="BI741" s="47"/>
      <c r="BJ741" s="47"/>
      <c r="BK741" s="47"/>
      <c r="BL741" s="47"/>
      <c r="BM741" s="47"/>
      <c r="BN741" s="47"/>
      <c r="BO741" s="47"/>
      <c r="BP741" s="47"/>
    </row>
    <row r="742" spans="1:68" ht="12.75" customHeight="1">
      <c r="A742" s="48"/>
      <c r="B742" s="47"/>
      <c r="C742" s="47"/>
      <c r="D742" s="47"/>
      <c r="E742" s="48"/>
      <c r="F742" s="47"/>
      <c r="G742" s="49"/>
      <c r="H742" s="50"/>
      <c r="I742" s="47"/>
      <c r="J742" s="47"/>
      <c r="K742" s="61"/>
      <c r="L742" s="47"/>
      <c r="M742" s="47"/>
      <c r="N742" s="47"/>
      <c r="O742" s="47"/>
      <c r="P742" s="47"/>
      <c r="Q742" s="48"/>
      <c r="R742" s="48"/>
      <c r="S742" s="62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  <c r="AD742" s="47"/>
      <c r="AE742" s="47"/>
      <c r="AF742" s="47"/>
      <c r="AG742" s="47"/>
      <c r="AH742" s="47"/>
      <c r="AI742" s="47"/>
      <c r="AJ742" s="47"/>
      <c r="AK742" s="47"/>
      <c r="AL742" s="47"/>
      <c r="AM742" s="47"/>
      <c r="AN742" s="47"/>
      <c r="AO742" s="47"/>
      <c r="AP742" s="47"/>
      <c r="AQ742" s="47"/>
      <c r="AR742" s="47"/>
      <c r="AS742" s="47"/>
      <c r="AT742" s="47"/>
      <c r="AU742" s="47"/>
      <c r="AV742" s="47"/>
      <c r="AW742" s="47"/>
      <c r="AX742" s="47"/>
      <c r="AY742" s="47"/>
      <c r="AZ742" s="47"/>
      <c r="BA742" s="47"/>
      <c r="BB742" s="47"/>
      <c r="BC742" s="47"/>
      <c r="BD742" s="47"/>
      <c r="BE742" s="47"/>
      <c r="BF742" s="47"/>
      <c r="BG742" s="47"/>
      <c r="BH742" s="47"/>
      <c r="BI742" s="47"/>
      <c r="BJ742" s="47"/>
      <c r="BK742" s="47"/>
      <c r="BL742" s="47"/>
      <c r="BM742" s="47"/>
      <c r="BN742" s="47"/>
      <c r="BO742" s="47"/>
      <c r="BP742" s="47"/>
    </row>
    <row r="743" spans="1:68" ht="12.75" customHeight="1">
      <c r="A743" s="48"/>
      <c r="B743" s="47"/>
      <c r="C743" s="47"/>
      <c r="D743" s="47"/>
      <c r="E743" s="48"/>
      <c r="F743" s="47"/>
      <c r="G743" s="49"/>
      <c r="H743" s="50"/>
      <c r="I743" s="47"/>
      <c r="J743" s="47"/>
      <c r="K743" s="61"/>
      <c r="L743" s="47"/>
      <c r="M743" s="47"/>
      <c r="N743" s="47"/>
      <c r="O743" s="47"/>
      <c r="P743" s="47"/>
      <c r="Q743" s="48"/>
      <c r="R743" s="48"/>
      <c r="S743" s="62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  <c r="AD743" s="47"/>
      <c r="AE743" s="47"/>
      <c r="AF743" s="47"/>
      <c r="AG743" s="47"/>
      <c r="AH743" s="47"/>
      <c r="AI743" s="47"/>
      <c r="AJ743" s="47"/>
      <c r="AK743" s="47"/>
      <c r="AL743" s="47"/>
      <c r="AM743" s="47"/>
      <c r="AN743" s="47"/>
      <c r="AO743" s="47"/>
      <c r="AP743" s="47"/>
      <c r="AQ743" s="47"/>
      <c r="AR743" s="47"/>
      <c r="AS743" s="47"/>
      <c r="AT743" s="47"/>
      <c r="AU743" s="47"/>
      <c r="AV743" s="47"/>
      <c r="AW743" s="47"/>
      <c r="AX743" s="47"/>
      <c r="AY743" s="47"/>
      <c r="AZ743" s="47"/>
      <c r="BA743" s="47"/>
      <c r="BB743" s="47"/>
      <c r="BC743" s="47"/>
      <c r="BD743" s="47"/>
      <c r="BE743" s="47"/>
      <c r="BF743" s="47"/>
      <c r="BG743" s="47"/>
      <c r="BH743" s="47"/>
      <c r="BI743" s="47"/>
      <c r="BJ743" s="47"/>
      <c r="BK743" s="47"/>
      <c r="BL743" s="47"/>
      <c r="BM743" s="47"/>
      <c r="BN743" s="47"/>
      <c r="BO743" s="47"/>
      <c r="BP743" s="47"/>
    </row>
    <row r="744" spans="1:68" ht="12.75" customHeight="1">
      <c r="A744" s="48"/>
      <c r="B744" s="47"/>
      <c r="C744" s="47"/>
      <c r="D744" s="47"/>
      <c r="E744" s="48"/>
      <c r="F744" s="47"/>
      <c r="G744" s="49"/>
      <c r="H744" s="50"/>
      <c r="I744" s="47"/>
      <c r="J744" s="47"/>
      <c r="K744" s="61"/>
      <c r="L744" s="47"/>
      <c r="M744" s="47"/>
      <c r="N744" s="47"/>
      <c r="O744" s="47"/>
      <c r="P744" s="47"/>
      <c r="Q744" s="48"/>
      <c r="R744" s="48"/>
      <c r="S744" s="62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  <c r="AD744" s="47"/>
      <c r="AE744" s="47"/>
      <c r="AF744" s="47"/>
      <c r="AG744" s="47"/>
      <c r="AH744" s="47"/>
      <c r="AI744" s="47"/>
      <c r="AJ744" s="47"/>
      <c r="AK744" s="47"/>
      <c r="AL744" s="47"/>
      <c r="AM744" s="47"/>
      <c r="AN744" s="47"/>
      <c r="AO744" s="47"/>
      <c r="AP744" s="47"/>
      <c r="AQ744" s="47"/>
      <c r="AR744" s="47"/>
      <c r="AS744" s="47"/>
      <c r="AT744" s="47"/>
      <c r="AU744" s="47"/>
      <c r="AV744" s="47"/>
      <c r="AW744" s="47"/>
      <c r="AX744" s="47"/>
      <c r="AY744" s="47"/>
      <c r="AZ744" s="47"/>
      <c r="BA744" s="47"/>
      <c r="BB744" s="47"/>
      <c r="BC744" s="47"/>
      <c r="BD744" s="47"/>
      <c r="BE744" s="47"/>
      <c r="BF744" s="47"/>
      <c r="BG744" s="47"/>
      <c r="BH744" s="47"/>
      <c r="BI744" s="47"/>
      <c r="BJ744" s="47"/>
      <c r="BK744" s="47"/>
      <c r="BL744" s="47"/>
      <c r="BM744" s="47"/>
      <c r="BN744" s="47"/>
      <c r="BO744" s="47"/>
      <c r="BP744" s="47"/>
    </row>
    <row r="745" spans="1:68" ht="12.75" customHeight="1">
      <c r="A745" s="48"/>
      <c r="B745" s="47"/>
      <c r="C745" s="47"/>
      <c r="D745" s="47"/>
      <c r="E745" s="48"/>
      <c r="F745" s="47"/>
      <c r="G745" s="49"/>
      <c r="H745" s="50"/>
      <c r="I745" s="47"/>
      <c r="J745" s="47"/>
      <c r="K745" s="61"/>
      <c r="L745" s="47"/>
      <c r="M745" s="47"/>
      <c r="N745" s="47"/>
      <c r="O745" s="47"/>
      <c r="P745" s="47"/>
      <c r="Q745" s="48"/>
      <c r="R745" s="48"/>
      <c r="S745" s="62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  <c r="AD745" s="47"/>
      <c r="AE745" s="47"/>
      <c r="AF745" s="47"/>
      <c r="AG745" s="47"/>
      <c r="AH745" s="47"/>
      <c r="AI745" s="47"/>
      <c r="AJ745" s="47"/>
      <c r="AK745" s="47"/>
      <c r="AL745" s="47"/>
      <c r="AM745" s="47"/>
      <c r="AN745" s="47"/>
      <c r="AO745" s="47"/>
      <c r="AP745" s="47"/>
      <c r="AQ745" s="47"/>
      <c r="AR745" s="47"/>
      <c r="AS745" s="47"/>
      <c r="AT745" s="47"/>
      <c r="AU745" s="47"/>
      <c r="AV745" s="47"/>
      <c r="AW745" s="47"/>
      <c r="AX745" s="47"/>
      <c r="AY745" s="47"/>
      <c r="AZ745" s="47"/>
      <c r="BA745" s="47"/>
      <c r="BB745" s="47"/>
      <c r="BC745" s="47"/>
      <c r="BD745" s="47"/>
      <c r="BE745" s="47"/>
      <c r="BF745" s="47"/>
      <c r="BG745" s="47"/>
      <c r="BH745" s="47"/>
      <c r="BI745" s="47"/>
      <c r="BJ745" s="47"/>
      <c r="BK745" s="47"/>
      <c r="BL745" s="47"/>
      <c r="BM745" s="47"/>
      <c r="BN745" s="47"/>
      <c r="BO745" s="47"/>
      <c r="BP745" s="47"/>
    </row>
    <row r="746" spans="1:68" ht="12.75" customHeight="1">
      <c r="A746" s="48"/>
      <c r="B746" s="47"/>
      <c r="C746" s="47"/>
      <c r="D746" s="47"/>
      <c r="E746" s="48"/>
      <c r="F746" s="47"/>
      <c r="G746" s="49"/>
      <c r="H746" s="50"/>
      <c r="I746" s="47"/>
      <c r="J746" s="47"/>
      <c r="K746" s="61"/>
      <c r="L746" s="47"/>
      <c r="M746" s="47"/>
      <c r="N746" s="47"/>
      <c r="O746" s="47"/>
      <c r="P746" s="47"/>
      <c r="Q746" s="48"/>
      <c r="R746" s="48"/>
      <c r="S746" s="62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  <c r="AD746" s="47"/>
      <c r="AE746" s="47"/>
      <c r="AF746" s="47"/>
      <c r="AG746" s="47"/>
      <c r="AH746" s="47"/>
      <c r="AI746" s="47"/>
      <c r="AJ746" s="47"/>
      <c r="AK746" s="47"/>
      <c r="AL746" s="47"/>
      <c r="AM746" s="47"/>
      <c r="AN746" s="47"/>
      <c r="AO746" s="47"/>
      <c r="AP746" s="47"/>
      <c r="AQ746" s="47"/>
      <c r="AR746" s="47"/>
      <c r="AS746" s="47"/>
      <c r="AT746" s="47"/>
      <c r="AU746" s="47"/>
      <c r="AV746" s="47"/>
      <c r="AW746" s="47"/>
      <c r="AX746" s="47"/>
      <c r="AY746" s="47"/>
      <c r="AZ746" s="47"/>
      <c r="BA746" s="47"/>
      <c r="BB746" s="47"/>
      <c r="BC746" s="47"/>
      <c r="BD746" s="47"/>
      <c r="BE746" s="47"/>
      <c r="BF746" s="47"/>
      <c r="BG746" s="47"/>
      <c r="BH746" s="47"/>
      <c r="BI746" s="47"/>
      <c r="BJ746" s="47"/>
      <c r="BK746" s="47"/>
      <c r="BL746" s="47"/>
      <c r="BM746" s="47"/>
      <c r="BN746" s="47"/>
      <c r="BO746" s="47"/>
      <c r="BP746" s="47"/>
    </row>
    <row r="747" spans="1:68" ht="12.75" customHeight="1">
      <c r="A747" s="48"/>
      <c r="B747" s="47"/>
      <c r="C747" s="47"/>
      <c r="D747" s="47"/>
      <c r="E747" s="48"/>
      <c r="F747" s="47"/>
      <c r="G747" s="49"/>
      <c r="H747" s="50"/>
      <c r="I747" s="47"/>
      <c r="J747" s="47"/>
      <c r="K747" s="61"/>
      <c r="L747" s="47"/>
      <c r="M747" s="47"/>
      <c r="N747" s="47"/>
      <c r="O747" s="47"/>
      <c r="P747" s="47"/>
      <c r="Q747" s="48"/>
      <c r="R747" s="48"/>
      <c r="S747" s="62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  <c r="AD747" s="47"/>
      <c r="AE747" s="47"/>
      <c r="AF747" s="47"/>
      <c r="AG747" s="47"/>
      <c r="AH747" s="47"/>
      <c r="AI747" s="47"/>
      <c r="AJ747" s="47"/>
      <c r="AK747" s="47"/>
      <c r="AL747" s="47"/>
      <c r="AM747" s="47"/>
      <c r="AN747" s="47"/>
      <c r="AO747" s="47"/>
      <c r="AP747" s="47"/>
      <c r="AQ747" s="47"/>
      <c r="AR747" s="47"/>
      <c r="AS747" s="47"/>
      <c r="AT747" s="47"/>
      <c r="AU747" s="47"/>
      <c r="AV747" s="47"/>
      <c r="AW747" s="47"/>
      <c r="AX747" s="47"/>
      <c r="AY747" s="47"/>
      <c r="AZ747" s="47"/>
      <c r="BA747" s="47"/>
      <c r="BB747" s="47"/>
      <c r="BC747" s="47"/>
      <c r="BD747" s="47"/>
      <c r="BE747" s="47"/>
      <c r="BF747" s="47"/>
      <c r="BG747" s="47"/>
      <c r="BH747" s="47"/>
      <c r="BI747" s="47"/>
      <c r="BJ747" s="47"/>
      <c r="BK747" s="47"/>
      <c r="BL747" s="47"/>
      <c r="BM747" s="47"/>
      <c r="BN747" s="47"/>
      <c r="BO747" s="47"/>
      <c r="BP747" s="47"/>
    </row>
    <row r="748" spans="1:68" ht="12.75" customHeight="1">
      <c r="A748" s="48"/>
      <c r="B748" s="47"/>
      <c r="C748" s="47"/>
      <c r="D748" s="47"/>
      <c r="E748" s="48"/>
      <c r="F748" s="47"/>
      <c r="G748" s="49"/>
      <c r="H748" s="50"/>
      <c r="I748" s="47"/>
      <c r="J748" s="47"/>
      <c r="K748" s="61"/>
      <c r="L748" s="47"/>
      <c r="M748" s="47"/>
      <c r="N748" s="47"/>
      <c r="O748" s="47"/>
      <c r="P748" s="47"/>
      <c r="Q748" s="48"/>
      <c r="R748" s="48"/>
      <c r="S748" s="62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  <c r="AD748" s="47"/>
      <c r="AE748" s="47"/>
      <c r="AF748" s="47"/>
      <c r="AG748" s="47"/>
      <c r="AH748" s="47"/>
      <c r="AI748" s="47"/>
      <c r="AJ748" s="47"/>
      <c r="AK748" s="47"/>
      <c r="AL748" s="47"/>
      <c r="AM748" s="47"/>
      <c r="AN748" s="47"/>
      <c r="AO748" s="47"/>
      <c r="AP748" s="47"/>
      <c r="AQ748" s="47"/>
      <c r="AR748" s="47"/>
      <c r="AS748" s="47"/>
      <c r="AT748" s="47"/>
      <c r="AU748" s="47"/>
      <c r="AV748" s="47"/>
      <c r="AW748" s="47"/>
      <c r="AX748" s="47"/>
      <c r="AY748" s="47"/>
      <c r="AZ748" s="47"/>
      <c r="BA748" s="47"/>
      <c r="BB748" s="47"/>
      <c r="BC748" s="47"/>
      <c r="BD748" s="47"/>
      <c r="BE748" s="47"/>
      <c r="BF748" s="47"/>
      <c r="BG748" s="47"/>
      <c r="BH748" s="47"/>
      <c r="BI748" s="47"/>
      <c r="BJ748" s="47"/>
      <c r="BK748" s="47"/>
      <c r="BL748" s="47"/>
      <c r="BM748" s="47"/>
      <c r="BN748" s="47"/>
      <c r="BO748" s="47"/>
      <c r="BP748" s="47"/>
    </row>
    <row r="749" spans="1:68" ht="12.75" customHeight="1">
      <c r="A749" s="48"/>
      <c r="B749" s="47"/>
      <c r="C749" s="47"/>
      <c r="D749" s="47"/>
      <c r="E749" s="48"/>
      <c r="F749" s="47"/>
      <c r="G749" s="49"/>
      <c r="H749" s="50"/>
      <c r="I749" s="47"/>
      <c r="J749" s="47"/>
      <c r="K749" s="61"/>
      <c r="L749" s="47"/>
      <c r="M749" s="47"/>
      <c r="N749" s="47"/>
      <c r="O749" s="47"/>
      <c r="P749" s="47"/>
      <c r="Q749" s="48"/>
      <c r="R749" s="48"/>
      <c r="S749" s="62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  <c r="AD749" s="47"/>
      <c r="AE749" s="47"/>
      <c r="AF749" s="47"/>
      <c r="AG749" s="47"/>
      <c r="AH749" s="47"/>
      <c r="AI749" s="47"/>
      <c r="AJ749" s="47"/>
      <c r="AK749" s="47"/>
      <c r="AL749" s="47"/>
      <c r="AM749" s="47"/>
      <c r="AN749" s="47"/>
      <c r="AO749" s="47"/>
      <c r="AP749" s="47"/>
      <c r="AQ749" s="47"/>
      <c r="AR749" s="47"/>
      <c r="AS749" s="47"/>
      <c r="AT749" s="47"/>
      <c r="AU749" s="47"/>
      <c r="AV749" s="47"/>
      <c r="AW749" s="47"/>
      <c r="AX749" s="47"/>
      <c r="AY749" s="47"/>
      <c r="AZ749" s="47"/>
      <c r="BA749" s="47"/>
      <c r="BB749" s="47"/>
      <c r="BC749" s="47"/>
      <c r="BD749" s="47"/>
      <c r="BE749" s="47"/>
      <c r="BF749" s="47"/>
      <c r="BG749" s="47"/>
      <c r="BH749" s="47"/>
      <c r="BI749" s="47"/>
      <c r="BJ749" s="47"/>
      <c r="BK749" s="47"/>
      <c r="BL749" s="47"/>
      <c r="BM749" s="47"/>
      <c r="BN749" s="47"/>
      <c r="BO749" s="47"/>
      <c r="BP749" s="47"/>
    </row>
    <row r="750" spans="1:68" ht="12.75" customHeight="1">
      <c r="A750" s="48"/>
      <c r="B750" s="47"/>
      <c r="C750" s="47"/>
      <c r="D750" s="47"/>
      <c r="E750" s="48"/>
      <c r="F750" s="47"/>
      <c r="G750" s="49"/>
      <c r="H750" s="50"/>
      <c r="I750" s="47"/>
      <c r="J750" s="47"/>
      <c r="K750" s="61"/>
      <c r="L750" s="47"/>
      <c r="M750" s="47"/>
      <c r="N750" s="47"/>
      <c r="O750" s="47"/>
      <c r="P750" s="47"/>
      <c r="Q750" s="48"/>
      <c r="R750" s="48"/>
      <c r="S750" s="62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  <c r="AD750" s="47"/>
      <c r="AE750" s="47"/>
      <c r="AF750" s="47"/>
      <c r="AG750" s="47"/>
      <c r="AH750" s="47"/>
      <c r="AI750" s="47"/>
      <c r="AJ750" s="47"/>
      <c r="AK750" s="47"/>
      <c r="AL750" s="47"/>
      <c r="AM750" s="47"/>
      <c r="AN750" s="47"/>
      <c r="AO750" s="47"/>
      <c r="AP750" s="47"/>
      <c r="AQ750" s="47"/>
      <c r="AR750" s="47"/>
      <c r="AS750" s="47"/>
      <c r="AT750" s="47"/>
      <c r="AU750" s="47"/>
      <c r="AV750" s="47"/>
      <c r="AW750" s="47"/>
      <c r="AX750" s="47"/>
      <c r="AY750" s="47"/>
      <c r="AZ750" s="47"/>
      <c r="BA750" s="47"/>
      <c r="BB750" s="47"/>
      <c r="BC750" s="47"/>
      <c r="BD750" s="47"/>
      <c r="BE750" s="47"/>
      <c r="BF750" s="47"/>
      <c r="BG750" s="47"/>
      <c r="BH750" s="47"/>
      <c r="BI750" s="47"/>
      <c r="BJ750" s="47"/>
      <c r="BK750" s="47"/>
      <c r="BL750" s="47"/>
      <c r="BM750" s="47"/>
      <c r="BN750" s="47"/>
      <c r="BO750" s="47"/>
      <c r="BP750" s="47"/>
    </row>
    <row r="751" spans="1:68" ht="12.75" customHeight="1">
      <c r="A751" s="48"/>
      <c r="B751" s="47"/>
      <c r="C751" s="47"/>
      <c r="D751" s="47"/>
      <c r="E751" s="48"/>
      <c r="F751" s="47"/>
      <c r="G751" s="49"/>
      <c r="H751" s="50"/>
      <c r="I751" s="47"/>
      <c r="J751" s="47"/>
      <c r="K751" s="61"/>
      <c r="L751" s="47"/>
      <c r="M751" s="47"/>
      <c r="N751" s="47"/>
      <c r="O751" s="47"/>
      <c r="P751" s="47"/>
      <c r="Q751" s="48"/>
      <c r="R751" s="48"/>
      <c r="S751" s="62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  <c r="AD751" s="47"/>
      <c r="AE751" s="47"/>
      <c r="AF751" s="47"/>
      <c r="AG751" s="47"/>
      <c r="AH751" s="47"/>
      <c r="AI751" s="47"/>
      <c r="AJ751" s="47"/>
      <c r="AK751" s="47"/>
      <c r="AL751" s="47"/>
      <c r="AM751" s="47"/>
      <c r="AN751" s="47"/>
      <c r="AO751" s="47"/>
      <c r="AP751" s="47"/>
      <c r="AQ751" s="47"/>
      <c r="AR751" s="47"/>
      <c r="AS751" s="47"/>
      <c r="AT751" s="47"/>
      <c r="AU751" s="47"/>
      <c r="AV751" s="47"/>
      <c r="AW751" s="47"/>
      <c r="AX751" s="47"/>
      <c r="AY751" s="47"/>
      <c r="AZ751" s="47"/>
      <c r="BA751" s="47"/>
      <c r="BB751" s="47"/>
      <c r="BC751" s="47"/>
      <c r="BD751" s="47"/>
      <c r="BE751" s="47"/>
      <c r="BF751" s="47"/>
      <c r="BG751" s="47"/>
      <c r="BH751" s="47"/>
      <c r="BI751" s="47"/>
      <c r="BJ751" s="47"/>
      <c r="BK751" s="47"/>
      <c r="BL751" s="47"/>
      <c r="BM751" s="47"/>
      <c r="BN751" s="47"/>
      <c r="BO751" s="47"/>
      <c r="BP751" s="47"/>
    </row>
    <row r="752" spans="1:68" ht="12.75" customHeight="1">
      <c r="A752" s="48"/>
      <c r="B752" s="47"/>
      <c r="C752" s="47"/>
      <c r="D752" s="47"/>
      <c r="E752" s="48"/>
      <c r="F752" s="47"/>
      <c r="G752" s="49"/>
      <c r="H752" s="50"/>
      <c r="I752" s="47"/>
      <c r="J752" s="47"/>
      <c r="K752" s="61"/>
      <c r="L752" s="47"/>
      <c r="M752" s="47"/>
      <c r="N752" s="47"/>
      <c r="O752" s="47"/>
      <c r="P752" s="47"/>
      <c r="Q752" s="48"/>
      <c r="R752" s="48"/>
      <c r="S752" s="62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  <c r="AD752" s="47"/>
      <c r="AE752" s="47"/>
      <c r="AF752" s="47"/>
      <c r="AG752" s="47"/>
      <c r="AH752" s="47"/>
      <c r="AI752" s="47"/>
      <c r="AJ752" s="47"/>
      <c r="AK752" s="47"/>
      <c r="AL752" s="47"/>
      <c r="AM752" s="47"/>
      <c r="AN752" s="47"/>
      <c r="AO752" s="47"/>
      <c r="AP752" s="47"/>
      <c r="AQ752" s="47"/>
      <c r="AR752" s="47"/>
      <c r="AS752" s="47"/>
      <c r="AT752" s="47"/>
      <c r="AU752" s="47"/>
      <c r="AV752" s="47"/>
      <c r="AW752" s="47"/>
      <c r="AX752" s="47"/>
      <c r="AY752" s="47"/>
      <c r="AZ752" s="47"/>
      <c r="BA752" s="47"/>
      <c r="BB752" s="47"/>
      <c r="BC752" s="47"/>
      <c r="BD752" s="47"/>
      <c r="BE752" s="47"/>
      <c r="BF752" s="47"/>
      <c r="BG752" s="47"/>
      <c r="BH752" s="47"/>
      <c r="BI752" s="47"/>
      <c r="BJ752" s="47"/>
      <c r="BK752" s="47"/>
      <c r="BL752" s="47"/>
      <c r="BM752" s="47"/>
      <c r="BN752" s="47"/>
      <c r="BO752" s="47"/>
      <c r="BP752" s="47"/>
    </row>
    <row r="753" spans="1:68" ht="12.75" customHeight="1">
      <c r="A753" s="48"/>
      <c r="B753" s="47"/>
      <c r="C753" s="47"/>
      <c r="D753" s="47"/>
      <c r="E753" s="48"/>
      <c r="F753" s="47"/>
      <c r="G753" s="49"/>
      <c r="H753" s="50"/>
      <c r="I753" s="47"/>
      <c r="J753" s="47"/>
      <c r="K753" s="61"/>
      <c r="L753" s="47"/>
      <c r="M753" s="47"/>
      <c r="N753" s="47"/>
      <c r="O753" s="47"/>
      <c r="P753" s="47"/>
      <c r="Q753" s="48"/>
      <c r="R753" s="48"/>
      <c r="S753" s="62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  <c r="AD753" s="47"/>
      <c r="AE753" s="47"/>
      <c r="AF753" s="47"/>
      <c r="AG753" s="47"/>
      <c r="AH753" s="47"/>
      <c r="AI753" s="47"/>
      <c r="AJ753" s="47"/>
      <c r="AK753" s="47"/>
      <c r="AL753" s="47"/>
      <c r="AM753" s="47"/>
      <c r="AN753" s="47"/>
      <c r="AO753" s="47"/>
      <c r="AP753" s="47"/>
      <c r="AQ753" s="47"/>
      <c r="AR753" s="47"/>
      <c r="AS753" s="47"/>
      <c r="AT753" s="47"/>
      <c r="AU753" s="47"/>
      <c r="AV753" s="47"/>
      <c r="AW753" s="47"/>
      <c r="AX753" s="47"/>
      <c r="AY753" s="47"/>
      <c r="AZ753" s="47"/>
      <c r="BA753" s="47"/>
      <c r="BB753" s="47"/>
      <c r="BC753" s="47"/>
      <c r="BD753" s="47"/>
      <c r="BE753" s="47"/>
      <c r="BF753" s="47"/>
      <c r="BG753" s="47"/>
      <c r="BH753" s="47"/>
      <c r="BI753" s="47"/>
      <c r="BJ753" s="47"/>
      <c r="BK753" s="47"/>
      <c r="BL753" s="47"/>
      <c r="BM753" s="47"/>
      <c r="BN753" s="47"/>
      <c r="BO753" s="47"/>
      <c r="BP753" s="47"/>
    </row>
    <row r="754" spans="1:68" ht="12.75" customHeight="1">
      <c r="A754" s="48"/>
      <c r="B754" s="47"/>
      <c r="C754" s="47"/>
      <c r="D754" s="47"/>
      <c r="E754" s="48"/>
      <c r="F754" s="47"/>
      <c r="G754" s="49"/>
      <c r="H754" s="50"/>
      <c r="I754" s="47"/>
      <c r="J754" s="47"/>
      <c r="K754" s="61"/>
      <c r="L754" s="47"/>
      <c r="M754" s="47"/>
      <c r="N754" s="47"/>
      <c r="O754" s="47"/>
      <c r="P754" s="47"/>
      <c r="Q754" s="48"/>
      <c r="R754" s="48"/>
      <c r="S754" s="62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  <c r="AD754" s="47"/>
      <c r="AE754" s="47"/>
      <c r="AF754" s="47"/>
      <c r="AG754" s="47"/>
      <c r="AH754" s="47"/>
      <c r="AI754" s="47"/>
      <c r="AJ754" s="47"/>
      <c r="AK754" s="47"/>
      <c r="AL754" s="47"/>
      <c r="AM754" s="47"/>
      <c r="AN754" s="47"/>
      <c r="AO754" s="47"/>
      <c r="AP754" s="47"/>
      <c r="AQ754" s="47"/>
      <c r="AR754" s="47"/>
      <c r="AS754" s="47"/>
      <c r="AT754" s="47"/>
      <c r="AU754" s="47"/>
      <c r="AV754" s="47"/>
      <c r="AW754" s="47"/>
      <c r="AX754" s="47"/>
      <c r="AY754" s="47"/>
      <c r="AZ754" s="47"/>
      <c r="BA754" s="47"/>
      <c r="BB754" s="47"/>
      <c r="BC754" s="47"/>
      <c r="BD754" s="47"/>
      <c r="BE754" s="47"/>
      <c r="BF754" s="47"/>
      <c r="BG754" s="47"/>
      <c r="BH754" s="47"/>
      <c r="BI754" s="47"/>
      <c r="BJ754" s="47"/>
      <c r="BK754" s="47"/>
      <c r="BL754" s="47"/>
      <c r="BM754" s="47"/>
      <c r="BN754" s="47"/>
      <c r="BO754" s="47"/>
      <c r="BP754" s="47"/>
    </row>
    <row r="755" spans="1:68" ht="12.75" customHeight="1">
      <c r="A755" s="48"/>
      <c r="B755" s="47"/>
      <c r="C755" s="47"/>
      <c r="D755" s="47"/>
      <c r="E755" s="48"/>
      <c r="F755" s="47"/>
      <c r="G755" s="49"/>
      <c r="H755" s="50"/>
      <c r="I755" s="47"/>
      <c r="J755" s="47"/>
      <c r="K755" s="61"/>
      <c r="L755" s="47"/>
      <c r="M755" s="47"/>
      <c r="N755" s="47"/>
      <c r="O755" s="47"/>
      <c r="P755" s="47"/>
      <c r="Q755" s="48"/>
      <c r="R755" s="48"/>
      <c r="S755" s="62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  <c r="AD755" s="47"/>
      <c r="AE755" s="47"/>
      <c r="AF755" s="47"/>
      <c r="AG755" s="47"/>
      <c r="AH755" s="47"/>
      <c r="AI755" s="47"/>
      <c r="AJ755" s="47"/>
      <c r="AK755" s="47"/>
      <c r="AL755" s="47"/>
      <c r="AM755" s="47"/>
      <c r="AN755" s="47"/>
      <c r="AO755" s="47"/>
      <c r="AP755" s="47"/>
      <c r="AQ755" s="47"/>
      <c r="AR755" s="47"/>
      <c r="AS755" s="47"/>
      <c r="AT755" s="47"/>
      <c r="AU755" s="47"/>
      <c r="AV755" s="47"/>
      <c r="AW755" s="47"/>
      <c r="AX755" s="47"/>
      <c r="AY755" s="47"/>
      <c r="AZ755" s="47"/>
      <c r="BA755" s="47"/>
      <c r="BB755" s="47"/>
      <c r="BC755" s="47"/>
      <c r="BD755" s="47"/>
      <c r="BE755" s="47"/>
      <c r="BF755" s="47"/>
      <c r="BG755" s="47"/>
      <c r="BH755" s="47"/>
      <c r="BI755" s="47"/>
      <c r="BJ755" s="47"/>
      <c r="BK755" s="47"/>
      <c r="BL755" s="47"/>
      <c r="BM755" s="47"/>
      <c r="BN755" s="47"/>
      <c r="BO755" s="47"/>
      <c r="BP755" s="47"/>
    </row>
    <row r="756" spans="1:68" ht="12.75" customHeight="1">
      <c r="A756" s="48"/>
      <c r="B756" s="47"/>
      <c r="C756" s="47"/>
      <c r="D756" s="47"/>
      <c r="E756" s="48"/>
      <c r="F756" s="47"/>
      <c r="G756" s="49"/>
      <c r="H756" s="50"/>
      <c r="I756" s="47"/>
      <c r="J756" s="47"/>
      <c r="K756" s="61"/>
      <c r="L756" s="47"/>
      <c r="M756" s="47"/>
      <c r="N756" s="47"/>
      <c r="O756" s="47"/>
      <c r="P756" s="47"/>
      <c r="Q756" s="48"/>
      <c r="R756" s="48"/>
      <c r="S756" s="62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  <c r="AD756" s="47"/>
      <c r="AE756" s="47"/>
      <c r="AF756" s="47"/>
      <c r="AG756" s="47"/>
      <c r="AH756" s="47"/>
      <c r="AI756" s="47"/>
      <c r="AJ756" s="47"/>
      <c r="AK756" s="47"/>
      <c r="AL756" s="47"/>
      <c r="AM756" s="47"/>
      <c r="AN756" s="47"/>
      <c r="AO756" s="47"/>
      <c r="AP756" s="47"/>
      <c r="AQ756" s="47"/>
      <c r="AR756" s="47"/>
      <c r="AS756" s="47"/>
      <c r="AT756" s="47"/>
      <c r="AU756" s="47"/>
      <c r="AV756" s="47"/>
      <c r="AW756" s="47"/>
      <c r="AX756" s="47"/>
      <c r="AY756" s="47"/>
      <c r="AZ756" s="47"/>
      <c r="BA756" s="47"/>
      <c r="BB756" s="47"/>
      <c r="BC756" s="47"/>
      <c r="BD756" s="47"/>
      <c r="BE756" s="47"/>
      <c r="BF756" s="47"/>
      <c r="BG756" s="47"/>
      <c r="BH756" s="47"/>
      <c r="BI756" s="47"/>
      <c r="BJ756" s="47"/>
      <c r="BK756" s="47"/>
      <c r="BL756" s="47"/>
      <c r="BM756" s="47"/>
      <c r="BN756" s="47"/>
      <c r="BO756" s="47"/>
      <c r="BP756" s="47"/>
    </row>
    <row r="757" spans="1:68" ht="12.75" customHeight="1">
      <c r="A757" s="48"/>
      <c r="B757" s="47"/>
      <c r="C757" s="47"/>
      <c r="D757" s="47"/>
      <c r="E757" s="48"/>
      <c r="F757" s="47"/>
      <c r="G757" s="49"/>
      <c r="H757" s="50"/>
      <c r="I757" s="47"/>
      <c r="J757" s="47"/>
      <c r="K757" s="61"/>
      <c r="L757" s="47"/>
      <c r="M757" s="47"/>
      <c r="N757" s="47"/>
      <c r="O757" s="47"/>
      <c r="P757" s="47"/>
      <c r="Q757" s="48"/>
      <c r="R757" s="48"/>
      <c r="S757" s="62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  <c r="AD757" s="47"/>
      <c r="AE757" s="47"/>
      <c r="AF757" s="47"/>
      <c r="AG757" s="47"/>
      <c r="AH757" s="47"/>
      <c r="AI757" s="47"/>
      <c r="AJ757" s="47"/>
      <c r="AK757" s="47"/>
      <c r="AL757" s="47"/>
      <c r="AM757" s="47"/>
      <c r="AN757" s="47"/>
      <c r="AO757" s="47"/>
      <c r="AP757" s="47"/>
      <c r="AQ757" s="47"/>
      <c r="AR757" s="47"/>
      <c r="AS757" s="47"/>
      <c r="AT757" s="47"/>
      <c r="AU757" s="47"/>
      <c r="AV757" s="47"/>
      <c r="AW757" s="47"/>
      <c r="AX757" s="47"/>
      <c r="AY757" s="47"/>
      <c r="AZ757" s="47"/>
      <c r="BA757" s="47"/>
      <c r="BB757" s="47"/>
      <c r="BC757" s="47"/>
      <c r="BD757" s="47"/>
      <c r="BE757" s="47"/>
      <c r="BF757" s="47"/>
      <c r="BG757" s="47"/>
      <c r="BH757" s="47"/>
      <c r="BI757" s="47"/>
      <c r="BJ757" s="47"/>
      <c r="BK757" s="47"/>
      <c r="BL757" s="47"/>
      <c r="BM757" s="47"/>
      <c r="BN757" s="47"/>
      <c r="BO757" s="47"/>
      <c r="BP757" s="47"/>
    </row>
    <row r="758" spans="1:68" ht="12.75" customHeight="1">
      <c r="A758" s="48"/>
      <c r="B758" s="47"/>
      <c r="C758" s="47"/>
      <c r="D758" s="47"/>
      <c r="E758" s="48"/>
      <c r="F758" s="47"/>
      <c r="G758" s="49"/>
      <c r="H758" s="50"/>
      <c r="I758" s="47"/>
      <c r="J758" s="47"/>
      <c r="K758" s="61"/>
      <c r="L758" s="47"/>
      <c r="M758" s="47"/>
      <c r="N758" s="47"/>
      <c r="O758" s="47"/>
      <c r="P758" s="47"/>
      <c r="Q758" s="48"/>
      <c r="R758" s="48"/>
      <c r="S758" s="62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  <c r="AD758" s="47"/>
      <c r="AE758" s="47"/>
      <c r="AF758" s="47"/>
      <c r="AG758" s="47"/>
      <c r="AH758" s="47"/>
      <c r="AI758" s="47"/>
      <c r="AJ758" s="47"/>
      <c r="AK758" s="47"/>
      <c r="AL758" s="47"/>
      <c r="AM758" s="47"/>
      <c r="AN758" s="47"/>
      <c r="AO758" s="47"/>
      <c r="AP758" s="47"/>
      <c r="AQ758" s="47"/>
      <c r="AR758" s="47"/>
      <c r="AS758" s="47"/>
      <c r="AT758" s="47"/>
      <c r="AU758" s="47"/>
      <c r="AV758" s="47"/>
      <c r="AW758" s="47"/>
      <c r="AX758" s="47"/>
      <c r="AY758" s="47"/>
      <c r="AZ758" s="47"/>
      <c r="BA758" s="47"/>
      <c r="BB758" s="47"/>
      <c r="BC758" s="47"/>
      <c r="BD758" s="47"/>
      <c r="BE758" s="47"/>
      <c r="BF758" s="47"/>
      <c r="BG758" s="47"/>
      <c r="BH758" s="47"/>
      <c r="BI758" s="47"/>
      <c r="BJ758" s="47"/>
      <c r="BK758" s="47"/>
      <c r="BL758" s="47"/>
      <c r="BM758" s="47"/>
      <c r="BN758" s="47"/>
      <c r="BO758" s="47"/>
      <c r="BP758" s="47"/>
    </row>
    <row r="759" spans="1:68" ht="12.75" customHeight="1">
      <c r="A759" s="48"/>
      <c r="B759" s="47"/>
      <c r="C759" s="47"/>
      <c r="D759" s="47"/>
      <c r="E759" s="48"/>
      <c r="F759" s="47"/>
      <c r="G759" s="49"/>
      <c r="H759" s="50"/>
      <c r="I759" s="47"/>
      <c r="J759" s="47"/>
      <c r="K759" s="61"/>
      <c r="L759" s="47"/>
      <c r="M759" s="47"/>
      <c r="N759" s="47"/>
      <c r="O759" s="47"/>
      <c r="P759" s="47"/>
      <c r="Q759" s="48"/>
      <c r="R759" s="48"/>
      <c r="S759" s="62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  <c r="AD759" s="47"/>
      <c r="AE759" s="47"/>
      <c r="AF759" s="47"/>
      <c r="AG759" s="47"/>
      <c r="AH759" s="47"/>
      <c r="AI759" s="47"/>
      <c r="AJ759" s="47"/>
      <c r="AK759" s="47"/>
      <c r="AL759" s="47"/>
      <c r="AM759" s="47"/>
      <c r="AN759" s="47"/>
      <c r="AO759" s="47"/>
      <c r="AP759" s="47"/>
      <c r="AQ759" s="47"/>
      <c r="AR759" s="47"/>
      <c r="AS759" s="47"/>
      <c r="AT759" s="47"/>
      <c r="AU759" s="47"/>
      <c r="AV759" s="47"/>
      <c r="AW759" s="47"/>
      <c r="AX759" s="47"/>
      <c r="AY759" s="47"/>
      <c r="AZ759" s="47"/>
      <c r="BA759" s="47"/>
      <c r="BB759" s="47"/>
      <c r="BC759" s="47"/>
      <c r="BD759" s="47"/>
      <c r="BE759" s="47"/>
      <c r="BF759" s="47"/>
      <c r="BG759" s="47"/>
      <c r="BH759" s="47"/>
      <c r="BI759" s="47"/>
      <c r="BJ759" s="47"/>
      <c r="BK759" s="47"/>
      <c r="BL759" s="47"/>
      <c r="BM759" s="47"/>
      <c r="BN759" s="47"/>
      <c r="BO759" s="47"/>
      <c r="BP759" s="47"/>
    </row>
    <row r="760" spans="1:68" ht="12.75" customHeight="1">
      <c r="A760" s="48"/>
      <c r="B760" s="47"/>
      <c r="C760" s="47"/>
      <c r="D760" s="47"/>
      <c r="E760" s="48"/>
      <c r="F760" s="47"/>
      <c r="G760" s="49"/>
      <c r="H760" s="50"/>
      <c r="I760" s="47"/>
      <c r="J760" s="47"/>
      <c r="K760" s="61"/>
      <c r="L760" s="47"/>
      <c r="M760" s="47"/>
      <c r="N760" s="47"/>
      <c r="O760" s="47"/>
      <c r="P760" s="47"/>
      <c r="Q760" s="48"/>
      <c r="R760" s="48"/>
      <c r="S760" s="62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  <c r="AD760" s="47"/>
      <c r="AE760" s="47"/>
      <c r="AF760" s="47"/>
      <c r="AG760" s="47"/>
      <c r="AH760" s="47"/>
      <c r="AI760" s="47"/>
      <c r="AJ760" s="47"/>
      <c r="AK760" s="47"/>
      <c r="AL760" s="47"/>
      <c r="AM760" s="47"/>
      <c r="AN760" s="47"/>
      <c r="AO760" s="47"/>
      <c r="AP760" s="47"/>
      <c r="AQ760" s="47"/>
      <c r="AR760" s="47"/>
      <c r="AS760" s="47"/>
      <c r="AT760" s="47"/>
      <c r="AU760" s="47"/>
      <c r="AV760" s="47"/>
      <c r="AW760" s="47"/>
      <c r="AX760" s="47"/>
      <c r="AY760" s="47"/>
      <c r="AZ760" s="47"/>
      <c r="BA760" s="47"/>
      <c r="BB760" s="47"/>
      <c r="BC760" s="47"/>
      <c r="BD760" s="47"/>
      <c r="BE760" s="47"/>
      <c r="BF760" s="47"/>
      <c r="BG760" s="47"/>
      <c r="BH760" s="47"/>
      <c r="BI760" s="47"/>
      <c r="BJ760" s="47"/>
      <c r="BK760" s="47"/>
      <c r="BL760" s="47"/>
      <c r="BM760" s="47"/>
      <c r="BN760" s="47"/>
      <c r="BO760" s="47"/>
      <c r="BP760" s="47"/>
    </row>
    <row r="761" spans="1:68" ht="12.75" customHeight="1">
      <c r="A761" s="48"/>
      <c r="B761" s="47"/>
      <c r="C761" s="47"/>
      <c r="D761" s="47"/>
      <c r="E761" s="48"/>
      <c r="F761" s="47"/>
      <c r="G761" s="49"/>
      <c r="H761" s="50"/>
      <c r="I761" s="47"/>
      <c r="J761" s="47"/>
      <c r="K761" s="61"/>
      <c r="L761" s="47"/>
      <c r="M761" s="47"/>
      <c r="N761" s="47"/>
      <c r="O761" s="47"/>
      <c r="P761" s="47"/>
      <c r="Q761" s="48"/>
      <c r="R761" s="48"/>
      <c r="S761" s="62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  <c r="AD761" s="47"/>
      <c r="AE761" s="47"/>
      <c r="AF761" s="47"/>
      <c r="AG761" s="47"/>
      <c r="AH761" s="47"/>
      <c r="AI761" s="47"/>
      <c r="AJ761" s="47"/>
      <c r="AK761" s="47"/>
      <c r="AL761" s="47"/>
      <c r="AM761" s="47"/>
      <c r="AN761" s="47"/>
      <c r="AO761" s="47"/>
      <c r="AP761" s="47"/>
      <c r="AQ761" s="47"/>
      <c r="AR761" s="47"/>
      <c r="AS761" s="47"/>
      <c r="AT761" s="47"/>
      <c r="AU761" s="47"/>
      <c r="AV761" s="47"/>
      <c r="AW761" s="47"/>
      <c r="AX761" s="47"/>
      <c r="AY761" s="47"/>
      <c r="AZ761" s="47"/>
      <c r="BA761" s="47"/>
      <c r="BB761" s="47"/>
      <c r="BC761" s="47"/>
      <c r="BD761" s="47"/>
      <c r="BE761" s="47"/>
      <c r="BF761" s="47"/>
      <c r="BG761" s="47"/>
      <c r="BH761" s="47"/>
      <c r="BI761" s="47"/>
      <c r="BJ761" s="47"/>
      <c r="BK761" s="47"/>
      <c r="BL761" s="47"/>
      <c r="BM761" s="47"/>
      <c r="BN761" s="47"/>
      <c r="BO761" s="47"/>
      <c r="BP761" s="47"/>
    </row>
    <row r="762" spans="1:68" ht="12.75" customHeight="1">
      <c r="A762" s="48"/>
      <c r="B762" s="47"/>
      <c r="C762" s="47"/>
      <c r="D762" s="47"/>
      <c r="E762" s="48"/>
      <c r="F762" s="47"/>
      <c r="G762" s="49"/>
      <c r="H762" s="50"/>
      <c r="I762" s="47"/>
      <c r="J762" s="47"/>
      <c r="K762" s="61"/>
      <c r="L762" s="47"/>
      <c r="M762" s="47"/>
      <c r="N762" s="47"/>
      <c r="O762" s="47"/>
      <c r="P762" s="47"/>
      <c r="Q762" s="48"/>
      <c r="R762" s="48"/>
      <c r="S762" s="62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  <c r="AD762" s="47"/>
      <c r="AE762" s="47"/>
      <c r="AF762" s="47"/>
      <c r="AG762" s="47"/>
      <c r="AH762" s="47"/>
      <c r="AI762" s="47"/>
      <c r="AJ762" s="47"/>
      <c r="AK762" s="47"/>
      <c r="AL762" s="47"/>
      <c r="AM762" s="47"/>
      <c r="AN762" s="47"/>
      <c r="AO762" s="47"/>
      <c r="AP762" s="47"/>
      <c r="AQ762" s="47"/>
      <c r="AR762" s="47"/>
      <c r="AS762" s="47"/>
      <c r="AT762" s="47"/>
      <c r="AU762" s="47"/>
      <c r="AV762" s="47"/>
      <c r="AW762" s="47"/>
      <c r="AX762" s="47"/>
      <c r="AY762" s="47"/>
      <c r="AZ762" s="47"/>
      <c r="BA762" s="47"/>
      <c r="BB762" s="47"/>
      <c r="BC762" s="47"/>
      <c r="BD762" s="47"/>
      <c r="BE762" s="47"/>
      <c r="BF762" s="47"/>
      <c r="BG762" s="47"/>
      <c r="BH762" s="47"/>
      <c r="BI762" s="47"/>
      <c r="BJ762" s="47"/>
      <c r="BK762" s="47"/>
      <c r="BL762" s="47"/>
      <c r="BM762" s="47"/>
      <c r="BN762" s="47"/>
      <c r="BO762" s="47"/>
      <c r="BP762" s="47"/>
    </row>
    <row r="763" spans="1:68" ht="12.75" customHeight="1">
      <c r="A763" s="48"/>
      <c r="B763" s="47"/>
      <c r="C763" s="47"/>
      <c r="D763" s="47"/>
      <c r="E763" s="48"/>
      <c r="F763" s="47"/>
      <c r="G763" s="49"/>
      <c r="H763" s="50"/>
      <c r="I763" s="47"/>
      <c r="J763" s="47"/>
      <c r="K763" s="61"/>
      <c r="L763" s="47"/>
      <c r="M763" s="47"/>
      <c r="N763" s="47"/>
      <c r="O763" s="47"/>
      <c r="P763" s="47"/>
      <c r="Q763" s="48"/>
      <c r="R763" s="48"/>
      <c r="S763" s="62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  <c r="AD763" s="47"/>
      <c r="AE763" s="47"/>
      <c r="AF763" s="47"/>
      <c r="AG763" s="47"/>
      <c r="AH763" s="47"/>
      <c r="AI763" s="47"/>
      <c r="AJ763" s="47"/>
      <c r="AK763" s="47"/>
      <c r="AL763" s="47"/>
      <c r="AM763" s="47"/>
      <c r="AN763" s="47"/>
      <c r="AO763" s="47"/>
      <c r="AP763" s="47"/>
      <c r="AQ763" s="47"/>
      <c r="AR763" s="47"/>
      <c r="AS763" s="47"/>
      <c r="AT763" s="47"/>
      <c r="AU763" s="47"/>
      <c r="AV763" s="47"/>
      <c r="AW763" s="47"/>
      <c r="AX763" s="47"/>
      <c r="AY763" s="47"/>
      <c r="AZ763" s="47"/>
      <c r="BA763" s="47"/>
      <c r="BB763" s="47"/>
      <c r="BC763" s="47"/>
      <c r="BD763" s="47"/>
      <c r="BE763" s="47"/>
      <c r="BF763" s="47"/>
      <c r="BG763" s="47"/>
      <c r="BH763" s="47"/>
      <c r="BI763" s="47"/>
      <c r="BJ763" s="47"/>
      <c r="BK763" s="47"/>
      <c r="BL763" s="47"/>
      <c r="BM763" s="47"/>
      <c r="BN763" s="47"/>
      <c r="BO763" s="47"/>
      <c r="BP763" s="47"/>
    </row>
    <row r="764" spans="1:68" ht="12.75" customHeight="1">
      <c r="A764" s="48"/>
      <c r="B764" s="47"/>
      <c r="C764" s="47"/>
      <c r="D764" s="47"/>
      <c r="E764" s="48"/>
      <c r="F764" s="47"/>
      <c r="G764" s="49"/>
      <c r="H764" s="50"/>
      <c r="I764" s="47"/>
      <c r="J764" s="47"/>
      <c r="K764" s="61"/>
      <c r="L764" s="47"/>
      <c r="M764" s="47"/>
      <c r="N764" s="47"/>
      <c r="O764" s="47"/>
      <c r="P764" s="47"/>
      <c r="Q764" s="48"/>
      <c r="R764" s="48"/>
      <c r="S764" s="62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  <c r="AD764" s="47"/>
      <c r="AE764" s="47"/>
      <c r="AF764" s="47"/>
      <c r="AG764" s="47"/>
      <c r="AH764" s="47"/>
      <c r="AI764" s="47"/>
      <c r="AJ764" s="47"/>
      <c r="AK764" s="47"/>
      <c r="AL764" s="47"/>
      <c r="AM764" s="47"/>
      <c r="AN764" s="47"/>
      <c r="AO764" s="47"/>
      <c r="AP764" s="47"/>
      <c r="AQ764" s="47"/>
      <c r="AR764" s="47"/>
      <c r="AS764" s="47"/>
      <c r="AT764" s="47"/>
      <c r="AU764" s="47"/>
      <c r="AV764" s="47"/>
      <c r="AW764" s="47"/>
      <c r="AX764" s="47"/>
      <c r="AY764" s="47"/>
      <c r="AZ764" s="47"/>
      <c r="BA764" s="47"/>
      <c r="BB764" s="47"/>
      <c r="BC764" s="47"/>
      <c r="BD764" s="47"/>
      <c r="BE764" s="47"/>
      <c r="BF764" s="47"/>
      <c r="BG764" s="47"/>
      <c r="BH764" s="47"/>
      <c r="BI764" s="47"/>
      <c r="BJ764" s="47"/>
      <c r="BK764" s="47"/>
      <c r="BL764" s="47"/>
      <c r="BM764" s="47"/>
      <c r="BN764" s="47"/>
      <c r="BO764" s="47"/>
      <c r="BP764" s="47"/>
    </row>
    <row r="765" spans="1:68" ht="12.75" customHeight="1">
      <c r="A765" s="48"/>
      <c r="B765" s="47"/>
      <c r="C765" s="47"/>
      <c r="D765" s="47"/>
      <c r="E765" s="48"/>
      <c r="F765" s="47"/>
      <c r="G765" s="49"/>
      <c r="H765" s="50"/>
      <c r="I765" s="47"/>
      <c r="J765" s="47"/>
      <c r="K765" s="61"/>
      <c r="L765" s="47"/>
      <c r="M765" s="47"/>
      <c r="N765" s="47"/>
      <c r="O765" s="47"/>
      <c r="P765" s="47"/>
      <c r="Q765" s="48"/>
      <c r="R765" s="48"/>
      <c r="S765" s="62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  <c r="AD765" s="47"/>
      <c r="AE765" s="47"/>
      <c r="AF765" s="47"/>
      <c r="AG765" s="47"/>
      <c r="AH765" s="47"/>
      <c r="AI765" s="47"/>
      <c r="AJ765" s="47"/>
      <c r="AK765" s="47"/>
      <c r="AL765" s="47"/>
      <c r="AM765" s="47"/>
      <c r="AN765" s="47"/>
      <c r="AO765" s="47"/>
      <c r="AP765" s="47"/>
      <c r="AQ765" s="47"/>
      <c r="AR765" s="47"/>
      <c r="AS765" s="47"/>
      <c r="AT765" s="47"/>
      <c r="AU765" s="47"/>
      <c r="AV765" s="47"/>
      <c r="AW765" s="47"/>
      <c r="AX765" s="47"/>
      <c r="AY765" s="47"/>
      <c r="AZ765" s="47"/>
      <c r="BA765" s="47"/>
      <c r="BB765" s="47"/>
      <c r="BC765" s="47"/>
      <c r="BD765" s="47"/>
      <c r="BE765" s="47"/>
      <c r="BF765" s="47"/>
      <c r="BG765" s="47"/>
      <c r="BH765" s="47"/>
      <c r="BI765" s="47"/>
      <c r="BJ765" s="47"/>
      <c r="BK765" s="47"/>
      <c r="BL765" s="47"/>
      <c r="BM765" s="47"/>
      <c r="BN765" s="47"/>
      <c r="BO765" s="47"/>
      <c r="BP765" s="47"/>
    </row>
    <row r="766" spans="1:68" ht="12.75" customHeight="1">
      <c r="A766" s="48"/>
      <c r="B766" s="47"/>
      <c r="C766" s="47"/>
      <c r="D766" s="47"/>
      <c r="E766" s="48"/>
      <c r="F766" s="47"/>
      <c r="G766" s="49"/>
      <c r="H766" s="50"/>
      <c r="I766" s="47"/>
      <c r="J766" s="47"/>
      <c r="K766" s="61"/>
      <c r="L766" s="47"/>
      <c r="M766" s="47"/>
      <c r="N766" s="47"/>
      <c r="O766" s="47"/>
      <c r="P766" s="47"/>
      <c r="Q766" s="48"/>
      <c r="R766" s="48"/>
      <c r="S766" s="62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  <c r="AD766" s="47"/>
      <c r="AE766" s="47"/>
      <c r="AF766" s="47"/>
      <c r="AG766" s="47"/>
      <c r="AH766" s="47"/>
      <c r="AI766" s="47"/>
      <c r="AJ766" s="47"/>
      <c r="AK766" s="47"/>
      <c r="AL766" s="47"/>
      <c r="AM766" s="47"/>
      <c r="AN766" s="47"/>
      <c r="AO766" s="47"/>
      <c r="AP766" s="47"/>
      <c r="AQ766" s="47"/>
      <c r="AR766" s="47"/>
      <c r="AS766" s="47"/>
      <c r="AT766" s="47"/>
      <c r="AU766" s="47"/>
      <c r="AV766" s="47"/>
      <c r="AW766" s="47"/>
      <c r="AX766" s="47"/>
      <c r="AY766" s="47"/>
      <c r="AZ766" s="47"/>
      <c r="BA766" s="47"/>
      <c r="BB766" s="47"/>
      <c r="BC766" s="47"/>
      <c r="BD766" s="47"/>
      <c r="BE766" s="47"/>
      <c r="BF766" s="47"/>
      <c r="BG766" s="47"/>
      <c r="BH766" s="47"/>
      <c r="BI766" s="47"/>
      <c r="BJ766" s="47"/>
      <c r="BK766" s="47"/>
      <c r="BL766" s="47"/>
      <c r="BM766" s="47"/>
      <c r="BN766" s="47"/>
      <c r="BO766" s="47"/>
      <c r="BP766" s="47"/>
    </row>
    <row r="767" spans="1:68" ht="12.75" customHeight="1">
      <c r="A767" s="48"/>
      <c r="B767" s="47"/>
      <c r="C767" s="47"/>
      <c r="D767" s="47"/>
      <c r="E767" s="48"/>
      <c r="F767" s="47"/>
      <c r="G767" s="49"/>
      <c r="H767" s="50"/>
      <c r="I767" s="47"/>
      <c r="J767" s="47"/>
      <c r="K767" s="61"/>
      <c r="L767" s="47"/>
      <c r="M767" s="47"/>
      <c r="N767" s="47"/>
      <c r="O767" s="47"/>
      <c r="P767" s="47"/>
      <c r="Q767" s="48"/>
      <c r="R767" s="48"/>
      <c r="S767" s="62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  <c r="AD767" s="47"/>
      <c r="AE767" s="47"/>
      <c r="AF767" s="47"/>
      <c r="AG767" s="47"/>
      <c r="AH767" s="47"/>
      <c r="AI767" s="47"/>
      <c r="AJ767" s="47"/>
      <c r="AK767" s="47"/>
      <c r="AL767" s="47"/>
      <c r="AM767" s="47"/>
      <c r="AN767" s="47"/>
      <c r="AO767" s="47"/>
      <c r="AP767" s="47"/>
      <c r="AQ767" s="47"/>
      <c r="AR767" s="47"/>
      <c r="AS767" s="47"/>
      <c r="AT767" s="47"/>
      <c r="AU767" s="47"/>
      <c r="AV767" s="47"/>
      <c r="AW767" s="47"/>
      <c r="AX767" s="47"/>
      <c r="AY767" s="47"/>
      <c r="AZ767" s="47"/>
      <c r="BA767" s="47"/>
      <c r="BB767" s="47"/>
      <c r="BC767" s="47"/>
      <c r="BD767" s="47"/>
      <c r="BE767" s="47"/>
      <c r="BF767" s="47"/>
      <c r="BG767" s="47"/>
      <c r="BH767" s="47"/>
      <c r="BI767" s="47"/>
      <c r="BJ767" s="47"/>
      <c r="BK767" s="47"/>
      <c r="BL767" s="47"/>
      <c r="BM767" s="47"/>
      <c r="BN767" s="47"/>
      <c r="BO767" s="47"/>
      <c r="BP767" s="47"/>
    </row>
    <row r="768" spans="1:68" ht="12.75" customHeight="1">
      <c r="A768" s="48"/>
      <c r="B768" s="47"/>
      <c r="C768" s="47"/>
      <c r="D768" s="47"/>
      <c r="E768" s="48"/>
      <c r="F768" s="47"/>
      <c r="G768" s="49"/>
      <c r="H768" s="50"/>
      <c r="I768" s="47"/>
      <c r="J768" s="47"/>
      <c r="K768" s="61"/>
      <c r="L768" s="47"/>
      <c r="M768" s="47"/>
      <c r="N768" s="47"/>
      <c r="O768" s="47"/>
      <c r="P768" s="47"/>
      <c r="Q768" s="48"/>
      <c r="R768" s="48"/>
      <c r="S768" s="62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  <c r="AD768" s="47"/>
      <c r="AE768" s="47"/>
      <c r="AF768" s="47"/>
      <c r="AG768" s="47"/>
      <c r="AH768" s="47"/>
      <c r="AI768" s="47"/>
      <c r="AJ768" s="47"/>
      <c r="AK768" s="47"/>
      <c r="AL768" s="47"/>
      <c r="AM768" s="47"/>
      <c r="AN768" s="47"/>
      <c r="AO768" s="47"/>
      <c r="AP768" s="47"/>
      <c r="AQ768" s="47"/>
      <c r="AR768" s="47"/>
      <c r="AS768" s="47"/>
      <c r="AT768" s="47"/>
      <c r="AU768" s="47"/>
      <c r="AV768" s="47"/>
      <c r="AW768" s="47"/>
      <c r="AX768" s="47"/>
      <c r="AY768" s="47"/>
      <c r="AZ768" s="47"/>
      <c r="BA768" s="47"/>
      <c r="BB768" s="47"/>
      <c r="BC768" s="47"/>
      <c r="BD768" s="47"/>
      <c r="BE768" s="47"/>
      <c r="BF768" s="47"/>
      <c r="BG768" s="47"/>
      <c r="BH768" s="47"/>
      <c r="BI768" s="47"/>
      <c r="BJ768" s="47"/>
      <c r="BK768" s="47"/>
      <c r="BL768" s="47"/>
      <c r="BM768" s="47"/>
      <c r="BN768" s="47"/>
      <c r="BO768" s="47"/>
      <c r="BP768" s="47"/>
    </row>
    <row r="769" spans="1:68" ht="12.75" customHeight="1">
      <c r="A769" s="48"/>
      <c r="B769" s="47"/>
      <c r="C769" s="47"/>
      <c r="D769" s="47"/>
      <c r="E769" s="48"/>
      <c r="F769" s="47"/>
      <c r="G769" s="49"/>
      <c r="H769" s="50"/>
      <c r="I769" s="47"/>
      <c r="J769" s="47"/>
      <c r="K769" s="61"/>
      <c r="L769" s="47"/>
      <c r="M769" s="47"/>
      <c r="N769" s="47"/>
      <c r="O769" s="47"/>
      <c r="P769" s="47"/>
      <c r="Q769" s="48"/>
      <c r="R769" s="48"/>
      <c r="S769" s="62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  <c r="AD769" s="47"/>
      <c r="AE769" s="47"/>
      <c r="AF769" s="47"/>
      <c r="AG769" s="47"/>
      <c r="AH769" s="47"/>
      <c r="AI769" s="47"/>
      <c r="AJ769" s="47"/>
      <c r="AK769" s="47"/>
      <c r="AL769" s="47"/>
      <c r="AM769" s="47"/>
      <c r="AN769" s="47"/>
      <c r="AO769" s="47"/>
      <c r="AP769" s="47"/>
      <c r="AQ769" s="47"/>
      <c r="AR769" s="47"/>
      <c r="AS769" s="47"/>
      <c r="AT769" s="47"/>
      <c r="AU769" s="47"/>
      <c r="AV769" s="47"/>
      <c r="AW769" s="47"/>
      <c r="AX769" s="47"/>
      <c r="AY769" s="47"/>
      <c r="AZ769" s="47"/>
      <c r="BA769" s="47"/>
      <c r="BB769" s="47"/>
      <c r="BC769" s="47"/>
      <c r="BD769" s="47"/>
      <c r="BE769" s="47"/>
      <c r="BF769" s="47"/>
      <c r="BG769" s="47"/>
      <c r="BH769" s="47"/>
      <c r="BI769" s="47"/>
      <c r="BJ769" s="47"/>
      <c r="BK769" s="47"/>
      <c r="BL769" s="47"/>
      <c r="BM769" s="47"/>
      <c r="BN769" s="47"/>
      <c r="BO769" s="47"/>
      <c r="BP769" s="47"/>
    </row>
    <row r="770" spans="1:68" ht="12.75" customHeight="1">
      <c r="A770" s="48"/>
      <c r="B770" s="47"/>
      <c r="C770" s="47"/>
      <c r="D770" s="47"/>
      <c r="E770" s="48"/>
      <c r="F770" s="47"/>
      <c r="G770" s="49"/>
      <c r="H770" s="50"/>
      <c r="I770" s="47"/>
      <c r="J770" s="47"/>
      <c r="K770" s="61"/>
      <c r="L770" s="47"/>
      <c r="M770" s="47"/>
      <c r="N770" s="47"/>
      <c r="O770" s="47"/>
      <c r="P770" s="47"/>
      <c r="Q770" s="48"/>
      <c r="R770" s="48"/>
      <c r="S770" s="62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  <c r="AD770" s="47"/>
      <c r="AE770" s="47"/>
      <c r="AF770" s="47"/>
      <c r="AG770" s="47"/>
      <c r="AH770" s="47"/>
      <c r="AI770" s="47"/>
      <c r="AJ770" s="47"/>
      <c r="AK770" s="47"/>
      <c r="AL770" s="47"/>
      <c r="AM770" s="47"/>
      <c r="AN770" s="47"/>
      <c r="AO770" s="47"/>
      <c r="AP770" s="47"/>
      <c r="AQ770" s="47"/>
      <c r="AR770" s="47"/>
      <c r="AS770" s="47"/>
      <c r="AT770" s="47"/>
      <c r="AU770" s="47"/>
      <c r="AV770" s="47"/>
      <c r="AW770" s="47"/>
      <c r="AX770" s="47"/>
      <c r="AY770" s="47"/>
      <c r="AZ770" s="47"/>
      <c r="BA770" s="47"/>
      <c r="BB770" s="47"/>
      <c r="BC770" s="47"/>
      <c r="BD770" s="47"/>
      <c r="BE770" s="47"/>
      <c r="BF770" s="47"/>
      <c r="BG770" s="47"/>
      <c r="BH770" s="47"/>
      <c r="BI770" s="47"/>
      <c r="BJ770" s="47"/>
      <c r="BK770" s="47"/>
      <c r="BL770" s="47"/>
      <c r="BM770" s="47"/>
      <c r="BN770" s="47"/>
      <c r="BO770" s="47"/>
      <c r="BP770" s="47"/>
    </row>
    <row r="771" spans="1:68" ht="12.75" customHeight="1">
      <c r="A771" s="48"/>
      <c r="B771" s="47"/>
      <c r="C771" s="47"/>
      <c r="D771" s="47"/>
      <c r="E771" s="48"/>
      <c r="F771" s="47"/>
      <c r="G771" s="49"/>
      <c r="H771" s="50"/>
      <c r="I771" s="47"/>
      <c r="J771" s="47"/>
      <c r="K771" s="61"/>
      <c r="L771" s="47"/>
      <c r="M771" s="47"/>
      <c r="N771" s="47"/>
      <c r="O771" s="47"/>
      <c r="P771" s="47"/>
      <c r="Q771" s="48"/>
      <c r="R771" s="48"/>
      <c r="S771" s="62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  <c r="AD771" s="47"/>
      <c r="AE771" s="47"/>
      <c r="AF771" s="47"/>
      <c r="AG771" s="47"/>
      <c r="AH771" s="47"/>
      <c r="AI771" s="47"/>
      <c r="AJ771" s="47"/>
      <c r="AK771" s="47"/>
      <c r="AL771" s="47"/>
      <c r="AM771" s="47"/>
      <c r="AN771" s="47"/>
      <c r="AO771" s="47"/>
      <c r="AP771" s="47"/>
      <c r="AQ771" s="47"/>
      <c r="AR771" s="47"/>
      <c r="AS771" s="47"/>
      <c r="AT771" s="47"/>
      <c r="AU771" s="47"/>
      <c r="AV771" s="47"/>
      <c r="AW771" s="47"/>
      <c r="AX771" s="47"/>
      <c r="AY771" s="47"/>
      <c r="AZ771" s="47"/>
      <c r="BA771" s="47"/>
      <c r="BB771" s="47"/>
      <c r="BC771" s="47"/>
      <c r="BD771" s="47"/>
      <c r="BE771" s="47"/>
      <c r="BF771" s="47"/>
      <c r="BG771" s="47"/>
      <c r="BH771" s="47"/>
      <c r="BI771" s="47"/>
      <c r="BJ771" s="47"/>
      <c r="BK771" s="47"/>
      <c r="BL771" s="47"/>
      <c r="BM771" s="47"/>
      <c r="BN771" s="47"/>
      <c r="BO771" s="47"/>
      <c r="BP771" s="47"/>
    </row>
    <row r="772" spans="1:68" ht="12.75" customHeight="1">
      <c r="A772" s="48"/>
      <c r="B772" s="47"/>
      <c r="C772" s="47"/>
      <c r="D772" s="47"/>
      <c r="E772" s="48"/>
      <c r="F772" s="47"/>
      <c r="G772" s="49"/>
      <c r="H772" s="50"/>
      <c r="I772" s="47"/>
      <c r="J772" s="47"/>
      <c r="K772" s="61"/>
      <c r="L772" s="47"/>
      <c r="M772" s="47"/>
      <c r="N772" s="47"/>
      <c r="O772" s="47"/>
      <c r="P772" s="47"/>
      <c r="Q772" s="48"/>
      <c r="R772" s="48"/>
      <c r="S772" s="62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  <c r="AD772" s="47"/>
      <c r="AE772" s="47"/>
      <c r="AF772" s="47"/>
      <c r="AG772" s="47"/>
      <c r="AH772" s="47"/>
      <c r="AI772" s="47"/>
      <c r="AJ772" s="47"/>
      <c r="AK772" s="47"/>
      <c r="AL772" s="47"/>
      <c r="AM772" s="47"/>
      <c r="AN772" s="47"/>
      <c r="AO772" s="47"/>
      <c r="AP772" s="47"/>
      <c r="AQ772" s="47"/>
      <c r="AR772" s="47"/>
      <c r="AS772" s="47"/>
      <c r="AT772" s="47"/>
      <c r="AU772" s="47"/>
      <c r="AV772" s="47"/>
      <c r="AW772" s="47"/>
      <c r="AX772" s="47"/>
      <c r="AY772" s="47"/>
      <c r="AZ772" s="47"/>
      <c r="BA772" s="47"/>
      <c r="BB772" s="47"/>
      <c r="BC772" s="47"/>
      <c r="BD772" s="47"/>
      <c r="BE772" s="47"/>
      <c r="BF772" s="47"/>
      <c r="BG772" s="47"/>
      <c r="BH772" s="47"/>
      <c r="BI772" s="47"/>
      <c r="BJ772" s="47"/>
      <c r="BK772" s="47"/>
      <c r="BL772" s="47"/>
      <c r="BM772" s="47"/>
      <c r="BN772" s="47"/>
      <c r="BO772" s="47"/>
      <c r="BP772" s="47"/>
    </row>
    <row r="773" spans="1:68" ht="12.75" customHeight="1">
      <c r="A773" s="48"/>
      <c r="B773" s="47"/>
      <c r="C773" s="47"/>
      <c r="D773" s="47"/>
      <c r="E773" s="48"/>
      <c r="F773" s="47"/>
      <c r="G773" s="49"/>
      <c r="H773" s="50"/>
      <c r="I773" s="47"/>
      <c r="J773" s="47"/>
      <c r="K773" s="61"/>
      <c r="L773" s="47"/>
      <c r="M773" s="47"/>
      <c r="N773" s="47"/>
      <c r="O773" s="47"/>
      <c r="P773" s="47"/>
      <c r="Q773" s="48"/>
      <c r="R773" s="48"/>
      <c r="S773" s="62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  <c r="AD773" s="47"/>
      <c r="AE773" s="47"/>
      <c r="AF773" s="47"/>
      <c r="AG773" s="47"/>
      <c r="AH773" s="47"/>
      <c r="AI773" s="47"/>
      <c r="AJ773" s="47"/>
      <c r="AK773" s="47"/>
      <c r="AL773" s="47"/>
      <c r="AM773" s="47"/>
      <c r="AN773" s="47"/>
      <c r="AO773" s="47"/>
      <c r="AP773" s="47"/>
      <c r="AQ773" s="47"/>
      <c r="AR773" s="47"/>
      <c r="AS773" s="47"/>
      <c r="AT773" s="47"/>
      <c r="AU773" s="47"/>
      <c r="AV773" s="47"/>
      <c r="AW773" s="47"/>
      <c r="AX773" s="47"/>
      <c r="AY773" s="47"/>
      <c r="AZ773" s="47"/>
      <c r="BA773" s="47"/>
      <c r="BB773" s="47"/>
      <c r="BC773" s="47"/>
      <c r="BD773" s="47"/>
      <c r="BE773" s="47"/>
      <c r="BF773" s="47"/>
      <c r="BG773" s="47"/>
      <c r="BH773" s="47"/>
      <c r="BI773" s="47"/>
      <c r="BJ773" s="47"/>
      <c r="BK773" s="47"/>
      <c r="BL773" s="47"/>
      <c r="BM773" s="47"/>
      <c r="BN773" s="47"/>
      <c r="BO773" s="47"/>
      <c r="BP773" s="47"/>
    </row>
    <row r="774" spans="1:68" ht="12.75" customHeight="1">
      <c r="A774" s="48"/>
      <c r="B774" s="47"/>
      <c r="C774" s="47"/>
      <c r="D774" s="47"/>
      <c r="E774" s="48"/>
      <c r="F774" s="47"/>
      <c r="G774" s="49"/>
      <c r="H774" s="50"/>
      <c r="I774" s="47"/>
      <c r="J774" s="47"/>
      <c r="K774" s="61"/>
      <c r="L774" s="47"/>
      <c r="M774" s="47"/>
      <c r="N774" s="47"/>
      <c r="O774" s="47"/>
      <c r="P774" s="47"/>
      <c r="Q774" s="48"/>
      <c r="R774" s="48"/>
      <c r="S774" s="62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  <c r="AD774" s="47"/>
      <c r="AE774" s="47"/>
      <c r="AF774" s="47"/>
      <c r="AG774" s="47"/>
      <c r="AH774" s="47"/>
      <c r="AI774" s="47"/>
      <c r="AJ774" s="47"/>
      <c r="AK774" s="47"/>
      <c r="AL774" s="47"/>
      <c r="AM774" s="47"/>
      <c r="AN774" s="47"/>
      <c r="AO774" s="47"/>
      <c r="AP774" s="47"/>
      <c r="AQ774" s="47"/>
      <c r="AR774" s="47"/>
      <c r="AS774" s="47"/>
      <c r="AT774" s="47"/>
      <c r="AU774" s="47"/>
      <c r="AV774" s="47"/>
      <c r="AW774" s="47"/>
      <c r="AX774" s="47"/>
      <c r="AY774" s="47"/>
      <c r="AZ774" s="47"/>
      <c r="BA774" s="47"/>
      <c r="BB774" s="47"/>
      <c r="BC774" s="47"/>
      <c r="BD774" s="47"/>
      <c r="BE774" s="47"/>
      <c r="BF774" s="47"/>
      <c r="BG774" s="47"/>
      <c r="BH774" s="47"/>
      <c r="BI774" s="47"/>
      <c r="BJ774" s="47"/>
      <c r="BK774" s="47"/>
      <c r="BL774" s="47"/>
      <c r="BM774" s="47"/>
      <c r="BN774" s="47"/>
      <c r="BO774" s="47"/>
      <c r="BP774" s="47"/>
    </row>
    <row r="775" spans="1:68" ht="12.75" customHeight="1">
      <c r="A775" s="48"/>
      <c r="B775" s="47"/>
      <c r="C775" s="47"/>
      <c r="D775" s="47"/>
      <c r="E775" s="48"/>
      <c r="F775" s="47"/>
      <c r="G775" s="49"/>
      <c r="H775" s="50"/>
      <c r="I775" s="47"/>
      <c r="J775" s="47"/>
      <c r="K775" s="61"/>
      <c r="L775" s="47"/>
      <c r="M775" s="47"/>
      <c r="N775" s="47"/>
      <c r="O775" s="47"/>
      <c r="P775" s="47"/>
      <c r="Q775" s="48"/>
      <c r="R775" s="48"/>
      <c r="S775" s="62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  <c r="AD775" s="47"/>
      <c r="AE775" s="47"/>
      <c r="AF775" s="47"/>
      <c r="AG775" s="47"/>
      <c r="AH775" s="47"/>
      <c r="AI775" s="47"/>
      <c r="AJ775" s="47"/>
      <c r="AK775" s="47"/>
      <c r="AL775" s="47"/>
      <c r="AM775" s="47"/>
      <c r="AN775" s="47"/>
      <c r="AO775" s="47"/>
      <c r="AP775" s="47"/>
      <c r="AQ775" s="47"/>
      <c r="AR775" s="47"/>
      <c r="AS775" s="47"/>
      <c r="AT775" s="47"/>
      <c r="AU775" s="47"/>
      <c r="AV775" s="47"/>
      <c r="AW775" s="47"/>
      <c r="AX775" s="47"/>
      <c r="AY775" s="47"/>
      <c r="AZ775" s="47"/>
      <c r="BA775" s="47"/>
      <c r="BB775" s="47"/>
      <c r="BC775" s="47"/>
      <c r="BD775" s="47"/>
      <c r="BE775" s="47"/>
      <c r="BF775" s="47"/>
      <c r="BG775" s="47"/>
      <c r="BH775" s="47"/>
      <c r="BI775" s="47"/>
      <c r="BJ775" s="47"/>
      <c r="BK775" s="47"/>
      <c r="BL775" s="47"/>
      <c r="BM775" s="47"/>
      <c r="BN775" s="47"/>
      <c r="BO775" s="47"/>
      <c r="BP775" s="47"/>
    </row>
    <row r="776" spans="1:68" ht="12.75" customHeight="1">
      <c r="A776" s="48"/>
      <c r="B776" s="47"/>
      <c r="C776" s="47"/>
      <c r="D776" s="47"/>
      <c r="E776" s="48"/>
      <c r="F776" s="47"/>
      <c r="G776" s="49"/>
      <c r="H776" s="50"/>
      <c r="I776" s="47"/>
      <c r="J776" s="47"/>
      <c r="K776" s="61"/>
      <c r="L776" s="47"/>
      <c r="M776" s="47"/>
      <c r="N776" s="47"/>
      <c r="O776" s="47"/>
      <c r="P776" s="47"/>
      <c r="Q776" s="48"/>
      <c r="R776" s="48"/>
      <c r="S776" s="62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  <c r="AD776" s="47"/>
      <c r="AE776" s="47"/>
      <c r="AF776" s="47"/>
      <c r="AG776" s="47"/>
      <c r="AH776" s="47"/>
      <c r="AI776" s="47"/>
      <c r="AJ776" s="47"/>
      <c r="AK776" s="47"/>
      <c r="AL776" s="47"/>
      <c r="AM776" s="47"/>
      <c r="AN776" s="47"/>
      <c r="AO776" s="47"/>
      <c r="AP776" s="47"/>
      <c r="AQ776" s="47"/>
      <c r="AR776" s="47"/>
      <c r="AS776" s="47"/>
      <c r="AT776" s="47"/>
      <c r="AU776" s="47"/>
      <c r="AV776" s="47"/>
      <c r="AW776" s="47"/>
      <c r="AX776" s="47"/>
      <c r="AY776" s="47"/>
      <c r="AZ776" s="47"/>
      <c r="BA776" s="47"/>
      <c r="BB776" s="47"/>
      <c r="BC776" s="47"/>
      <c r="BD776" s="47"/>
      <c r="BE776" s="47"/>
      <c r="BF776" s="47"/>
      <c r="BG776" s="47"/>
      <c r="BH776" s="47"/>
      <c r="BI776" s="47"/>
      <c r="BJ776" s="47"/>
      <c r="BK776" s="47"/>
      <c r="BL776" s="47"/>
      <c r="BM776" s="47"/>
      <c r="BN776" s="47"/>
      <c r="BO776" s="47"/>
      <c r="BP776" s="47"/>
    </row>
    <row r="777" spans="1:68" ht="12.75" customHeight="1">
      <c r="A777" s="48"/>
      <c r="B777" s="47"/>
      <c r="C777" s="47"/>
      <c r="D777" s="47"/>
      <c r="E777" s="48"/>
      <c r="F777" s="47"/>
      <c r="G777" s="49"/>
      <c r="H777" s="50"/>
      <c r="I777" s="47"/>
      <c r="J777" s="47"/>
      <c r="K777" s="61"/>
      <c r="L777" s="47"/>
      <c r="M777" s="47"/>
      <c r="N777" s="47"/>
      <c r="O777" s="47"/>
      <c r="P777" s="47"/>
      <c r="Q777" s="48"/>
      <c r="R777" s="48"/>
      <c r="S777" s="62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  <c r="AD777" s="47"/>
      <c r="AE777" s="47"/>
      <c r="AF777" s="47"/>
      <c r="AG777" s="47"/>
      <c r="AH777" s="47"/>
      <c r="AI777" s="47"/>
      <c r="AJ777" s="47"/>
      <c r="AK777" s="47"/>
      <c r="AL777" s="47"/>
      <c r="AM777" s="47"/>
      <c r="AN777" s="47"/>
      <c r="AO777" s="47"/>
      <c r="AP777" s="47"/>
      <c r="AQ777" s="47"/>
      <c r="AR777" s="47"/>
      <c r="AS777" s="47"/>
      <c r="AT777" s="47"/>
      <c r="AU777" s="47"/>
      <c r="AV777" s="47"/>
      <c r="AW777" s="47"/>
      <c r="AX777" s="47"/>
      <c r="AY777" s="47"/>
      <c r="AZ777" s="47"/>
      <c r="BA777" s="47"/>
      <c r="BB777" s="47"/>
      <c r="BC777" s="47"/>
      <c r="BD777" s="47"/>
      <c r="BE777" s="47"/>
      <c r="BF777" s="47"/>
      <c r="BG777" s="47"/>
      <c r="BH777" s="47"/>
      <c r="BI777" s="47"/>
      <c r="BJ777" s="47"/>
      <c r="BK777" s="47"/>
      <c r="BL777" s="47"/>
      <c r="BM777" s="47"/>
      <c r="BN777" s="47"/>
      <c r="BO777" s="47"/>
      <c r="BP777" s="47"/>
    </row>
    <row r="778" spans="1:68" ht="12.75" customHeight="1">
      <c r="A778" s="48"/>
      <c r="B778" s="47"/>
      <c r="C778" s="47"/>
      <c r="D778" s="47"/>
      <c r="E778" s="48"/>
      <c r="F778" s="47"/>
      <c r="G778" s="49"/>
      <c r="H778" s="50"/>
      <c r="I778" s="47"/>
      <c r="J778" s="47"/>
      <c r="K778" s="61"/>
      <c r="L778" s="47"/>
      <c r="M778" s="47"/>
      <c r="N778" s="47"/>
      <c r="O778" s="47"/>
      <c r="P778" s="47"/>
      <c r="Q778" s="48"/>
      <c r="R778" s="48"/>
      <c r="S778" s="62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  <c r="AD778" s="47"/>
      <c r="AE778" s="47"/>
      <c r="AF778" s="47"/>
      <c r="AG778" s="47"/>
      <c r="AH778" s="47"/>
      <c r="AI778" s="47"/>
      <c r="AJ778" s="47"/>
      <c r="AK778" s="47"/>
      <c r="AL778" s="47"/>
      <c r="AM778" s="47"/>
      <c r="AN778" s="47"/>
      <c r="AO778" s="47"/>
      <c r="AP778" s="47"/>
      <c r="AQ778" s="47"/>
      <c r="AR778" s="47"/>
      <c r="AS778" s="47"/>
      <c r="AT778" s="47"/>
      <c r="AU778" s="47"/>
      <c r="AV778" s="47"/>
      <c r="AW778" s="47"/>
      <c r="AX778" s="47"/>
      <c r="AY778" s="47"/>
      <c r="AZ778" s="47"/>
      <c r="BA778" s="47"/>
      <c r="BB778" s="47"/>
      <c r="BC778" s="47"/>
      <c r="BD778" s="47"/>
      <c r="BE778" s="47"/>
      <c r="BF778" s="47"/>
      <c r="BG778" s="47"/>
      <c r="BH778" s="47"/>
      <c r="BI778" s="47"/>
      <c r="BJ778" s="47"/>
      <c r="BK778" s="47"/>
      <c r="BL778" s="47"/>
      <c r="BM778" s="47"/>
      <c r="BN778" s="47"/>
      <c r="BO778" s="47"/>
      <c r="BP778" s="47"/>
    </row>
    <row r="779" spans="1:68" ht="12.75" customHeight="1">
      <c r="A779" s="48"/>
      <c r="B779" s="47"/>
      <c r="C779" s="47"/>
      <c r="D779" s="47"/>
      <c r="E779" s="48"/>
      <c r="F779" s="47"/>
      <c r="G779" s="49"/>
      <c r="H779" s="50"/>
      <c r="I779" s="47"/>
      <c r="J779" s="47"/>
      <c r="K779" s="61"/>
      <c r="L779" s="47"/>
      <c r="M779" s="47"/>
      <c r="N779" s="47"/>
      <c r="O779" s="47"/>
      <c r="P779" s="47"/>
      <c r="Q779" s="48"/>
      <c r="R779" s="48"/>
      <c r="S779" s="62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  <c r="AD779" s="47"/>
      <c r="AE779" s="47"/>
      <c r="AF779" s="47"/>
      <c r="AG779" s="47"/>
      <c r="AH779" s="47"/>
      <c r="AI779" s="47"/>
      <c r="AJ779" s="47"/>
      <c r="AK779" s="47"/>
      <c r="AL779" s="47"/>
      <c r="AM779" s="47"/>
      <c r="AN779" s="47"/>
      <c r="AO779" s="47"/>
      <c r="AP779" s="47"/>
      <c r="AQ779" s="47"/>
      <c r="AR779" s="47"/>
      <c r="AS779" s="47"/>
      <c r="AT779" s="47"/>
      <c r="AU779" s="47"/>
      <c r="AV779" s="47"/>
      <c r="AW779" s="47"/>
      <c r="AX779" s="47"/>
      <c r="AY779" s="47"/>
      <c r="AZ779" s="47"/>
      <c r="BA779" s="47"/>
      <c r="BB779" s="47"/>
      <c r="BC779" s="47"/>
      <c r="BD779" s="47"/>
      <c r="BE779" s="47"/>
      <c r="BF779" s="47"/>
      <c r="BG779" s="47"/>
      <c r="BH779" s="47"/>
      <c r="BI779" s="47"/>
      <c r="BJ779" s="47"/>
      <c r="BK779" s="47"/>
      <c r="BL779" s="47"/>
      <c r="BM779" s="47"/>
      <c r="BN779" s="47"/>
      <c r="BO779" s="47"/>
      <c r="BP779" s="47"/>
    </row>
    <row r="780" spans="1:68" ht="12.75" customHeight="1">
      <c r="A780" s="48"/>
      <c r="B780" s="47"/>
      <c r="C780" s="47"/>
      <c r="D780" s="47"/>
      <c r="E780" s="48"/>
      <c r="F780" s="47"/>
      <c r="G780" s="49"/>
      <c r="H780" s="50"/>
      <c r="I780" s="47"/>
      <c r="J780" s="47"/>
      <c r="K780" s="61"/>
      <c r="L780" s="47"/>
      <c r="M780" s="47"/>
      <c r="N780" s="47"/>
      <c r="O780" s="47"/>
      <c r="P780" s="47"/>
      <c r="Q780" s="48"/>
      <c r="R780" s="48"/>
      <c r="S780" s="62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  <c r="AD780" s="47"/>
      <c r="AE780" s="47"/>
      <c r="AF780" s="47"/>
      <c r="AG780" s="47"/>
      <c r="AH780" s="47"/>
      <c r="AI780" s="47"/>
      <c r="AJ780" s="47"/>
      <c r="AK780" s="47"/>
      <c r="AL780" s="47"/>
      <c r="AM780" s="47"/>
      <c r="AN780" s="47"/>
      <c r="AO780" s="47"/>
      <c r="AP780" s="47"/>
      <c r="AQ780" s="47"/>
      <c r="AR780" s="47"/>
      <c r="AS780" s="47"/>
      <c r="AT780" s="47"/>
      <c r="AU780" s="47"/>
      <c r="AV780" s="47"/>
      <c r="AW780" s="47"/>
      <c r="AX780" s="47"/>
      <c r="AY780" s="47"/>
      <c r="AZ780" s="47"/>
      <c r="BA780" s="47"/>
      <c r="BB780" s="47"/>
      <c r="BC780" s="47"/>
      <c r="BD780" s="47"/>
      <c r="BE780" s="47"/>
      <c r="BF780" s="47"/>
      <c r="BG780" s="47"/>
      <c r="BH780" s="47"/>
      <c r="BI780" s="47"/>
      <c r="BJ780" s="47"/>
      <c r="BK780" s="47"/>
      <c r="BL780" s="47"/>
      <c r="BM780" s="47"/>
      <c r="BN780" s="47"/>
      <c r="BO780" s="47"/>
      <c r="BP780" s="47"/>
    </row>
    <row r="781" spans="1:68" ht="12.75" customHeight="1">
      <c r="A781" s="48"/>
      <c r="B781" s="47"/>
      <c r="C781" s="47"/>
      <c r="D781" s="47"/>
      <c r="E781" s="48"/>
      <c r="F781" s="47"/>
      <c r="G781" s="49"/>
      <c r="H781" s="50"/>
      <c r="I781" s="47"/>
      <c r="J781" s="47"/>
      <c r="K781" s="61"/>
      <c r="L781" s="47"/>
      <c r="M781" s="47"/>
      <c r="N781" s="47"/>
      <c r="O781" s="47"/>
      <c r="P781" s="47"/>
      <c r="Q781" s="48"/>
      <c r="R781" s="48"/>
      <c r="S781" s="62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  <c r="AD781" s="47"/>
      <c r="AE781" s="47"/>
      <c r="AF781" s="47"/>
      <c r="AG781" s="47"/>
      <c r="AH781" s="47"/>
      <c r="AI781" s="47"/>
      <c r="AJ781" s="47"/>
      <c r="AK781" s="47"/>
      <c r="AL781" s="47"/>
      <c r="AM781" s="47"/>
      <c r="AN781" s="47"/>
      <c r="AO781" s="47"/>
      <c r="AP781" s="47"/>
      <c r="AQ781" s="47"/>
      <c r="AR781" s="47"/>
      <c r="AS781" s="47"/>
      <c r="AT781" s="47"/>
      <c r="AU781" s="47"/>
      <c r="AV781" s="47"/>
      <c r="AW781" s="47"/>
      <c r="AX781" s="47"/>
      <c r="AY781" s="47"/>
      <c r="AZ781" s="47"/>
      <c r="BA781" s="47"/>
      <c r="BB781" s="47"/>
      <c r="BC781" s="47"/>
      <c r="BD781" s="47"/>
      <c r="BE781" s="47"/>
      <c r="BF781" s="47"/>
      <c r="BG781" s="47"/>
      <c r="BH781" s="47"/>
      <c r="BI781" s="47"/>
      <c r="BJ781" s="47"/>
      <c r="BK781" s="47"/>
      <c r="BL781" s="47"/>
      <c r="BM781" s="47"/>
      <c r="BN781" s="47"/>
      <c r="BO781" s="47"/>
      <c r="BP781" s="47"/>
    </row>
    <row r="782" spans="1:68" ht="12.75" customHeight="1">
      <c r="A782" s="48"/>
      <c r="B782" s="47"/>
      <c r="C782" s="47"/>
      <c r="D782" s="47"/>
      <c r="E782" s="48"/>
      <c r="F782" s="47"/>
      <c r="G782" s="49"/>
      <c r="H782" s="50"/>
      <c r="I782" s="47"/>
      <c r="J782" s="47"/>
      <c r="K782" s="61"/>
      <c r="L782" s="47"/>
      <c r="M782" s="47"/>
      <c r="N782" s="47"/>
      <c r="O782" s="47"/>
      <c r="P782" s="47"/>
      <c r="Q782" s="48"/>
      <c r="R782" s="48"/>
      <c r="S782" s="62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  <c r="AD782" s="47"/>
      <c r="AE782" s="47"/>
      <c r="AF782" s="47"/>
      <c r="AG782" s="47"/>
      <c r="AH782" s="47"/>
      <c r="AI782" s="47"/>
      <c r="AJ782" s="47"/>
      <c r="AK782" s="47"/>
      <c r="AL782" s="47"/>
      <c r="AM782" s="47"/>
      <c r="AN782" s="47"/>
      <c r="AO782" s="47"/>
      <c r="AP782" s="47"/>
      <c r="AQ782" s="47"/>
      <c r="AR782" s="47"/>
      <c r="AS782" s="47"/>
      <c r="AT782" s="47"/>
      <c r="AU782" s="47"/>
      <c r="AV782" s="47"/>
      <c r="AW782" s="47"/>
      <c r="AX782" s="47"/>
      <c r="AY782" s="47"/>
      <c r="AZ782" s="47"/>
      <c r="BA782" s="47"/>
      <c r="BB782" s="47"/>
      <c r="BC782" s="47"/>
      <c r="BD782" s="47"/>
      <c r="BE782" s="47"/>
      <c r="BF782" s="47"/>
      <c r="BG782" s="47"/>
      <c r="BH782" s="47"/>
      <c r="BI782" s="47"/>
      <c r="BJ782" s="47"/>
      <c r="BK782" s="47"/>
      <c r="BL782" s="47"/>
      <c r="BM782" s="47"/>
      <c r="BN782" s="47"/>
      <c r="BO782" s="47"/>
      <c r="BP782" s="47"/>
    </row>
    <row r="783" spans="1:68" ht="12.75" customHeight="1">
      <c r="A783" s="48"/>
      <c r="B783" s="47"/>
      <c r="C783" s="47"/>
      <c r="D783" s="47"/>
      <c r="E783" s="48"/>
      <c r="F783" s="47"/>
      <c r="G783" s="49"/>
      <c r="H783" s="50"/>
      <c r="I783" s="47"/>
      <c r="J783" s="47"/>
      <c r="K783" s="61"/>
      <c r="L783" s="47"/>
      <c r="M783" s="47"/>
      <c r="N783" s="47"/>
      <c r="O783" s="47"/>
      <c r="P783" s="47"/>
      <c r="Q783" s="48"/>
      <c r="R783" s="48"/>
      <c r="S783" s="62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  <c r="AD783" s="47"/>
      <c r="AE783" s="47"/>
      <c r="AF783" s="47"/>
      <c r="AG783" s="47"/>
      <c r="AH783" s="47"/>
      <c r="AI783" s="47"/>
      <c r="AJ783" s="47"/>
      <c r="AK783" s="47"/>
      <c r="AL783" s="47"/>
      <c r="AM783" s="47"/>
      <c r="AN783" s="47"/>
      <c r="AO783" s="47"/>
      <c r="AP783" s="47"/>
      <c r="AQ783" s="47"/>
      <c r="AR783" s="47"/>
      <c r="AS783" s="47"/>
      <c r="AT783" s="47"/>
      <c r="AU783" s="47"/>
      <c r="AV783" s="47"/>
      <c r="AW783" s="47"/>
      <c r="AX783" s="47"/>
      <c r="AY783" s="47"/>
      <c r="AZ783" s="47"/>
      <c r="BA783" s="47"/>
      <c r="BB783" s="47"/>
      <c r="BC783" s="47"/>
      <c r="BD783" s="47"/>
      <c r="BE783" s="47"/>
      <c r="BF783" s="47"/>
      <c r="BG783" s="47"/>
      <c r="BH783" s="47"/>
      <c r="BI783" s="47"/>
      <c r="BJ783" s="47"/>
      <c r="BK783" s="47"/>
      <c r="BL783" s="47"/>
      <c r="BM783" s="47"/>
      <c r="BN783" s="47"/>
      <c r="BO783" s="47"/>
      <c r="BP783" s="47"/>
    </row>
    <row r="784" spans="1:68" ht="12.75" customHeight="1">
      <c r="A784" s="48"/>
      <c r="B784" s="47"/>
      <c r="C784" s="47"/>
      <c r="D784" s="47"/>
      <c r="E784" s="48"/>
      <c r="F784" s="47"/>
      <c r="G784" s="49"/>
      <c r="H784" s="50"/>
      <c r="I784" s="47"/>
      <c r="J784" s="47"/>
      <c r="K784" s="61"/>
      <c r="L784" s="47"/>
      <c r="M784" s="47"/>
      <c r="N784" s="47"/>
      <c r="O784" s="47"/>
      <c r="P784" s="47"/>
      <c r="Q784" s="48"/>
      <c r="R784" s="48"/>
      <c r="S784" s="62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  <c r="AD784" s="47"/>
      <c r="AE784" s="47"/>
      <c r="AF784" s="47"/>
      <c r="AG784" s="47"/>
      <c r="AH784" s="47"/>
      <c r="AI784" s="47"/>
      <c r="AJ784" s="47"/>
      <c r="AK784" s="47"/>
      <c r="AL784" s="47"/>
      <c r="AM784" s="47"/>
      <c r="AN784" s="47"/>
      <c r="AO784" s="47"/>
      <c r="AP784" s="47"/>
      <c r="AQ784" s="47"/>
      <c r="AR784" s="47"/>
      <c r="AS784" s="47"/>
      <c r="AT784" s="47"/>
      <c r="AU784" s="47"/>
      <c r="AV784" s="47"/>
      <c r="AW784" s="47"/>
      <c r="AX784" s="47"/>
      <c r="AY784" s="47"/>
      <c r="AZ784" s="47"/>
      <c r="BA784" s="47"/>
      <c r="BB784" s="47"/>
      <c r="BC784" s="47"/>
      <c r="BD784" s="47"/>
      <c r="BE784" s="47"/>
      <c r="BF784" s="47"/>
      <c r="BG784" s="47"/>
      <c r="BH784" s="47"/>
      <c r="BI784" s="47"/>
      <c r="BJ784" s="47"/>
      <c r="BK784" s="47"/>
      <c r="BL784" s="47"/>
      <c r="BM784" s="47"/>
      <c r="BN784" s="47"/>
      <c r="BO784" s="47"/>
      <c r="BP784" s="47"/>
    </row>
    <row r="785" spans="1:68" ht="12.75" customHeight="1">
      <c r="A785" s="48"/>
      <c r="B785" s="47"/>
      <c r="C785" s="47"/>
      <c r="D785" s="47"/>
      <c r="E785" s="48"/>
      <c r="F785" s="47"/>
      <c r="G785" s="49"/>
      <c r="H785" s="50"/>
      <c r="I785" s="47"/>
      <c r="J785" s="47"/>
      <c r="K785" s="61"/>
      <c r="L785" s="47"/>
      <c r="M785" s="47"/>
      <c r="N785" s="47"/>
      <c r="O785" s="47"/>
      <c r="P785" s="47"/>
      <c r="Q785" s="48"/>
      <c r="R785" s="48"/>
      <c r="S785" s="62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  <c r="AD785" s="47"/>
      <c r="AE785" s="47"/>
      <c r="AF785" s="47"/>
      <c r="AG785" s="47"/>
      <c r="AH785" s="47"/>
      <c r="AI785" s="47"/>
      <c r="AJ785" s="47"/>
      <c r="AK785" s="47"/>
      <c r="AL785" s="47"/>
      <c r="AM785" s="47"/>
      <c r="AN785" s="47"/>
      <c r="AO785" s="47"/>
      <c r="AP785" s="47"/>
      <c r="AQ785" s="47"/>
      <c r="AR785" s="47"/>
      <c r="AS785" s="47"/>
      <c r="AT785" s="47"/>
      <c r="AU785" s="47"/>
      <c r="AV785" s="47"/>
      <c r="AW785" s="47"/>
      <c r="AX785" s="47"/>
      <c r="AY785" s="47"/>
      <c r="AZ785" s="47"/>
      <c r="BA785" s="47"/>
      <c r="BB785" s="47"/>
      <c r="BC785" s="47"/>
      <c r="BD785" s="47"/>
      <c r="BE785" s="47"/>
      <c r="BF785" s="47"/>
      <c r="BG785" s="47"/>
      <c r="BH785" s="47"/>
      <c r="BI785" s="47"/>
      <c r="BJ785" s="47"/>
      <c r="BK785" s="47"/>
      <c r="BL785" s="47"/>
      <c r="BM785" s="47"/>
      <c r="BN785" s="47"/>
      <c r="BO785" s="47"/>
      <c r="BP785" s="47"/>
    </row>
    <row r="786" spans="1:68" ht="12.75" customHeight="1">
      <c r="A786" s="48"/>
      <c r="B786" s="47"/>
      <c r="C786" s="47"/>
      <c r="D786" s="47"/>
      <c r="E786" s="48"/>
      <c r="F786" s="47"/>
      <c r="G786" s="49"/>
      <c r="H786" s="50"/>
      <c r="I786" s="47"/>
      <c r="J786" s="47"/>
      <c r="K786" s="61"/>
      <c r="L786" s="47"/>
      <c r="M786" s="47"/>
      <c r="N786" s="47"/>
      <c r="O786" s="47"/>
      <c r="P786" s="47"/>
      <c r="Q786" s="48"/>
      <c r="R786" s="48"/>
      <c r="S786" s="62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  <c r="AD786" s="47"/>
      <c r="AE786" s="47"/>
      <c r="AF786" s="47"/>
      <c r="AG786" s="47"/>
      <c r="AH786" s="47"/>
      <c r="AI786" s="47"/>
      <c r="AJ786" s="47"/>
      <c r="AK786" s="47"/>
      <c r="AL786" s="47"/>
      <c r="AM786" s="47"/>
      <c r="AN786" s="47"/>
      <c r="AO786" s="47"/>
      <c r="AP786" s="47"/>
      <c r="AQ786" s="47"/>
      <c r="AR786" s="47"/>
      <c r="AS786" s="47"/>
      <c r="AT786" s="47"/>
      <c r="AU786" s="47"/>
      <c r="AV786" s="47"/>
      <c r="AW786" s="47"/>
      <c r="AX786" s="47"/>
      <c r="AY786" s="47"/>
      <c r="AZ786" s="47"/>
      <c r="BA786" s="47"/>
      <c r="BB786" s="47"/>
      <c r="BC786" s="47"/>
      <c r="BD786" s="47"/>
      <c r="BE786" s="47"/>
      <c r="BF786" s="47"/>
      <c r="BG786" s="47"/>
      <c r="BH786" s="47"/>
      <c r="BI786" s="47"/>
      <c r="BJ786" s="47"/>
      <c r="BK786" s="47"/>
      <c r="BL786" s="47"/>
      <c r="BM786" s="47"/>
      <c r="BN786" s="47"/>
      <c r="BO786" s="47"/>
      <c r="BP786" s="47"/>
    </row>
    <row r="787" spans="1:68" ht="12.75" customHeight="1">
      <c r="A787" s="48"/>
      <c r="B787" s="47"/>
      <c r="C787" s="47"/>
      <c r="D787" s="47"/>
      <c r="E787" s="48"/>
      <c r="F787" s="47"/>
      <c r="G787" s="49"/>
      <c r="H787" s="50"/>
      <c r="I787" s="47"/>
      <c r="J787" s="47"/>
      <c r="K787" s="61"/>
      <c r="L787" s="47"/>
      <c r="M787" s="47"/>
      <c r="N787" s="47"/>
      <c r="O787" s="47"/>
      <c r="P787" s="47"/>
      <c r="Q787" s="48"/>
      <c r="R787" s="48"/>
      <c r="S787" s="62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  <c r="AD787" s="47"/>
      <c r="AE787" s="47"/>
      <c r="AF787" s="47"/>
      <c r="AG787" s="47"/>
      <c r="AH787" s="47"/>
      <c r="AI787" s="47"/>
      <c r="AJ787" s="47"/>
      <c r="AK787" s="47"/>
      <c r="AL787" s="47"/>
      <c r="AM787" s="47"/>
      <c r="AN787" s="47"/>
      <c r="AO787" s="47"/>
      <c r="AP787" s="47"/>
      <c r="AQ787" s="47"/>
      <c r="AR787" s="47"/>
      <c r="AS787" s="47"/>
      <c r="AT787" s="47"/>
      <c r="AU787" s="47"/>
      <c r="AV787" s="47"/>
      <c r="AW787" s="47"/>
      <c r="AX787" s="47"/>
      <c r="AY787" s="47"/>
      <c r="AZ787" s="47"/>
      <c r="BA787" s="47"/>
      <c r="BB787" s="47"/>
      <c r="BC787" s="47"/>
      <c r="BD787" s="47"/>
      <c r="BE787" s="47"/>
      <c r="BF787" s="47"/>
      <c r="BG787" s="47"/>
      <c r="BH787" s="47"/>
      <c r="BI787" s="47"/>
      <c r="BJ787" s="47"/>
      <c r="BK787" s="47"/>
      <c r="BL787" s="47"/>
      <c r="BM787" s="47"/>
      <c r="BN787" s="47"/>
      <c r="BO787" s="47"/>
      <c r="BP787" s="47"/>
    </row>
    <row r="788" spans="1:68" ht="12.75" customHeight="1">
      <c r="A788" s="48"/>
      <c r="B788" s="47"/>
      <c r="C788" s="47"/>
      <c r="D788" s="47"/>
      <c r="E788" s="48"/>
      <c r="F788" s="47"/>
      <c r="G788" s="49"/>
      <c r="H788" s="50"/>
      <c r="I788" s="47"/>
      <c r="J788" s="47"/>
      <c r="K788" s="61"/>
      <c r="L788" s="47"/>
      <c r="M788" s="47"/>
      <c r="N788" s="47"/>
      <c r="O788" s="47"/>
      <c r="P788" s="47"/>
      <c r="Q788" s="48"/>
      <c r="R788" s="48"/>
      <c r="S788" s="62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  <c r="AD788" s="47"/>
      <c r="AE788" s="47"/>
      <c r="AF788" s="47"/>
      <c r="AG788" s="47"/>
      <c r="AH788" s="47"/>
      <c r="AI788" s="47"/>
      <c r="AJ788" s="47"/>
      <c r="AK788" s="47"/>
      <c r="AL788" s="47"/>
      <c r="AM788" s="47"/>
      <c r="AN788" s="47"/>
      <c r="AO788" s="47"/>
      <c r="AP788" s="47"/>
      <c r="AQ788" s="47"/>
      <c r="AR788" s="47"/>
      <c r="AS788" s="47"/>
      <c r="AT788" s="47"/>
      <c r="AU788" s="47"/>
      <c r="AV788" s="47"/>
      <c r="AW788" s="47"/>
      <c r="AX788" s="47"/>
      <c r="AY788" s="47"/>
      <c r="AZ788" s="47"/>
      <c r="BA788" s="47"/>
      <c r="BB788" s="47"/>
      <c r="BC788" s="47"/>
      <c r="BD788" s="47"/>
      <c r="BE788" s="47"/>
      <c r="BF788" s="47"/>
      <c r="BG788" s="47"/>
      <c r="BH788" s="47"/>
      <c r="BI788" s="47"/>
      <c r="BJ788" s="47"/>
      <c r="BK788" s="47"/>
      <c r="BL788" s="47"/>
      <c r="BM788" s="47"/>
      <c r="BN788" s="47"/>
      <c r="BO788" s="47"/>
      <c r="BP788" s="47"/>
    </row>
    <row r="789" spans="1:68" ht="12.75" customHeight="1">
      <c r="A789" s="48"/>
      <c r="B789" s="47"/>
      <c r="C789" s="47"/>
      <c r="D789" s="47"/>
      <c r="E789" s="48"/>
      <c r="F789" s="47"/>
      <c r="G789" s="49"/>
      <c r="H789" s="50"/>
      <c r="I789" s="47"/>
      <c r="J789" s="47"/>
      <c r="K789" s="61"/>
      <c r="L789" s="47"/>
      <c r="M789" s="47"/>
      <c r="N789" s="47"/>
      <c r="O789" s="47"/>
      <c r="P789" s="47"/>
      <c r="Q789" s="48"/>
      <c r="R789" s="48"/>
      <c r="S789" s="62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  <c r="AD789" s="47"/>
      <c r="AE789" s="47"/>
      <c r="AF789" s="47"/>
      <c r="AG789" s="47"/>
      <c r="AH789" s="47"/>
      <c r="AI789" s="47"/>
      <c r="AJ789" s="47"/>
      <c r="AK789" s="47"/>
      <c r="AL789" s="47"/>
      <c r="AM789" s="47"/>
      <c r="AN789" s="47"/>
      <c r="AO789" s="47"/>
      <c r="AP789" s="47"/>
      <c r="AQ789" s="47"/>
      <c r="AR789" s="47"/>
      <c r="AS789" s="47"/>
      <c r="AT789" s="47"/>
      <c r="AU789" s="47"/>
      <c r="AV789" s="47"/>
      <c r="AW789" s="47"/>
      <c r="AX789" s="47"/>
      <c r="AY789" s="47"/>
      <c r="AZ789" s="47"/>
      <c r="BA789" s="47"/>
      <c r="BB789" s="47"/>
      <c r="BC789" s="47"/>
      <c r="BD789" s="47"/>
      <c r="BE789" s="47"/>
      <c r="BF789" s="47"/>
      <c r="BG789" s="47"/>
      <c r="BH789" s="47"/>
      <c r="BI789" s="47"/>
      <c r="BJ789" s="47"/>
      <c r="BK789" s="47"/>
      <c r="BL789" s="47"/>
      <c r="BM789" s="47"/>
      <c r="BN789" s="47"/>
      <c r="BO789" s="47"/>
      <c r="BP789" s="47"/>
    </row>
    <row r="790" spans="1:68" ht="12.75" customHeight="1">
      <c r="A790" s="48"/>
      <c r="B790" s="47"/>
      <c r="C790" s="47"/>
      <c r="D790" s="47"/>
      <c r="E790" s="48"/>
      <c r="F790" s="47"/>
      <c r="G790" s="49"/>
      <c r="H790" s="50"/>
      <c r="I790" s="47"/>
      <c r="J790" s="47"/>
      <c r="K790" s="61"/>
      <c r="L790" s="47"/>
      <c r="M790" s="47"/>
      <c r="N790" s="47"/>
      <c r="O790" s="47"/>
      <c r="P790" s="47"/>
      <c r="Q790" s="48"/>
      <c r="R790" s="48"/>
      <c r="S790" s="62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  <c r="AD790" s="47"/>
      <c r="AE790" s="47"/>
      <c r="AF790" s="47"/>
      <c r="AG790" s="47"/>
      <c r="AH790" s="47"/>
      <c r="AI790" s="47"/>
      <c r="AJ790" s="47"/>
      <c r="AK790" s="47"/>
      <c r="AL790" s="47"/>
      <c r="AM790" s="47"/>
      <c r="AN790" s="47"/>
      <c r="AO790" s="47"/>
      <c r="AP790" s="47"/>
      <c r="AQ790" s="47"/>
      <c r="AR790" s="47"/>
      <c r="AS790" s="47"/>
      <c r="AT790" s="47"/>
      <c r="AU790" s="47"/>
      <c r="AV790" s="47"/>
      <c r="AW790" s="47"/>
      <c r="AX790" s="47"/>
      <c r="AY790" s="47"/>
      <c r="AZ790" s="47"/>
      <c r="BA790" s="47"/>
      <c r="BB790" s="47"/>
      <c r="BC790" s="47"/>
      <c r="BD790" s="47"/>
      <c r="BE790" s="47"/>
      <c r="BF790" s="47"/>
      <c r="BG790" s="47"/>
      <c r="BH790" s="47"/>
      <c r="BI790" s="47"/>
      <c r="BJ790" s="47"/>
      <c r="BK790" s="47"/>
      <c r="BL790" s="47"/>
      <c r="BM790" s="47"/>
      <c r="BN790" s="47"/>
      <c r="BO790" s="47"/>
      <c r="BP790" s="47"/>
    </row>
    <row r="791" spans="1:68" ht="12.75" customHeight="1">
      <c r="A791" s="48"/>
      <c r="B791" s="47"/>
      <c r="C791" s="47"/>
      <c r="D791" s="47"/>
      <c r="E791" s="48"/>
      <c r="F791" s="47"/>
      <c r="G791" s="49"/>
      <c r="H791" s="50"/>
      <c r="I791" s="47"/>
      <c r="J791" s="47"/>
      <c r="K791" s="61"/>
      <c r="L791" s="47"/>
      <c r="M791" s="47"/>
      <c r="N791" s="47"/>
      <c r="O791" s="47"/>
      <c r="P791" s="47"/>
      <c r="Q791" s="48"/>
      <c r="R791" s="48"/>
      <c r="S791" s="62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  <c r="AD791" s="47"/>
      <c r="AE791" s="47"/>
      <c r="AF791" s="47"/>
      <c r="AG791" s="47"/>
      <c r="AH791" s="47"/>
      <c r="AI791" s="47"/>
      <c r="AJ791" s="47"/>
      <c r="AK791" s="47"/>
      <c r="AL791" s="47"/>
      <c r="AM791" s="47"/>
      <c r="AN791" s="47"/>
      <c r="AO791" s="47"/>
      <c r="AP791" s="47"/>
      <c r="AQ791" s="47"/>
      <c r="AR791" s="47"/>
      <c r="AS791" s="47"/>
      <c r="AT791" s="47"/>
      <c r="AU791" s="47"/>
      <c r="AV791" s="47"/>
      <c r="AW791" s="47"/>
      <c r="AX791" s="47"/>
      <c r="AY791" s="47"/>
      <c r="AZ791" s="47"/>
      <c r="BA791" s="47"/>
      <c r="BB791" s="47"/>
      <c r="BC791" s="47"/>
      <c r="BD791" s="47"/>
      <c r="BE791" s="47"/>
      <c r="BF791" s="47"/>
      <c r="BG791" s="47"/>
      <c r="BH791" s="47"/>
      <c r="BI791" s="47"/>
      <c r="BJ791" s="47"/>
      <c r="BK791" s="47"/>
      <c r="BL791" s="47"/>
      <c r="BM791" s="47"/>
      <c r="BN791" s="47"/>
      <c r="BO791" s="47"/>
      <c r="BP791" s="47"/>
    </row>
    <row r="792" spans="1:68" ht="12.75" customHeight="1">
      <c r="A792" s="48"/>
      <c r="B792" s="47"/>
      <c r="C792" s="47"/>
      <c r="D792" s="47"/>
      <c r="E792" s="48"/>
      <c r="F792" s="47"/>
      <c r="G792" s="49"/>
      <c r="H792" s="50"/>
      <c r="I792" s="47"/>
      <c r="J792" s="47"/>
      <c r="K792" s="61"/>
      <c r="L792" s="47"/>
      <c r="M792" s="47"/>
      <c r="N792" s="47"/>
      <c r="O792" s="47"/>
      <c r="P792" s="47"/>
      <c r="Q792" s="48"/>
      <c r="R792" s="48"/>
      <c r="S792" s="62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  <c r="AD792" s="47"/>
      <c r="AE792" s="47"/>
      <c r="AF792" s="47"/>
      <c r="AG792" s="47"/>
      <c r="AH792" s="47"/>
      <c r="AI792" s="47"/>
      <c r="AJ792" s="47"/>
      <c r="AK792" s="47"/>
      <c r="AL792" s="47"/>
      <c r="AM792" s="47"/>
      <c r="AN792" s="47"/>
      <c r="AO792" s="47"/>
      <c r="AP792" s="47"/>
      <c r="AQ792" s="47"/>
      <c r="AR792" s="47"/>
      <c r="AS792" s="47"/>
      <c r="AT792" s="47"/>
      <c r="AU792" s="47"/>
      <c r="AV792" s="47"/>
      <c r="AW792" s="47"/>
      <c r="AX792" s="47"/>
      <c r="AY792" s="47"/>
      <c r="AZ792" s="47"/>
      <c r="BA792" s="47"/>
      <c r="BB792" s="47"/>
      <c r="BC792" s="47"/>
      <c r="BD792" s="47"/>
      <c r="BE792" s="47"/>
      <c r="BF792" s="47"/>
      <c r="BG792" s="47"/>
      <c r="BH792" s="47"/>
      <c r="BI792" s="47"/>
      <c r="BJ792" s="47"/>
      <c r="BK792" s="47"/>
      <c r="BL792" s="47"/>
      <c r="BM792" s="47"/>
      <c r="BN792" s="47"/>
      <c r="BO792" s="47"/>
      <c r="BP792" s="47"/>
    </row>
    <row r="793" spans="1:68" ht="12.75" customHeight="1">
      <c r="A793" s="48"/>
      <c r="B793" s="47"/>
      <c r="C793" s="47"/>
      <c r="D793" s="47"/>
      <c r="E793" s="48"/>
      <c r="F793" s="47"/>
      <c r="G793" s="49"/>
      <c r="H793" s="50"/>
      <c r="I793" s="47"/>
      <c r="J793" s="47"/>
      <c r="K793" s="61"/>
      <c r="L793" s="47"/>
      <c r="M793" s="47"/>
      <c r="N793" s="47"/>
      <c r="O793" s="47"/>
      <c r="P793" s="47"/>
      <c r="Q793" s="48"/>
      <c r="R793" s="48"/>
      <c r="S793" s="62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  <c r="AD793" s="47"/>
      <c r="AE793" s="47"/>
      <c r="AF793" s="47"/>
      <c r="AG793" s="47"/>
      <c r="AH793" s="47"/>
      <c r="AI793" s="47"/>
      <c r="AJ793" s="47"/>
      <c r="AK793" s="47"/>
      <c r="AL793" s="47"/>
      <c r="AM793" s="47"/>
      <c r="AN793" s="47"/>
      <c r="AO793" s="47"/>
      <c r="AP793" s="47"/>
      <c r="AQ793" s="47"/>
      <c r="AR793" s="47"/>
      <c r="AS793" s="47"/>
      <c r="AT793" s="47"/>
      <c r="AU793" s="47"/>
      <c r="AV793" s="47"/>
      <c r="AW793" s="47"/>
      <c r="AX793" s="47"/>
      <c r="AY793" s="47"/>
      <c r="AZ793" s="47"/>
      <c r="BA793" s="47"/>
      <c r="BB793" s="47"/>
      <c r="BC793" s="47"/>
      <c r="BD793" s="47"/>
      <c r="BE793" s="47"/>
      <c r="BF793" s="47"/>
      <c r="BG793" s="47"/>
      <c r="BH793" s="47"/>
      <c r="BI793" s="47"/>
      <c r="BJ793" s="47"/>
      <c r="BK793" s="47"/>
      <c r="BL793" s="47"/>
      <c r="BM793" s="47"/>
      <c r="BN793" s="47"/>
      <c r="BO793" s="47"/>
      <c r="BP793" s="47"/>
    </row>
    <row r="794" spans="1:68" ht="12.75" customHeight="1">
      <c r="A794" s="48"/>
      <c r="B794" s="47"/>
      <c r="C794" s="47"/>
      <c r="D794" s="47"/>
      <c r="E794" s="48"/>
      <c r="F794" s="47"/>
      <c r="G794" s="49"/>
      <c r="H794" s="50"/>
      <c r="I794" s="47"/>
      <c r="J794" s="47"/>
      <c r="K794" s="61"/>
      <c r="L794" s="47"/>
      <c r="M794" s="47"/>
      <c r="N794" s="47"/>
      <c r="O794" s="47"/>
      <c r="P794" s="47"/>
      <c r="Q794" s="48"/>
      <c r="R794" s="48"/>
      <c r="S794" s="62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  <c r="AD794" s="47"/>
      <c r="AE794" s="47"/>
      <c r="AF794" s="47"/>
      <c r="AG794" s="47"/>
      <c r="AH794" s="47"/>
      <c r="AI794" s="47"/>
      <c r="AJ794" s="47"/>
      <c r="AK794" s="47"/>
      <c r="AL794" s="47"/>
      <c r="AM794" s="47"/>
      <c r="AN794" s="47"/>
      <c r="AO794" s="47"/>
      <c r="AP794" s="47"/>
      <c r="AQ794" s="47"/>
      <c r="AR794" s="47"/>
      <c r="AS794" s="47"/>
      <c r="AT794" s="47"/>
      <c r="AU794" s="47"/>
      <c r="AV794" s="47"/>
      <c r="AW794" s="47"/>
      <c r="AX794" s="47"/>
      <c r="AY794" s="47"/>
      <c r="AZ794" s="47"/>
      <c r="BA794" s="47"/>
      <c r="BB794" s="47"/>
      <c r="BC794" s="47"/>
      <c r="BD794" s="47"/>
      <c r="BE794" s="47"/>
      <c r="BF794" s="47"/>
      <c r="BG794" s="47"/>
      <c r="BH794" s="47"/>
      <c r="BI794" s="47"/>
      <c r="BJ794" s="47"/>
      <c r="BK794" s="47"/>
      <c r="BL794" s="47"/>
      <c r="BM794" s="47"/>
      <c r="BN794" s="47"/>
      <c r="BO794" s="47"/>
      <c r="BP794" s="47"/>
    </row>
    <row r="795" spans="1:68" ht="12.75" customHeight="1">
      <c r="A795" s="48"/>
      <c r="B795" s="47"/>
      <c r="C795" s="47"/>
      <c r="D795" s="47"/>
      <c r="E795" s="48"/>
      <c r="F795" s="47"/>
      <c r="G795" s="49"/>
      <c r="H795" s="50"/>
      <c r="I795" s="47"/>
      <c r="J795" s="47"/>
      <c r="K795" s="61"/>
      <c r="L795" s="47"/>
      <c r="M795" s="47"/>
      <c r="N795" s="47"/>
      <c r="O795" s="47"/>
      <c r="P795" s="47"/>
      <c r="Q795" s="48"/>
      <c r="R795" s="48"/>
      <c r="S795" s="62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  <c r="AD795" s="47"/>
      <c r="AE795" s="47"/>
      <c r="AF795" s="47"/>
      <c r="AG795" s="47"/>
      <c r="AH795" s="47"/>
      <c r="AI795" s="47"/>
      <c r="AJ795" s="47"/>
      <c r="AK795" s="47"/>
      <c r="AL795" s="47"/>
      <c r="AM795" s="47"/>
      <c r="AN795" s="47"/>
      <c r="AO795" s="47"/>
      <c r="AP795" s="47"/>
      <c r="AQ795" s="47"/>
      <c r="AR795" s="47"/>
      <c r="AS795" s="47"/>
      <c r="AT795" s="47"/>
      <c r="AU795" s="47"/>
      <c r="AV795" s="47"/>
      <c r="AW795" s="47"/>
      <c r="AX795" s="47"/>
      <c r="AY795" s="47"/>
      <c r="AZ795" s="47"/>
      <c r="BA795" s="47"/>
      <c r="BB795" s="47"/>
      <c r="BC795" s="47"/>
      <c r="BD795" s="47"/>
      <c r="BE795" s="47"/>
      <c r="BF795" s="47"/>
      <c r="BG795" s="47"/>
      <c r="BH795" s="47"/>
      <c r="BI795" s="47"/>
      <c r="BJ795" s="47"/>
      <c r="BK795" s="47"/>
      <c r="BL795" s="47"/>
      <c r="BM795" s="47"/>
      <c r="BN795" s="47"/>
      <c r="BO795" s="47"/>
      <c r="BP795" s="47"/>
    </row>
    <row r="796" spans="1:68" ht="12.75" customHeight="1">
      <c r="A796" s="48"/>
      <c r="B796" s="47"/>
      <c r="C796" s="47"/>
      <c r="D796" s="47"/>
      <c r="E796" s="48"/>
      <c r="F796" s="47"/>
      <c r="G796" s="49"/>
      <c r="H796" s="50"/>
      <c r="I796" s="47"/>
      <c r="J796" s="47"/>
      <c r="K796" s="61"/>
      <c r="L796" s="47"/>
      <c r="M796" s="47"/>
      <c r="N796" s="47"/>
      <c r="O796" s="47"/>
      <c r="P796" s="47"/>
      <c r="Q796" s="48"/>
      <c r="R796" s="48"/>
      <c r="S796" s="62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  <c r="AD796" s="47"/>
      <c r="AE796" s="47"/>
      <c r="AF796" s="47"/>
      <c r="AG796" s="47"/>
      <c r="AH796" s="47"/>
      <c r="AI796" s="47"/>
      <c r="AJ796" s="47"/>
      <c r="AK796" s="47"/>
      <c r="AL796" s="47"/>
      <c r="AM796" s="47"/>
      <c r="AN796" s="47"/>
      <c r="AO796" s="47"/>
      <c r="AP796" s="47"/>
      <c r="AQ796" s="47"/>
      <c r="AR796" s="47"/>
      <c r="AS796" s="47"/>
      <c r="AT796" s="47"/>
      <c r="AU796" s="47"/>
      <c r="AV796" s="47"/>
      <c r="AW796" s="47"/>
      <c r="AX796" s="47"/>
      <c r="AY796" s="47"/>
      <c r="AZ796" s="47"/>
      <c r="BA796" s="47"/>
      <c r="BB796" s="47"/>
      <c r="BC796" s="47"/>
      <c r="BD796" s="47"/>
      <c r="BE796" s="47"/>
      <c r="BF796" s="47"/>
      <c r="BG796" s="47"/>
      <c r="BH796" s="47"/>
      <c r="BI796" s="47"/>
      <c r="BJ796" s="47"/>
      <c r="BK796" s="47"/>
      <c r="BL796" s="47"/>
      <c r="BM796" s="47"/>
      <c r="BN796" s="47"/>
      <c r="BO796" s="47"/>
      <c r="BP796" s="47"/>
    </row>
    <row r="797" spans="1:68" ht="12.75" customHeight="1">
      <c r="A797" s="48"/>
      <c r="B797" s="47"/>
      <c r="C797" s="47"/>
      <c r="D797" s="47"/>
      <c r="E797" s="48"/>
      <c r="F797" s="47"/>
      <c r="G797" s="49"/>
      <c r="H797" s="50"/>
      <c r="I797" s="47"/>
      <c r="J797" s="47"/>
      <c r="K797" s="61"/>
      <c r="L797" s="47"/>
      <c r="M797" s="47"/>
      <c r="N797" s="47"/>
      <c r="O797" s="47"/>
      <c r="P797" s="47"/>
      <c r="Q797" s="48"/>
      <c r="R797" s="48"/>
      <c r="S797" s="62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  <c r="AD797" s="47"/>
      <c r="AE797" s="47"/>
      <c r="AF797" s="47"/>
      <c r="AG797" s="47"/>
      <c r="AH797" s="47"/>
      <c r="AI797" s="47"/>
      <c r="AJ797" s="47"/>
      <c r="AK797" s="47"/>
      <c r="AL797" s="47"/>
      <c r="AM797" s="47"/>
      <c r="AN797" s="47"/>
      <c r="AO797" s="47"/>
      <c r="AP797" s="47"/>
      <c r="AQ797" s="47"/>
      <c r="AR797" s="47"/>
      <c r="AS797" s="47"/>
      <c r="AT797" s="47"/>
      <c r="AU797" s="47"/>
      <c r="AV797" s="47"/>
      <c r="AW797" s="47"/>
      <c r="AX797" s="47"/>
      <c r="AY797" s="47"/>
      <c r="AZ797" s="47"/>
      <c r="BA797" s="47"/>
      <c r="BB797" s="47"/>
      <c r="BC797" s="47"/>
      <c r="BD797" s="47"/>
      <c r="BE797" s="47"/>
      <c r="BF797" s="47"/>
      <c r="BG797" s="47"/>
      <c r="BH797" s="47"/>
      <c r="BI797" s="47"/>
      <c r="BJ797" s="47"/>
      <c r="BK797" s="47"/>
      <c r="BL797" s="47"/>
      <c r="BM797" s="47"/>
      <c r="BN797" s="47"/>
      <c r="BO797" s="47"/>
      <c r="BP797" s="47"/>
    </row>
    <row r="798" spans="1:68" ht="12.75" customHeight="1">
      <c r="A798" s="48"/>
      <c r="B798" s="47"/>
      <c r="C798" s="47"/>
      <c r="D798" s="47"/>
      <c r="E798" s="48"/>
      <c r="F798" s="47"/>
      <c r="G798" s="49"/>
      <c r="H798" s="50"/>
      <c r="I798" s="47"/>
      <c r="J798" s="47"/>
      <c r="K798" s="61"/>
      <c r="L798" s="47"/>
      <c r="M798" s="47"/>
      <c r="N798" s="47"/>
      <c r="O798" s="47"/>
      <c r="P798" s="47"/>
      <c r="Q798" s="48"/>
      <c r="R798" s="48"/>
      <c r="S798" s="62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  <c r="AD798" s="47"/>
      <c r="AE798" s="47"/>
      <c r="AF798" s="47"/>
      <c r="AG798" s="47"/>
      <c r="AH798" s="47"/>
      <c r="AI798" s="47"/>
      <c r="AJ798" s="47"/>
      <c r="AK798" s="47"/>
      <c r="AL798" s="47"/>
      <c r="AM798" s="47"/>
      <c r="AN798" s="47"/>
      <c r="AO798" s="47"/>
      <c r="AP798" s="47"/>
      <c r="AQ798" s="47"/>
      <c r="AR798" s="47"/>
      <c r="AS798" s="47"/>
      <c r="AT798" s="47"/>
      <c r="AU798" s="47"/>
      <c r="AV798" s="47"/>
      <c r="AW798" s="47"/>
      <c r="AX798" s="47"/>
      <c r="AY798" s="47"/>
      <c r="AZ798" s="47"/>
      <c r="BA798" s="47"/>
      <c r="BB798" s="47"/>
      <c r="BC798" s="47"/>
      <c r="BD798" s="47"/>
      <c r="BE798" s="47"/>
      <c r="BF798" s="47"/>
      <c r="BG798" s="47"/>
      <c r="BH798" s="47"/>
      <c r="BI798" s="47"/>
      <c r="BJ798" s="47"/>
      <c r="BK798" s="47"/>
      <c r="BL798" s="47"/>
      <c r="BM798" s="47"/>
      <c r="BN798" s="47"/>
      <c r="BO798" s="47"/>
      <c r="BP798" s="47"/>
    </row>
    <row r="799" spans="1:68" ht="12.75" customHeight="1">
      <c r="A799" s="48"/>
      <c r="B799" s="47"/>
      <c r="C799" s="47"/>
      <c r="D799" s="47"/>
      <c r="E799" s="48"/>
      <c r="F799" s="47"/>
      <c r="G799" s="49"/>
      <c r="H799" s="50"/>
      <c r="I799" s="47"/>
      <c r="J799" s="47"/>
      <c r="K799" s="61"/>
      <c r="L799" s="47"/>
      <c r="M799" s="47"/>
      <c r="N799" s="47"/>
      <c r="O799" s="47"/>
      <c r="P799" s="47"/>
      <c r="Q799" s="48"/>
      <c r="R799" s="48"/>
      <c r="S799" s="62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  <c r="AD799" s="47"/>
      <c r="AE799" s="47"/>
      <c r="AF799" s="47"/>
      <c r="AG799" s="47"/>
      <c r="AH799" s="47"/>
      <c r="AI799" s="47"/>
      <c r="AJ799" s="47"/>
      <c r="AK799" s="47"/>
      <c r="AL799" s="47"/>
      <c r="AM799" s="47"/>
      <c r="AN799" s="47"/>
      <c r="AO799" s="47"/>
      <c r="AP799" s="47"/>
      <c r="AQ799" s="47"/>
      <c r="AR799" s="47"/>
      <c r="AS799" s="47"/>
      <c r="AT799" s="47"/>
      <c r="AU799" s="47"/>
      <c r="AV799" s="47"/>
      <c r="AW799" s="47"/>
      <c r="AX799" s="47"/>
      <c r="AY799" s="47"/>
      <c r="AZ799" s="47"/>
      <c r="BA799" s="47"/>
      <c r="BB799" s="47"/>
      <c r="BC799" s="47"/>
      <c r="BD799" s="47"/>
      <c r="BE799" s="47"/>
      <c r="BF799" s="47"/>
      <c r="BG799" s="47"/>
      <c r="BH799" s="47"/>
      <c r="BI799" s="47"/>
      <c r="BJ799" s="47"/>
      <c r="BK799" s="47"/>
      <c r="BL799" s="47"/>
      <c r="BM799" s="47"/>
      <c r="BN799" s="47"/>
      <c r="BO799" s="47"/>
      <c r="BP799" s="47"/>
    </row>
    <row r="800" spans="1:68" ht="12.75" customHeight="1">
      <c r="A800" s="48"/>
      <c r="B800" s="47"/>
      <c r="C800" s="47"/>
      <c r="D800" s="47"/>
      <c r="E800" s="48"/>
      <c r="F800" s="47"/>
      <c r="G800" s="49"/>
      <c r="H800" s="50"/>
      <c r="I800" s="47"/>
      <c r="J800" s="47"/>
      <c r="K800" s="61"/>
      <c r="L800" s="47"/>
      <c r="M800" s="47"/>
      <c r="N800" s="47"/>
      <c r="O800" s="47"/>
      <c r="P800" s="47"/>
      <c r="Q800" s="48"/>
      <c r="R800" s="48"/>
      <c r="S800" s="62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  <c r="AD800" s="47"/>
      <c r="AE800" s="47"/>
      <c r="AF800" s="47"/>
      <c r="AG800" s="47"/>
      <c r="AH800" s="47"/>
      <c r="AI800" s="47"/>
      <c r="AJ800" s="47"/>
      <c r="AK800" s="47"/>
      <c r="AL800" s="47"/>
      <c r="AM800" s="47"/>
      <c r="AN800" s="47"/>
      <c r="AO800" s="47"/>
      <c r="AP800" s="47"/>
      <c r="AQ800" s="47"/>
      <c r="AR800" s="47"/>
      <c r="AS800" s="47"/>
      <c r="AT800" s="47"/>
      <c r="AU800" s="47"/>
      <c r="AV800" s="47"/>
      <c r="AW800" s="47"/>
      <c r="AX800" s="47"/>
      <c r="AY800" s="47"/>
      <c r="AZ800" s="47"/>
      <c r="BA800" s="47"/>
      <c r="BB800" s="47"/>
      <c r="BC800" s="47"/>
      <c r="BD800" s="47"/>
      <c r="BE800" s="47"/>
      <c r="BF800" s="47"/>
      <c r="BG800" s="47"/>
      <c r="BH800" s="47"/>
      <c r="BI800" s="47"/>
      <c r="BJ800" s="47"/>
      <c r="BK800" s="47"/>
      <c r="BL800" s="47"/>
      <c r="BM800" s="47"/>
      <c r="BN800" s="47"/>
      <c r="BO800" s="47"/>
      <c r="BP800" s="47"/>
    </row>
    <row r="801" spans="1:68" ht="12.75" customHeight="1">
      <c r="A801" s="48"/>
      <c r="B801" s="47"/>
      <c r="C801" s="47"/>
      <c r="D801" s="47"/>
      <c r="E801" s="48"/>
      <c r="F801" s="47"/>
      <c r="G801" s="49"/>
      <c r="H801" s="50"/>
      <c r="I801" s="47"/>
      <c r="J801" s="47"/>
      <c r="K801" s="61"/>
      <c r="L801" s="47"/>
      <c r="M801" s="47"/>
      <c r="N801" s="47"/>
      <c r="O801" s="47"/>
      <c r="P801" s="47"/>
      <c r="Q801" s="48"/>
      <c r="R801" s="48"/>
      <c r="S801" s="62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  <c r="AD801" s="47"/>
      <c r="AE801" s="47"/>
      <c r="AF801" s="47"/>
      <c r="AG801" s="47"/>
      <c r="AH801" s="47"/>
      <c r="AI801" s="47"/>
      <c r="AJ801" s="47"/>
      <c r="AK801" s="47"/>
      <c r="AL801" s="47"/>
      <c r="AM801" s="47"/>
      <c r="AN801" s="47"/>
      <c r="AO801" s="47"/>
      <c r="AP801" s="47"/>
      <c r="AQ801" s="47"/>
      <c r="AR801" s="47"/>
      <c r="AS801" s="47"/>
      <c r="AT801" s="47"/>
      <c r="AU801" s="47"/>
      <c r="AV801" s="47"/>
      <c r="AW801" s="47"/>
      <c r="AX801" s="47"/>
      <c r="AY801" s="47"/>
      <c r="AZ801" s="47"/>
      <c r="BA801" s="47"/>
      <c r="BB801" s="47"/>
      <c r="BC801" s="47"/>
      <c r="BD801" s="47"/>
      <c r="BE801" s="47"/>
      <c r="BF801" s="47"/>
      <c r="BG801" s="47"/>
      <c r="BH801" s="47"/>
      <c r="BI801" s="47"/>
      <c r="BJ801" s="47"/>
      <c r="BK801" s="47"/>
      <c r="BL801" s="47"/>
      <c r="BM801" s="47"/>
      <c r="BN801" s="47"/>
      <c r="BO801" s="47"/>
      <c r="BP801" s="47"/>
    </row>
    <row r="802" spans="1:68" ht="12.75" customHeight="1">
      <c r="A802" s="48"/>
      <c r="B802" s="47"/>
      <c r="C802" s="47"/>
      <c r="D802" s="47"/>
      <c r="E802" s="48"/>
      <c r="F802" s="47"/>
      <c r="G802" s="49"/>
      <c r="H802" s="50"/>
      <c r="I802" s="47"/>
      <c r="J802" s="47"/>
      <c r="K802" s="61"/>
      <c r="L802" s="47"/>
      <c r="M802" s="47"/>
      <c r="N802" s="47"/>
      <c r="O802" s="47"/>
      <c r="P802" s="47"/>
      <c r="Q802" s="48"/>
      <c r="R802" s="48"/>
      <c r="S802" s="62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  <c r="AD802" s="47"/>
      <c r="AE802" s="47"/>
      <c r="AF802" s="47"/>
      <c r="AG802" s="47"/>
      <c r="AH802" s="47"/>
      <c r="AI802" s="47"/>
      <c r="AJ802" s="47"/>
      <c r="AK802" s="47"/>
      <c r="AL802" s="47"/>
      <c r="AM802" s="47"/>
      <c r="AN802" s="47"/>
      <c r="AO802" s="47"/>
      <c r="AP802" s="47"/>
      <c r="AQ802" s="47"/>
      <c r="AR802" s="47"/>
      <c r="AS802" s="47"/>
      <c r="AT802" s="47"/>
      <c r="AU802" s="47"/>
      <c r="AV802" s="47"/>
      <c r="AW802" s="47"/>
      <c r="AX802" s="47"/>
      <c r="AY802" s="47"/>
      <c r="AZ802" s="47"/>
      <c r="BA802" s="47"/>
      <c r="BB802" s="47"/>
      <c r="BC802" s="47"/>
      <c r="BD802" s="47"/>
      <c r="BE802" s="47"/>
      <c r="BF802" s="47"/>
      <c r="BG802" s="47"/>
      <c r="BH802" s="47"/>
      <c r="BI802" s="47"/>
      <c r="BJ802" s="47"/>
      <c r="BK802" s="47"/>
      <c r="BL802" s="47"/>
      <c r="BM802" s="47"/>
      <c r="BN802" s="47"/>
      <c r="BO802" s="47"/>
      <c r="BP802" s="47"/>
    </row>
    <row r="803" spans="1:68" ht="12.75" customHeight="1">
      <c r="A803" s="48"/>
      <c r="B803" s="47"/>
      <c r="C803" s="47"/>
      <c r="D803" s="47"/>
      <c r="E803" s="48"/>
      <c r="F803" s="47"/>
      <c r="G803" s="49"/>
      <c r="H803" s="50"/>
      <c r="I803" s="47"/>
      <c r="J803" s="47"/>
      <c r="K803" s="61"/>
      <c r="L803" s="47"/>
      <c r="M803" s="47"/>
      <c r="N803" s="47"/>
      <c r="O803" s="47"/>
      <c r="P803" s="47"/>
      <c r="Q803" s="48"/>
      <c r="R803" s="48"/>
      <c r="S803" s="62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  <c r="AD803" s="47"/>
      <c r="AE803" s="47"/>
      <c r="AF803" s="47"/>
      <c r="AG803" s="47"/>
      <c r="AH803" s="47"/>
      <c r="AI803" s="47"/>
      <c r="AJ803" s="47"/>
      <c r="AK803" s="47"/>
      <c r="AL803" s="47"/>
      <c r="AM803" s="47"/>
      <c r="AN803" s="47"/>
      <c r="AO803" s="47"/>
      <c r="AP803" s="47"/>
      <c r="AQ803" s="47"/>
      <c r="AR803" s="47"/>
      <c r="AS803" s="47"/>
      <c r="AT803" s="47"/>
      <c r="AU803" s="47"/>
      <c r="AV803" s="47"/>
      <c r="AW803" s="47"/>
      <c r="AX803" s="47"/>
      <c r="AY803" s="47"/>
      <c r="AZ803" s="47"/>
      <c r="BA803" s="47"/>
      <c r="BB803" s="47"/>
      <c r="BC803" s="47"/>
      <c r="BD803" s="47"/>
      <c r="BE803" s="47"/>
      <c r="BF803" s="47"/>
      <c r="BG803" s="47"/>
      <c r="BH803" s="47"/>
      <c r="BI803" s="47"/>
      <c r="BJ803" s="47"/>
      <c r="BK803" s="47"/>
      <c r="BL803" s="47"/>
      <c r="BM803" s="47"/>
      <c r="BN803" s="47"/>
      <c r="BO803" s="47"/>
      <c r="BP803" s="47"/>
    </row>
    <row r="804" spans="1:68" ht="12.75" customHeight="1">
      <c r="A804" s="48"/>
      <c r="B804" s="47"/>
      <c r="C804" s="47"/>
      <c r="D804" s="47"/>
      <c r="E804" s="48"/>
      <c r="F804" s="47"/>
      <c r="G804" s="49"/>
      <c r="H804" s="50"/>
      <c r="I804" s="47"/>
      <c r="J804" s="47"/>
      <c r="K804" s="61"/>
      <c r="L804" s="47"/>
      <c r="M804" s="47"/>
      <c r="N804" s="47"/>
      <c r="O804" s="47"/>
      <c r="P804" s="47"/>
      <c r="Q804" s="48"/>
      <c r="R804" s="48"/>
      <c r="S804" s="62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  <c r="AD804" s="47"/>
      <c r="AE804" s="47"/>
      <c r="AF804" s="47"/>
      <c r="AG804" s="47"/>
      <c r="AH804" s="47"/>
      <c r="AI804" s="47"/>
      <c r="AJ804" s="47"/>
      <c r="AK804" s="47"/>
      <c r="AL804" s="47"/>
      <c r="AM804" s="47"/>
      <c r="AN804" s="47"/>
      <c r="AO804" s="47"/>
      <c r="AP804" s="47"/>
      <c r="AQ804" s="47"/>
      <c r="AR804" s="47"/>
      <c r="AS804" s="47"/>
      <c r="AT804" s="47"/>
      <c r="AU804" s="47"/>
      <c r="AV804" s="47"/>
      <c r="AW804" s="47"/>
      <c r="AX804" s="47"/>
      <c r="AY804" s="47"/>
      <c r="AZ804" s="47"/>
      <c r="BA804" s="47"/>
      <c r="BB804" s="47"/>
      <c r="BC804" s="47"/>
      <c r="BD804" s="47"/>
      <c r="BE804" s="47"/>
      <c r="BF804" s="47"/>
      <c r="BG804" s="47"/>
      <c r="BH804" s="47"/>
      <c r="BI804" s="47"/>
      <c r="BJ804" s="47"/>
      <c r="BK804" s="47"/>
      <c r="BL804" s="47"/>
      <c r="BM804" s="47"/>
      <c r="BN804" s="47"/>
      <c r="BO804" s="47"/>
      <c r="BP804" s="47"/>
    </row>
    <row r="805" spans="1:68" ht="12.75" customHeight="1">
      <c r="A805" s="48"/>
      <c r="B805" s="47"/>
      <c r="C805" s="47"/>
      <c r="D805" s="47"/>
      <c r="E805" s="48"/>
      <c r="F805" s="47"/>
      <c r="G805" s="49"/>
      <c r="H805" s="50"/>
      <c r="I805" s="47"/>
      <c r="J805" s="47"/>
      <c r="K805" s="61"/>
      <c r="L805" s="47"/>
      <c r="M805" s="47"/>
      <c r="N805" s="47"/>
      <c r="O805" s="47"/>
      <c r="P805" s="47"/>
      <c r="Q805" s="48"/>
      <c r="R805" s="48"/>
      <c r="S805" s="62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  <c r="AD805" s="47"/>
      <c r="AE805" s="47"/>
      <c r="AF805" s="47"/>
      <c r="AG805" s="47"/>
      <c r="AH805" s="47"/>
      <c r="AI805" s="47"/>
      <c r="AJ805" s="47"/>
      <c r="AK805" s="47"/>
      <c r="AL805" s="47"/>
      <c r="AM805" s="47"/>
      <c r="AN805" s="47"/>
      <c r="AO805" s="47"/>
      <c r="AP805" s="47"/>
      <c r="AQ805" s="47"/>
      <c r="AR805" s="47"/>
      <c r="AS805" s="47"/>
      <c r="AT805" s="47"/>
      <c r="AU805" s="47"/>
      <c r="AV805" s="47"/>
      <c r="AW805" s="47"/>
      <c r="AX805" s="47"/>
      <c r="AY805" s="47"/>
      <c r="AZ805" s="47"/>
      <c r="BA805" s="47"/>
      <c r="BB805" s="47"/>
      <c r="BC805" s="47"/>
      <c r="BD805" s="47"/>
      <c r="BE805" s="47"/>
      <c r="BF805" s="47"/>
      <c r="BG805" s="47"/>
      <c r="BH805" s="47"/>
      <c r="BI805" s="47"/>
      <c r="BJ805" s="47"/>
      <c r="BK805" s="47"/>
      <c r="BL805" s="47"/>
      <c r="BM805" s="47"/>
      <c r="BN805" s="47"/>
      <c r="BO805" s="47"/>
      <c r="BP805" s="47"/>
    </row>
    <row r="806" spans="1:68" ht="12.75" customHeight="1">
      <c r="A806" s="48"/>
      <c r="B806" s="47"/>
      <c r="C806" s="47"/>
      <c r="D806" s="47"/>
      <c r="E806" s="48"/>
      <c r="F806" s="47"/>
      <c r="G806" s="49"/>
      <c r="H806" s="50"/>
      <c r="I806" s="47"/>
      <c r="J806" s="47"/>
      <c r="K806" s="61"/>
      <c r="L806" s="47"/>
      <c r="M806" s="47"/>
      <c r="N806" s="47"/>
      <c r="O806" s="47"/>
      <c r="P806" s="47"/>
      <c r="Q806" s="48"/>
      <c r="R806" s="48"/>
      <c r="S806" s="62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  <c r="AD806" s="47"/>
      <c r="AE806" s="47"/>
      <c r="AF806" s="47"/>
      <c r="AG806" s="47"/>
      <c r="AH806" s="47"/>
      <c r="AI806" s="47"/>
      <c r="AJ806" s="47"/>
      <c r="AK806" s="47"/>
      <c r="AL806" s="47"/>
      <c r="AM806" s="47"/>
      <c r="AN806" s="47"/>
      <c r="AO806" s="47"/>
      <c r="AP806" s="47"/>
      <c r="AQ806" s="47"/>
      <c r="AR806" s="47"/>
      <c r="AS806" s="47"/>
      <c r="AT806" s="47"/>
      <c r="AU806" s="47"/>
      <c r="AV806" s="47"/>
      <c r="AW806" s="47"/>
      <c r="AX806" s="47"/>
      <c r="AY806" s="47"/>
      <c r="AZ806" s="47"/>
      <c r="BA806" s="47"/>
      <c r="BB806" s="47"/>
      <c r="BC806" s="47"/>
      <c r="BD806" s="47"/>
      <c r="BE806" s="47"/>
      <c r="BF806" s="47"/>
      <c r="BG806" s="47"/>
      <c r="BH806" s="47"/>
      <c r="BI806" s="47"/>
      <c r="BJ806" s="47"/>
      <c r="BK806" s="47"/>
      <c r="BL806" s="47"/>
      <c r="BM806" s="47"/>
      <c r="BN806" s="47"/>
      <c r="BO806" s="47"/>
      <c r="BP806" s="47"/>
    </row>
    <row r="807" spans="1:68" ht="12.75" customHeight="1">
      <c r="A807" s="48"/>
      <c r="B807" s="47"/>
      <c r="C807" s="47"/>
      <c r="D807" s="47"/>
      <c r="E807" s="48"/>
      <c r="F807" s="47"/>
      <c r="G807" s="49"/>
      <c r="H807" s="50"/>
      <c r="I807" s="47"/>
      <c r="J807" s="47"/>
      <c r="K807" s="61"/>
      <c r="L807" s="47"/>
      <c r="M807" s="47"/>
      <c r="N807" s="47"/>
      <c r="O807" s="47"/>
      <c r="P807" s="47"/>
      <c r="Q807" s="48"/>
      <c r="R807" s="48"/>
      <c r="S807" s="62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  <c r="AD807" s="47"/>
      <c r="AE807" s="47"/>
      <c r="AF807" s="47"/>
      <c r="AG807" s="47"/>
      <c r="AH807" s="47"/>
      <c r="AI807" s="47"/>
      <c r="AJ807" s="47"/>
      <c r="AK807" s="47"/>
      <c r="AL807" s="47"/>
      <c r="AM807" s="47"/>
      <c r="AN807" s="47"/>
      <c r="AO807" s="47"/>
      <c r="AP807" s="47"/>
      <c r="AQ807" s="47"/>
      <c r="AR807" s="47"/>
      <c r="AS807" s="47"/>
      <c r="AT807" s="47"/>
      <c r="AU807" s="47"/>
      <c r="AV807" s="47"/>
      <c r="AW807" s="47"/>
      <c r="AX807" s="47"/>
      <c r="AY807" s="47"/>
      <c r="AZ807" s="47"/>
      <c r="BA807" s="47"/>
      <c r="BB807" s="47"/>
      <c r="BC807" s="47"/>
      <c r="BD807" s="47"/>
      <c r="BE807" s="47"/>
      <c r="BF807" s="47"/>
      <c r="BG807" s="47"/>
      <c r="BH807" s="47"/>
      <c r="BI807" s="47"/>
      <c r="BJ807" s="47"/>
      <c r="BK807" s="47"/>
      <c r="BL807" s="47"/>
      <c r="BM807" s="47"/>
      <c r="BN807" s="47"/>
      <c r="BO807" s="47"/>
      <c r="BP807" s="47"/>
    </row>
    <row r="808" spans="1:68" ht="12.75" customHeight="1">
      <c r="A808" s="48"/>
      <c r="B808" s="47"/>
      <c r="C808" s="47"/>
      <c r="D808" s="47"/>
      <c r="E808" s="48"/>
      <c r="F808" s="47"/>
      <c r="G808" s="49"/>
      <c r="H808" s="50"/>
      <c r="I808" s="47"/>
      <c r="J808" s="47"/>
      <c r="K808" s="61"/>
      <c r="L808" s="47"/>
      <c r="M808" s="47"/>
      <c r="N808" s="47"/>
      <c r="O808" s="47"/>
      <c r="P808" s="47"/>
      <c r="Q808" s="48"/>
      <c r="R808" s="48"/>
      <c r="S808" s="62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  <c r="AD808" s="47"/>
      <c r="AE808" s="47"/>
      <c r="AF808" s="47"/>
      <c r="AG808" s="47"/>
      <c r="AH808" s="47"/>
      <c r="AI808" s="47"/>
      <c r="AJ808" s="47"/>
      <c r="AK808" s="47"/>
      <c r="AL808" s="47"/>
      <c r="AM808" s="47"/>
      <c r="AN808" s="47"/>
      <c r="AO808" s="47"/>
      <c r="AP808" s="47"/>
      <c r="AQ808" s="47"/>
      <c r="AR808" s="47"/>
      <c r="AS808" s="47"/>
      <c r="AT808" s="47"/>
      <c r="AU808" s="47"/>
      <c r="AV808" s="47"/>
      <c r="AW808" s="47"/>
      <c r="AX808" s="47"/>
      <c r="AY808" s="47"/>
      <c r="AZ808" s="47"/>
      <c r="BA808" s="47"/>
      <c r="BB808" s="47"/>
      <c r="BC808" s="47"/>
      <c r="BD808" s="47"/>
      <c r="BE808" s="47"/>
      <c r="BF808" s="47"/>
      <c r="BG808" s="47"/>
      <c r="BH808" s="47"/>
      <c r="BI808" s="47"/>
      <c r="BJ808" s="47"/>
      <c r="BK808" s="47"/>
      <c r="BL808" s="47"/>
      <c r="BM808" s="47"/>
      <c r="BN808" s="47"/>
      <c r="BO808" s="47"/>
      <c r="BP808" s="47"/>
    </row>
    <row r="809" spans="1:68" ht="12.75" customHeight="1">
      <c r="A809" s="48"/>
      <c r="B809" s="47"/>
      <c r="C809" s="47"/>
      <c r="D809" s="47"/>
      <c r="E809" s="48"/>
      <c r="F809" s="47"/>
      <c r="G809" s="49"/>
      <c r="H809" s="50"/>
      <c r="I809" s="47"/>
      <c r="J809" s="47"/>
      <c r="K809" s="61"/>
      <c r="L809" s="47"/>
      <c r="M809" s="47"/>
      <c r="N809" s="47"/>
      <c r="O809" s="47"/>
      <c r="P809" s="47"/>
      <c r="Q809" s="48"/>
      <c r="R809" s="48"/>
      <c r="S809" s="62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  <c r="AD809" s="47"/>
      <c r="AE809" s="47"/>
      <c r="AF809" s="47"/>
      <c r="AG809" s="47"/>
      <c r="AH809" s="47"/>
      <c r="AI809" s="47"/>
      <c r="AJ809" s="47"/>
      <c r="AK809" s="47"/>
      <c r="AL809" s="47"/>
      <c r="AM809" s="47"/>
      <c r="AN809" s="47"/>
      <c r="AO809" s="47"/>
      <c r="AP809" s="47"/>
      <c r="AQ809" s="47"/>
      <c r="AR809" s="47"/>
      <c r="AS809" s="47"/>
      <c r="AT809" s="47"/>
      <c r="AU809" s="47"/>
      <c r="AV809" s="47"/>
      <c r="AW809" s="47"/>
      <c r="AX809" s="47"/>
      <c r="AY809" s="47"/>
      <c r="AZ809" s="47"/>
      <c r="BA809" s="47"/>
      <c r="BB809" s="47"/>
      <c r="BC809" s="47"/>
      <c r="BD809" s="47"/>
      <c r="BE809" s="47"/>
      <c r="BF809" s="47"/>
      <c r="BG809" s="47"/>
      <c r="BH809" s="47"/>
      <c r="BI809" s="47"/>
      <c r="BJ809" s="47"/>
      <c r="BK809" s="47"/>
      <c r="BL809" s="47"/>
      <c r="BM809" s="47"/>
      <c r="BN809" s="47"/>
      <c r="BO809" s="47"/>
      <c r="BP809" s="47"/>
    </row>
    <row r="810" spans="1:68" ht="12.75" customHeight="1">
      <c r="A810" s="48"/>
      <c r="B810" s="47"/>
      <c r="C810" s="47"/>
      <c r="D810" s="47"/>
      <c r="E810" s="48"/>
      <c r="F810" s="47"/>
      <c r="G810" s="49"/>
      <c r="H810" s="50"/>
      <c r="I810" s="47"/>
      <c r="J810" s="47"/>
      <c r="K810" s="61"/>
      <c r="L810" s="47"/>
      <c r="M810" s="47"/>
      <c r="N810" s="47"/>
      <c r="O810" s="47"/>
      <c r="P810" s="47"/>
      <c r="Q810" s="48"/>
      <c r="R810" s="48"/>
      <c r="S810" s="62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  <c r="AD810" s="47"/>
      <c r="AE810" s="47"/>
      <c r="AF810" s="47"/>
      <c r="AG810" s="47"/>
      <c r="AH810" s="47"/>
      <c r="AI810" s="47"/>
      <c r="AJ810" s="47"/>
      <c r="AK810" s="47"/>
      <c r="AL810" s="47"/>
      <c r="AM810" s="47"/>
      <c r="AN810" s="47"/>
      <c r="AO810" s="47"/>
      <c r="AP810" s="47"/>
      <c r="AQ810" s="47"/>
      <c r="AR810" s="47"/>
      <c r="AS810" s="47"/>
      <c r="AT810" s="47"/>
      <c r="AU810" s="47"/>
      <c r="AV810" s="47"/>
      <c r="AW810" s="47"/>
      <c r="AX810" s="47"/>
      <c r="AY810" s="47"/>
      <c r="AZ810" s="47"/>
      <c r="BA810" s="47"/>
      <c r="BB810" s="47"/>
      <c r="BC810" s="47"/>
      <c r="BD810" s="47"/>
      <c r="BE810" s="47"/>
      <c r="BF810" s="47"/>
      <c r="BG810" s="47"/>
      <c r="BH810" s="47"/>
      <c r="BI810" s="47"/>
      <c r="BJ810" s="47"/>
      <c r="BK810" s="47"/>
      <c r="BL810" s="47"/>
      <c r="BM810" s="47"/>
      <c r="BN810" s="47"/>
      <c r="BO810" s="47"/>
      <c r="BP810" s="47"/>
    </row>
    <row r="811" spans="1:68" ht="12.75" customHeight="1">
      <c r="A811" s="48"/>
      <c r="B811" s="47"/>
      <c r="C811" s="47"/>
      <c r="D811" s="47"/>
      <c r="E811" s="48"/>
      <c r="F811" s="47"/>
      <c r="G811" s="49"/>
      <c r="H811" s="50"/>
      <c r="I811" s="47"/>
      <c r="J811" s="47"/>
      <c r="K811" s="61"/>
      <c r="L811" s="47"/>
      <c r="M811" s="47"/>
      <c r="N811" s="47"/>
      <c r="O811" s="47"/>
      <c r="P811" s="47"/>
      <c r="Q811" s="48"/>
      <c r="R811" s="48"/>
      <c r="S811" s="62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  <c r="AD811" s="47"/>
      <c r="AE811" s="47"/>
      <c r="AF811" s="47"/>
      <c r="AG811" s="47"/>
      <c r="AH811" s="47"/>
      <c r="AI811" s="47"/>
      <c r="AJ811" s="47"/>
      <c r="AK811" s="47"/>
      <c r="AL811" s="47"/>
      <c r="AM811" s="47"/>
      <c r="AN811" s="47"/>
      <c r="AO811" s="47"/>
      <c r="AP811" s="47"/>
      <c r="AQ811" s="47"/>
      <c r="AR811" s="47"/>
      <c r="AS811" s="47"/>
      <c r="AT811" s="47"/>
      <c r="AU811" s="47"/>
      <c r="AV811" s="47"/>
      <c r="AW811" s="47"/>
      <c r="AX811" s="47"/>
      <c r="AY811" s="47"/>
      <c r="AZ811" s="47"/>
      <c r="BA811" s="47"/>
      <c r="BB811" s="47"/>
      <c r="BC811" s="47"/>
      <c r="BD811" s="47"/>
      <c r="BE811" s="47"/>
      <c r="BF811" s="47"/>
      <c r="BG811" s="47"/>
      <c r="BH811" s="47"/>
      <c r="BI811" s="47"/>
      <c r="BJ811" s="47"/>
      <c r="BK811" s="47"/>
      <c r="BL811" s="47"/>
      <c r="BM811" s="47"/>
      <c r="BN811" s="47"/>
      <c r="BO811" s="47"/>
      <c r="BP811" s="47"/>
    </row>
    <row r="812" spans="1:68" ht="12.75" customHeight="1">
      <c r="A812" s="48"/>
      <c r="B812" s="47"/>
      <c r="C812" s="47"/>
      <c r="D812" s="47"/>
      <c r="E812" s="48"/>
      <c r="F812" s="47"/>
      <c r="G812" s="49"/>
      <c r="H812" s="50"/>
      <c r="I812" s="47"/>
      <c r="J812" s="47"/>
      <c r="K812" s="61"/>
      <c r="L812" s="47"/>
      <c r="M812" s="47"/>
      <c r="N812" s="47"/>
      <c r="O812" s="47"/>
      <c r="P812" s="47"/>
      <c r="Q812" s="48"/>
      <c r="R812" s="48"/>
      <c r="S812" s="62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  <c r="AD812" s="47"/>
      <c r="AE812" s="47"/>
      <c r="AF812" s="47"/>
      <c r="AG812" s="47"/>
      <c r="AH812" s="47"/>
      <c r="AI812" s="47"/>
      <c r="AJ812" s="47"/>
      <c r="AK812" s="47"/>
      <c r="AL812" s="47"/>
      <c r="AM812" s="47"/>
      <c r="AN812" s="47"/>
      <c r="AO812" s="47"/>
      <c r="AP812" s="47"/>
      <c r="AQ812" s="47"/>
      <c r="AR812" s="47"/>
      <c r="AS812" s="47"/>
      <c r="AT812" s="47"/>
      <c r="AU812" s="47"/>
      <c r="AV812" s="47"/>
      <c r="AW812" s="47"/>
      <c r="AX812" s="47"/>
      <c r="AY812" s="47"/>
      <c r="AZ812" s="47"/>
      <c r="BA812" s="47"/>
      <c r="BB812" s="47"/>
      <c r="BC812" s="47"/>
      <c r="BD812" s="47"/>
      <c r="BE812" s="47"/>
      <c r="BF812" s="47"/>
      <c r="BG812" s="47"/>
      <c r="BH812" s="47"/>
      <c r="BI812" s="47"/>
      <c r="BJ812" s="47"/>
      <c r="BK812" s="47"/>
      <c r="BL812" s="47"/>
      <c r="BM812" s="47"/>
      <c r="BN812" s="47"/>
      <c r="BO812" s="47"/>
      <c r="BP812" s="47"/>
    </row>
    <row r="813" spans="1:68" ht="12.75" customHeight="1">
      <c r="A813" s="48"/>
      <c r="B813" s="47"/>
      <c r="C813" s="47"/>
      <c r="D813" s="47"/>
      <c r="E813" s="48"/>
      <c r="F813" s="47"/>
      <c r="G813" s="49"/>
      <c r="H813" s="50"/>
      <c r="I813" s="47"/>
      <c r="J813" s="47"/>
      <c r="K813" s="61"/>
      <c r="L813" s="47"/>
      <c r="M813" s="47"/>
      <c r="N813" s="47"/>
      <c r="O813" s="47"/>
      <c r="P813" s="47"/>
      <c r="Q813" s="48"/>
      <c r="R813" s="48"/>
      <c r="S813" s="62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  <c r="AD813" s="47"/>
      <c r="AE813" s="47"/>
      <c r="AF813" s="47"/>
      <c r="AG813" s="47"/>
      <c r="AH813" s="47"/>
      <c r="AI813" s="47"/>
      <c r="AJ813" s="47"/>
      <c r="AK813" s="47"/>
      <c r="AL813" s="47"/>
      <c r="AM813" s="47"/>
      <c r="AN813" s="47"/>
      <c r="AO813" s="47"/>
      <c r="AP813" s="47"/>
      <c r="AQ813" s="47"/>
      <c r="AR813" s="47"/>
      <c r="AS813" s="47"/>
      <c r="AT813" s="47"/>
      <c r="AU813" s="47"/>
      <c r="AV813" s="47"/>
      <c r="AW813" s="47"/>
      <c r="AX813" s="47"/>
      <c r="AY813" s="47"/>
      <c r="AZ813" s="47"/>
      <c r="BA813" s="47"/>
      <c r="BB813" s="47"/>
      <c r="BC813" s="47"/>
      <c r="BD813" s="47"/>
      <c r="BE813" s="47"/>
      <c r="BF813" s="47"/>
      <c r="BG813" s="47"/>
      <c r="BH813" s="47"/>
      <c r="BI813" s="47"/>
      <c r="BJ813" s="47"/>
      <c r="BK813" s="47"/>
      <c r="BL813" s="47"/>
      <c r="BM813" s="47"/>
      <c r="BN813" s="47"/>
      <c r="BO813" s="47"/>
      <c r="BP813" s="47"/>
    </row>
    <row r="814" spans="1:68" ht="12.75" customHeight="1">
      <c r="A814" s="48"/>
      <c r="B814" s="47"/>
      <c r="C814" s="47"/>
      <c r="D814" s="47"/>
      <c r="E814" s="48"/>
      <c r="F814" s="47"/>
      <c r="G814" s="49"/>
      <c r="H814" s="50"/>
      <c r="I814" s="47"/>
      <c r="J814" s="47"/>
      <c r="K814" s="61"/>
      <c r="L814" s="47"/>
      <c r="M814" s="47"/>
      <c r="N814" s="47"/>
      <c r="O814" s="47"/>
      <c r="P814" s="47"/>
      <c r="Q814" s="48"/>
      <c r="R814" s="48"/>
      <c r="S814" s="62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  <c r="AD814" s="47"/>
      <c r="AE814" s="47"/>
      <c r="AF814" s="47"/>
      <c r="AG814" s="47"/>
      <c r="AH814" s="47"/>
      <c r="AI814" s="47"/>
      <c r="AJ814" s="47"/>
      <c r="AK814" s="47"/>
      <c r="AL814" s="47"/>
      <c r="AM814" s="47"/>
      <c r="AN814" s="47"/>
      <c r="AO814" s="47"/>
      <c r="AP814" s="47"/>
      <c r="AQ814" s="47"/>
      <c r="AR814" s="47"/>
      <c r="AS814" s="47"/>
      <c r="AT814" s="47"/>
      <c r="AU814" s="47"/>
      <c r="AV814" s="47"/>
      <c r="AW814" s="47"/>
      <c r="AX814" s="47"/>
      <c r="AY814" s="47"/>
      <c r="AZ814" s="47"/>
      <c r="BA814" s="47"/>
      <c r="BB814" s="47"/>
      <c r="BC814" s="47"/>
      <c r="BD814" s="47"/>
      <c r="BE814" s="47"/>
      <c r="BF814" s="47"/>
      <c r="BG814" s="47"/>
      <c r="BH814" s="47"/>
      <c r="BI814" s="47"/>
      <c r="BJ814" s="47"/>
      <c r="BK814" s="47"/>
      <c r="BL814" s="47"/>
      <c r="BM814" s="47"/>
      <c r="BN814" s="47"/>
      <c r="BO814" s="47"/>
      <c r="BP814" s="47"/>
    </row>
    <row r="815" spans="1:68" ht="12.75" customHeight="1">
      <c r="A815" s="48"/>
      <c r="B815" s="47"/>
      <c r="C815" s="47"/>
      <c r="D815" s="47"/>
      <c r="E815" s="48"/>
      <c r="F815" s="47"/>
      <c r="G815" s="49"/>
      <c r="H815" s="50"/>
      <c r="I815" s="47"/>
      <c r="J815" s="47"/>
      <c r="K815" s="61"/>
      <c r="L815" s="47"/>
      <c r="M815" s="47"/>
      <c r="N815" s="47"/>
      <c r="O815" s="47"/>
      <c r="P815" s="47"/>
      <c r="Q815" s="48"/>
      <c r="R815" s="48"/>
      <c r="S815" s="62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  <c r="AD815" s="47"/>
      <c r="AE815" s="47"/>
      <c r="AF815" s="47"/>
      <c r="AG815" s="47"/>
      <c r="AH815" s="47"/>
      <c r="AI815" s="47"/>
      <c r="AJ815" s="47"/>
      <c r="AK815" s="47"/>
      <c r="AL815" s="47"/>
      <c r="AM815" s="47"/>
      <c r="AN815" s="47"/>
      <c r="AO815" s="47"/>
      <c r="AP815" s="47"/>
      <c r="AQ815" s="47"/>
      <c r="AR815" s="47"/>
      <c r="AS815" s="47"/>
      <c r="AT815" s="47"/>
      <c r="AU815" s="47"/>
      <c r="AV815" s="47"/>
      <c r="AW815" s="47"/>
      <c r="AX815" s="47"/>
      <c r="AY815" s="47"/>
      <c r="AZ815" s="47"/>
      <c r="BA815" s="47"/>
      <c r="BB815" s="47"/>
      <c r="BC815" s="47"/>
      <c r="BD815" s="47"/>
      <c r="BE815" s="47"/>
      <c r="BF815" s="47"/>
      <c r="BG815" s="47"/>
      <c r="BH815" s="47"/>
      <c r="BI815" s="47"/>
      <c r="BJ815" s="47"/>
      <c r="BK815" s="47"/>
      <c r="BL815" s="47"/>
      <c r="BM815" s="47"/>
      <c r="BN815" s="47"/>
      <c r="BO815" s="47"/>
      <c r="BP815" s="47"/>
    </row>
    <row r="816" spans="1:68" ht="12.75" customHeight="1">
      <c r="A816" s="48"/>
      <c r="B816" s="47"/>
      <c r="C816" s="47"/>
      <c r="D816" s="47"/>
      <c r="E816" s="48"/>
      <c r="F816" s="47"/>
      <c r="G816" s="49"/>
      <c r="H816" s="50"/>
      <c r="I816" s="47"/>
      <c r="J816" s="47"/>
      <c r="K816" s="61"/>
      <c r="L816" s="47"/>
      <c r="M816" s="47"/>
      <c r="N816" s="47"/>
      <c r="O816" s="47"/>
      <c r="P816" s="47"/>
      <c r="Q816" s="48"/>
      <c r="R816" s="48"/>
      <c r="S816" s="62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  <c r="AD816" s="47"/>
      <c r="AE816" s="47"/>
      <c r="AF816" s="47"/>
      <c r="AG816" s="47"/>
      <c r="AH816" s="47"/>
      <c r="AI816" s="47"/>
      <c r="AJ816" s="47"/>
      <c r="AK816" s="47"/>
      <c r="AL816" s="47"/>
      <c r="AM816" s="47"/>
      <c r="AN816" s="47"/>
      <c r="AO816" s="47"/>
      <c r="AP816" s="47"/>
      <c r="AQ816" s="47"/>
      <c r="AR816" s="47"/>
      <c r="AS816" s="47"/>
      <c r="AT816" s="47"/>
      <c r="AU816" s="47"/>
      <c r="AV816" s="47"/>
      <c r="AW816" s="47"/>
      <c r="AX816" s="47"/>
      <c r="AY816" s="47"/>
      <c r="AZ816" s="47"/>
      <c r="BA816" s="47"/>
      <c r="BB816" s="47"/>
      <c r="BC816" s="47"/>
      <c r="BD816" s="47"/>
      <c r="BE816" s="47"/>
      <c r="BF816" s="47"/>
      <c r="BG816" s="47"/>
      <c r="BH816" s="47"/>
      <c r="BI816" s="47"/>
      <c r="BJ816" s="47"/>
      <c r="BK816" s="47"/>
      <c r="BL816" s="47"/>
      <c r="BM816" s="47"/>
      <c r="BN816" s="47"/>
      <c r="BO816" s="47"/>
      <c r="BP816" s="47"/>
    </row>
    <row r="817" spans="1:68" ht="12.75" customHeight="1">
      <c r="A817" s="48"/>
      <c r="B817" s="47"/>
      <c r="C817" s="47"/>
      <c r="D817" s="47"/>
      <c r="E817" s="48"/>
      <c r="F817" s="47"/>
      <c r="G817" s="49"/>
      <c r="H817" s="50"/>
      <c r="I817" s="47"/>
      <c r="J817" s="47"/>
      <c r="K817" s="61"/>
      <c r="L817" s="47"/>
      <c r="M817" s="47"/>
      <c r="N817" s="47"/>
      <c r="O817" s="47"/>
      <c r="P817" s="47"/>
      <c r="Q817" s="48"/>
      <c r="R817" s="48"/>
      <c r="S817" s="62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  <c r="AD817" s="47"/>
      <c r="AE817" s="47"/>
      <c r="AF817" s="47"/>
      <c r="AG817" s="47"/>
      <c r="AH817" s="47"/>
      <c r="AI817" s="47"/>
      <c r="AJ817" s="47"/>
      <c r="AK817" s="47"/>
      <c r="AL817" s="47"/>
      <c r="AM817" s="47"/>
      <c r="AN817" s="47"/>
      <c r="AO817" s="47"/>
      <c r="AP817" s="47"/>
      <c r="AQ817" s="47"/>
      <c r="AR817" s="47"/>
      <c r="AS817" s="47"/>
      <c r="AT817" s="47"/>
      <c r="AU817" s="47"/>
      <c r="AV817" s="47"/>
      <c r="AW817" s="47"/>
      <c r="AX817" s="47"/>
      <c r="AY817" s="47"/>
      <c r="AZ817" s="47"/>
      <c r="BA817" s="47"/>
      <c r="BB817" s="47"/>
      <c r="BC817" s="47"/>
      <c r="BD817" s="47"/>
      <c r="BE817" s="47"/>
      <c r="BF817" s="47"/>
      <c r="BG817" s="47"/>
      <c r="BH817" s="47"/>
      <c r="BI817" s="47"/>
      <c r="BJ817" s="47"/>
      <c r="BK817" s="47"/>
      <c r="BL817" s="47"/>
      <c r="BM817" s="47"/>
      <c r="BN817" s="47"/>
      <c r="BO817" s="47"/>
      <c r="BP817" s="47"/>
    </row>
    <row r="818" spans="1:68" ht="12.75" customHeight="1">
      <c r="A818" s="48"/>
      <c r="B818" s="47"/>
      <c r="C818" s="47"/>
      <c r="D818" s="47"/>
      <c r="E818" s="48"/>
      <c r="F818" s="47"/>
      <c r="G818" s="49"/>
      <c r="H818" s="50"/>
      <c r="I818" s="47"/>
      <c r="J818" s="47"/>
      <c r="K818" s="61"/>
      <c r="L818" s="47"/>
      <c r="M818" s="47"/>
      <c r="N818" s="47"/>
      <c r="O818" s="47"/>
      <c r="P818" s="47"/>
      <c r="Q818" s="48"/>
      <c r="R818" s="48"/>
      <c r="S818" s="62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  <c r="AD818" s="47"/>
      <c r="AE818" s="47"/>
      <c r="AF818" s="47"/>
      <c r="AG818" s="47"/>
      <c r="AH818" s="47"/>
      <c r="AI818" s="47"/>
      <c r="AJ818" s="47"/>
      <c r="AK818" s="47"/>
      <c r="AL818" s="47"/>
      <c r="AM818" s="47"/>
      <c r="AN818" s="47"/>
      <c r="AO818" s="47"/>
      <c r="AP818" s="47"/>
      <c r="AQ818" s="47"/>
      <c r="AR818" s="47"/>
      <c r="AS818" s="47"/>
      <c r="AT818" s="47"/>
      <c r="AU818" s="47"/>
      <c r="AV818" s="47"/>
      <c r="AW818" s="47"/>
      <c r="AX818" s="47"/>
      <c r="AY818" s="47"/>
      <c r="AZ818" s="47"/>
      <c r="BA818" s="47"/>
      <c r="BB818" s="47"/>
      <c r="BC818" s="47"/>
      <c r="BD818" s="47"/>
      <c r="BE818" s="47"/>
      <c r="BF818" s="47"/>
      <c r="BG818" s="47"/>
      <c r="BH818" s="47"/>
      <c r="BI818" s="47"/>
      <c r="BJ818" s="47"/>
      <c r="BK818" s="47"/>
      <c r="BL818" s="47"/>
      <c r="BM818" s="47"/>
      <c r="BN818" s="47"/>
      <c r="BO818" s="47"/>
      <c r="BP818" s="47"/>
    </row>
    <row r="819" spans="1:68" ht="12.75" customHeight="1">
      <c r="A819" s="48"/>
      <c r="B819" s="47"/>
      <c r="C819" s="47"/>
      <c r="D819" s="47"/>
      <c r="E819" s="48"/>
      <c r="F819" s="47"/>
      <c r="G819" s="49"/>
      <c r="H819" s="50"/>
      <c r="I819" s="47"/>
      <c r="J819" s="47"/>
      <c r="K819" s="61"/>
      <c r="L819" s="47"/>
      <c r="M819" s="47"/>
      <c r="N819" s="47"/>
      <c r="O819" s="47"/>
      <c r="P819" s="47"/>
      <c r="Q819" s="48"/>
      <c r="R819" s="48"/>
      <c r="S819" s="62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  <c r="AD819" s="47"/>
      <c r="AE819" s="47"/>
      <c r="AF819" s="47"/>
      <c r="AG819" s="47"/>
      <c r="AH819" s="47"/>
      <c r="AI819" s="47"/>
      <c r="AJ819" s="47"/>
      <c r="AK819" s="47"/>
      <c r="AL819" s="47"/>
      <c r="AM819" s="47"/>
      <c r="AN819" s="47"/>
      <c r="AO819" s="47"/>
      <c r="AP819" s="47"/>
      <c r="AQ819" s="47"/>
      <c r="AR819" s="47"/>
      <c r="AS819" s="47"/>
      <c r="AT819" s="47"/>
      <c r="AU819" s="47"/>
      <c r="AV819" s="47"/>
      <c r="AW819" s="47"/>
      <c r="AX819" s="47"/>
      <c r="AY819" s="47"/>
      <c r="AZ819" s="47"/>
      <c r="BA819" s="47"/>
      <c r="BB819" s="47"/>
      <c r="BC819" s="47"/>
      <c r="BD819" s="47"/>
      <c r="BE819" s="47"/>
      <c r="BF819" s="47"/>
      <c r="BG819" s="47"/>
      <c r="BH819" s="47"/>
      <c r="BI819" s="47"/>
      <c r="BJ819" s="47"/>
      <c r="BK819" s="47"/>
      <c r="BL819" s="47"/>
      <c r="BM819" s="47"/>
      <c r="BN819" s="47"/>
      <c r="BO819" s="47"/>
      <c r="BP819" s="47"/>
    </row>
    <row r="820" spans="1:68" ht="12.75" customHeight="1">
      <c r="A820" s="48"/>
      <c r="B820" s="47"/>
      <c r="C820" s="47"/>
      <c r="D820" s="47"/>
      <c r="E820" s="48"/>
      <c r="F820" s="47"/>
      <c r="G820" s="49"/>
      <c r="H820" s="50"/>
      <c r="I820" s="47"/>
      <c r="J820" s="47"/>
      <c r="K820" s="61"/>
      <c r="L820" s="47"/>
      <c r="M820" s="47"/>
      <c r="N820" s="47"/>
      <c r="O820" s="47"/>
      <c r="P820" s="47"/>
      <c r="Q820" s="48"/>
      <c r="R820" s="48"/>
      <c r="S820" s="62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  <c r="AD820" s="47"/>
      <c r="AE820" s="47"/>
      <c r="AF820" s="47"/>
      <c r="AG820" s="47"/>
      <c r="AH820" s="47"/>
      <c r="AI820" s="47"/>
      <c r="AJ820" s="47"/>
      <c r="AK820" s="47"/>
      <c r="AL820" s="47"/>
      <c r="AM820" s="47"/>
      <c r="AN820" s="47"/>
      <c r="AO820" s="47"/>
      <c r="AP820" s="47"/>
      <c r="AQ820" s="47"/>
      <c r="AR820" s="47"/>
      <c r="AS820" s="47"/>
      <c r="AT820" s="47"/>
      <c r="AU820" s="47"/>
      <c r="AV820" s="47"/>
      <c r="AW820" s="47"/>
      <c r="AX820" s="47"/>
      <c r="AY820" s="47"/>
      <c r="AZ820" s="47"/>
      <c r="BA820" s="47"/>
      <c r="BB820" s="47"/>
      <c r="BC820" s="47"/>
      <c r="BD820" s="47"/>
      <c r="BE820" s="47"/>
      <c r="BF820" s="47"/>
      <c r="BG820" s="47"/>
      <c r="BH820" s="47"/>
      <c r="BI820" s="47"/>
      <c r="BJ820" s="47"/>
      <c r="BK820" s="47"/>
      <c r="BL820" s="47"/>
      <c r="BM820" s="47"/>
      <c r="BN820" s="47"/>
      <c r="BO820" s="47"/>
      <c r="BP820" s="47"/>
    </row>
    <row r="821" spans="1:68" ht="12.75" customHeight="1">
      <c r="A821" s="48"/>
      <c r="B821" s="47"/>
      <c r="C821" s="47"/>
      <c r="D821" s="47"/>
      <c r="E821" s="48"/>
      <c r="F821" s="47"/>
      <c r="G821" s="49"/>
      <c r="H821" s="50"/>
      <c r="I821" s="47"/>
      <c r="J821" s="47"/>
      <c r="K821" s="61"/>
      <c r="L821" s="47"/>
      <c r="M821" s="47"/>
      <c r="N821" s="47"/>
      <c r="O821" s="47"/>
      <c r="P821" s="47"/>
      <c r="Q821" s="48"/>
      <c r="R821" s="48"/>
      <c r="S821" s="62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  <c r="AD821" s="47"/>
      <c r="AE821" s="47"/>
      <c r="AF821" s="47"/>
      <c r="AG821" s="47"/>
      <c r="AH821" s="47"/>
      <c r="AI821" s="47"/>
      <c r="AJ821" s="47"/>
      <c r="AK821" s="47"/>
      <c r="AL821" s="47"/>
      <c r="AM821" s="47"/>
      <c r="AN821" s="47"/>
      <c r="AO821" s="47"/>
      <c r="AP821" s="47"/>
      <c r="AQ821" s="47"/>
      <c r="AR821" s="47"/>
      <c r="AS821" s="47"/>
      <c r="AT821" s="47"/>
      <c r="AU821" s="47"/>
      <c r="AV821" s="47"/>
      <c r="AW821" s="47"/>
      <c r="AX821" s="47"/>
      <c r="AY821" s="47"/>
      <c r="AZ821" s="47"/>
      <c r="BA821" s="47"/>
      <c r="BB821" s="47"/>
      <c r="BC821" s="47"/>
      <c r="BD821" s="47"/>
      <c r="BE821" s="47"/>
      <c r="BF821" s="47"/>
      <c r="BG821" s="47"/>
      <c r="BH821" s="47"/>
      <c r="BI821" s="47"/>
      <c r="BJ821" s="47"/>
      <c r="BK821" s="47"/>
      <c r="BL821" s="47"/>
      <c r="BM821" s="47"/>
      <c r="BN821" s="47"/>
      <c r="BO821" s="47"/>
      <c r="BP821" s="47"/>
    </row>
    <row r="822" spans="1:68" ht="12.75" customHeight="1">
      <c r="A822" s="48"/>
      <c r="B822" s="47"/>
      <c r="C822" s="47"/>
      <c r="D822" s="47"/>
      <c r="E822" s="48"/>
      <c r="F822" s="47"/>
      <c r="G822" s="49"/>
      <c r="H822" s="50"/>
      <c r="I822" s="47"/>
      <c r="J822" s="47"/>
      <c r="K822" s="61"/>
      <c r="L822" s="47"/>
      <c r="M822" s="47"/>
      <c r="N822" s="47"/>
      <c r="O822" s="47"/>
      <c r="P822" s="47"/>
      <c r="Q822" s="48"/>
      <c r="R822" s="48"/>
      <c r="S822" s="62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  <c r="AD822" s="47"/>
      <c r="AE822" s="47"/>
      <c r="AF822" s="47"/>
      <c r="AG822" s="47"/>
      <c r="AH822" s="47"/>
      <c r="AI822" s="47"/>
      <c r="AJ822" s="47"/>
      <c r="AK822" s="47"/>
      <c r="AL822" s="47"/>
      <c r="AM822" s="47"/>
      <c r="AN822" s="47"/>
      <c r="AO822" s="47"/>
      <c r="AP822" s="47"/>
      <c r="AQ822" s="47"/>
      <c r="AR822" s="47"/>
      <c r="AS822" s="47"/>
      <c r="AT822" s="47"/>
      <c r="AU822" s="47"/>
      <c r="AV822" s="47"/>
      <c r="AW822" s="47"/>
      <c r="AX822" s="47"/>
      <c r="AY822" s="47"/>
      <c r="AZ822" s="47"/>
      <c r="BA822" s="47"/>
      <c r="BB822" s="47"/>
      <c r="BC822" s="47"/>
      <c r="BD822" s="47"/>
      <c r="BE822" s="47"/>
      <c r="BF822" s="47"/>
      <c r="BG822" s="47"/>
      <c r="BH822" s="47"/>
      <c r="BI822" s="47"/>
      <c r="BJ822" s="47"/>
      <c r="BK822" s="47"/>
      <c r="BL822" s="47"/>
      <c r="BM822" s="47"/>
      <c r="BN822" s="47"/>
      <c r="BO822" s="47"/>
      <c r="BP822" s="47"/>
    </row>
    <row r="823" spans="1:68" ht="12.75" customHeight="1">
      <c r="A823" s="48"/>
      <c r="B823" s="47"/>
      <c r="C823" s="47"/>
      <c r="D823" s="47"/>
      <c r="E823" s="48"/>
      <c r="F823" s="47"/>
      <c r="G823" s="49"/>
      <c r="H823" s="50"/>
      <c r="I823" s="47"/>
      <c r="J823" s="47"/>
      <c r="K823" s="61"/>
      <c r="L823" s="47"/>
      <c r="M823" s="47"/>
      <c r="N823" s="47"/>
      <c r="O823" s="47"/>
      <c r="P823" s="47"/>
      <c r="Q823" s="48"/>
      <c r="R823" s="48"/>
      <c r="S823" s="62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  <c r="AD823" s="47"/>
      <c r="AE823" s="47"/>
      <c r="AF823" s="47"/>
      <c r="AG823" s="47"/>
      <c r="AH823" s="47"/>
      <c r="AI823" s="47"/>
      <c r="AJ823" s="47"/>
      <c r="AK823" s="47"/>
      <c r="AL823" s="47"/>
      <c r="AM823" s="47"/>
      <c r="AN823" s="47"/>
      <c r="AO823" s="47"/>
      <c r="AP823" s="47"/>
      <c r="AQ823" s="47"/>
      <c r="AR823" s="47"/>
      <c r="AS823" s="47"/>
      <c r="AT823" s="47"/>
      <c r="AU823" s="47"/>
      <c r="AV823" s="47"/>
      <c r="AW823" s="47"/>
      <c r="AX823" s="47"/>
      <c r="AY823" s="47"/>
      <c r="AZ823" s="47"/>
      <c r="BA823" s="47"/>
      <c r="BB823" s="47"/>
      <c r="BC823" s="47"/>
      <c r="BD823" s="47"/>
      <c r="BE823" s="47"/>
      <c r="BF823" s="47"/>
      <c r="BG823" s="47"/>
      <c r="BH823" s="47"/>
      <c r="BI823" s="47"/>
      <c r="BJ823" s="47"/>
      <c r="BK823" s="47"/>
      <c r="BL823" s="47"/>
      <c r="BM823" s="47"/>
      <c r="BN823" s="47"/>
      <c r="BO823" s="47"/>
      <c r="BP823" s="47"/>
    </row>
    <row r="824" spans="1:68" ht="12.75" customHeight="1">
      <c r="A824" s="48"/>
      <c r="B824" s="47"/>
      <c r="C824" s="47"/>
      <c r="D824" s="47"/>
      <c r="E824" s="48"/>
      <c r="F824" s="47"/>
      <c r="G824" s="49"/>
      <c r="H824" s="50"/>
      <c r="I824" s="47"/>
      <c r="J824" s="47"/>
      <c r="K824" s="61"/>
      <c r="L824" s="47"/>
      <c r="M824" s="47"/>
      <c r="N824" s="47"/>
      <c r="O824" s="47"/>
      <c r="P824" s="47"/>
      <c r="Q824" s="48"/>
      <c r="R824" s="48"/>
      <c r="S824" s="62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  <c r="AD824" s="47"/>
      <c r="AE824" s="47"/>
      <c r="AF824" s="47"/>
      <c r="AG824" s="47"/>
      <c r="AH824" s="47"/>
      <c r="AI824" s="47"/>
      <c r="AJ824" s="47"/>
      <c r="AK824" s="47"/>
      <c r="AL824" s="47"/>
      <c r="AM824" s="47"/>
      <c r="AN824" s="47"/>
      <c r="AO824" s="47"/>
      <c r="AP824" s="47"/>
      <c r="AQ824" s="47"/>
      <c r="AR824" s="47"/>
      <c r="AS824" s="47"/>
      <c r="AT824" s="47"/>
      <c r="AU824" s="47"/>
      <c r="AV824" s="47"/>
      <c r="AW824" s="47"/>
      <c r="AX824" s="47"/>
      <c r="AY824" s="47"/>
      <c r="AZ824" s="47"/>
      <c r="BA824" s="47"/>
      <c r="BB824" s="47"/>
      <c r="BC824" s="47"/>
      <c r="BD824" s="47"/>
      <c r="BE824" s="47"/>
      <c r="BF824" s="47"/>
      <c r="BG824" s="47"/>
      <c r="BH824" s="47"/>
      <c r="BI824" s="47"/>
      <c r="BJ824" s="47"/>
      <c r="BK824" s="47"/>
      <c r="BL824" s="47"/>
      <c r="BM824" s="47"/>
      <c r="BN824" s="47"/>
      <c r="BO824" s="47"/>
      <c r="BP824" s="47"/>
    </row>
    <row r="825" spans="1:68" ht="12.75" customHeight="1">
      <c r="A825" s="48"/>
      <c r="B825" s="47"/>
      <c r="C825" s="47"/>
      <c r="D825" s="47"/>
      <c r="E825" s="48"/>
      <c r="F825" s="47"/>
      <c r="G825" s="49"/>
      <c r="H825" s="50"/>
      <c r="I825" s="47"/>
      <c r="J825" s="47"/>
      <c r="K825" s="61"/>
      <c r="L825" s="47"/>
      <c r="M825" s="47"/>
      <c r="N825" s="47"/>
      <c r="O825" s="47"/>
      <c r="P825" s="47"/>
      <c r="Q825" s="48"/>
      <c r="R825" s="48"/>
      <c r="S825" s="62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  <c r="AD825" s="47"/>
      <c r="AE825" s="47"/>
      <c r="AF825" s="47"/>
      <c r="AG825" s="47"/>
      <c r="AH825" s="47"/>
      <c r="AI825" s="47"/>
      <c r="AJ825" s="47"/>
      <c r="AK825" s="47"/>
      <c r="AL825" s="47"/>
      <c r="AM825" s="47"/>
      <c r="AN825" s="47"/>
      <c r="AO825" s="47"/>
      <c r="AP825" s="47"/>
      <c r="AQ825" s="47"/>
      <c r="AR825" s="47"/>
      <c r="AS825" s="47"/>
      <c r="AT825" s="47"/>
      <c r="AU825" s="47"/>
      <c r="AV825" s="47"/>
      <c r="AW825" s="47"/>
      <c r="AX825" s="47"/>
      <c r="AY825" s="47"/>
      <c r="AZ825" s="47"/>
      <c r="BA825" s="47"/>
      <c r="BB825" s="47"/>
      <c r="BC825" s="47"/>
      <c r="BD825" s="47"/>
      <c r="BE825" s="47"/>
      <c r="BF825" s="47"/>
      <c r="BG825" s="47"/>
      <c r="BH825" s="47"/>
      <c r="BI825" s="47"/>
      <c r="BJ825" s="47"/>
      <c r="BK825" s="47"/>
      <c r="BL825" s="47"/>
      <c r="BM825" s="47"/>
      <c r="BN825" s="47"/>
      <c r="BO825" s="47"/>
      <c r="BP825" s="47"/>
    </row>
    <row r="826" spans="1:68" ht="12.75" customHeight="1">
      <c r="A826" s="48"/>
      <c r="B826" s="47"/>
      <c r="C826" s="47"/>
      <c r="D826" s="47"/>
      <c r="E826" s="48"/>
      <c r="F826" s="47"/>
      <c r="G826" s="49"/>
      <c r="H826" s="50"/>
      <c r="I826" s="47"/>
      <c r="J826" s="47"/>
      <c r="K826" s="61"/>
      <c r="L826" s="47"/>
      <c r="M826" s="47"/>
      <c r="N826" s="47"/>
      <c r="O826" s="47"/>
      <c r="P826" s="47"/>
      <c r="Q826" s="48"/>
      <c r="R826" s="48"/>
      <c r="S826" s="62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  <c r="AD826" s="47"/>
      <c r="AE826" s="47"/>
      <c r="AF826" s="47"/>
      <c r="AG826" s="47"/>
      <c r="AH826" s="47"/>
      <c r="AI826" s="47"/>
      <c r="AJ826" s="47"/>
      <c r="AK826" s="47"/>
      <c r="AL826" s="47"/>
      <c r="AM826" s="47"/>
      <c r="AN826" s="47"/>
      <c r="AO826" s="47"/>
      <c r="AP826" s="47"/>
      <c r="AQ826" s="47"/>
      <c r="AR826" s="47"/>
      <c r="AS826" s="47"/>
      <c r="AT826" s="47"/>
      <c r="AU826" s="47"/>
      <c r="AV826" s="47"/>
      <c r="AW826" s="47"/>
      <c r="AX826" s="47"/>
      <c r="AY826" s="47"/>
      <c r="AZ826" s="47"/>
      <c r="BA826" s="47"/>
      <c r="BB826" s="47"/>
      <c r="BC826" s="47"/>
      <c r="BD826" s="47"/>
      <c r="BE826" s="47"/>
      <c r="BF826" s="47"/>
      <c r="BG826" s="47"/>
      <c r="BH826" s="47"/>
      <c r="BI826" s="47"/>
      <c r="BJ826" s="47"/>
      <c r="BK826" s="47"/>
      <c r="BL826" s="47"/>
      <c r="BM826" s="47"/>
      <c r="BN826" s="47"/>
      <c r="BO826" s="47"/>
      <c r="BP826" s="47"/>
    </row>
    <row r="827" spans="1:68" ht="12.75" customHeight="1">
      <c r="A827" s="48"/>
      <c r="B827" s="47"/>
      <c r="C827" s="47"/>
      <c r="D827" s="47"/>
      <c r="E827" s="48"/>
      <c r="F827" s="47"/>
      <c r="G827" s="49"/>
      <c r="H827" s="50"/>
      <c r="I827" s="47"/>
      <c r="J827" s="47"/>
      <c r="K827" s="61"/>
      <c r="L827" s="47"/>
      <c r="M827" s="47"/>
      <c r="N827" s="47"/>
      <c r="O827" s="47"/>
      <c r="P827" s="47"/>
      <c r="Q827" s="48"/>
      <c r="R827" s="48"/>
      <c r="S827" s="62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  <c r="AD827" s="47"/>
      <c r="AE827" s="47"/>
      <c r="AF827" s="47"/>
      <c r="AG827" s="47"/>
      <c r="AH827" s="47"/>
      <c r="AI827" s="47"/>
      <c r="AJ827" s="47"/>
      <c r="AK827" s="47"/>
      <c r="AL827" s="47"/>
      <c r="AM827" s="47"/>
      <c r="AN827" s="47"/>
      <c r="AO827" s="47"/>
      <c r="AP827" s="47"/>
      <c r="AQ827" s="47"/>
      <c r="AR827" s="47"/>
      <c r="AS827" s="47"/>
      <c r="AT827" s="47"/>
      <c r="AU827" s="47"/>
      <c r="AV827" s="47"/>
      <c r="AW827" s="47"/>
      <c r="AX827" s="47"/>
      <c r="AY827" s="47"/>
      <c r="AZ827" s="47"/>
      <c r="BA827" s="47"/>
      <c r="BB827" s="47"/>
      <c r="BC827" s="47"/>
      <c r="BD827" s="47"/>
      <c r="BE827" s="47"/>
      <c r="BF827" s="47"/>
      <c r="BG827" s="47"/>
      <c r="BH827" s="47"/>
      <c r="BI827" s="47"/>
      <c r="BJ827" s="47"/>
      <c r="BK827" s="47"/>
      <c r="BL827" s="47"/>
      <c r="BM827" s="47"/>
      <c r="BN827" s="47"/>
      <c r="BO827" s="47"/>
      <c r="BP827" s="47"/>
    </row>
    <row r="828" spans="1:68" ht="12.75" customHeight="1">
      <c r="A828" s="48"/>
      <c r="B828" s="47"/>
      <c r="C828" s="47"/>
      <c r="D828" s="47"/>
      <c r="E828" s="48"/>
      <c r="F828" s="47"/>
      <c r="G828" s="49"/>
      <c r="H828" s="50"/>
      <c r="I828" s="47"/>
      <c r="J828" s="47"/>
      <c r="K828" s="61"/>
      <c r="L828" s="47"/>
      <c r="M828" s="47"/>
      <c r="N828" s="47"/>
      <c r="O828" s="47"/>
      <c r="P828" s="47"/>
      <c r="Q828" s="48"/>
      <c r="R828" s="48"/>
      <c r="S828" s="62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  <c r="AD828" s="47"/>
      <c r="AE828" s="47"/>
      <c r="AF828" s="47"/>
      <c r="AG828" s="47"/>
      <c r="AH828" s="47"/>
      <c r="AI828" s="47"/>
      <c r="AJ828" s="47"/>
      <c r="AK828" s="47"/>
      <c r="AL828" s="47"/>
      <c r="AM828" s="47"/>
      <c r="AN828" s="47"/>
      <c r="AO828" s="47"/>
      <c r="AP828" s="47"/>
      <c r="AQ828" s="47"/>
      <c r="AR828" s="47"/>
      <c r="AS828" s="47"/>
      <c r="AT828" s="47"/>
      <c r="AU828" s="47"/>
      <c r="AV828" s="47"/>
      <c r="AW828" s="47"/>
      <c r="AX828" s="47"/>
      <c r="AY828" s="47"/>
      <c r="AZ828" s="47"/>
      <c r="BA828" s="47"/>
      <c r="BB828" s="47"/>
      <c r="BC828" s="47"/>
      <c r="BD828" s="47"/>
      <c r="BE828" s="47"/>
      <c r="BF828" s="47"/>
      <c r="BG828" s="47"/>
      <c r="BH828" s="47"/>
      <c r="BI828" s="47"/>
      <c r="BJ828" s="47"/>
      <c r="BK828" s="47"/>
      <c r="BL828" s="47"/>
      <c r="BM828" s="47"/>
      <c r="BN828" s="47"/>
      <c r="BO828" s="47"/>
      <c r="BP828" s="47"/>
    </row>
    <row r="829" spans="1:68" ht="12.75" customHeight="1">
      <c r="A829" s="48"/>
      <c r="B829" s="47"/>
      <c r="C829" s="47"/>
      <c r="D829" s="47"/>
      <c r="E829" s="48"/>
      <c r="F829" s="47"/>
      <c r="G829" s="49"/>
      <c r="H829" s="50"/>
      <c r="I829" s="47"/>
      <c r="J829" s="47"/>
      <c r="K829" s="61"/>
      <c r="L829" s="47"/>
      <c r="M829" s="47"/>
      <c r="N829" s="47"/>
      <c r="O829" s="47"/>
      <c r="P829" s="47"/>
      <c r="Q829" s="48"/>
      <c r="R829" s="48"/>
      <c r="S829" s="62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  <c r="AD829" s="47"/>
      <c r="AE829" s="47"/>
      <c r="AF829" s="47"/>
      <c r="AG829" s="47"/>
      <c r="AH829" s="47"/>
      <c r="AI829" s="47"/>
      <c r="AJ829" s="47"/>
      <c r="AK829" s="47"/>
      <c r="AL829" s="47"/>
      <c r="AM829" s="47"/>
      <c r="AN829" s="47"/>
      <c r="AO829" s="47"/>
      <c r="AP829" s="47"/>
      <c r="AQ829" s="47"/>
      <c r="AR829" s="47"/>
      <c r="AS829" s="47"/>
      <c r="AT829" s="47"/>
      <c r="AU829" s="47"/>
      <c r="AV829" s="47"/>
      <c r="AW829" s="47"/>
      <c r="AX829" s="47"/>
      <c r="AY829" s="47"/>
      <c r="AZ829" s="47"/>
      <c r="BA829" s="47"/>
      <c r="BB829" s="47"/>
      <c r="BC829" s="47"/>
      <c r="BD829" s="47"/>
      <c r="BE829" s="47"/>
      <c r="BF829" s="47"/>
      <c r="BG829" s="47"/>
      <c r="BH829" s="47"/>
      <c r="BI829" s="47"/>
      <c r="BJ829" s="47"/>
      <c r="BK829" s="47"/>
      <c r="BL829" s="47"/>
      <c r="BM829" s="47"/>
      <c r="BN829" s="47"/>
      <c r="BO829" s="47"/>
      <c r="BP829" s="47"/>
    </row>
    <row r="830" spans="1:68" ht="12.75" customHeight="1">
      <c r="A830" s="48"/>
      <c r="B830" s="47"/>
      <c r="C830" s="47"/>
      <c r="D830" s="47"/>
      <c r="E830" s="48"/>
      <c r="F830" s="47"/>
      <c r="G830" s="49"/>
      <c r="H830" s="50"/>
      <c r="I830" s="47"/>
      <c r="J830" s="47"/>
      <c r="K830" s="61"/>
      <c r="L830" s="47"/>
      <c r="M830" s="47"/>
      <c r="N830" s="47"/>
      <c r="O830" s="47"/>
      <c r="P830" s="47"/>
      <c r="Q830" s="48"/>
      <c r="R830" s="48"/>
      <c r="S830" s="62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  <c r="AD830" s="47"/>
      <c r="AE830" s="47"/>
      <c r="AF830" s="47"/>
      <c r="AG830" s="47"/>
      <c r="AH830" s="47"/>
      <c r="AI830" s="47"/>
      <c r="AJ830" s="47"/>
      <c r="AK830" s="47"/>
      <c r="AL830" s="47"/>
      <c r="AM830" s="47"/>
      <c r="AN830" s="47"/>
      <c r="AO830" s="47"/>
      <c r="AP830" s="47"/>
      <c r="AQ830" s="47"/>
      <c r="AR830" s="47"/>
      <c r="AS830" s="47"/>
      <c r="AT830" s="47"/>
      <c r="AU830" s="47"/>
      <c r="AV830" s="47"/>
      <c r="AW830" s="47"/>
      <c r="AX830" s="47"/>
      <c r="AY830" s="47"/>
      <c r="AZ830" s="47"/>
      <c r="BA830" s="47"/>
      <c r="BB830" s="47"/>
      <c r="BC830" s="47"/>
      <c r="BD830" s="47"/>
      <c r="BE830" s="47"/>
      <c r="BF830" s="47"/>
      <c r="BG830" s="47"/>
      <c r="BH830" s="47"/>
      <c r="BI830" s="47"/>
      <c r="BJ830" s="47"/>
      <c r="BK830" s="47"/>
      <c r="BL830" s="47"/>
      <c r="BM830" s="47"/>
      <c r="BN830" s="47"/>
      <c r="BO830" s="47"/>
      <c r="BP830" s="47"/>
    </row>
    <row r="831" spans="1:68" ht="12.75" customHeight="1">
      <c r="A831" s="48"/>
      <c r="B831" s="47"/>
      <c r="C831" s="47"/>
      <c r="D831" s="47"/>
      <c r="E831" s="48"/>
      <c r="F831" s="47"/>
      <c r="G831" s="49"/>
      <c r="H831" s="50"/>
      <c r="I831" s="47"/>
      <c r="J831" s="47"/>
      <c r="K831" s="61"/>
      <c r="L831" s="47"/>
      <c r="M831" s="47"/>
      <c r="N831" s="47"/>
      <c r="O831" s="47"/>
      <c r="P831" s="47"/>
      <c r="Q831" s="48"/>
      <c r="R831" s="48"/>
      <c r="S831" s="62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  <c r="AD831" s="47"/>
      <c r="AE831" s="47"/>
      <c r="AF831" s="47"/>
      <c r="AG831" s="47"/>
      <c r="AH831" s="47"/>
      <c r="AI831" s="47"/>
      <c r="AJ831" s="47"/>
      <c r="AK831" s="47"/>
      <c r="AL831" s="47"/>
      <c r="AM831" s="47"/>
      <c r="AN831" s="47"/>
      <c r="AO831" s="47"/>
      <c r="AP831" s="47"/>
      <c r="AQ831" s="47"/>
      <c r="AR831" s="47"/>
      <c r="AS831" s="47"/>
      <c r="AT831" s="47"/>
      <c r="AU831" s="47"/>
      <c r="AV831" s="47"/>
      <c r="AW831" s="47"/>
      <c r="AX831" s="47"/>
      <c r="AY831" s="47"/>
      <c r="AZ831" s="47"/>
      <c r="BA831" s="47"/>
      <c r="BB831" s="47"/>
      <c r="BC831" s="47"/>
      <c r="BD831" s="47"/>
      <c r="BE831" s="47"/>
      <c r="BF831" s="47"/>
      <c r="BG831" s="47"/>
      <c r="BH831" s="47"/>
      <c r="BI831" s="47"/>
      <c r="BJ831" s="47"/>
      <c r="BK831" s="47"/>
      <c r="BL831" s="47"/>
      <c r="BM831" s="47"/>
      <c r="BN831" s="47"/>
      <c r="BO831" s="47"/>
      <c r="BP831" s="47"/>
    </row>
    <row r="832" spans="1:68" ht="12.75" customHeight="1">
      <c r="A832" s="48"/>
      <c r="B832" s="47"/>
      <c r="C832" s="47"/>
      <c r="D832" s="47"/>
      <c r="E832" s="48"/>
      <c r="F832" s="47"/>
      <c r="G832" s="49"/>
      <c r="H832" s="50"/>
      <c r="I832" s="47"/>
      <c r="J832" s="47"/>
      <c r="K832" s="61"/>
      <c r="L832" s="47"/>
      <c r="M832" s="47"/>
      <c r="N832" s="47"/>
      <c r="O832" s="47"/>
      <c r="P832" s="47"/>
      <c r="Q832" s="48"/>
      <c r="R832" s="48"/>
      <c r="S832" s="62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  <c r="AD832" s="47"/>
      <c r="AE832" s="47"/>
      <c r="AF832" s="47"/>
      <c r="AG832" s="47"/>
      <c r="AH832" s="47"/>
      <c r="AI832" s="47"/>
      <c r="AJ832" s="47"/>
      <c r="AK832" s="47"/>
      <c r="AL832" s="47"/>
      <c r="AM832" s="47"/>
      <c r="AN832" s="47"/>
      <c r="AO832" s="47"/>
      <c r="AP832" s="47"/>
      <c r="AQ832" s="47"/>
      <c r="AR832" s="47"/>
      <c r="AS832" s="47"/>
      <c r="AT832" s="47"/>
      <c r="AU832" s="47"/>
      <c r="AV832" s="47"/>
      <c r="AW832" s="47"/>
      <c r="AX832" s="47"/>
      <c r="AY832" s="47"/>
      <c r="AZ832" s="47"/>
      <c r="BA832" s="47"/>
      <c r="BB832" s="47"/>
      <c r="BC832" s="47"/>
      <c r="BD832" s="47"/>
      <c r="BE832" s="47"/>
      <c r="BF832" s="47"/>
      <c r="BG832" s="47"/>
      <c r="BH832" s="47"/>
      <c r="BI832" s="47"/>
      <c r="BJ832" s="47"/>
      <c r="BK832" s="47"/>
      <c r="BL832" s="47"/>
      <c r="BM832" s="47"/>
      <c r="BN832" s="47"/>
      <c r="BO832" s="47"/>
      <c r="BP832" s="47"/>
    </row>
    <row r="833" spans="1:68" ht="12.75" customHeight="1">
      <c r="A833" s="48"/>
      <c r="B833" s="47"/>
      <c r="C833" s="47"/>
      <c r="D833" s="47"/>
      <c r="E833" s="48"/>
      <c r="F833" s="47"/>
      <c r="G833" s="49"/>
      <c r="H833" s="50"/>
      <c r="I833" s="47"/>
      <c r="J833" s="47"/>
      <c r="K833" s="61"/>
      <c r="L833" s="47"/>
      <c r="M833" s="47"/>
      <c r="N833" s="47"/>
      <c r="O833" s="47"/>
      <c r="P833" s="47"/>
      <c r="Q833" s="48"/>
      <c r="R833" s="48"/>
      <c r="S833" s="62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  <c r="AD833" s="47"/>
      <c r="AE833" s="47"/>
      <c r="AF833" s="47"/>
      <c r="AG833" s="47"/>
      <c r="AH833" s="47"/>
      <c r="AI833" s="47"/>
      <c r="AJ833" s="47"/>
      <c r="AK833" s="47"/>
      <c r="AL833" s="47"/>
      <c r="AM833" s="47"/>
      <c r="AN833" s="47"/>
      <c r="AO833" s="47"/>
      <c r="AP833" s="47"/>
      <c r="AQ833" s="47"/>
      <c r="AR833" s="47"/>
      <c r="AS833" s="47"/>
      <c r="AT833" s="47"/>
      <c r="AU833" s="47"/>
      <c r="AV833" s="47"/>
      <c r="AW833" s="47"/>
      <c r="AX833" s="47"/>
      <c r="AY833" s="47"/>
      <c r="AZ833" s="47"/>
      <c r="BA833" s="47"/>
      <c r="BB833" s="47"/>
      <c r="BC833" s="47"/>
      <c r="BD833" s="47"/>
      <c r="BE833" s="47"/>
      <c r="BF833" s="47"/>
      <c r="BG833" s="47"/>
      <c r="BH833" s="47"/>
      <c r="BI833" s="47"/>
      <c r="BJ833" s="47"/>
      <c r="BK833" s="47"/>
      <c r="BL833" s="47"/>
      <c r="BM833" s="47"/>
      <c r="BN833" s="47"/>
      <c r="BO833" s="47"/>
      <c r="BP833" s="47"/>
    </row>
    <row r="834" spans="1:68" ht="12.75" customHeight="1">
      <c r="A834" s="48"/>
      <c r="B834" s="47"/>
      <c r="C834" s="47"/>
      <c r="D834" s="47"/>
      <c r="E834" s="48"/>
      <c r="F834" s="47"/>
      <c r="G834" s="49"/>
      <c r="H834" s="50"/>
      <c r="I834" s="47"/>
      <c r="J834" s="47"/>
      <c r="K834" s="61"/>
      <c r="L834" s="47"/>
      <c r="M834" s="47"/>
      <c r="N834" s="47"/>
      <c r="O834" s="47"/>
      <c r="P834" s="47"/>
      <c r="Q834" s="48"/>
      <c r="R834" s="48"/>
      <c r="S834" s="62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  <c r="AD834" s="47"/>
      <c r="AE834" s="47"/>
      <c r="AF834" s="47"/>
      <c r="AG834" s="47"/>
      <c r="AH834" s="47"/>
      <c r="AI834" s="47"/>
      <c r="AJ834" s="47"/>
      <c r="AK834" s="47"/>
      <c r="AL834" s="47"/>
      <c r="AM834" s="47"/>
      <c r="AN834" s="47"/>
      <c r="AO834" s="47"/>
      <c r="AP834" s="47"/>
      <c r="AQ834" s="47"/>
      <c r="AR834" s="47"/>
      <c r="AS834" s="47"/>
      <c r="AT834" s="47"/>
      <c r="AU834" s="47"/>
      <c r="AV834" s="47"/>
      <c r="AW834" s="47"/>
      <c r="AX834" s="47"/>
      <c r="AY834" s="47"/>
      <c r="AZ834" s="47"/>
      <c r="BA834" s="47"/>
      <c r="BB834" s="47"/>
      <c r="BC834" s="47"/>
      <c r="BD834" s="47"/>
      <c r="BE834" s="47"/>
      <c r="BF834" s="47"/>
      <c r="BG834" s="47"/>
      <c r="BH834" s="47"/>
      <c r="BI834" s="47"/>
      <c r="BJ834" s="47"/>
      <c r="BK834" s="47"/>
      <c r="BL834" s="47"/>
      <c r="BM834" s="47"/>
      <c r="BN834" s="47"/>
      <c r="BO834" s="47"/>
      <c r="BP834" s="47"/>
    </row>
    <row r="835" spans="1:68" ht="12.75" customHeight="1">
      <c r="A835" s="48"/>
      <c r="B835" s="47"/>
      <c r="C835" s="47"/>
      <c r="D835" s="47"/>
      <c r="E835" s="48"/>
      <c r="F835" s="47"/>
      <c r="G835" s="49"/>
      <c r="H835" s="50"/>
      <c r="I835" s="47"/>
      <c r="J835" s="47"/>
      <c r="K835" s="61"/>
      <c r="L835" s="47"/>
      <c r="M835" s="47"/>
      <c r="N835" s="47"/>
      <c r="O835" s="47"/>
      <c r="P835" s="47"/>
      <c r="Q835" s="48"/>
      <c r="R835" s="48"/>
      <c r="S835" s="62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  <c r="AD835" s="47"/>
      <c r="AE835" s="47"/>
      <c r="AF835" s="47"/>
      <c r="AG835" s="47"/>
      <c r="AH835" s="47"/>
      <c r="AI835" s="47"/>
      <c r="AJ835" s="47"/>
      <c r="AK835" s="47"/>
      <c r="AL835" s="47"/>
      <c r="AM835" s="47"/>
      <c r="AN835" s="47"/>
      <c r="AO835" s="47"/>
      <c r="AP835" s="47"/>
      <c r="AQ835" s="47"/>
      <c r="AR835" s="47"/>
      <c r="AS835" s="47"/>
      <c r="AT835" s="47"/>
      <c r="AU835" s="47"/>
      <c r="AV835" s="47"/>
      <c r="AW835" s="47"/>
      <c r="AX835" s="47"/>
      <c r="AY835" s="47"/>
      <c r="AZ835" s="47"/>
      <c r="BA835" s="47"/>
      <c r="BB835" s="47"/>
      <c r="BC835" s="47"/>
      <c r="BD835" s="47"/>
      <c r="BE835" s="47"/>
      <c r="BF835" s="47"/>
      <c r="BG835" s="47"/>
      <c r="BH835" s="47"/>
      <c r="BI835" s="47"/>
      <c r="BJ835" s="47"/>
      <c r="BK835" s="47"/>
      <c r="BL835" s="47"/>
      <c r="BM835" s="47"/>
      <c r="BN835" s="47"/>
      <c r="BO835" s="47"/>
      <c r="BP835" s="47"/>
    </row>
    <row r="836" spans="1:68" ht="12.75" customHeight="1">
      <c r="A836" s="48"/>
      <c r="B836" s="47"/>
      <c r="C836" s="47"/>
      <c r="D836" s="47"/>
      <c r="E836" s="48"/>
      <c r="F836" s="47"/>
      <c r="G836" s="49"/>
      <c r="H836" s="50"/>
      <c r="I836" s="47"/>
      <c r="J836" s="47"/>
      <c r="K836" s="61"/>
      <c r="L836" s="47"/>
      <c r="M836" s="47"/>
      <c r="N836" s="47"/>
      <c r="O836" s="47"/>
      <c r="P836" s="47"/>
      <c r="Q836" s="48"/>
      <c r="R836" s="48"/>
      <c r="S836" s="62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  <c r="AD836" s="47"/>
      <c r="AE836" s="47"/>
      <c r="AF836" s="47"/>
      <c r="AG836" s="47"/>
      <c r="AH836" s="47"/>
      <c r="AI836" s="47"/>
      <c r="AJ836" s="47"/>
      <c r="AK836" s="47"/>
      <c r="AL836" s="47"/>
      <c r="AM836" s="47"/>
      <c r="AN836" s="47"/>
      <c r="AO836" s="47"/>
      <c r="AP836" s="47"/>
      <c r="AQ836" s="47"/>
      <c r="AR836" s="47"/>
      <c r="AS836" s="47"/>
      <c r="AT836" s="47"/>
      <c r="AU836" s="47"/>
      <c r="AV836" s="47"/>
      <c r="AW836" s="47"/>
      <c r="AX836" s="47"/>
      <c r="AY836" s="47"/>
      <c r="AZ836" s="47"/>
      <c r="BA836" s="47"/>
      <c r="BB836" s="47"/>
      <c r="BC836" s="47"/>
      <c r="BD836" s="47"/>
      <c r="BE836" s="47"/>
      <c r="BF836" s="47"/>
      <c r="BG836" s="47"/>
      <c r="BH836" s="47"/>
      <c r="BI836" s="47"/>
      <c r="BJ836" s="47"/>
      <c r="BK836" s="47"/>
      <c r="BL836" s="47"/>
      <c r="BM836" s="47"/>
      <c r="BN836" s="47"/>
      <c r="BO836" s="47"/>
      <c r="BP836" s="47"/>
    </row>
    <row r="837" spans="1:68" ht="12.75" customHeight="1">
      <c r="A837" s="48"/>
      <c r="B837" s="47"/>
      <c r="C837" s="47"/>
      <c r="D837" s="47"/>
      <c r="E837" s="48"/>
      <c r="F837" s="47"/>
      <c r="G837" s="49"/>
      <c r="H837" s="50"/>
      <c r="I837" s="47"/>
      <c r="J837" s="47"/>
      <c r="K837" s="61"/>
      <c r="L837" s="47"/>
      <c r="M837" s="47"/>
      <c r="N837" s="47"/>
      <c r="O837" s="47"/>
      <c r="P837" s="47"/>
      <c r="Q837" s="48"/>
      <c r="R837" s="48"/>
      <c r="S837" s="62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  <c r="AD837" s="47"/>
      <c r="AE837" s="47"/>
      <c r="AF837" s="47"/>
      <c r="AG837" s="47"/>
      <c r="AH837" s="47"/>
      <c r="AI837" s="47"/>
      <c r="AJ837" s="47"/>
      <c r="AK837" s="47"/>
      <c r="AL837" s="47"/>
      <c r="AM837" s="47"/>
      <c r="AN837" s="47"/>
      <c r="AO837" s="47"/>
      <c r="AP837" s="47"/>
      <c r="AQ837" s="47"/>
      <c r="AR837" s="47"/>
      <c r="AS837" s="47"/>
      <c r="AT837" s="47"/>
      <c r="AU837" s="47"/>
      <c r="AV837" s="47"/>
      <c r="AW837" s="47"/>
      <c r="AX837" s="47"/>
      <c r="AY837" s="47"/>
      <c r="AZ837" s="47"/>
      <c r="BA837" s="47"/>
      <c r="BB837" s="47"/>
      <c r="BC837" s="47"/>
      <c r="BD837" s="47"/>
      <c r="BE837" s="47"/>
      <c r="BF837" s="47"/>
      <c r="BG837" s="47"/>
      <c r="BH837" s="47"/>
      <c r="BI837" s="47"/>
      <c r="BJ837" s="47"/>
      <c r="BK837" s="47"/>
      <c r="BL837" s="47"/>
      <c r="BM837" s="47"/>
      <c r="BN837" s="47"/>
      <c r="BO837" s="47"/>
      <c r="BP837" s="47"/>
    </row>
    <row r="838" spans="1:68" ht="12.75" customHeight="1">
      <c r="A838" s="48"/>
      <c r="B838" s="47"/>
      <c r="C838" s="47"/>
      <c r="D838" s="47"/>
      <c r="E838" s="48"/>
      <c r="F838" s="47"/>
      <c r="G838" s="49"/>
      <c r="H838" s="50"/>
      <c r="I838" s="47"/>
      <c r="J838" s="47"/>
      <c r="K838" s="61"/>
      <c r="L838" s="47"/>
      <c r="M838" s="47"/>
      <c r="N838" s="47"/>
      <c r="O838" s="47"/>
      <c r="P838" s="47"/>
      <c r="Q838" s="48"/>
      <c r="R838" s="48"/>
      <c r="S838" s="62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  <c r="AD838" s="47"/>
      <c r="AE838" s="47"/>
      <c r="AF838" s="47"/>
      <c r="AG838" s="47"/>
      <c r="AH838" s="47"/>
      <c r="AI838" s="47"/>
      <c r="AJ838" s="47"/>
      <c r="AK838" s="47"/>
      <c r="AL838" s="47"/>
      <c r="AM838" s="47"/>
      <c r="AN838" s="47"/>
      <c r="AO838" s="47"/>
      <c r="AP838" s="47"/>
      <c r="AQ838" s="47"/>
      <c r="AR838" s="47"/>
      <c r="AS838" s="47"/>
      <c r="AT838" s="47"/>
      <c r="AU838" s="47"/>
      <c r="AV838" s="47"/>
      <c r="AW838" s="47"/>
      <c r="AX838" s="47"/>
      <c r="AY838" s="47"/>
      <c r="AZ838" s="47"/>
      <c r="BA838" s="47"/>
      <c r="BB838" s="47"/>
      <c r="BC838" s="47"/>
      <c r="BD838" s="47"/>
      <c r="BE838" s="47"/>
      <c r="BF838" s="47"/>
      <c r="BG838" s="47"/>
      <c r="BH838" s="47"/>
      <c r="BI838" s="47"/>
      <c r="BJ838" s="47"/>
      <c r="BK838" s="47"/>
      <c r="BL838" s="47"/>
      <c r="BM838" s="47"/>
      <c r="BN838" s="47"/>
      <c r="BO838" s="47"/>
      <c r="BP838" s="47"/>
    </row>
    <row r="839" spans="1:68" ht="12.75" customHeight="1">
      <c r="A839" s="48"/>
      <c r="B839" s="47"/>
      <c r="C839" s="47"/>
      <c r="D839" s="47"/>
      <c r="E839" s="48"/>
      <c r="F839" s="47"/>
      <c r="G839" s="49"/>
      <c r="H839" s="50"/>
      <c r="I839" s="47"/>
      <c r="J839" s="47"/>
      <c r="K839" s="61"/>
      <c r="L839" s="47"/>
      <c r="M839" s="47"/>
      <c r="N839" s="47"/>
      <c r="O839" s="47"/>
      <c r="P839" s="47"/>
      <c r="Q839" s="48"/>
      <c r="R839" s="48"/>
      <c r="S839" s="62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  <c r="AD839" s="47"/>
      <c r="AE839" s="47"/>
      <c r="AF839" s="47"/>
      <c r="AG839" s="47"/>
      <c r="AH839" s="47"/>
      <c r="AI839" s="47"/>
      <c r="AJ839" s="47"/>
      <c r="AK839" s="47"/>
      <c r="AL839" s="47"/>
      <c r="AM839" s="47"/>
      <c r="AN839" s="47"/>
      <c r="AO839" s="47"/>
      <c r="AP839" s="47"/>
      <c r="AQ839" s="47"/>
      <c r="AR839" s="47"/>
      <c r="AS839" s="47"/>
      <c r="AT839" s="47"/>
      <c r="AU839" s="47"/>
      <c r="AV839" s="47"/>
      <c r="AW839" s="47"/>
      <c r="AX839" s="47"/>
      <c r="AY839" s="47"/>
      <c r="AZ839" s="47"/>
      <c r="BA839" s="47"/>
      <c r="BB839" s="47"/>
      <c r="BC839" s="47"/>
      <c r="BD839" s="47"/>
      <c r="BE839" s="47"/>
      <c r="BF839" s="47"/>
      <c r="BG839" s="47"/>
      <c r="BH839" s="47"/>
      <c r="BI839" s="47"/>
      <c r="BJ839" s="47"/>
      <c r="BK839" s="47"/>
      <c r="BL839" s="47"/>
      <c r="BM839" s="47"/>
      <c r="BN839" s="47"/>
      <c r="BO839" s="47"/>
      <c r="BP839" s="47"/>
    </row>
    <row r="840" spans="1:68" ht="12.75" customHeight="1">
      <c r="A840" s="48"/>
      <c r="B840" s="47"/>
      <c r="C840" s="47"/>
      <c r="D840" s="47"/>
      <c r="E840" s="48"/>
      <c r="F840" s="47"/>
      <c r="G840" s="49"/>
      <c r="H840" s="50"/>
      <c r="I840" s="47"/>
      <c r="J840" s="47"/>
      <c r="K840" s="61"/>
      <c r="L840" s="47"/>
      <c r="M840" s="47"/>
      <c r="N840" s="47"/>
      <c r="O840" s="47"/>
      <c r="P840" s="47"/>
      <c r="Q840" s="48"/>
      <c r="R840" s="48"/>
      <c r="S840" s="62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  <c r="AD840" s="47"/>
      <c r="AE840" s="47"/>
      <c r="AF840" s="47"/>
      <c r="AG840" s="47"/>
      <c r="AH840" s="47"/>
      <c r="AI840" s="47"/>
      <c r="AJ840" s="47"/>
      <c r="AK840" s="47"/>
      <c r="AL840" s="47"/>
      <c r="AM840" s="47"/>
      <c r="AN840" s="47"/>
      <c r="AO840" s="47"/>
      <c r="AP840" s="47"/>
      <c r="AQ840" s="47"/>
      <c r="AR840" s="47"/>
      <c r="AS840" s="47"/>
      <c r="AT840" s="47"/>
      <c r="AU840" s="47"/>
      <c r="AV840" s="47"/>
      <c r="AW840" s="47"/>
      <c r="AX840" s="47"/>
      <c r="AY840" s="47"/>
      <c r="AZ840" s="47"/>
      <c r="BA840" s="47"/>
      <c r="BB840" s="47"/>
      <c r="BC840" s="47"/>
      <c r="BD840" s="47"/>
      <c r="BE840" s="47"/>
      <c r="BF840" s="47"/>
      <c r="BG840" s="47"/>
      <c r="BH840" s="47"/>
      <c r="BI840" s="47"/>
      <c r="BJ840" s="47"/>
      <c r="BK840" s="47"/>
      <c r="BL840" s="47"/>
      <c r="BM840" s="47"/>
      <c r="BN840" s="47"/>
      <c r="BO840" s="47"/>
      <c r="BP840" s="47"/>
    </row>
    <row r="841" spans="1:68" ht="12.75" customHeight="1">
      <c r="A841" s="48"/>
      <c r="B841" s="47"/>
      <c r="C841" s="47"/>
      <c r="D841" s="47"/>
      <c r="E841" s="48"/>
      <c r="F841" s="47"/>
      <c r="G841" s="49"/>
      <c r="H841" s="50"/>
      <c r="I841" s="47"/>
      <c r="J841" s="47"/>
      <c r="K841" s="61"/>
      <c r="L841" s="47"/>
      <c r="M841" s="47"/>
      <c r="N841" s="47"/>
      <c r="O841" s="47"/>
      <c r="P841" s="47"/>
      <c r="Q841" s="48"/>
      <c r="R841" s="48"/>
      <c r="S841" s="62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  <c r="AD841" s="47"/>
      <c r="AE841" s="47"/>
      <c r="AF841" s="47"/>
      <c r="AG841" s="47"/>
      <c r="AH841" s="47"/>
      <c r="AI841" s="47"/>
      <c r="AJ841" s="47"/>
      <c r="AK841" s="47"/>
      <c r="AL841" s="47"/>
      <c r="AM841" s="47"/>
      <c r="AN841" s="47"/>
      <c r="AO841" s="47"/>
      <c r="AP841" s="47"/>
      <c r="AQ841" s="47"/>
      <c r="AR841" s="47"/>
      <c r="AS841" s="47"/>
      <c r="AT841" s="47"/>
      <c r="AU841" s="47"/>
      <c r="AV841" s="47"/>
      <c r="AW841" s="47"/>
      <c r="AX841" s="47"/>
      <c r="AY841" s="47"/>
      <c r="AZ841" s="47"/>
      <c r="BA841" s="47"/>
      <c r="BB841" s="47"/>
      <c r="BC841" s="47"/>
      <c r="BD841" s="47"/>
      <c r="BE841" s="47"/>
      <c r="BF841" s="47"/>
      <c r="BG841" s="47"/>
      <c r="BH841" s="47"/>
      <c r="BI841" s="47"/>
      <c r="BJ841" s="47"/>
      <c r="BK841" s="47"/>
      <c r="BL841" s="47"/>
      <c r="BM841" s="47"/>
      <c r="BN841" s="47"/>
      <c r="BO841" s="47"/>
      <c r="BP841" s="47"/>
    </row>
    <row r="842" spans="1:68" ht="12.75" customHeight="1">
      <c r="A842" s="48"/>
      <c r="B842" s="47"/>
      <c r="C842" s="47"/>
      <c r="D842" s="47"/>
      <c r="E842" s="48"/>
      <c r="F842" s="47"/>
      <c r="G842" s="49"/>
      <c r="H842" s="50"/>
      <c r="I842" s="47"/>
      <c r="J842" s="47"/>
      <c r="K842" s="61"/>
      <c r="L842" s="47"/>
      <c r="M842" s="47"/>
      <c r="N842" s="47"/>
      <c r="O842" s="47"/>
      <c r="P842" s="47"/>
      <c r="Q842" s="48"/>
      <c r="R842" s="48"/>
      <c r="S842" s="62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  <c r="AD842" s="47"/>
      <c r="AE842" s="47"/>
      <c r="AF842" s="47"/>
      <c r="AG842" s="47"/>
      <c r="AH842" s="47"/>
      <c r="AI842" s="47"/>
      <c r="AJ842" s="47"/>
      <c r="AK842" s="47"/>
      <c r="AL842" s="47"/>
      <c r="AM842" s="47"/>
      <c r="AN842" s="47"/>
      <c r="AO842" s="47"/>
      <c r="AP842" s="47"/>
      <c r="AQ842" s="47"/>
      <c r="AR842" s="47"/>
      <c r="AS842" s="47"/>
      <c r="AT842" s="47"/>
      <c r="AU842" s="47"/>
      <c r="AV842" s="47"/>
      <c r="AW842" s="47"/>
      <c r="AX842" s="47"/>
      <c r="AY842" s="47"/>
      <c r="AZ842" s="47"/>
      <c r="BA842" s="47"/>
      <c r="BB842" s="47"/>
      <c r="BC842" s="47"/>
      <c r="BD842" s="47"/>
      <c r="BE842" s="47"/>
      <c r="BF842" s="47"/>
      <c r="BG842" s="47"/>
      <c r="BH842" s="47"/>
      <c r="BI842" s="47"/>
      <c r="BJ842" s="47"/>
      <c r="BK842" s="47"/>
      <c r="BL842" s="47"/>
      <c r="BM842" s="47"/>
      <c r="BN842" s="47"/>
      <c r="BO842" s="47"/>
      <c r="BP842" s="47"/>
    </row>
    <row r="843" spans="1:68" ht="12.75" customHeight="1">
      <c r="A843" s="48"/>
      <c r="B843" s="47"/>
      <c r="C843" s="47"/>
      <c r="D843" s="47"/>
      <c r="E843" s="48"/>
      <c r="F843" s="47"/>
      <c r="G843" s="49"/>
      <c r="H843" s="50"/>
      <c r="I843" s="47"/>
      <c r="J843" s="47"/>
      <c r="K843" s="61"/>
      <c r="L843" s="47"/>
      <c r="M843" s="47"/>
      <c r="N843" s="47"/>
      <c r="O843" s="47"/>
      <c r="P843" s="47"/>
      <c r="Q843" s="48"/>
      <c r="R843" s="48"/>
      <c r="S843" s="62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  <c r="AD843" s="47"/>
      <c r="AE843" s="47"/>
      <c r="AF843" s="47"/>
      <c r="AG843" s="47"/>
      <c r="AH843" s="47"/>
      <c r="AI843" s="47"/>
      <c r="AJ843" s="47"/>
      <c r="AK843" s="47"/>
      <c r="AL843" s="47"/>
      <c r="AM843" s="47"/>
      <c r="AN843" s="47"/>
      <c r="AO843" s="47"/>
      <c r="AP843" s="47"/>
      <c r="AQ843" s="47"/>
      <c r="AR843" s="47"/>
      <c r="AS843" s="47"/>
      <c r="AT843" s="47"/>
      <c r="AU843" s="47"/>
      <c r="AV843" s="47"/>
      <c r="AW843" s="47"/>
      <c r="AX843" s="47"/>
      <c r="AY843" s="47"/>
      <c r="AZ843" s="47"/>
      <c r="BA843" s="47"/>
      <c r="BB843" s="47"/>
      <c r="BC843" s="47"/>
      <c r="BD843" s="47"/>
      <c r="BE843" s="47"/>
      <c r="BF843" s="47"/>
      <c r="BG843" s="47"/>
      <c r="BH843" s="47"/>
      <c r="BI843" s="47"/>
      <c r="BJ843" s="47"/>
      <c r="BK843" s="47"/>
      <c r="BL843" s="47"/>
      <c r="BM843" s="47"/>
      <c r="BN843" s="47"/>
      <c r="BO843" s="47"/>
      <c r="BP843" s="47"/>
    </row>
    <row r="844" spans="1:68" ht="12.75" customHeight="1">
      <c r="A844" s="48"/>
      <c r="B844" s="47"/>
      <c r="C844" s="47"/>
      <c r="D844" s="47"/>
      <c r="E844" s="48"/>
      <c r="F844" s="47"/>
      <c r="G844" s="49"/>
      <c r="H844" s="50"/>
      <c r="I844" s="47"/>
      <c r="J844" s="47"/>
      <c r="K844" s="61"/>
      <c r="L844" s="47"/>
      <c r="M844" s="47"/>
      <c r="N844" s="47"/>
      <c r="O844" s="47"/>
      <c r="P844" s="47"/>
      <c r="Q844" s="48"/>
      <c r="R844" s="48"/>
      <c r="S844" s="62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  <c r="AD844" s="47"/>
      <c r="AE844" s="47"/>
      <c r="AF844" s="47"/>
      <c r="AG844" s="47"/>
      <c r="AH844" s="47"/>
      <c r="AI844" s="47"/>
      <c r="AJ844" s="47"/>
      <c r="AK844" s="47"/>
      <c r="AL844" s="47"/>
      <c r="AM844" s="47"/>
      <c r="AN844" s="47"/>
      <c r="AO844" s="47"/>
      <c r="AP844" s="47"/>
      <c r="AQ844" s="47"/>
      <c r="AR844" s="47"/>
      <c r="AS844" s="47"/>
      <c r="AT844" s="47"/>
      <c r="AU844" s="47"/>
      <c r="AV844" s="47"/>
      <c r="AW844" s="47"/>
      <c r="AX844" s="47"/>
      <c r="AY844" s="47"/>
      <c r="AZ844" s="47"/>
      <c r="BA844" s="47"/>
      <c r="BB844" s="47"/>
      <c r="BC844" s="47"/>
      <c r="BD844" s="47"/>
      <c r="BE844" s="47"/>
      <c r="BF844" s="47"/>
      <c r="BG844" s="47"/>
      <c r="BH844" s="47"/>
      <c r="BI844" s="47"/>
      <c r="BJ844" s="47"/>
      <c r="BK844" s="47"/>
      <c r="BL844" s="47"/>
      <c r="BM844" s="47"/>
      <c r="BN844" s="47"/>
      <c r="BO844" s="47"/>
      <c r="BP844" s="47"/>
    </row>
    <row r="845" spans="1:68" ht="12.75" customHeight="1">
      <c r="A845" s="48"/>
      <c r="B845" s="47"/>
      <c r="C845" s="47"/>
      <c r="D845" s="47"/>
      <c r="E845" s="48"/>
      <c r="F845" s="47"/>
      <c r="G845" s="49"/>
      <c r="H845" s="50"/>
      <c r="I845" s="47"/>
      <c r="J845" s="47"/>
      <c r="K845" s="61"/>
      <c r="L845" s="47"/>
      <c r="M845" s="47"/>
      <c r="N845" s="47"/>
      <c r="O845" s="47"/>
      <c r="P845" s="47"/>
      <c r="Q845" s="48"/>
      <c r="R845" s="48"/>
      <c r="S845" s="62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  <c r="AD845" s="47"/>
      <c r="AE845" s="47"/>
      <c r="AF845" s="47"/>
      <c r="AG845" s="47"/>
      <c r="AH845" s="47"/>
      <c r="AI845" s="47"/>
      <c r="AJ845" s="47"/>
      <c r="AK845" s="47"/>
      <c r="AL845" s="47"/>
      <c r="AM845" s="47"/>
      <c r="AN845" s="47"/>
      <c r="AO845" s="47"/>
      <c r="AP845" s="47"/>
      <c r="AQ845" s="47"/>
      <c r="AR845" s="47"/>
      <c r="AS845" s="47"/>
      <c r="AT845" s="47"/>
      <c r="AU845" s="47"/>
      <c r="AV845" s="47"/>
      <c r="AW845" s="47"/>
      <c r="AX845" s="47"/>
      <c r="AY845" s="47"/>
      <c r="AZ845" s="47"/>
      <c r="BA845" s="47"/>
      <c r="BB845" s="47"/>
      <c r="BC845" s="47"/>
      <c r="BD845" s="47"/>
      <c r="BE845" s="47"/>
      <c r="BF845" s="47"/>
      <c r="BG845" s="47"/>
      <c r="BH845" s="47"/>
      <c r="BI845" s="47"/>
      <c r="BJ845" s="47"/>
      <c r="BK845" s="47"/>
      <c r="BL845" s="47"/>
      <c r="BM845" s="47"/>
      <c r="BN845" s="47"/>
      <c r="BO845" s="47"/>
      <c r="BP845" s="47"/>
    </row>
    <row r="846" spans="1:68" ht="12.75" customHeight="1">
      <c r="A846" s="48"/>
      <c r="B846" s="47"/>
      <c r="C846" s="47"/>
      <c r="D846" s="47"/>
      <c r="E846" s="48"/>
      <c r="F846" s="47"/>
      <c r="G846" s="49"/>
      <c r="H846" s="50"/>
      <c r="I846" s="47"/>
      <c r="J846" s="47"/>
      <c r="K846" s="61"/>
      <c r="L846" s="47"/>
      <c r="M846" s="47"/>
      <c r="N846" s="47"/>
      <c r="O846" s="47"/>
      <c r="P846" s="47"/>
      <c r="Q846" s="48"/>
      <c r="R846" s="48"/>
      <c r="S846" s="62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  <c r="AD846" s="47"/>
      <c r="AE846" s="47"/>
      <c r="AF846" s="47"/>
      <c r="AG846" s="47"/>
      <c r="AH846" s="47"/>
      <c r="AI846" s="47"/>
      <c r="AJ846" s="47"/>
      <c r="AK846" s="47"/>
      <c r="AL846" s="47"/>
      <c r="AM846" s="47"/>
      <c r="AN846" s="47"/>
      <c r="AO846" s="47"/>
      <c r="AP846" s="47"/>
      <c r="AQ846" s="47"/>
      <c r="AR846" s="47"/>
      <c r="AS846" s="47"/>
      <c r="AT846" s="47"/>
      <c r="AU846" s="47"/>
      <c r="AV846" s="47"/>
      <c r="AW846" s="47"/>
      <c r="AX846" s="47"/>
      <c r="AY846" s="47"/>
      <c r="AZ846" s="47"/>
      <c r="BA846" s="47"/>
      <c r="BB846" s="47"/>
      <c r="BC846" s="47"/>
      <c r="BD846" s="47"/>
      <c r="BE846" s="47"/>
      <c r="BF846" s="47"/>
      <c r="BG846" s="47"/>
      <c r="BH846" s="47"/>
      <c r="BI846" s="47"/>
      <c r="BJ846" s="47"/>
      <c r="BK846" s="47"/>
      <c r="BL846" s="47"/>
      <c r="BM846" s="47"/>
      <c r="BN846" s="47"/>
      <c r="BO846" s="47"/>
      <c r="BP846" s="47"/>
    </row>
    <row r="847" spans="1:68" ht="12.75" customHeight="1">
      <c r="A847" s="48"/>
      <c r="B847" s="47"/>
      <c r="C847" s="47"/>
      <c r="D847" s="47"/>
      <c r="E847" s="48"/>
      <c r="F847" s="47"/>
      <c r="G847" s="49"/>
      <c r="H847" s="50"/>
      <c r="I847" s="47"/>
      <c r="J847" s="47"/>
      <c r="K847" s="61"/>
      <c r="L847" s="47"/>
      <c r="M847" s="47"/>
      <c r="N847" s="47"/>
      <c r="O847" s="47"/>
      <c r="P847" s="47"/>
      <c r="Q847" s="48"/>
      <c r="R847" s="48"/>
      <c r="S847" s="62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  <c r="AD847" s="47"/>
      <c r="AE847" s="47"/>
      <c r="AF847" s="47"/>
      <c r="AG847" s="47"/>
      <c r="AH847" s="47"/>
      <c r="AI847" s="47"/>
      <c r="AJ847" s="47"/>
      <c r="AK847" s="47"/>
      <c r="AL847" s="47"/>
      <c r="AM847" s="47"/>
      <c r="AN847" s="47"/>
      <c r="AO847" s="47"/>
      <c r="AP847" s="47"/>
      <c r="AQ847" s="47"/>
      <c r="AR847" s="47"/>
      <c r="AS847" s="47"/>
      <c r="AT847" s="47"/>
      <c r="AU847" s="47"/>
      <c r="AV847" s="47"/>
      <c r="AW847" s="47"/>
      <c r="AX847" s="47"/>
      <c r="AY847" s="47"/>
      <c r="AZ847" s="47"/>
      <c r="BA847" s="47"/>
      <c r="BB847" s="47"/>
      <c r="BC847" s="47"/>
      <c r="BD847" s="47"/>
      <c r="BE847" s="47"/>
      <c r="BF847" s="47"/>
      <c r="BG847" s="47"/>
      <c r="BH847" s="47"/>
      <c r="BI847" s="47"/>
      <c r="BJ847" s="47"/>
      <c r="BK847" s="47"/>
      <c r="BL847" s="47"/>
      <c r="BM847" s="47"/>
      <c r="BN847" s="47"/>
      <c r="BO847" s="47"/>
      <c r="BP847" s="47"/>
    </row>
    <row r="848" spans="1:68" ht="12.75" customHeight="1">
      <c r="A848" s="48"/>
      <c r="B848" s="47"/>
      <c r="C848" s="47"/>
      <c r="D848" s="47"/>
      <c r="E848" s="48"/>
      <c r="F848" s="47"/>
      <c r="G848" s="49"/>
      <c r="H848" s="50"/>
      <c r="I848" s="47"/>
      <c r="J848" s="47"/>
      <c r="K848" s="61"/>
      <c r="L848" s="47"/>
      <c r="M848" s="47"/>
      <c r="N848" s="47"/>
      <c r="O848" s="47"/>
      <c r="P848" s="47"/>
      <c r="Q848" s="48"/>
      <c r="R848" s="48"/>
      <c r="S848" s="62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  <c r="AD848" s="47"/>
      <c r="AE848" s="47"/>
      <c r="AF848" s="47"/>
      <c r="AG848" s="47"/>
      <c r="AH848" s="47"/>
      <c r="AI848" s="47"/>
      <c r="AJ848" s="47"/>
      <c r="AK848" s="47"/>
      <c r="AL848" s="47"/>
      <c r="AM848" s="47"/>
      <c r="AN848" s="47"/>
      <c r="AO848" s="47"/>
      <c r="AP848" s="47"/>
      <c r="AQ848" s="47"/>
      <c r="AR848" s="47"/>
      <c r="AS848" s="47"/>
      <c r="AT848" s="47"/>
      <c r="AU848" s="47"/>
      <c r="AV848" s="47"/>
      <c r="AW848" s="47"/>
      <c r="AX848" s="47"/>
      <c r="AY848" s="47"/>
      <c r="AZ848" s="47"/>
      <c r="BA848" s="47"/>
      <c r="BB848" s="47"/>
      <c r="BC848" s="47"/>
      <c r="BD848" s="47"/>
      <c r="BE848" s="47"/>
      <c r="BF848" s="47"/>
      <c r="BG848" s="47"/>
      <c r="BH848" s="47"/>
      <c r="BI848" s="47"/>
      <c r="BJ848" s="47"/>
      <c r="BK848" s="47"/>
      <c r="BL848" s="47"/>
      <c r="BM848" s="47"/>
      <c r="BN848" s="47"/>
      <c r="BO848" s="47"/>
      <c r="BP848" s="47"/>
    </row>
    <row r="849" spans="1:68" ht="12.75" customHeight="1">
      <c r="A849" s="48"/>
      <c r="B849" s="47"/>
      <c r="C849" s="47"/>
      <c r="D849" s="47"/>
      <c r="E849" s="48"/>
      <c r="F849" s="47"/>
      <c r="G849" s="49"/>
      <c r="H849" s="50"/>
      <c r="I849" s="47"/>
      <c r="J849" s="47"/>
      <c r="K849" s="61"/>
      <c r="L849" s="47"/>
      <c r="M849" s="47"/>
      <c r="N849" s="47"/>
      <c r="O849" s="47"/>
      <c r="P849" s="47"/>
      <c r="Q849" s="48"/>
      <c r="R849" s="48"/>
      <c r="S849" s="62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  <c r="AD849" s="47"/>
      <c r="AE849" s="47"/>
      <c r="AF849" s="47"/>
      <c r="AG849" s="47"/>
      <c r="AH849" s="47"/>
      <c r="AI849" s="47"/>
      <c r="AJ849" s="47"/>
      <c r="AK849" s="47"/>
      <c r="AL849" s="47"/>
      <c r="AM849" s="47"/>
      <c r="AN849" s="47"/>
      <c r="AO849" s="47"/>
      <c r="AP849" s="47"/>
      <c r="AQ849" s="47"/>
      <c r="AR849" s="47"/>
      <c r="AS849" s="47"/>
      <c r="AT849" s="47"/>
      <c r="AU849" s="47"/>
      <c r="AV849" s="47"/>
      <c r="AW849" s="47"/>
      <c r="AX849" s="47"/>
      <c r="AY849" s="47"/>
      <c r="AZ849" s="47"/>
      <c r="BA849" s="47"/>
      <c r="BB849" s="47"/>
      <c r="BC849" s="47"/>
      <c r="BD849" s="47"/>
      <c r="BE849" s="47"/>
      <c r="BF849" s="47"/>
      <c r="BG849" s="47"/>
      <c r="BH849" s="47"/>
      <c r="BI849" s="47"/>
      <c r="BJ849" s="47"/>
      <c r="BK849" s="47"/>
      <c r="BL849" s="47"/>
      <c r="BM849" s="47"/>
      <c r="BN849" s="47"/>
      <c r="BO849" s="47"/>
      <c r="BP849" s="47"/>
    </row>
    <row r="850" spans="1:68" ht="12.75" customHeight="1">
      <c r="A850" s="48"/>
      <c r="B850" s="47"/>
      <c r="C850" s="47"/>
      <c r="D850" s="47"/>
      <c r="E850" s="48"/>
      <c r="F850" s="47"/>
      <c r="G850" s="49"/>
      <c r="H850" s="50"/>
      <c r="I850" s="47"/>
      <c r="J850" s="47"/>
      <c r="K850" s="61"/>
      <c r="L850" s="47"/>
      <c r="M850" s="47"/>
      <c r="N850" s="47"/>
      <c r="O850" s="47"/>
      <c r="P850" s="47"/>
      <c r="Q850" s="48"/>
      <c r="R850" s="48"/>
      <c r="S850" s="62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  <c r="AD850" s="47"/>
      <c r="AE850" s="47"/>
      <c r="AF850" s="47"/>
      <c r="AG850" s="47"/>
      <c r="AH850" s="47"/>
      <c r="AI850" s="47"/>
      <c r="AJ850" s="47"/>
      <c r="AK850" s="47"/>
      <c r="AL850" s="47"/>
      <c r="AM850" s="47"/>
      <c r="AN850" s="47"/>
      <c r="AO850" s="47"/>
      <c r="AP850" s="47"/>
      <c r="AQ850" s="47"/>
      <c r="AR850" s="47"/>
      <c r="AS850" s="47"/>
      <c r="AT850" s="47"/>
      <c r="AU850" s="47"/>
      <c r="AV850" s="47"/>
      <c r="AW850" s="47"/>
      <c r="AX850" s="47"/>
      <c r="AY850" s="47"/>
      <c r="AZ850" s="47"/>
      <c r="BA850" s="47"/>
      <c r="BB850" s="47"/>
      <c r="BC850" s="47"/>
      <c r="BD850" s="47"/>
      <c r="BE850" s="47"/>
      <c r="BF850" s="47"/>
      <c r="BG850" s="47"/>
      <c r="BH850" s="47"/>
      <c r="BI850" s="47"/>
      <c r="BJ850" s="47"/>
      <c r="BK850" s="47"/>
      <c r="BL850" s="47"/>
      <c r="BM850" s="47"/>
      <c r="BN850" s="47"/>
      <c r="BO850" s="47"/>
      <c r="BP850" s="47"/>
    </row>
    <row r="851" spans="1:68" ht="12.75" customHeight="1">
      <c r="A851" s="48"/>
      <c r="B851" s="47"/>
      <c r="C851" s="47"/>
      <c r="D851" s="47"/>
      <c r="E851" s="48"/>
      <c r="F851" s="47"/>
      <c r="G851" s="49"/>
      <c r="H851" s="50"/>
      <c r="I851" s="47"/>
      <c r="J851" s="47"/>
      <c r="K851" s="61"/>
      <c r="L851" s="47"/>
      <c r="M851" s="47"/>
      <c r="N851" s="47"/>
      <c r="O851" s="47"/>
      <c r="P851" s="47"/>
      <c r="Q851" s="48"/>
      <c r="R851" s="48"/>
      <c r="S851" s="62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  <c r="AD851" s="47"/>
      <c r="AE851" s="47"/>
      <c r="AF851" s="47"/>
      <c r="AG851" s="47"/>
      <c r="AH851" s="47"/>
      <c r="AI851" s="47"/>
      <c r="AJ851" s="47"/>
      <c r="AK851" s="47"/>
      <c r="AL851" s="47"/>
      <c r="AM851" s="47"/>
      <c r="AN851" s="47"/>
      <c r="AO851" s="47"/>
      <c r="AP851" s="47"/>
      <c r="AQ851" s="47"/>
      <c r="AR851" s="47"/>
      <c r="AS851" s="47"/>
      <c r="AT851" s="47"/>
      <c r="AU851" s="47"/>
      <c r="AV851" s="47"/>
      <c r="AW851" s="47"/>
      <c r="AX851" s="47"/>
      <c r="AY851" s="47"/>
      <c r="AZ851" s="47"/>
      <c r="BA851" s="47"/>
      <c r="BB851" s="47"/>
      <c r="BC851" s="47"/>
      <c r="BD851" s="47"/>
      <c r="BE851" s="47"/>
      <c r="BF851" s="47"/>
      <c r="BG851" s="47"/>
      <c r="BH851" s="47"/>
      <c r="BI851" s="47"/>
      <c r="BJ851" s="47"/>
      <c r="BK851" s="47"/>
      <c r="BL851" s="47"/>
      <c r="BM851" s="47"/>
      <c r="BN851" s="47"/>
      <c r="BO851" s="47"/>
      <c r="BP851" s="47"/>
    </row>
    <row r="852" spans="1:68" ht="12.75" customHeight="1">
      <c r="A852" s="48"/>
      <c r="B852" s="47"/>
      <c r="C852" s="47"/>
      <c r="D852" s="47"/>
      <c r="E852" s="48"/>
      <c r="F852" s="47"/>
      <c r="G852" s="49"/>
      <c r="H852" s="50"/>
      <c r="I852" s="47"/>
      <c r="J852" s="47"/>
      <c r="K852" s="61"/>
      <c r="L852" s="47"/>
      <c r="M852" s="47"/>
      <c r="N852" s="47"/>
      <c r="O852" s="47"/>
      <c r="P852" s="47"/>
      <c r="Q852" s="48"/>
      <c r="R852" s="48"/>
      <c r="S852" s="62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  <c r="AD852" s="47"/>
      <c r="AE852" s="47"/>
      <c r="AF852" s="47"/>
      <c r="AG852" s="47"/>
      <c r="AH852" s="47"/>
      <c r="AI852" s="47"/>
      <c r="AJ852" s="47"/>
      <c r="AK852" s="47"/>
      <c r="AL852" s="47"/>
      <c r="AM852" s="47"/>
      <c r="AN852" s="47"/>
      <c r="AO852" s="47"/>
      <c r="AP852" s="47"/>
      <c r="AQ852" s="47"/>
      <c r="AR852" s="47"/>
      <c r="AS852" s="47"/>
      <c r="AT852" s="47"/>
      <c r="AU852" s="47"/>
      <c r="AV852" s="47"/>
      <c r="AW852" s="47"/>
      <c r="AX852" s="47"/>
      <c r="AY852" s="47"/>
      <c r="AZ852" s="47"/>
      <c r="BA852" s="47"/>
      <c r="BB852" s="47"/>
      <c r="BC852" s="47"/>
      <c r="BD852" s="47"/>
      <c r="BE852" s="47"/>
      <c r="BF852" s="47"/>
      <c r="BG852" s="47"/>
      <c r="BH852" s="47"/>
      <c r="BI852" s="47"/>
      <c r="BJ852" s="47"/>
      <c r="BK852" s="47"/>
      <c r="BL852" s="47"/>
      <c r="BM852" s="47"/>
      <c r="BN852" s="47"/>
      <c r="BO852" s="47"/>
      <c r="BP852" s="47"/>
    </row>
    <row r="853" spans="1:68" ht="12.75" customHeight="1">
      <c r="A853" s="48"/>
      <c r="B853" s="47"/>
      <c r="C853" s="47"/>
      <c r="D853" s="47"/>
      <c r="E853" s="48"/>
      <c r="F853" s="47"/>
      <c r="G853" s="49"/>
      <c r="H853" s="50"/>
      <c r="I853" s="47"/>
      <c r="J853" s="47"/>
      <c r="K853" s="61"/>
      <c r="L853" s="47"/>
      <c r="M853" s="47"/>
      <c r="N853" s="47"/>
      <c r="O853" s="47"/>
      <c r="P853" s="47"/>
      <c r="Q853" s="48"/>
      <c r="R853" s="48"/>
      <c r="S853" s="62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  <c r="AD853" s="47"/>
      <c r="AE853" s="47"/>
      <c r="AF853" s="47"/>
      <c r="AG853" s="47"/>
      <c r="AH853" s="47"/>
      <c r="AI853" s="47"/>
      <c r="AJ853" s="47"/>
      <c r="AK853" s="47"/>
      <c r="AL853" s="47"/>
      <c r="AM853" s="47"/>
      <c r="AN853" s="47"/>
      <c r="AO853" s="47"/>
      <c r="AP853" s="47"/>
      <c r="AQ853" s="47"/>
      <c r="AR853" s="47"/>
      <c r="AS853" s="47"/>
      <c r="AT853" s="47"/>
      <c r="AU853" s="47"/>
      <c r="AV853" s="47"/>
      <c r="AW853" s="47"/>
      <c r="AX853" s="47"/>
      <c r="AY853" s="47"/>
      <c r="AZ853" s="47"/>
      <c r="BA853" s="47"/>
      <c r="BB853" s="47"/>
      <c r="BC853" s="47"/>
      <c r="BD853" s="47"/>
      <c r="BE853" s="47"/>
      <c r="BF853" s="47"/>
      <c r="BG853" s="47"/>
      <c r="BH853" s="47"/>
      <c r="BI853" s="47"/>
      <c r="BJ853" s="47"/>
      <c r="BK853" s="47"/>
      <c r="BL853" s="47"/>
      <c r="BM853" s="47"/>
      <c r="BN853" s="47"/>
      <c r="BO853" s="47"/>
      <c r="BP853" s="47"/>
    </row>
    <row r="854" spans="1:68" ht="12.75" customHeight="1">
      <c r="A854" s="48"/>
      <c r="B854" s="47"/>
      <c r="C854" s="47"/>
      <c r="D854" s="47"/>
      <c r="E854" s="48"/>
      <c r="F854" s="47"/>
      <c r="G854" s="49"/>
      <c r="H854" s="50"/>
      <c r="I854" s="47"/>
      <c r="J854" s="47"/>
      <c r="K854" s="61"/>
      <c r="L854" s="47"/>
      <c r="M854" s="47"/>
      <c r="N854" s="47"/>
      <c r="O854" s="47"/>
      <c r="P854" s="47"/>
      <c r="Q854" s="48"/>
      <c r="R854" s="48"/>
      <c r="S854" s="62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  <c r="AD854" s="47"/>
      <c r="AE854" s="47"/>
      <c r="AF854" s="47"/>
      <c r="AG854" s="47"/>
      <c r="AH854" s="47"/>
      <c r="AI854" s="47"/>
      <c r="AJ854" s="47"/>
      <c r="AK854" s="47"/>
      <c r="AL854" s="47"/>
      <c r="AM854" s="47"/>
      <c r="AN854" s="47"/>
      <c r="AO854" s="47"/>
      <c r="AP854" s="47"/>
      <c r="AQ854" s="47"/>
      <c r="AR854" s="47"/>
      <c r="AS854" s="47"/>
      <c r="AT854" s="47"/>
      <c r="AU854" s="47"/>
      <c r="AV854" s="47"/>
      <c r="AW854" s="47"/>
      <c r="AX854" s="47"/>
      <c r="AY854" s="47"/>
      <c r="AZ854" s="47"/>
      <c r="BA854" s="47"/>
      <c r="BB854" s="47"/>
      <c r="BC854" s="47"/>
      <c r="BD854" s="47"/>
      <c r="BE854" s="47"/>
      <c r="BF854" s="47"/>
      <c r="BG854" s="47"/>
      <c r="BH854" s="47"/>
      <c r="BI854" s="47"/>
      <c r="BJ854" s="47"/>
      <c r="BK854" s="47"/>
      <c r="BL854" s="47"/>
      <c r="BM854" s="47"/>
      <c r="BN854" s="47"/>
      <c r="BO854" s="47"/>
      <c r="BP854" s="47"/>
    </row>
    <row r="855" spans="1:68" ht="12.75" customHeight="1">
      <c r="A855" s="48"/>
      <c r="B855" s="47"/>
      <c r="C855" s="47"/>
      <c r="D855" s="47"/>
      <c r="E855" s="48"/>
      <c r="F855" s="47"/>
      <c r="G855" s="49"/>
      <c r="H855" s="50"/>
      <c r="I855" s="47"/>
      <c r="J855" s="47"/>
      <c r="K855" s="61"/>
      <c r="L855" s="47"/>
      <c r="M855" s="47"/>
      <c r="N855" s="47"/>
      <c r="O855" s="47"/>
      <c r="P855" s="47"/>
      <c r="Q855" s="48"/>
      <c r="R855" s="48"/>
      <c r="S855" s="62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  <c r="AD855" s="47"/>
      <c r="AE855" s="47"/>
      <c r="AF855" s="47"/>
      <c r="AG855" s="47"/>
      <c r="AH855" s="47"/>
      <c r="AI855" s="47"/>
      <c r="AJ855" s="47"/>
      <c r="AK855" s="47"/>
      <c r="AL855" s="47"/>
      <c r="AM855" s="47"/>
      <c r="AN855" s="47"/>
      <c r="AO855" s="47"/>
      <c r="AP855" s="47"/>
      <c r="AQ855" s="47"/>
      <c r="AR855" s="47"/>
      <c r="AS855" s="47"/>
      <c r="AT855" s="47"/>
      <c r="AU855" s="47"/>
      <c r="AV855" s="47"/>
      <c r="AW855" s="47"/>
      <c r="AX855" s="47"/>
      <c r="AY855" s="47"/>
      <c r="AZ855" s="47"/>
      <c r="BA855" s="47"/>
      <c r="BB855" s="47"/>
      <c r="BC855" s="47"/>
      <c r="BD855" s="47"/>
      <c r="BE855" s="47"/>
      <c r="BF855" s="47"/>
      <c r="BG855" s="47"/>
      <c r="BH855" s="47"/>
      <c r="BI855" s="47"/>
      <c r="BJ855" s="47"/>
      <c r="BK855" s="47"/>
      <c r="BL855" s="47"/>
      <c r="BM855" s="47"/>
      <c r="BN855" s="47"/>
      <c r="BO855" s="47"/>
      <c r="BP855" s="47"/>
    </row>
    <row r="856" spans="1:68" ht="12.75" customHeight="1">
      <c r="A856" s="48"/>
      <c r="B856" s="47"/>
      <c r="C856" s="47"/>
      <c r="D856" s="47"/>
      <c r="E856" s="48"/>
      <c r="F856" s="47"/>
      <c r="G856" s="49"/>
      <c r="H856" s="50"/>
      <c r="I856" s="47"/>
      <c r="J856" s="47"/>
      <c r="K856" s="61"/>
      <c r="L856" s="47"/>
      <c r="M856" s="47"/>
      <c r="N856" s="47"/>
      <c r="O856" s="47"/>
      <c r="P856" s="47"/>
      <c r="Q856" s="48"/>
      <c r="R856" s="48"/>
      <c r="S856" s="62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  <c r="AD856" s="47"/>
      <c r="AE856" s="47"/>
      <c r="AF856" s="47"/>
      <c r="AG856" s="47"/>
      <c r="AH856" s="47"/>
      <c r="AI856" s="47"/>
      <c r="AJ856" s="47"/>
      <c r="AK856" s="47"/>
      <c r="AL856" s="47"/>
      <c r="AM856" s="47"/>
      <c r="AN856" s="47"/>
      <c r="AO856" s="47"/>
      <c r="AP856" s="47"/>
      <c r="AQ856" s="47"/>
      <c r="AR856" s="47"/>
      <c r="AS856" s="47"/>
      <c r="AT856" s="47"/>
      <c r="AU856" s="47"/>
      <c r="AV856" s="47"/>
      <c r="AW856" s="47"/>
      <c r="AX856" s="47"/>
      <c r="AY856" s="47"/>
      <c r="AZ856" s="47"/>
      <c r="BA856" s="47"/>
      <c r="BB856" s="47"/>
      <c r="BC856" s="47"/>
      <c r="BD856" s="47"/>
      <c r="BE856" s="47"/>
      <c r="BF856" s="47"/>
      <c r="BG856" s="47"/>
      <c r="BH856" s="47"/>
      <c r="BI856" s="47"/>
      <c r="BJ856" s="47"/>
      <c r="BK856" s="47"/>
      <c r="BL856" s="47"/>
      <c r="BM856" s="47"/>
      <c r="BN856" s="47"/>
      <c r="BO856" s="47"/>
      <c r="BP856" s="47"/>
    </row>
    <row r="857" spans="1:68" ht="12.75" customHeight="1">
      <c r="A857" s="48"/>
      <c r="B857" s="47"/>
      <c r="C857" s="47"/>
      <c r="D857" s="47"/>
      <c r="E857" s="48"/>
      <c r="F857" s="47"/>
      <c r="G857" s="49"/>
      <c r="H857" s="50"/>
      <c r="I857" s="47"/>
      <c r="J857" s="47"/>
      <c r="K857" s="61"/>
      <c r="L857" s="47"/>
      <c r="M857" s="47"/>
      <c r="N857" s="47"/>
      <c r="O857" s="47"/>
      <c r="P857" s="47"/>
      <c r="Q857" s="48"/>
      <c r="R857" s="48"/>
      <c r="S857" s="62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  <c r="AD857" s="47"/>
      <c r="AE857" s="47"/>
      <c r="AF857" s="47"/>
      <c r="AG857" s="47"/>
      <c r="AH857" s="47"/>
      <c r="AI857" s="47"/>
      <c r="AJ857" s="47"/>
      <c r="AK857" s="47"/>
      <c r="AL857" s="47"/>
      <c r="AM857" s="47"/>
      <c r="AN857" s="47"/>
      <c r="AO857" s="47"/>
      <c r="AP857" s="47"/>
      <c r="AQ857" s="47"/>
      <c r="AR857" s="47"/>
      <c r="AS857" s="47"/>
      <c r="AT857" s="47"/>
      <c r="AU857" s="47"/>
      <c r="AV857" s="47"/>
      <c r="AW857" s="47"/>
      <c r="AX857" s="47"/>
      <c r="AY857" s="47"/>
      <c r="AZ857" s="47"/>
      <c r="BA857" s="47"/>
      <c r="BB857" s="47"/>
      <c r="BC857" s="47"/>
      <c r="BD857" s="47"/>
      <c r="BE857" s="47"/>
      <c r="BF857" s="47"/>
      <c r="BG857" s="47"/>
      <c r="BH857" s="47"/>
      <c r="BI857" s="47"/>
      <c r="BJ857" s="47"/>
      <c r="BK857" s="47"/>
      <c r="BL857" s="47"/>
      <c r="BM857" s="47"/>
      <c r="BN857" s="47"/>
      <c r="BO857" s="47"/>
      <c r="BP857" s="47"/>
    </row>
    <row r="858" spans="1:68" ht="12.75" customHeight="1">
      <c r="A858" s="48"/>
      <c r="B858" s="47"/>
      <c r="C858" s="47"/>
      <c r="D858" s="47"/>
      <c r="E858" s="48"/>
      <c r="F858" s="47"/>
      <c r="G858" s="49"/>
      <c r="H858" s="50"/>
      <c r="I858" s="47"/>
      <c r="J858" s="47"/>
      <c r="K858" s="61"/>
      <c r="L858" s="47"/>
      <c r="M858" s="47"/>
      <c r="N858" s="47"/>
      <c r="O858" s="47"/>
      <c r="P858" s="47"/>
      <c r="Q858" s="48"/>
      <c r="R858" s="48"/>
      <c r="S858" s="62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  <c r="AD858" s="47"/>
      <c r="AE858" s="47"/>
      <c r="AF858" s="47"/>
      <c r="AG858" s="47"/>
      <c r="AH858" s="47"/>
      <c r="AI858" s="47"/>
      <c r="AJ858" s="47"/>
      <c r="AK858" s="47"/>
      <c r="AL858" s="47"/>
      <c r="AM858" s="47"/>
      <c r="AN858" s="47"/>
      <c r="AO858" s="47"/>
      <c r="AP858" s="47"/>
      <c r="AQ858" s="47"/>
      <c r="AR858" s="47"/>
      <c r="AS858" s="47"/>
      <c r="AT858" s="47"/>
      <c r="AU858" s="47"/>
      <c r="AV858" s="47"/>
      <c r="AW858" s="47"/>
      <c r="AX858" s="47"/>
      <c r="AY858" s="47"/>
      <c r="AZ858" s="47"/>
      <c r="BA858" s="47"/>
      <c r="BB858" s="47"/>
      <c r="BC858" s="47"/>
      <c r="BD858" s="47"/>
      <c r="BE858" s="47"/>
      <c r="BF858" s="47"/>
      <c r="BG858" s="47"/>
      <c r="BH858" s="47"/>
      <c r="BI858" s="47"/>
      <c r="BJ858" s="47"/>
      <c r="BK858" s="47"/>
      <c r="BL858" s="47"/>
      <c r="BM858" s="47"/>
      <c r="BN858" s="47"/>
      <c r="BO858" s="47"/>
      <c r="BP858" s="47"/>
    </row>
    <row r="859" spans="1:68" ht="12.75" customHeight="1">
      <c r="A859" s="47"/>
      <c r="B859" s="47"/>
      <c r="C859" s="47"/>
      <c r="D859" s="47"/>
      <c r="E859" s="47"/>
      <c r="F859" s="47"/>
      <c r="G859" s="47"/>
      <c r="H859" s="50"/>
      <c r="I859" s="47"/>
      <c r="J859" s="47"/>
      <c r="K859" s="61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  <c r="AD859" s="47"/>
      <c r="AE859" s="47"/>
      <c r="AF859" s="47"/>
      <c r="AG859" s="47"/>
      <c r="AH859" s="47"/>
      <c r="AI859" s="47"/>
      <c r="AJ859" s="47"/>
      <c r="AK859" s="47"/>
      <c r="AL859" s="47"/>
      <c r="AM859" s="47"/>
      <c r="AN859" s="47"/>
      <c r="AO859" s="47"/>
      <c r="AP859" s="47"/>
      <c r="AQ859" s="47"/>
      <c r="AR859" s="47"/>
      <c r="AS859" s="47"/>
      <c r="AT859" s="47"/>
      <c r="AU859" s="47"/>
      <c r="AV859" s="47"/>
      <c r="AW859" s="47"/>
      <c r="AX859" s="47"/>
      <c r="AY859" s="47"/>
      <c r="AZ859" s="47"/>
      <c r="BA859" s="47"/>
      <c r="BB859" s="47"/>
      <c r="BC859" s="47"/>
      <c r="BD859" s="47"/>
      <c r="BE859" s="47"/>
      <c r="BF859" s="47"/>
      <c r="BG859" s="47"/>
      <c r="BH859" s="47"/>
      <c r="BI859" s="47"/>
      <c r="BJ859" s="47"/>
      <c r="BK859" s="47"/>
      <c r="BL859" s="47"/>
      <c r="BM859" s="47"/>
      <c r="BN859" s="47"/>
      <c r="BO859" s="47"/>
      <c r="BP859" s="47"/>
    </row>
    <row r="860" spans="1:68" ht="12.75" customHeight="1">
      <c r="A860" s="47"/>
      <c r="B860" s="47"/>
      <c r="C860" s="47"/>
      <c r="D860" s="47"/>
      <c r="E860" s="47"/>
      <c r="F860" s="47"/>
      <c r="G860" s="47"/>
      <c r="H860" s="50"/>
      <c r="I860" s="47"/>
      <c r="J860" s="47"/>
      <c r="K860" s="61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  <c r="AD860" s="47"/>
      <c r="AE860" s="47"/>
      <c r="AF860" s="47"/>
      <c r="AG860" s="47"/>
      <c r="AH860" s="47"/>
      <c r="AI860" s="47"/>
      <c r="AJ860" s="47"/>
      <c r="AK860" s="47"/>
      <c r="AL860" s="47"/>
      <c r="AM860" s="47"/>
      <c r="AN860" s="47"/>
      <c r="AO860" s="47"/>
      <c r="AP860" s="47"/>
      <c r="AQ860" s="47"/>
      <c r="AR860" s="47"/>
      <c r="AS860" s="47"/>
      <c r="AT860" s="47"/>
      <c r="AU860" s="47"/>
      <c r="AV860" s="47"/>
      <c r="AW860" s="47"/>
      <c r="AX860" s="47"/>
      <c r="AY860" s="47"/>
      <c r="AZ860" s="47"/>
      <c r="BA860" s="47"/>
      <c r="BB860" s="47"/>
      <c r="BC860" s="47"/>
      <c r="BD860" s="47"/>
      <c r="BE860" s="47"/>
      <c r="BF860" s="47"/>
      <c r="BG860" s="47"/>
      <c r="BH860" s="47"/>
      <c r="BI860" s="47"/>
      <c r="BJ860" s="47"/>
      <c r="BK860" s="47"/>
      <c r="BL860" s="47"/>
      <c r="BM860" s="47"/>
      <c r="BN860" s="47"/>
      <c r="BO860" s="47"/>
      <c r="BP860" s="47"/>
    </row>
    <row r="861" spans="1:68" ht="12.75" customHeight="1">
      <c r="A861" s="47"/>
      <c r="B861" s="47"/>
      <c r="C861" s="47"/>
      <c r="D861" s="47"/>
      <c r="E861" s="47"/>
      <c r="F861" s="47"/>
      <c r="G861" s="47"/>
      <c r="H861" s="50"/>
      <c r="I861" s="47"/>
      <c r="J861" s="47"/>
      <c r="K861" s="61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  <c r="AD861" s="47"/>
      <c r="AE861" s="47"/>
      <c r="AF861" s="47"/>
      <c r="AG861" s="47"/>
      <c r="AH861" s="47"/>
      <c r="AI861" s="47"/>
      <c r="AJ861" s="47"/>
      <c r="AK861" s="47"/>
      <c r="AL861" s="47"/>
      <c r="AM861" s="47"/>
      <c r="AN861" s="47"/>
      <c r="AO861" s="47"/>
      <c r="AP861" s="47"/>
      <c r="AQ861" s="47"/>
      <c r="AR861" s="47"/>
      <c r="AS861" s="47"/>
      <c r="AT861" s="47"/>
      <c r="AU861" s="47"/>
      <c r="AV861" s="47"/>
      <c r="AW861" s="47"/>
      <c r="AX861" s="47"/>
      <c r="AY861" s="47"/>
      <c r="AZ861" s="47"/>
      <c r="BA861" s="47"/>
      <c r="BB861" s="47"/>
      <c r="BC861" s="47"/>
      <c r="BD861" s="47"/>
      <c r="BE861" s="47"/>
      <c r="BF861" s="47"/>
      <c r="BG861" s="47"/>
      <c r="BH861" s="47"/>
      <c r="BI861" s="47"/>
      <c r="BJ861" s="47"/>
      <c r="BK861" s="47"/>
      <c r="BL861" s="47"/>
      <c r="BM861" s="47"/>
      <c r="BN861" s="47"/>
      <c r="BO861" s="47"/>
      <c r="BP861" s="47"/>
    </row>
    <row r="862" spans="1:68" ht="12.75" customHeight="1">
      <c r="A862" s="47"/>
      <c r="B862" s="47"/>
      <c r="C862" s="47"/>
      <c r="D862" s="47"/>
      <c r="E862" s="47"/>
      <c r="F862" s="47"/>
      <c r="G862" s="47"/>
      <c r="H862" s="50"/>
      <c r="I862" s="47"/>
      <c r="J862" s="47"/>
      <c r="K862" s="61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  <c r="AD862" s="47"/>
      <c r="AE862" s="47"/>
      <c r="AF862" s="47"/>
      <c r="AG862" s="47"/>
      <c r="AH862" s="47"/>
      <c r="AI862" s="47"/>
      <c r="AJ862" s="47"/>
      <c r="AK862" s="47"/>
      <c r="AL862" s="47"/>
      <c r="AM862" s="47"/>
      <c r="AN862" s="47"/>
      <c r="AO862" s="47"/>
      <c r="AP862" s="47"/>
      <c r="AQ862" s="47"/>
      <c r="AR862" s="47"/>
      <c r="AS862" s="47"/>
      <c r="AT862" s="47"/>
      <c r="AU862" s="47"/>
      <c r="AV862" s="47"/>
      <c r="AW862" s="47"/>
      <c r="AX862" s="47"/>
      <c r="AY862" s="47"/>
      <c r="AZ862" s="47"/>
      <c r="BA862" s="47"/>
      <c r="BB862" s="47"/>
      <c r="BC862" s="47"/>
      <c r="BD862" s="47"/>
      <c r="BE862" s="47"/>
      <c r="BF862" s="47"/>
      <c r="BG862" s="47"/>
      <c r="BH862" s="47"/>
      <c r="BI862" s="47"/>
      <c r="BJ862" s="47"/>
      <c r="BK862" s="47"/>
      <c r="BL862" s="47"/>
      <c r="BM862" s="47"/>
      <c r="BN862" s="47"/>
      <c r="BO862" s="47"/>
      <c r="BP862" s="47"/>
    </row>
    <row r="863" spans="1:68" ht="12.75" customHeight="1">
      <c r="A863" s="47"/>
      <c r="B863" s="47"/>
      <c r="C863" s="47"/>
      <c r="D863" s="47"/>
      <c r="E863" s="47"/>
      <c r="F863" s="47"/>
      <c r="G863" s="47"/>
      <c r="H863" s="50"/>
      <c r="I863" s="47"/>
      <c r="J863" s="47"/>
      <c r="K863" s="61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  <c r="AD863" s="47"/>
      <c r="AE863" s="47"/>
      <c r="AF863" s="47"/>
      <c r="AG863" s="47"/>
      <c r="AH863" s="47"/>
      <c r="AI863" s="47"/>
      <c r="AJ863" s="47"/>
      <c r="AK863" s="47"/>
      <c r="AL863" s="47"/>
      <c r="AM863" s="47"/>
      <c r="AN863" s="47"/>
      <c r="AO863" s="47"/>
      <c r="AP863" s="47"/>
      <c r="AQ863" s="47"/>
      <c r="AR863" s="47"/>
      <c r="AS863" s="47"/>
      <c r="AT863" s="47"/>
      <c r="AU863" s="47"/>
      <c r="AV863" s="47"/>
      <c r="AW863" s="47"/>
      <c r="AX863" s="47"/>
      <c r="AY863" s="47"/>
      <c r="AZ863" s="47"/>
      <c r="BA863" s="47"/>
      <c r="BB863" s="47"/>
      <c r="BC863" s="47"/>
      <c r="BD863" s="47"/>
      <c r="BE863" s="47"/>
      <c r="BF863" s="47"/>
      <c r="BG863" s="47"/>
      <c r="BH863" s="47"/>
      <c r="BI863" s="47"/>
      <c r="BJ863" s="47"/>
      <c r="BK863" s="47"/>
      <c r="BL863" s="47"/>
      <c r="BM863" s="47"/>
      <c r="BN863" s="47"/>
      <c r="BO863" s="47"/>
      <c r="BP863" s="47"/>
    </row>
    <row r="864" spans="1:68" ht="12.75" customHeight="1">
      <c r="A864" s="47"/>
      <c r="B864" s="47"/>
      <c r="C864" s="47"/>
      <c r="D864" s="47"/>
      <c r="E864" s="47"/>
      <c r="F864" s="47"/>
      <c r="G864" s="47"/>
      <c r="H864" s="50"/>
      <c r="I864" s="47"/>
      <c r="J864" s="47"/>
      <c r="K864" s="61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  <c r="AD864" s="47"/>
      <c r="AE864" s="47"/>
      <c r="AF864" s="47"/>
      <c r="AG864" s="47"/>
      <c r="AH864" s="47"/>
      <c r="AI864" s="47"/>
      <c r="AJ864" s="47"/>
      <c r="AK864" s="47"/>
      <c r="AL864" s="47"/>
      <c r="AM864" s="47"/>
      <c r="AN864" s="47"/>
      <c r="AO864" s="47"/>
      <c r="AP864" s="47"/>
      <c r="AQ864" s="47"/>
      <c r="AR864" s="47"/>
      <c r="AS864" s="47"/>
      <c r="AT864" s="47"/>
      <c r="AU864" s="47"/>
      <c r="AV864" s="47"/>
      <c r="AW864" s="47"/>
      <c r="AX864" s="47"/>
      <c r="AY864" s="47"/>
      <c r="AZ864" s="47"/>
      <c r="BA864" s="47"/>
      <c r="BB864" s="47"/>
      <c r="BC864" s="47"/>
      <c r="BD864" s="47"/>
      <c r="BE864" s="47"/>
      <c r="BF864" s="47"/>
      <c r="BG864" s="47"/>
      <c r="BH864" s="47"/>
      <c r="BI864" s="47"/>
      <c r="BJ864" s="47"/>
      <c r="BK864" s="47"/>
      <c r="BL864" s="47"/>
      <c r="BM864" s="47"/>
      <c r="BN864" s="47"/>
      <c r="BO864" s="47"/>
      <c r="BP864" s="47"/>
    </row>
    <row r="865" spans="1:68" ht="12.75" customHeight="1">
      <c r="A865" s="47"/>
      <c r="B865" s="47"/>
      <c r="C865" s="47"/>
      <c r="D865" s="47"/>
      <c r="E865" s="47"/>
      <c r="F865" s="47"/>
      <c r="G865" s="47"/>
      <c r="H865" s="50"/>
      <c r="I865" s="47"/>
      <c r="J865" s="47"/>
      <c r="K865" s="61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  <c r="AD865" s="47"/>
      <c r="AE865" s="47"/>
      <c r="AF865" s="47"/>
      <c r="AG865" s="47"/>
      <c r="AH865" s="47"/>
      <c r="AI865" s="47"/>
      <c r="AJ865" s="47"/>
      <c r="AK865" s="47"/>
      <c r="AL865" s="47"/>
      <c r="AM865" s="47"/>
      <c r="AN865" s="47"/>
      <c r="AO865" s="47"/>
      <c r="AP865" s="47"/>
      <c r="AQ865" s="47"/>
      <c r="AR865" s="47"/>
      <c r="AS865" s="47"/>
      <c r="AT865" s="47"/>
      <c r="AU865" s="47"/>
      <c r="AV865" s="47"/>
      <c r="AW865" s="47"/>
      <c r="AX865" s="47"/>
      <c r="AY865" s="47"/>
      <c r="AZ865" s="47"/>
      <c r="BA865" s="47"/>
      <c r="BB865" s="47"/>
      <c r="BC865" s="47"/>
      <c r="BD865" s="47"/>
      <c r="BE865" s="47"/>
      <c r="BF865" s="47"/>
      <c r="BG865" s="47"/>
      <c r="BH865" s="47"/>
      <c r="BI865" s="47"/>
      <c r="BJ865" s="47"/>
      <c r="BK865" s="47"/>
      <c r="BL865" s="47"/>
      <c r="BM865" s="47"/>
      <c r="BN865" s="47"/>
      <c r="BO865" s="47"/>
      <c r="BP865" s="47"/>
    </row>
    <row r="866" spans="1:68" ht="12.75" customHeight="1">
      <c r="A866" s="47"/>
      <c r="B866" s="47"/>
      <c r="C866" s="47"/>
      <c r="D866" s="47"/>
      <c r="E866" s="47"/>
      <c r="F866" s="47"/>
      <c r="G866" s="47"/>
      <c r="H866" s="50"/>
      <c r="I866" s="47"/>
      <c r="J866" s="47"/>
      <c r="K866" s="61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  <c r="AD866" s="47"/>
      <c r="AE866" s="47"/>
      <c r="AF866" s="47"/>
      <c r="AG866" s="47"/>
      <c r="AH866" s="47"/>
      <c r="AI866" s="47"/>
      <c r="AJ866" s="47"/>
      <c r="AK866" s="47"/>
      <c r="AL866" s="47"/>
      <c r="AM866" s="47"/>
      <c r="AN866" s="47"/>
      <c r="AO866" s="47"/>
      <c r="AP866" s="47"/>
      <c r="AQ866" s="47"/>
      <c r="AR866" s="47"/>
      <c r="AS866" s="47"/>
      <c r="AT866" s="47"/>
      <c r="AU866" s="47"/>
      <c r="AV866" s="47"/>
      <c r="AW866" s="47"/>
      <c r="AX866" s="47"/>
      <c r="AY866" s="47"/>
      <c r="AZ866" s="47"/>
      <c r="BA866" s="47"/>
      <c r="BB866" s="47"/>
      <c r="BC866" s="47"/>
      <c r="BD866" s="47"/>
      <c r="BE866" s="47"/>
      <c r="BF866" s="47"/>
      <c r="BG866" s="47"/>
      <c r="BH866" s="47"/>
      <c r="BI866" s="47"/>
      <c r="BJ866" s="47"/>
      <c r="BK866" s="47"/>
      <c r="BL866" s="47"/>
      <c r="BM866" s="47"/>
      <c r="BN866" s="47"/>
      <c r="BO866" s="47"/>
      <c r="BP866" s="47"/>
    </row>
    <row r="867" spans="1:68" ht="12.75" customHeight="1">
      <c r="A867" s="47"/>
      <c r="B867" s="47"/>
      <c r="C867" s="47"/>
      <c r="D867" s="47"/>
      <c r="E867" s="47"/>
      <c r="F867" s="47"/>
      <c r="G867" s="47"/>
      <c r="H867" s="50"/>
      <c r="I867" s="47"/>
      <c r="J867" s="47"/>
      <c r="K867" s="61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  <c r="AD867" s="47"/>
      <c r="AE867" s="47"/>
      <c r="AF867" s="47"/>
      <c r="AG867" s="47"/>
      <c r="AH867" s="47"/>
      <c r="AI867" s="47"/>
      <c r="AJ867" s="47"/>
      <c r="AK867" s="47"/>
      <c r="AL867" s="47"/>
      <c r="AM867" s="47"/>
      <c r="AN867" s="47"/>
      <c r="AO867" s="47"/>
      <c r="AP867" s="47"/>
      <c r="AQ867" s="47"/>
      <c r="AR867" s="47"/>
      <c r="AS867" s="47"/>
      <c r="AT867" s="47"/>
      <c r="AU867" s="47"/>
      <c r="AV867" s="47"/>
      <c r="AW867" s="47"/>
      <c r="AX867" s="47"/>
      <c r="AY867" s="47"/>
      <c r="AZ867" s="47"/>
      <c r="BA867" s="47"/>
      <c r="BB867" s="47"/>
      <c r="BC867" s="47"/>
      <c r="BD867" s="47"/>
      <c r="BE867" s="47"/>
      <c r="BF867" s="47"/>
      <c r="BG867" s="47"/>
      <c r="BH867" s="47"/>
      <c r="BI867" s="47"/>
      <c r="BJ867" s="47"/>
      <c r="BK867" s="47"/>
      <c r="BL867" s="47"/>
      <c r="BM867" s="47"/>
      <c r="BN867" s="47"/>
      <c r="BO867" s="47"/>
      <c r="BP867" s="47"/>
    </row>
    <row r="868" spans="1:68" ht="12.75" customHeight="1">
      <c r="A868" s="47"/>
      <c r="B868" s="47"/>
      <c r="C868" s="47"/>
      <c r="D868" s="47"/>
      <c r="E868" s="47"/>
      <c r="F868" s="47"/>
      <c r="G868" s="47"/>
      <c r="H868" s="50"/>
      <c r="I868" s="47"/>
      <c r="J868" s="47"/>
      <c r="K868" s="61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  <c r="AD868" s="47"/>
      <c r="AE868" s="47"/>
      <c r="AF868" s="47"/>
      <c r="AG868" s="47"/>
      <c r="AH868" s="47"/>
      <c r="AI868" s="47"/>
      <c r="AJ868" s="47"/>
      <c r="AK868" s="47"/>
      <c r="AL868" s="47"/>
      <c r="AM868" s="47"/>
      <c r="AN868" s="47"/>
      <c r="AO868" s="47"/>
      <c r="AP868" s="47"/>
      <c r="AQ868" s="47"/>
      <c r="AR868" s="47"/>
      <c r="AS868" s="47"/>
      <c r="AT868" s="47"/>
      <c r="AU868" s="47"/>
      <c r="AV868" s="47"/>
      <c r="AW868" s="47"/>
      <c r="AX868" s="47"/>
      <c r="AY868" s="47"/>
      <c r="AZ868" s="47"/>
      <c r="BA868" s="47"/>
      <c r="BB868" s="47"/>
      <c r="BC868" s="47"/>
      <c r="BD868" s="47"/>
      <c r="BE868" s="47"/>
      <c r="BF868" s="47"/>
      <c r="BG868" s="47"/>
      <c r="BH868" s="47"/>
      <c r="BI868" s="47"/>
      <c r="BJ868" s="47"/>
      <c r="BK868" s="47"/>
      <c r="BL868" s="47"/>
      <c r="BM868" s="47"/>
      <c r="BN868" s="47"/>
      <c r="BO868" s="47"/>
      <c r="BP868" s="47"/>
    </row>
    <row r="869" spans="1:68" ht="12.75" customHeight="1">
      <c r="A869" s="47"/>
      <c r="B869" s="47"/>
      <c r="C869" s="47"/>
      <c r="D869" s="47"/>
      <c r="E869" s="47"/>
      <c r="F869" s="47"/>
      <c r="G869" s="47"/>
      <c r="H869" s="50"/>
      <c r="I869" s="47"/>
      <c r="J869" s="47"/>
      <c r="K869" s="61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  <c r="AD869" s="47"/>
      <c r="AE869" s="47"/>
      <c r="AF869" s="47"/>
      <c r="AG869" s="47"/>
      <c r="AH869" s="47"/>
      <c r="AI869" s="47"/>
      <c r="AJ869" s="47"/>
      <c r="AK869" s="47"/>
      <c r="AL869" s="47"/>
      <c r="AM869" s="47"/>
      <c r="AN869" s="47"/>
      <c r="AO869" s="47"/>
      <c r="AP869" s="47"/>
      <c r="AQ869" s="47"/>
      <c r="AR869" s="47"/>
      <c r="AS869" s="47"/>
      <c r="AT869" s="47"/>
      <c r="AU869" s="47"/>
      <c r="AV869" s="47"/>
      <c r="AW869" s="47"/>
      <c r="AX869" s="47"/>
      <c r="AY869" s="47"/>
      <c r="AZ869" s="47"/>
      <c r="BA869" s="47"/>
      <c r="BB869" s="47"/>
      <c r="BC869" s="47"/>
      <c r="BD869" s="47"/>
      <c r="BE869" s="47"/>
      <c r="BF869" s="47"/>
      <c r="BG869" s="47"/>
      <c r="BH869" s="47"/>
      <c r="BI869" s="47"/>
      <c r="BJ869" s="47"/>
      <c r="BK869" s="47"/>
      <c r="BL869" s="47"/>
      <c r="BM869" s="47"/>
      <c r="BN869" s="47"/>
      <c r="BO869" s="47"/>
      <c r="BP869" s="47"/>
    </row>
    <row r="870" spans="1:68" ht="12.75" customHeight="1">
      <c r="A870" s="47"/>
      <c r="B870" s="47"/>
      <c r="C870" s="47"/>
      <c r="D870" s="47"/>
      <c r="E870" s="47"/>
      <c r="F870" s="47"/>
      <c r="G870" s="47"/>
      <c r="H870" s="50"/>
      <c r="I870" s="47"/>
      <c r="J870" s="47"/>
      <c r="K870" s="61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  <c r="AD870" s="47"/>
      <c r="AE870" s="47"/>
      <c r="AF870" s="47"/>
      <c r="AG870" s="47"/>
      <c r="AH870" s="47"/>
      <c r="AI870" s="47"/>
      <c r="AJ870" s="47"/>
      <c r="AK870" s="47"/>
      <c r="AL870" s="47"/>
      <c r="AM870" s="47"/>
      <c r="AN870" s="47"/>
      <c r="AO870" s="47"/>
      <c r="AP870" s="47"/>
      <c r="AQ870" s="47"/>
      <c r="AR870" s="47"/>
      <c r="AS870" s="47"/>
      <c r="AT870" s="47"/>
      <c r="AU870" s="47"/>
      <c r="AV870" s="47"/>
      <c r="AW870" s="47"/>
      <c r="AX870" s="47"/>
      <c r="AY870" s="47"/>
      <c r="AZ870" s="47"/>
      <c r="BA870" s="47"/>
      <c r="BB870" s="47"/>
      <c r="BC870" s="47"/>
      <c r="BD870" s="47"/>
      <c r="BE870" s="47"/>
      <c r="BF870" s="47"/>
      <c r="BG870" s="47"/>
      <c r="BH870" s="47"/>
      <c r="BI870" s="47"/>
      <c r="BJ870" s="47"/>
      <c r="BK870" s="47"/>
      <c r="BL870" s="47"/>
      <c r="BM870" s="47"/>
      <c r="BN870" s="47"/>
      <c r="BO870" s="47"/>
      <c r="BP870" s="47"/>
    </row>
    <row r="871" spans="1:68" ht="12.75" customHeight="1">
      <c r="A871" s="47"/>
      <c r="B871" s="47"/>
      <c r="C871" s="47"/>
      <c r="D871" s="47"/>
      <c r="E871" s="47"/>
      <c r="F871" s="47"/>
      <c r="G871" s="47"/>
      <c r="H871" s="50"/>
      <c r="I871" s="47"/>
      <c r="J871" s="47"/>
      <c r="K871" s="61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  <c r="AD871" s="47"/>
      <c r="AE871" s="47"/>
      <c r="AF871" s="47"/>
      <c r="AG871" s="47"/>
      <c r="AH871" s="47"/>
      <c r="AI871" s="47"/>
      <c r="AJ871" s="47"/>
      <c r="AK871" s="47"/>
      <c r="AL871" s="47"/>
      <c r="AM871" s="47"/>
      <c r="AN871" s="47"/>
      <c r="AO871" s="47"/>
      <c r="AP871" s="47"/>
      <c r="AQ871" s="47"/>
      <c r="AR871" s="47"/>
      <c r="AS871" s="47"/>
      <c r="AT871" s="47"/>
      <c r="AU871" s="47"/>
      <c r="AV871" s="47"/>
      <c r="AW871" s="47"/>
      <c r="AX871" s="47"/>
      <c r="AY871" s="47"/>
      <c r="AZ871" s="47"/>
      <c r="BA871" s="47"/>
      <c r="BB871" s="47"/>
      <c r="BC871" s="47"/>
      <c r="BD871" s="47"/>
      <c r="BE871" s="47"/>
      <c r="BF871" s="47"/>
      <c r="BG871" s="47"/>
      <c r="BH871" s="47"/>
      <c r="BI871" s="47"/>
      <c r="BJ871" s="47"/>
      <c r="BK871" s="47"/>
      <c r="BL871" s="47"/>
      <c r="BM871" s="47"/>
      <c r="BN871" s="47"/>
      <c r="BO871" s="47"/>
      <c r="BP871" s="47"/>
    </row>
    <row r="872" spans="1:68" ht="12.75" customHeight="1">
      <c r="A872" s="47"/>
      <c r="B872" s="47"/>
      <c r="C872" s="47"/>
      <c r="D872" s="47"/>
      <c r="E872" s="47"/>
      <c r="F872" s="47"/>
      <c r="G872" s="47"/>
      <c r="H872" s="50"/>
      <c r="I872" s="47"/>
      <c r="J872" s="47"/>
      <c r="K872" s="61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  <c r="AD872" s="47"/>
      <c r="AE872" s="47"/>
      <c r="AF872" s="47"/>
      <c r="AG872" s="47"/>
      <c r="AH872" s="47"/>
      <c r="AI872" s="47"/>
      <c r="AJ872" s="47"/>
      <c r="AK872" s="47"/>
      <c r="AL872" s="47"/>
      <c r="AM872" s="47"/>
      <c r="AN872" s="47"/>
      <c r="AO872" s="47"/>
      <c r="AP872" s="47"/>
      <c r="AQ872" s="47"/>
      <c r="AR872" s="47"/>
      <c r="AS872" s="47"/>
      <c r="AT872" s="47"/>
      <c r="AU872" s="47"/>
      <c r="AV872" s="47"/>
      <c r="AW872" s="47"/>
      <c r="AX872" s="47"/>
      <c r="AY872" s="47"/>
      <c r="AZ872" s="47"/>
      <c r="BA872" s="47"/>
      <c r="BB872" s="47"/>
      <c r="BC872" s="47"/>
      <c r="BD872" s="47"/>
      <c r="BE872" s="47"/>
      <c r="BF872" s="47"/>
      <c r="BG872" s="47"/>
      <c r="BH872" s="47"/>
      <c r="BI872" s="47"/>
      <c r="BJ872" s="47"/>
      <c r="BK872" s="47"/>
      <c r="BL872" s="47"/>
      <c r="BM872" s="47"/>
      <c r="BN872" s="47"/>
      <c r="BO872" s="47"/>
      <c r="BP872" s="47"/>
    </row>
    <row r="873" spans="1:68" ht="12.75" customHeight="1">
      <c r="A873" s="47"/>
      <c r="B873" s="47"/>
      <c r="C873" s="47"/>
      <c r="D873" s="47"/>
      <c r="E873" s="47"/>
      <c r="F873" s="47"/>
      <c r="G873" s="47"/>
      <c r="H873" s="50"/>
      <c r="I873" s="47"/>
      <c r="J873" s="47"/>
      <c r="K873" s="61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  <c r="AD873" s="47"/>
      <c r="AE873" s="47"/>
      <c r="AF873" s="47"/>
      <c r="AG873" s="47"/>
      <c r="AH873" s="47"/>
      <c r="AI873" s="47"/>
      <c r="AJ873" s="47"/>
      <c r="AK873" s="47"/>
      <c r="AL873" s="47"/>
      <c r="AM873" s="47"/>
      <c r="AN873" s="47"/>
      <c r="AO873" s="47"/>
      <c r="AP873" s="47"/>
      <c r="AQ873" s="47"/>
      <c r="AR873" s="47"/>
      <c r="AS873" s="47"/>
      <c r="AT873" s="47"/>
      <c r="AU873" s="47"/>
      <c r="AV873" s="47"/>
      <c r="AW873" s="47"/>
      <c r="AX873" s="47"/>
      <c r="AY873" s="47"/>
      <c r="AZ873" s="47"/>
      <c r="BA873" s="47"/>
      <c r="BB873" s="47"/>
      <c r="BC873" s="47"/>
      <c r="BD873" s="47"/>
      <c r="BE873" s="47"/>
      <c r="BF873" s="47"/>
      <c r="BG873" s="47"/>
      <c r="BH873" s="47"/>
      <c r="BI873" s="47"/>
      <c r="BJ873" s="47"/>
      <c r="BK873" s="47"/>
      <c r="BL873" s="47"/>
      <c r="BM873" s="47"/>
      <c r="BN873" s="47"/>
      <c r="BO873" s="47"/>
      <c r="BP873" s="47"/>
    </row>
    <row r="874" spans="1:68" ht="12.75" customHeight="1">
      <c r="A874" s="47"/>
      <c r="B874" s="47"/>
      <c r="C874" s="47"/>
      <c r="D874" s="47"/>
      <c r="E874" s="47"/>
      <c r="F874" s="47"/>
      <c r="G874" s="47"/>
      <c r="H874" s="50"/>
      <c r="I874" s="47"/>
      <c r="J874" s="47"/>
      <c r="K874" s="61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  <c r="AD874" s="47"/>
      <c r="AE874" s="47"/>
      <c r="AF874" s="47"/>
      <c r="AG874" s="47"/>
      <c r="AH874" s="47"/>
      <c r="AI874" s="47"/>
      <c r="AJ874" s="47"/>
      <c r="AK874" s="47"/>
      <c r="AL874" s="47"/>
      <c r="AM874" s="47"/>
      <c r="AN874" s="47"/>
      <c r="AO874" s="47"/>
      <c r="AP874" s="47"/>
      <c r="AQ874" s="47"/>
      <c r="AR874" s="47"/>
      <c r="AS874" s="47"/>
      <c r="AT874" s="47"/>
      <c r="AU874" s="47"/>
      <c r="AV874" s="47"/>
      <c r="AW874" s="47"/>
      <c r="AX874" s="47"/>
      <c r="AY874" s="47"/>
      <c r="AZ874" s="47"/>
      <c r="BA874" s="47"/>
      <c r="BB874" s="47"/>
      <c r="BC874" s="47"/>
      <c r="BD874" s="47"/>
      <c r="BE874" s="47"/>
      <c r="BF874" s="47"/>
      <c r="BG874" s="47"/>
      <c r="BH874" s="47"/>
      <c r="BI874" s="47"/>
      <c r="BJ874" s="47"/>
      <c r="BK874" s="47"/>
      <c r="BL874" s="47"/>
      <c r="BM874" s="47"/>
      <c r="BN874" s="47"/>
      <c r="BO874" s="47"/>
      <c r="BP874" s="47"/>
    </row>
    <row r="875" spans="1:68" ht="12.75" customHeight="1">
      <c r="A875" s="47"/>
      <c r="B875" s="47"/>
      <c r="C875" s="47"/>
      <c r="D875" s="47"/>
      <c r="E875" s="47"/>
      <c r="F875" s="47"/>
      <c r="G875" s="47"/>
      <c r="H875" s="50"/>
      <c r="I875" s="47"/>
      <c r="J875" s="47"/>
      <c r="K875" s="61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  <c r="AD875" s="47"/>
      <c r="AE875" s="47"/>
      <c r="AF875" s="47"/>
      <c r="AG875" s="47"/>
      <c r="AH875" s="47"/>
      <c r="AI875" s="47"/>
      <c r="AJ875" s="47"/>
      <c r="AK875" s="47"/>
      <c r="AL875" s="47"/>
      <c r="AM875" s="47"/>
      <c r="AN875" s="47"/>
      <c r="AO875" s="47"/>
      <c r="AP875" s="47"/>
      <c r="AQ875" s="47"/>
      <c r="AR875" s="47"/>
      <c r="AS875" s="47"/>
      <c r="AT875" s="47"/>
      <c r="AU875" s="47"/>
      <c r="AV875" s="47"/>
      <c r="AW875" s="47"/>
      <c r="AX875" s="47"/>
      <c r="AY875" s="47"/>
      <c r="AZ875" s="47"/>
      <c r="BA875" s="47"/>
      <c r="BB875" s="47"/>
      <c r="BC875" s="47"/>
      <c r="BD875" s="47"/>
      <c r="BE875" s="47"/>
      <c r="BF875" s="47"/>
      <c r="BG875" s="47"/>
      <c r="BH875" s="47"/>
      <c r="BI875" s="47"/>
      <c r="BJ875" s="47"/>
      <c r="BK875" s="47"/>
      <c r="BL875" s="47"/>
      <c r="BM875" s="47"/>
      <c r="BN875" s="47"/>
      <c r="BO875" s="47"/>
      <c r="BP875" s="47"/>
    </row>
    <row r="876" spans="1:68" ht="12.75" customHeight="1">
      <c r="A876" s="47"/>
      <c r="B876" s="47"/>
      <c r="C876" s="47"/>
      <c r="D876" s="47"/>
      <c r="E876" s="47"/>
      <c r="F876" s="47"/>
      <c r="G876" s="47"/>
      <c r="H876" s="50"/>
      <c r="I876" s="47"/>
      <c r="J876" s="47"/>
      <c r="K876" s="61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  <c r="AD876" s="47"/>
      <c r="AE876" s="47"/>
      <c r="AF876" s="47"/>
      <c r="AG876" s="47"/>
      <c r="AH876" s="47"/>
      <c r="AI876" s="47"/>
      <c r="AJ876" s="47"/>
      <c r="AK876" s="47"/>
      <c r="AL876" s="47"/>
      <c r="AM876" s="47"/>
      <c r="AN876" s="47"/>
      <c r="AO876" s="47"/>
      <c r="AP876" s="47"/>
      <c r="AQ876" s="47"/>
      <c r="AR876" s="47"/>
      <c r="AS876" s="47"/>
      <c r="AT876" s="47"/>
      <c r="AU876" s="47"/>
      <c r="AV876" s="47"/>
      <c r="AW876" s="47"/>
      <c r="AX876" s="47"/>
      <c r="AY876" s="47"/>
      <c r="AZ876" s="47"/>
      <c r="BA876" s="47"/>
      <c r="BB876" s="47"/>
      <c r="BC876" s="47"/>
      <c r="BD876" s="47"/>
      <c r="BE876" s="47"/>
      <c r="BF876" s="47"/>
      <c r="BG876" s="47"/>
      <c r="BH876" s="47"/>
      <c r="BI876" s="47"/>
      <c r="BJ876" s="47"/>
      <c r="BK876" s="47"/>
      <c r="BL876" s="47"/>
      <c r="BM876" s="47"/>
      <c r="BN876" s="47"/>
      <c r="BO876" s="47"/>
      <c r="BP876" s="47"/>
    </row>
    <row r="877" spans="1:68" ht="12.75" customHeight="1">
      <c r="A877" s="47"/>
      <c r="B877" s="47"/>
      <c r="C877" s="47"/>
      <c r="D877" s="47"/>
      <c r="E877" s="47"/>
      <c r="F877" s="47"/>
      <c r="G877" s="47"/>
      <c r="H877" s="50"/>
      <c r="I877" s="47"/>
      <c r="J877" s="47"/>
      <c r="K877" s="61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  <c r="AD877" s="47"/>
      <c r="AE877" s="47"/>
      <c r="AF877" s="47"/>
      <c r="AG877" s="47"/>
      <c r="AH877" s="47"/>
      <c r="AI877" s="47"/>
      <c r="AJ877" s="47"/>
      <c r="AK877" s="47"/>
      <c r="AL877" s="47"/>
      <c r="AM877" s="47"/>
      <c r="AN877" s="47"/>
      <c r="AO877" s="47"/>
      <c r="AP877" s="47"/>
      <c r="AQ877" s="47"/>
      <c r="AR877" s="47"/>
      <c r="AS877" s="47"/>
      <c r="AT877" s="47"/>
      <c r="AU877" s="47"/>
      <c r="AV877" s="47"/>
      <c r="AW877" s="47"/>
      <c r="AX877" s="47"/>
      <c r="AY877" s="47"/>
      <c r="AZ877" s="47"/>
      <c r="BA877" s="47"/>
      <c r="BB877" s="47"/>
      <c r="BC877" s="47"/>
      <c r="BD877" s="47"/>
      <c r="BE877" s="47"/>
      <c r="BF877" s="47"/>
      <c r="BG877" s="47"/>
      <c r="BH877" s="47"/>
      <c r="BI877" s="47"/>
      <c r="BJ877" s="47"/>
      <c r="BK877" s="47"/>
      <c r="BL877" s="47"/>
      <c r="BM877" s="47"/>
      <c r="BN877" s="47"/>
      <c r="BO877" s="47"/>
      <c r="BP877" s="47"/>
    </row>
    <row r="878" spans="1:68" ht="12.75" customHeight="1">
      <c r="A878" s="47"/>
      <c r="B878" s="47"/>
      <c r="C878" s="47"/>
      <c r="D878" s="47"/>
      <c r="E878" s="47"/>
      <c r="F878" s="47"/>
      <c r="G878" s="47"/>
      <c r="H878" s="50"/>
      <c r="I878" s="47"/>
      <c r="J878" s="47"/>
      <c r="K878" s="61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  <c r="AD878" s="47"/>
      <c r="AE878" s="47"/>
      <c r="AF878" s="47"/>
      <c r="AG878" s="47"/>
      <c r="AH878" s="47"/>
      <c r="AI878" s="47"/>
      <c r="AJ878" s="47"/>
      <c r="AK878" s="47"/>
      <c r="AL878" s="47"/>
      <c r="AM878" s="47"/>
      <c r="AN878" s="47"/>
      <c r="AO878" s="47"/>
      <c r="AP878" s="47"/>
      <c r="AQ878" s="47"/>
      <c r="AR878" s="47"/>
      <c r="AS878" s="47"/>
      <c r="AT878" s="47"/>
      <c r="AU878" s="47"/>
      <c r="AV878" s="47"/>
      <c r="AW878" s="47"/>
      <c r="AX878" s="47"/>
      <c r="AY878" s="47"/>
      <c r="AZ878" s="47"/>
      <c r="BA878" s="47"/>
      <c r="BB878" s="47"/>
      <c r="BC878" s="47"/>
      <c r="BD878" s="47"/>
      <c r="BE878" s="47"/>
      <c r="BF878" s="47"/>
      <c r="BG878" s="47"/>
      <c r="BH878" s="47"/>
      <c r="BI878" s="47"/>
      <c r="BJ878" s="47"/>
      <c r="BK878" s="47"/>
      <c r="BL878" s="47"/>
      <c r="BM878" s="47"/>
      <c r="BN878" s="47"/>
      <c r="BO878" s="47"/>
      <c r="BP878" s="47"/>
    </row>
    <row r="879" spans="1:68" ht="12.75" customHeight="1">
      <c r="A879" s="47"/>
      <c r="B879" s="47"/>
      <c r="C879" s="47"/>
      <c r="D879" s="47"/>
      <c r="E879" s="47"/>
      <c r="F879" s="47"/>
      <c r="G879" s="47"/>
      <c r="H879" s="50"/>
      <c r="I879" s="47"/>
      <c r="J879" s="47"/>
      <c r="K879" s="61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  <c r="AD879" s="47"/>
      <c r="AE879" s="47"/>
      <c r="AF879" s="47"/>
      <c r="AG879" s="47"/>
      <c r="AH879" s="47"/>
      <c r="AI879" s="47"/>
      <c r="AJ879" s="47"/>
      <c r="AK879" s="47"/>
      <c r="AL879" s="47"/>
      <c r="AM879" s="47"/>
      <c r="AN879" s="47"/>
      <c r="AO879" s="47"/>
      <c r="AP879" s="47"/>
      <c r="AQ879" s="47"/>
      <c r="AR879" s="47"/>
      <c r="AS879" s="47"/>
      <c r="AT879" s="47"/>
      <c r="AU879" s="47"/>
      <c r="AV879" s="47"/>
      <c r="AW879" s="47"/>
      <c r="AX879" s="47"/>
      <c r="AY879" s="47"/>
      <c r="AZ879" s="47"/>
      <c r="BA879" s="47"/>
      <c r="BB879" s="47"/>
      <c r="BC879" s="47"/>
      <c r="BD879" s="47"/>
      <c r="BE879" s="47"/>
      <c r="BF879" s="47"/>
      <c r="BG879" s="47"/>
      <c r="BH879" s="47"/>
      <c r="BI879" s="47"/>
      <c r="BJ879" s="47"/>
      <c r="BK879" s="47"/>
      <c r="BL879" s="47"/>
      <c r="BM879" s="47"/>
      <c r="BN879" s="47"/>
      <c r="BO879" s="47"/>
      <c r="BP879" s="47"/>
    </row>
    <row r="880" spans="1:68" ht="12.75" customHeight="1">
      <c r="A880" s="47"/>
      <c r="B880" s="47"/>
      <c r="C880" s="47"/>
      <c r="D880" s="47"/>
      <c r="E880" s="47"/>
      <c r="F880" s="47"/>
      <c r="G880" s="47"/>
      <c r="H880" s="50"/>
      <c r="I880" s="47"/>
      <c r="J880" s="47"/>
      <c r="K880" s="61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  <c r="AD880" s="47"/>
      <c r="AE880" s="47"/>
      <c r="AF880" s="47"/>
      <c r="AG880" s="47"/>
      <c r="AH880" s="47"/>
      <c r="AI880" s="47"/>
      <c r="AJ880" s="47"/>
      <c r="AK880" s="47"/>
      <c r="AL880" s="47"/>
      <c r="AM880" s="47"/>
      <c r="AN880" s="47"/>
      <c r="AO880" s="47"/>
      <c r="AP880" s="47"/>
      <c r="AQ880" s="47"/>
      <c r="AR880" s="47"/>
      <c r="AS880" s="47"/>
      <c r="AT880" s="47"/>
      <c r="AU880" s="47"/>
      <c r="AV880" s="47"/>
      <c r="AW880" s="47"/>
      <c r="AX880" s="47"/>
      <c r="AY880" s="47"/>
      <c r="AZ880" s="47"/>
      <c r="BA880" s="47"/>
      <c r="BB880" s="47"/>
      <c r="BC880" s="47"/>
      <c r="BD880" s="47"/>
      <c r="BE880" s="47"/>
      <c r="BF880" s="47"/>
      <c r="BG880" s="47"/>
      <c r="BH880" s="47"/>
      <c r="BI880" s="47"/>
      <c r="BJ880" s="47"/>
      <c r="BK880" s="47"/>
      <c r="BL880" s="47"/>
      <c r="BM880" s="47"/>
      <c r="BN880" s="47"/>
      <c r="BO880" s="47"/>
      <c r="BP880" s="47"/>
    </row>
    <row r="881" spans="1:68" ht="12.75" customHeight="1">
      <c r="A881" s="47"/>
      <c r="B881" s="47"/>
      <c r="C881" s="47"/>
      <c r="D881" s="47"/>
      <c r="E881" s="47"/>
      <c r="F881" s="47"/>
      <c r="G881" s="47"/>
      <c r="H881" s="50"/>
      <c r="I881" s="47"/>
      <c r="J881" s="47"/>
      <c r="K881" s="61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  <c r="AD881" s="47"/>
      <c r="AE881" s="47"/>
      <c r="AF881" s="47"/>
      <c r="AG881" s="47"/>
      <c r="AH881" s="47"/>
      <c r="AI881" s="47"/>
      <c r="AJ881" s="47"/>
      <c r="AK881" s="47"/>
      <c r="AL881" s="47"/>
      <c r="AM881" s="47"/>
      <c r="AN881" s="47"/>
      <c r="AO881" s="47"/>
      <c r="AP881" s="47"/>
      <c r="AQ881" s="47"/>
      <c r="AR881" s="47"/>
      <c r="AS881" s="47"/>
      <c r="AT881" s="47"/>
      <c r="AU881" s="47"/>
      <c r="AV881" s="47"/>
      <c r="AW881" s="47"/>
      <c r="AX881" s="47"/>
      <c r="AY881" s="47"/>
      <c r="AZ881" s="47"/>
      <c r="BA881" s="47"/>
      <c r="BB881" s="47"/>
      <c r="BC881" s="47"/>
      <c r="BD881" s="47"/>
      <c r="BE881" s="47"/>
      <c r="BF881" s="47"/>
      <c r="BG881" s="47"/>
      <c r="BH881" s="47"/>
      <c r="BI881" s="47"/>
      <c r="BJ881" s="47"/>
      <c r="BK881" s="47"/>
      <c r="BL881" s="47"/>
      <c r="BM881" s="47"/>
      <c r="BN881" s="47"/>
      <c r="BO881" s="47"/>
      <c r="BP881" s="47"/>
    </row>
    <row r="882" spans="1:68" ht="12.75" customHeight="1">
      <c r="A882" s="47"/>
      <c r="B882" s="47"/>
      <c r="C882" s="47"/>
      <c r="D882" s="47"/>
      <c r="E882" s="47"/>
      <c r="F882" s="47"/>
      <c r="G882" s="47"/>
      <c r="H882" s="50"/>
      <c r="I882" s="47"/>
      <c r="J882" s="47"/>
      <c r="K882" s="61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  <c r="AD882" s="47"/>
      <c r="AE882" s="47"/>
      <c r="AF882" s="47"/>
      <c r="AG882" s="47"/>
      <c r="AH882" s="47"/>
      <c r="AI882" s="47"/>
      <c r="AJ882" s="47"/>
      <c r="AK882" s="47"/>
      <c r="AL882" s="47"/>
      <c r="AM882" s="47"/>
      <c r="AN882" s="47"/>
      <c r="AO882" s="47"/>
      <c r="AP882" s="47"/>
      <c r="AQ882" s="47"/>
      <c r="AR882" s="47"/>
      <c r="AS882" s="47"/>
      <c r="AT882" s="47"/>
      <c r="AU882" s="47"/>
      <c r="AV882" s="47"/>
      <c r="AW882" s="47"/>
      <c r="AX882" s="47"/>
      <c r="AY882" s="47"/>
      <c r="AZ882" s="47"/>
      <c r="BA882" s="47"/>
      <c r="BB882" s="47"/>
      <c r="BC882" s="47"/>
      <c r="BD882" s="47"/>
      <c r="BE882" s="47"/>
      <c r="BF882" s="47"/>
      <c r="BG882" s="47"/>
      <c r="BH882" s="47"/>
      <c r="BI882" s="47"/>
      <c r="BJ882" s="47"/>
      <c r="BK882" s="47"/>
      <c r="BL882" s="47"/>
      <c r="BM882" s="47"/>
      <c r="BN882" s="47"/>
      <c r="BO882" s="47"/>
      <c r="BP882" s="47"/>
    </row>
    <row r="883" spans="1:68" ht="12.75" customHeight="1">
      <c r="A883" s="47"/>
      <c r="B883" s="47"/>
      <c r="C883" s="47"/>
      <c r="D883" s="47"/>
      <c r="E883" s="47"/>
      <c r="F883" s="47"/>
      <c r="G883" s="47"/>
      <c r="H883" s="50"/>
      <c r="I883" s="47"/>
      <c r="J883" s="47"/>
      <c r="K883" s="61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  <c r="AD883" s="47"/>
      <c r="AE883" s="47"/>
      <c r="AF883" s="47"/>
      <c r="AG883" s="47"/>
      <c r="AH883" s="47"/>
      <c r="AI883" s="47"/>
      <c r="AJ883" s="47"/>
      <c r="AK883" s="47"/>
      <c r="AL883" s="47"/>
      <c r="AM883" s="47"/>
      <c r="AN883" s="47"/>
      <c r="AO883" s="47"/>
      <c r="AP883" s="47"/>
      <c r="AQ883" s="47"/>
      <c r="AR883" s="47"/>
      <c r="AS883" s="47"/>
      <c r="AT883" s="47"/>
      <c r="AU883" s="47"/>
      <c r="AV883" s="47"/>
      <c r="AW883" s="47"/>
      <c r="AX883" s="47"/>
      <c r="AY883" s="47"/>
      <c r="AZ883" s="47"/>
      <c r="BA883" s="47"/>
      <c r="BB883" s="47"/>
      <c r="BC883" s="47"/>
      <c r="BD883" s="47"/>
      <c r="BE883" s="47"/>
      <c r="BF883" s="47"/>
      <c r="BG883" s="47"/>
      <c r="BH883" s="47"/>
      <c r="BI883" s="47"/>
      <c r="BJ883" s="47"/>
      <c r="BK883" s="47"/>
      <c r="BL883" s="47"/>
      <c r="BM883" s="47"/>
      <c r="BN883" s="47"/>
      <c r="BO883" s="47"/>
      <c r="BP883" s="47"/>
    </row>
    <row r="884" spans="1:68" ht="12.75" customHeight="1">
      <c r="A884" s="47"/>
      <c r="B884" s="47"/>
      <c r="C884" s="47"/>
      <c r="D884" s="47"/>
      <c r="E884" s="47"/>
      <c r="F884" s="47"/>
      <c r="G884" s="47"/>
      <c r="H884" s="50"/>
      <c r="I884" s="47"/>
      <c r="J884" s="47"/>
      <c r="K884" s="61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  <c r="AD884" s="47"/>
      <c r="AE884" s="47"/>
      <c r="AF884" s="47"/>
      <c r="AG884" s="47"/>
      <c r="AH884" s="47"/>
      <c r="AI884" s="47"/>
      <c r="AJ884" s="47"/>
      <c r="AK884" s="47"/>
      <c r="AL884" s="47"/>
      <c r="AM884" s="47"/>
      <c r="AN884" s="47"/>
      <c r="AO884" s="47"/>
      <c r="AP884" s="47"/>
      <c r="AQ884" s="47"/>
      <c r="AR884" s="47"/>
      <c r="AS884" s="47"/>
      <c r="AT884" s="47"/>
      <c r="AU884" s="47"/>
      <c r="AV884" s="47"/>
      <c r="AW884" s="47"/>
      <c r="AX884" s="47"/>
      <c r="AY884" s="47"/>
      <c r="AZ884" s="47"/>
      <c r="BA884" s="47"/>
      <c r="BB884" s="47"/>
      <c r="BC884" s="47"/>
      <c r="BD884" s="47"/>
      <c r="BE884" s="47"/>
      <c r="BF884" s="47"/>
      <c r="BG884" s="47"/>
      <c r="BH884" s="47"/>
      <c r="BI884" s="47"/>
      <c r="BJ884" s="47"/>
      <c r="BK884" s="47"/>
      <c r="BL884" s="47"/>
      <c r="BM884" s="47"/>
      <c r="BN884" s="47"/>
      <c r="BO884" s="47"/>
      <c r="BP884" s="47"/>
    </row>
    <row r="885" spans="1:68" ht="12.75" customHeight="1">
      <c r="A885" s="47"/>
      <c r="B885" s="47"/>
      <c r="C885" s="47"/>
      <c r="D885" s="47"/>
      <c r="E885" s="47"/>
      <c r="F885" s="47"/>
      <c r="G885" s="47"/>
      <c r="H885" s="50"/>
      <c r="I885" s="47"/>
      <c r="J885" s="47"/>
      <c r="K885" s="61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  <c r="AD885" s="47"/>
      <c r="AE885" s="47"/>
      <c r="AF885" s="47"/>
      <c r="AG885" s="47"/>
      <c r="AH885" s="47"/>
      <c r="AI885" s="47"/>
      <c r="AJ885" s="47"/>
      <c r="AK885" s="47"/>
      <c r="AL885" s="47"/>
      <c r="AM885" s="47"/>
      <c r="AN885" s="47"/>
      <c r="AO885" s="47"/>
      <c r="AP885" s="47"/>
      <c r="AQ885" s="47"/>
      <c r="AR885" s="47"/>
      <c r="AS885" s="47"/>
      <c r="AT885" s="47"/>
      <c r="AU885" s="47"/>
      <c r="AV885" s="47"/>
      <c r="AW885" s="47"/>
      <c r="AX885" s="47"/>
      <c r="AY885" s="47"/>
      <c r="AZ885" s="47"/>
      <c r="BA885" s="47"/>
      <c r="BB885" s="47"/>
      <c r="BC885" s="47"/>
      <c r="BD885" s="47"/>
      <c r="BE885" s="47"/>
      <c r="BF885" s="47"/>
      <c r="BG885" s="47"/>
      <c r="BH885" s="47"/>
      <c r="BI885" s="47"/>
      <c r="BJ885" s="47"/>
      <c r="BK885" s="47"/>
      <c r="BL885" s="47"/>
      <c r="BM885" s="47"/>
      <c r="BN885" s="47"/>
      <c r="BO885" s="47"/>
      <c r="BP885" s="47"/>
    </row>
    <row r="886" spans="1:68" ht="12.75" customHeight="1">
      <c r="A886" s="47"/>
      <c r="B886" s="47"/>
      <c r="C886" s="47"/>
      <c r="D886" s="47"/>
      <c r="E886" s="47"/>
      <c r="F886" s="47"/>
      <c r="G886" s="47"/>
      <c r="H886" s="50"/>
      <c r="I886" s="47"/>
      <c r="J886" s="47"/>
      <c r="K886" s="61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  <c r="AD886" s="47"/>
      <c r="AE886" s="47"/>
      <c r="AF886" s="47"/>
      <c r="AG886" s="47"/>
      <c r="AH886" s="47"/>
      <c r="AI886" s="47"/>
      <c r="AJ886" s="47"/>
      <c r="AK886" s="47"/>
      <c r="AL886" s="47"/>
      <c r="AM886" s="47"/>
      <c r="AN886" s="47"/>
      <c r="AO886" s="47"/>
      <c r="AP886" s="47"/>
      <c r="AQ886" s="47"/>
      <c r="AR886" s="47"/>
      <c r="AS886" s="47"/>
      <c r="AT886" s="47"/>
      <c r="AU886" s="47"/>
      <c r="AV886" s="47"/>
      <c r="AW886" s="47"/>
      <c r="AX886" s="47"/>
      <c r="AY886" s="47"/>
      <c r="AZ886" s="47"/>
      <c r="BA886" s="47"/>
      <c r="BB886" s="47"/>
      <c r="BC886" s="47"/>
      <c r="BD886" s="47"/>
      <c r="BE886" s="47"/>
      <c r="BF886" s="47"/>
      <c r="BG886" s="47"/>
      <c r="BH886" s="47"/>
      <c r="BI886" s="47"/>
      <c r="BJ886" s="47"/>
      <c r="BK886" s="47"/>
      <c r="BL886" s="47"/>
      <c r="BM886" s="47"/>
      <c r="BN886" s="47"/>
      <c r="BO886" s="47"/>
      <c r="BP886" s="47"/>
    </row>
    <row r="887" spans="1:68" ht="12.75" customHeight="1">
      <c r="A887" s="47"/>
      <c r="B887" s="47"/>
      <c r="C887" s="47"/>
      <c r="D887" s="47"/>
      <c r="E887" s="47"/>
      <c r="F887" s="47"/>
      <c r="G887" s="47"/>
      <c r="H887" s="50"/>
      <c r="I887" s="47"/>
      <c r="J887" s="47"/>
      <c r="K887" s="61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  <c r="AD887" s="47"/>
      <c r="AE887" s="47"/>
      <c r="AF887" s="47"/>
      <c r="AG887" s="47"/>
      <c r="AH887" s="47"/>
      <c r="AI887" s="47"/>
      <c r="AJ887" s="47"/>
      <c r="AK887" s="47"/>
      <c r="AL887" s="47"/>
      <c r="AM887" s="47"/>
      <c r="AN887" s="47"/>
      <c r="AO887" s="47"/>
      <c r="AP887" s="47"/>
      <c r="AQ887" s="47"/>
      <c r="AR887" s="47"/>
      <c r="AS887" s="47"/>
      <c r="AT887" s="47"/>
      <c r="AU887" s="47"/>
      <c r="AV887" s="47"/>
      <c r="AW887" s="47"/>
      <c r="AX887" s="47"/>
      <c r="AY887" s="47"/>
      <c r="AZ887" s="47"/>
      <c r="BA887" s="47"/>
      <c r="BB887" s="47"/>
      <c r="BC887" s="47"/>
      <c r="BD887" s="47"/>
      <c r="BE887" s="47"/>
      <c r="BF887" s="47"/>
      <c r="BG887" s="47"/>
      <c r="BH887" s="47"/>
      <c r="BI887" s="47"/>
      <c r="BJ887" s="47"/>
      <c r="BK887" s="47"/>
      <c r="BL887" s="47"/>
      <c r="BM887" s="47"/>
      <c r="BN887" s="47"/>
      <c r="BO887" s="47"/>
      <c r="BP887" s="47"/>
    </row>
    <row r="888" spans="1:68" ht="12.75" customHeight="1">
      <c r="A888" s="47"/>
      <c r="B888" s="47"/>
      <c r="C888" s="47"/>
      <c r="D888" s="47"/>
      <c r="E888" s="47"/>
      <c r="F888" s="47"/>
      <c r="G888" s="47"/>
      <c r="H888" s="50"/>
      <c r="I888" s="47"/>
      <c r="J888" s="47"/>
      <c r="K888" s="61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  <c r="AD888" s="47"/>
      <c r="AE888" s="47"/>
      <c r="AF888" s="47"/>
      <c r="AG888" s="47"/>
      <c r="AH888" s="47"/>
      <c r="AI888" s="47"/>
      <c r="AJ888" s="47"/>
      <c r="AK888" s="47"/>
      <c r="AL888" s="47"/>
      <c r="AM888" s="47"/>
      <c r="AN888" s="47"/>
      <c r="AO888" s="47"/>
      <c r="AP888" s="47"/>
      <c r="AQ888" s="47"/>
      <c r="AR888" s="47"/>
      <c r="AS888" s="47"/>
      <c r="AT888" s="47"/>
      <c r="AU888" s="47"/>
      <c r="AV888" s="47"/>
      <c r="AW888" s="47"/>
      <c r="AX888" s="47"/>
      <c r="AY888" s="47"/>
      <c r="AZ888" s="47"/>
      <c r="BA888" s="47"/>
      <c r="BB888" s="47"/>
      <c r="BC888" s="47"/>
      <c r="BD888" s="47"/>
      <c r="BE888" s="47"/>
      <c r="BF888" s="47"/>
      <c r="BG888" s="47"/>
      <c r="BH888" s="47"/>
      <c r="BI888" s="47"/>
      <c r="BJ888" s="47"/>
      <c r="BK888" s="47"/>
      <c r="BL888" s="47"/>
      <c r="BM888" s="47"/>
      <c r="BN888" s="47"/>
      <c r="BO888" s="47"/>
      <c r="BP888" s="47"/>
    </row>
    <row r="889" spans="1:68" ht="12.75" customHeight="1">
      <c r="A889" s="47"/>
      <c r="B889" s="47"/>
      <c r="C889" s="47"/>
      <c r="D889" s="47"/>
      <c r="E889" s="47"/>
      <c r="F889" s="47"/>
      <c r="G889" s="47"/>
      <c r="H889" s="50"/>
      <c r="I889" s="47"/>
      <c r="J889" s="47"/>
      <c r="K889" s="61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  <c r="AD889" s="47"/>
      <c r="AE889" s="47"/>
      <c r="AF889" s="47"/>
      <c r="AG889" s="47"/>
      <c r="AH889" s="47"/>
      <c r="AI889" s="47"/>
      <c r="AJ889" s="47"/>
      <c r="AK889" s="47"/>
      <c r="AL889" s="47"/>
      <c r="AM889" s="47"/>
      <c r="AN889" s="47"/>
      <c r="AO889" s="47"/>
      <c r="AP889" s="47"/>
      <c r="AQ889" s="47"/>
      <c r="AR889" s="47"/>
      <c r="AS889" s="47"/>
      <c r="AT889" s="47"/>
      <c r="AU889" s="47"/>
      <c r="AV889" s="47"/>
      <c r="AW889" s="47"/>
      <c r="AX889" s="47"/>
      <c r="AY889" s="47"/>
      <c r="AZ889" s="47"/>
      <c r="BA889" s="47"/>
      <c r="BB889" s="47"/>
      <c r="BC889" s="47"/>
      <c r="BD889" s="47"/>
      <c r="BE889" s="47"/>
      <c r="BF889" s="47"/>
      <c r="BG889" s="47"/>
      <c r="BH889" s="47"/>
      <c r="BI889" s="47"/>
      <c r="BJ889" s="47"/>
      <c r="BK889" s="47"/>
      <c r="BL889" s="47"/>
      <c r="BM889" s="47"/>
      <c r="BN889" s="47"/>
      <c r="BO889" s="47"/>
      <c r="BP889" s="47"/>
    </row>
    <row r="890" spans="1:68" ht="12.75" customHeight="1">
      <c r="A890" s="47"/>
      <c r="B890" s="47"/>
      <c r="C890" s="47"/>
      <c r="D890" s="47"/>
      <c r="E890" s="47"/>
      <c r="F890" s="47"/>
      <c r="G890" s="47"/>
      <c r="H890" s="50"/>
      <c r="I890" s="47"/>
      <c r="J890" s="47"/>
      <c r="K890" s="61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  <c r="AD890" s="47"/>
      <c r="AE890" s="47"/>
      <c r="AF890" s="47"/>
      <c r="AG890" s="47"/>
      <c r="AH890" s="47"/>
      <c r="AI890" s="47"/>
      <c r="AJ890" s="47"/>
      <c r="AK890" s="47"/>
      <c r="AL890" s="47"/>
      <c r="AM890" s="47"/>
      <c r="AN890" s="47"/>
      <c r="AO890" s="47"/>
      <c r="AP890" s="47"/>
      <c r="AQ890" s="47"/>
      <c r="AR890" s="47"/>
      <c r="AS890" s="47"/>
      <c r="AT890" s="47"/>
      <c r="AU890" s="47"/>
      <c r="AV890" s="47"/>
      <c r="AW890" s="47"/>
      <c r="AX890" s="47"/>
      <c r="AY890" s="47"/>
      <c r="AZ890" s="47"/>
      <c r="BA890" s="47"/>
      <c r="BB890" s="47"/>
      <c r="BC890" s="47"/>
      <c r="BD890" s="47"/>
      <c r="BE890" s="47"/>
      <c r="BF890" s="47"/>
      <c r="BG890" s="47"/>
      <c r="BH890" s="47"/>
      <c r="BI890" s="47"/>
      <c r="BJ890" s="47"/>
      <c r="BK890" s="47"/>
      <c r="BL890" s="47"/>
      <c r="BM890" s="47"/>
      <c r="BN890" s="47"/>
      <c r="BO890" s="47"/>
      <c r="BP890" s="47"/>
    </row>
    <row r="891" spans="1:68" ht="12.75" customHeight="1">
      <c r="A891" s="47"/>
      <c r="B891" s="47"/>
      <c r="C891" s="47"/>
      <c r="D891" s="47"/>
      <c r="E891" s="47"/>
      <c r="F891" s="47"/>
      <c r="G891" s="47"/>
      <c r="H891" s="50"/>
      <c r="I891" s="47"/>
      <c r="J891" s="47"/>
      <c r="K891" s="61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  <c r="AD891" s="47"/>
      <c r="AE891" s="47"/>
      <c r="AF891" s="47"/>
      <c r="AG891" s="47"/>
      <c r="AH891" s="47"/>
      <c r="AI891" s="47"/>
      <c r="AJ891" s="47"/>
      <c r="AK891" s="47"/>
      <c r="AL891" s="47"/>
      <c r="AM891" s="47"/>
      <c r="AN891" s="47"/>
      <c r="AO891" s="47"/>
      <c r="AP891" s="47"/>
      <c r="AQ891" s="47"/>
      <c r="AR891" s="47"/>
      <c r="AS891" s="47"/>
      <c r="AT891" s="47"/>
      <c r="AU891" s="47"/>
      <c r="AV891" s="47"/>
      <c r="AW891" s="47"/>
      <c r="AX891" s="47"/>
      <c r="AY891" s="47"/>
      <c r="AZ891" s="47"/>
      <c r="BA891" s="47"/>
      <c r="BB891" s="47"/>
      <c r="BC891" s="47"/>
      <c r="BD891" s="47"/>
      <c r="BE891" s="47"/>
      <c r="BF891" s="47"/>
      <c r="BG891" s="47"/>
      <c r="BH891" s="47"/>
      <c r="BI891" s="47"/>
      <c r="BJ891" s="47"/>
      <c r="BK891" s="47"/>
      <c r="BL891" s="47"/>
      <c r="BM891" s="47"/>
      <c r="BN891" s="47"/>
      <c r="BO891" s="47"/>
      <c r="BP891" s="47"/>
    </row>
    <row r="892" spans="1:68" ht="12.75" customHeight="1">
      <c r="A892" s="47"/>
      <c r="B892" s="47"/>
      <c r="C892" s="47"/>
      <c r="D892" s="47"/>
      <c r="E892" s="47"/>
      <c r="F892" s="47"/>
      <c r="G892" s="47"/>
      <c r="H892" s="50"/>
      <c r="I892" s="47"/>
      <c r="J892" s="47"/>
      <c r="K892" s="61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  <c r="AD892" s="47"/>
      <c r="AE892" s="47"/>
      <c r="AF892" s="47"/>
      <c r="AG892" s="47"/>
      <c r="AH892" s="47"/>
      <c r="AI892" s="47"/>
      <c r="AJ892" s="47"/>
      <c r="AK892" s="47"/>
      <c r="AL892" s="47"/>
      <c r="AM892" s="47"/>
      <c r="AN892" s="47"/>
      <c r="AO892" s="47"/>
      <c r="AP892" s="47"/>
      <c r="AQ892" s="47"/>
      <c r="AR892" s="47"/>
      <c r="AS892" s="47"/>
      <c r="AT892" s="47"/>
      <c r="AU892" s="47"/>
      <c r="AV892" s="47"/>
      <c r="AW892" s="47"/>
      <c r="AX892" s="47"/>
      <c r="AY892" s="47"/>
      <c r="AZ892" s="47"/>
      <c r="BA892" s="47"/>
      <c r="BB892" s="47"/>
      <c r="BC892" s="47"/>
      <c r="BD892" s="47"/>
      <c r="BE892" s="47"/>
      <c r="BF892" s="47"/>
      <c r="BG892" s="47"/>
      <c r="BH892" s="47"/>
      <c r="BI892" s="47"/>
      <c r="BJ892" s="47"/>
      <c r="BK892" s="47"/>
      <c r="BL892" s="47"/>
      <c r="BM892" s="47"/>
      <c r="BN892" s="47"/>
      <c r="BO892" s="47"/>
      <c r="BP892" s="47"/>
    </row>
    <row r="893" spans="1:68" ht="12.75" customHeight="1">
      <c r="A893" s="47"/>
      <c r="B893" s="47"/>
      <c r="C893" s="47"/>
      <c r="D893" s="47"/>
      <c r="E893" s="47"/>
      <c r="F893" s="47"/>
      <c r="G893" s="47"/>
      <c r="H893" s="50"/>
      <c r="I893" s="47"/>
      <c r="J893" s="47"/>
      <c r="K893" s="61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  <c r="AD893" s="47"/>
      <c r="AE893" s="47"/>
      <c r="AF893" s="47"/>
      <c r="AG893" s="47"/>
      <c r="AH893" s="47"/>
      <c r="AI893" s="47"/>
      <c r="AJ893" s="47"/>
      <c r="AK893" s="47"/>
      <c r="AL893" s="47"/>
      <c r="AM893" s="47"/>
      <c r="AN893" s="47"/>
      <c r="AO893" s="47"/>
      <c r="AP893" s="47"/>
      <c r="AQ893" s="47"/>
      <c r="AR893" s="47"/>
      <c r="AS893" s="47"/>
      <c r="AT893" s="47"/>
      <c r="AU893" s="47"/>
      <c r="AV893" s="47"/>
      <c r="AW893" s="47"/>
      <c r="AX893" s="47"/>
      <c r="AY893" s="47"/>
      <c r="AZ893" s="47"/>
      <c r="BA893" s="47"/>
      <c r="BB893" s="47"/>
      <c r="BC893" s="47"/>
      <c r="BD893" s="47"/>
      <c r="BE893" s="47"/>
      <c r="BF893" s="47"/>
      <c r="BG893" s="47"/>
      <c r="BH893" s="47"/>
      <c r="BI893" s="47"/>
      <c r="BJ893" s="47"/>
      <c r="BK893" s="47"/>
      <c r="BL893" s="47"/>
      <c r="BM893" s="47"/>
      <c r="BN893" s="47"/>
      <c r="BO893" s="47"/>
      <c r="BP893" s="47"/>
    </row>
    <row r="894" spans="1:68" ht="12.75" customHeight="1">
      <c r="A894" s="47"/>
      <c r="B894" s="47"/>
      <c r="C894" s="47"/>
      <c r="D894" s="47"/>
      <c r="E894" s="47"/>
      <c r="F894" s="47"/>
      <c r="G894" s="47"/>
      <c r="H894" s="50"/>
      <c r="I894" s="47"/>
      <c r="J894" s="47"/>
      <c r="K894" s="61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  <c r="AD894" s="47"/>
      <c r="AE894" s="47"/>
      <c r="AF894" s="47"/>
      <c r="AG894" s="47"/>
      <c r="AH894" s="47"/>
      <c r="AI894" s="47"/>
      <c r="AJ894" s="47"/>
      <c r="AK894" s="47"/>
      <c r="AL894" s="47"/>
      <c r="AM894" s="47"/>
      <c r="AN894" s="47"/>
      <c r="AO894" s="47"/>
      <c r="AP894" s="47"/>
      <c r="AQ894" s="47"/>
      <c r="AR894" s="47"/>
      <c r="AS894" s="47"/>
      <c r="AT894" s="47"/>
      <c r="AU894" s="47"/>
      <c r="AV894" s="47"/>
      <c r="AW894" s="47"/>
      <c r="AX894" s="47"/>
      <c r="AY894" s="47"/>
      <c r="AZ894" s="47"/>
      <c r="BA894" s="47"/>
      <c r="BB894" s="47"/>
      <c r="BC894" s="47"/>
      <c r="BD894" s="47"/>
      <c r="BE894" s="47"/>
      <c r="BF894" s="47"/>
      <c r="BG894" s="47"/>
      <c r="BH894" s="47"/>
      <c r="BI894" s="47"/>
      <c r="BJ894" s="47"/>
      <c r="BK894" s="47"/>
      <c r="BL894" s="47"/>
      <c r="BM894" s="47"/>
      <c r="BN894" s="47"/>
      <c r="BO894" s="47"/>
      <c r="BP894" s="47"/>
    </row>
    <row r="895" spans="1:68" ht="12.75" customHeight="1">
      <c r="A895" s="47"/>
      <c r="B895" s="47"/>
      <c r="C895" s="47"/>
      <c r="D895" s="47"/>
      <c r="E895" s="47"/>
      <c r="F895" s="47"/>
      <c r="G895" s="47"/>
      <c r="H895" s="50"/>
      <c r="I895" s="47"/>
      <c r="J895" s="47"/>
      <c r="K895" s="61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  <c r="AD895" s="47"/>
      <c r="AE895" s="47"/>
      <c r="AF895" s="47"/>
      <c r="AG895" s="47"/>
      <c r="AH895" s="47"/>
      <c r="AI895" s="47"/>
      <c r="AJ895" s="47"/>
      <c r="AK895" s="47"/>
      <c r="AL895" s="47"/>
      <c r="AM895" s="47"/>
      <c r="AN895" s="47"/>
      <c r="AO895" s="47"/>
      <c r="AP895" s="47"/>
      <c r="AQ895" s="47"/>
      <c r="AR895" s="47"/>
      <c r="AS895" s="47"/>
      <c r="AT895" s="47"/>
      <c r="AU895" s="47"/>
      <c r="AV895" s="47"/>
      <c r="AW895" s="47"/>
      <c r="AX895" s="47"/>
      <c r="AY895" s="47"/>
      <c r="AZ895" s="47"/>
      <c r="BA895" s="47"/>
      <c r="BB895" s="47"/>
      <c r="BC895" s="47"/>
      <c r="BD895" s="47"/>
      <c r="BE895" s="47"/>
      <c r="BF895" s="47"/>
      <c r="BG895" s="47"/>
      <c r="BH895" s="47"/>
      <c r="BI895" s="47"/>
      <c r="BJ895" s="47"/>
      <c r="BK895" s="47"/>
      <c r="BL895" s="47"/>
      <c r="BM895" s="47"/>
      <c r="BN895" s="47"/>
      <c r="BO895" s="47"/>
      <c r="BP895" s="47"/>
    </row>
    <row r="896" spans="1:68" ht="12.75" customHeight="1">
      <c r="A896" s="47"/>
      <c r="B896" s="47"/>
      <c r="C896" s="47"/>
      <c r="D896" s="47"/>
      <c r="E896" s="47"/>
      <c r="F896" s="47"/>
      <c r="G896" s="47"/>
      <c r="H896" s="50"/>
      <c r="I896" s="47"/>
      <c r="J896" s="47"/>
      <c r="K896" s="61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  <c r="AD896" s="47"/>
      <c r="AE896" s="47"/>
      <c r="AF896" s="47"/>
      <c r="AG896" s="47"/>
      <c r="AH896" s="47"/>
      <c r="AI896" s="47"/>
      <c r="AJ896" s="47"/>
      <c r="AK896" s="47"/>
      <c r="AL896" s="47"/>
      <c r="AM896" s="47"/>
      <c r="AN896" s="47"/>
      <c r="AO896" s="47"/>
      <c r="AP896" s="47"/>
      <c r="AQ896" s="47"/>
      <c r="AR896" s="47"/>
      <c r="AS896" s="47"/>
      <c r="AT896" s="47"/>
      <c r="AU896" s="47"/>
      <c r="AV896" s="47"/>
      <c r="AW896" s="47"/>
      <c r="AX896" s="47"/>
      <c r="AY896" s="47"/>
      <c r="AZ896" s="47"/>
      <c r="BA896" s="47"/>
      <c r="BB896" s="47"/>
      <c r="BC896" s="47"/>
      <c r="BD896" s="47"/>
      <c r="BE896" s="47"/>
      <c r="BF896" s="47"/>
      <c r="BG896" s="47"/>
      <c r="BH896" s="47"/>
      <c r="BI896" s="47"/>
      <c r="BJ896" s="47"/>
      <c r="BK896" s="47"/>
      <c r="BL896" s="47"/>
      <c r="BM896" s="47"/>
      <c r="BN896" s="47"/>
      <c r="BO896" s="47"/>
      <c r="BP896" s="47"/>
    </row>
    <row r="897" spans="1:68" ht="12.75" customHeight="1">
      <c r="A897" s="47"/>
      <c r="B897" s="47"/>
      <c r="C897" s="47"/>
      <c r="D897" s="47"/>
      <c r="E897" s="47"/>
      <c r="F897" s="47"/>
      <c r="G897" s="47"/>
      <c r="H897" s="50"/>
      <c r="I897" s="47"/>
      <c r="J897" s="47"/>
      <c r="K897" s="61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  <c r="AD897" s="47"/>
      <c r="AE897" s="47"/>
      <c r="AF897" s="47"/>
      <c r="AG897" s="47"/>
      <c r="AH897" s="47"/>
      <c r="AI897" s="47"/>
      <c r="AJ897" s="47"/>
      <c r="AK897" s="47"/>
      <c r="AL897" s="47"/>
      <c r="AM897" s="47"/>
      <c r="AN897" s="47"/>
      <c r="AO897" s="47"/>
      <c r="AP897" s="47"/>
      <c r="AQ897" s="47"/>
      <c r="AR897" s="47"/>
      <c r="AS897" s="47"/>
      <c r="AT897" s="47"/>
      <c r="AU897" s="47"/>
      <c r="AV897" s="47"/>
      <c r="AW897" s="47"/>
      <c r="AX897" s="47"/>
      <c r="AY897" s="47"/>
      <c r="AZ897" s="47"/>
      <c r="BA897" s="47"/>
      <c r="BB897" s="47"/>
      <c r="BC897" s="47"/>
      <c r="BD897" s="47"/>
      <c r="BE897" s="47"/>
      <c r="BF897" s="47"/>
      <c r="BG897" s="47"/>
      <c r="BH897" s="47"/>
      <c r="BI897" s="47"/>
      <c r="BJ897" s="47"/>
      <c r="BK897" s="47"/>
      <c r="BL897" s="47"/>
      <c r="BM897" s="47"/>
      <c r="BN897" s="47"/>
      <c r="BO897" s="47"/>
      <c r="BP897" s="47"/>
    </row>
    <row r="898" spans="1:68" ht="12.75" customHeight="1">
      <c r="A898" s="47"/>
      <c r="B898" s="47"/>
      <c r="C898" s="47"/>
      <c r="D898" s="47"/>
      <c r="E898" s="47"/>
      <c r="F898" s="47"/>
      <c r="G898" s="47"/>
      <c r="H898" s="50"/>
      <c r="I898" s="47"/>
      <c r="J898" s="47"/>
      <c r="K898" s="61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  <c r="AD898" s="47"/>
      <c r="AE898" s="47"/>
      <c r="AF898" s="47"/>
      <c r="AG898" s="47"/>
      <c r="AH898" s="47"/>
      <c r="AI898" s="47"/>
      <c r="AJ898" s="47"/>
      <c r="AK898" s="47"/>
      <c r="AL898" s="47"/>
      <c r="AM898" s="47"/>
      <c r="AN898" s="47"/>
      <c r="AO898" s="47"/>
      <c r="AP898" s="47"/>
      <c r="AQ898" s="47"/>
      <c r="AR898" s="47"/>
      <c r="AS898" s="47"/>
      <c r="AT898" s="47"/>
      <c r="AU898" s="47"/>
      <c r="AV898" s="47"/>
      <c r="AW898" s="47"/>
      <c r="AX898" s="47"/>
      <c r="AY898" s="47"/>
      <c r="AZ898" s="47"/>
      <c r="BA898" s="47"/>
      <c r="BB898" s="47"/>
      <c r="BC898" s="47"/>
      <c r="BD898" s="47"/>
      <c r="BE898" s="47"/>
      <c r="BF898" s="47"/>
      <c r="BG898" s="47"/>
      <c r="BH898" s="47"/>
      <c r="BI898" s="47"/>
      <c r="BJ898" s="47"/>
      <c r="BK898" s="47"/>
      <c r="BL898" s="47"/>
      <c r="BM898" s="47"/>
      <c r="BN898" s="47"/>
      <c r="BO898" s="47"/>
      <c r="BP898" s="47"/>
    </row>
    <row r="899" spans="1:68" ht="12.75" customHeight="1">
      <c r="A899" s="47"/>
      <c r="B899" s="47"/>
      <c r="C899" s="47"/>
      <c r="D899" s="47"/>
      <c r="E899" s="47"/>
      <c r="F899" s="47"/>
      <c r="G899" s="47"/>
      <c r="H899" s="50"/>
      <c r="I899" s="47"/>
      <c r="J899" s="47"/>
      <c r="K899" s="61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  <c r="AD899" s="47"/>
      <c r="AE899" s="47"/>
      <c r="AF899" s="47"/>
      <c r="AG899" s="47"/>
      <c r="AH899" s="47"/>
      <c r="AI899" s="47"/>
      <c r="AJ899" s="47"/>
      <c r="AK899" s="47"/>
      <c r="AL899" s="47"/>
      <c r="AM899" s="47"/>
      <c r="AN899" s="47"/>
      <c r="AO899" s="47"/>
      <c r="AP899" s="47"/>
      <c r="AQ899" s="47"/>
      <c r="AR899" s="47"/>
      <c r="AS899" s="47"/>
      <c r="AT899" s="47"/>
      <c r="AU899" s="47"/>
      <c r="AV899" s="47"/>
      <c r="AW899" s="47"/>
      <c r="AX899" s="47"/>
      <c r="AY899" s="47"/>
      <c r="AZ899" s="47"/>
      <c r="BA899" s="47"/>
      <c r="BB899" s="47"/>
      <c r="BC899" s="47"/>
      <c r="BD899" s="47"/>
      <c r="BE899" s="47"/>
      <c r="BF899" s="47"/>
      <c r="BG899" s="47"/>
      <c r="BH899" s="47"/>
      <c r="BI899" s="47"/>
      <c r="BJ899" s="47"/>
      <c r="BK899" s="47"/>
      <c r="BL899" s="47"/>
      <c r="BM899" s="47"/>
      <c r="BN899" s="47"/>
      <c r="BO899" s="47"/>
      <c r="BP899" s="47"/>
    </row>
    <row r="900" spans="1:68" ht="12.75" customHeight="1">
      <c r="A900" s="47"/>
      <c r="B900" s="47"/>
      <c r="C900" s="47"/>
      <c r="D900" s="47"/>
      <c r="E900" s="47"/>
      <c r="F900" s="47"/>
      <c r="G900" s="47"/>
      <c r="H900" s="50"/>
      <c r="I900" s="47"/>
      <c r="J900" s="47"/>
      <c r="K900" s="61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  <c r="AD900" s="47"/>
      <c r="AE900" s="47"/>
      <c r="AF900" s="47"/>
      <c r="AG900" s="47"/>
      <c r="AH900" s="47"/>
      <c r="AI900" s="47"/>
      <c r="AJ900" s="47"/>
      <c r="AK900" s="47"/>
      <c r="AL900" s="47"/>
      <c r="AM900" s="47"/>
      <c r="AN900" s="47"/>
      <c r="AO900" s="47"/>
      <c r="AP900" s="47"/>
      <c r="AQ900" s="47"/>
      <c r="AR900" s="47"/>
      <c r="AS900" s="47"/>
      <c r="AT900" s="47"/>
      <c r="AU900" s="47"/>
      <c r="AV900" s="47"/>
      <c r="AW900" s="47"/>
      <c r="AX900" s="47"/>
      <c r="AY900" s="47"/>
      <c r="AZ900" s="47"/>
      <c r="BA900" s="47"/>
      <c r="BB900" s="47"/>
      <c r="BC900" s="47"/>
      <c r="BD900" s="47"/>
      <c r="BE900" s="47"/>
      <c r="BF900" s="47"/>
      <c r="BG900" s="47"/>
      <c r="BH900" s="47"/>
      <c r="BI900" s="47"/>
      <c r="BJ900" s="47"/>
      <c r="BK900" s="47"/>
      <c r="BL900" s="47"/>
      <c r="BM900" s="47"/>
      <c r="BN900" s="47"/>
      <c r="BO900" s="47"/>
      <c r="BP900" s="47"/>
    </row>
    <row r="901" spans="1:68" ht="12.75" customHeight="1">
      <c r="A901" s="47"/>
      <c r="B901" s="47"/>
      <c r="C901" s="47"/>
      <c r="D901" s="47"/>
      <c r="E901" s="47"/>
      <c r="F901" s="47"/>
      <c r="G901" s="47"/>
      <c r="H901" s="50"/>
      <c r="I901" s="47"/>
      <c r="J901" s="47"/>
      <c r="K901" s="61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  <c r="AD901" s="47"/>
      <c r="AE901" s="47"/>
      <c r="AF901" s="47"/>
      <c r="AG901" s="47"/>
      <c r="AH901" s="47"/>
      <c r="AI901" s="47"/>
      <c r="AJ901" s="47"/>
      <c r="AK901" s="47"/>
      <c r="AL901" s="47"/>
      <c r="AM901" s="47"/>
      <c r="AN901" s="47"/>
      <c r="AO901" s="47"/>
      <c r="AP901" s="47"/>
      <c r="AQ901" s="47"/>
      <c r="AR901" s="47"/>
      <c r="AS901" s="47"/>
      <c r="AT901" s="47"/>
      <c r="AU901" s="47"/>
      <c r="AV901" s="47"/>
      <c r="AW901" s="47"/>
      <c r="AX901" s="47"/>
      <c r="AY901" s="47"/>
      <c r="AZ901" s="47"/>
      <c r="BA901" s="47"/>
      <c r="BB901" s="47"/>
      <c r="BC901" s="47"/>
      <c r="BD901" s="47"/>
      <c r="BE901" s="47"/>
      <c r="BF901" s="47"/>
      <c r="BG901" s="47"/>
      <c r="BH901" s="47"/>
      <c r="BI901" s="47"/>
      <c r="BJ901" s="47"/>
      <c r="BK901" s="47"/>
      <c r="BL901" s="47"/>
      <c r="BM901" s="47"/>
      <c r="BN901" s="47"/>
      <c r="BO901" s="47"/>
      <c r="BP901" s="47"/>
    </row>
    <row r="902" spans="1:68" ht="12.75" customHeight="1">
      <c r="A902" s="47"/>
      <c r="B902" s="47"/>
      <c r="C902" s="47"/>
      <c r="D902" s="47"/>
      <c r="E902" s="47"/>
      <c r="F902" s="47"/>
      <c r="G902" s="47"/>
      <c r="H902" s="50"/>
      <c r="I902" s="47"/>
      <c r="J902" s="47"/>
      <c r="K902" s="61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  <c r="AD902" s="47"/>
      <c r="AE902" s="47"/>
      <c r="AF902" s="47"/>
      <c r="AG902" s="47"/>
      <c r="AH902" s="47"/>
      <c r="AI902" s="47"/>
      <c r="AJ902" s="47"/>
      <c r="AK902" s="47"/>
      <c r="AL902" s="47"/>
      <c r="AM902" s="47"/>
      <c r="AN902" s="47"/>
      <c r="AO902" s="47"/>
      <c r="AP902" s="47"/>
      <c r="AQ902" s="47"/>
      <c r="AR902" s="47"/>
      <c r="AS902" s="47"/>
      <c r="AT902" s="47"/>
      <c r="AU902" s="47"/>
      <c r="AV902" s="47"/>
      <c r="AW902" s="47"/>
      <c r="AX902" s="47"/>
      <c r="AY902" s="47"/>
      <c r="AZ902" s="47"/>
      <c r="BA902" s="47"/>
      <c r="BB902" s="47"/>
      <c r="BC902" s="47"/>
      <c r="BD902" s="47"/>
      <c r="BE902" s="47"/>
      <c r="BF902" s="47"/>
      <c r="BG902" s="47"/>
      <c r="BH902" s="47"/>
      <c r="BI902" s="47"/>
      <c r="BJ902" s="47"/>
      <c r="BK902" s="47"/>
      <c r="BL902" s="47"/>
      <c r="BM902" s="47"/>
      <c r="BN902" s="47"/>
      <c r="BO902" s="47"/>
      <c r="BP902" s="47"/>
    </row>
    <row r="903" spans="1:68" ht="12.75" customHeight="1">
      <c r="A903" s="47"/>
      <c r="B903" s="47"/>
      <c r="C903" s="47"/>
      <c r="D903" s="47"/>
      <c r="E903" s="47"/>
      <c r="F903" s="47"/>
      <c r="G903" s="47"/>
      <c r="H903" s="50"/>
      <c r="I903" s="47"/>
      <c r="J903" s="47"/>
      <c r="K903" s="61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  <c r="AD903" s="47"/>
      <c r="AE903" s="47"/>
      <c r="AF903" s="47"/>
      <c r="AG903" s="47"/>
      <c r="AH903" s="47"/>
      <c r="AI903" s="47"/>
      <c r="AJ903" s="47"/>
      <c r="AK903" s="47"/>
      <c r="AL903" s="47"/>
      <c r="AM903" s="47"/>
      <c r="AN903" s="47"/>
      <c r="AO903" s="47"/>
      <c r="AP903" s="47"/>
      <c r="AQ903" s="47"/>
      <c r="AR903" s="47"/>
      <c r="AS903" s="47"/>
      <c r="AT903" s="47"/>
      <c r="AU903" s="47"/>
      <c r="AV903" s="47"/>
      <c r="AW903" s="47"/>
      <c r="AX903" s="47"/>
      <c r="AY903" s="47"/>
      <c r="AZ903" s="47"/>
      <c r="BA903" s="47"/>
      <c r="BB903" s="47"/>
      <c r="BC903" s="47"/>
      <c r="BD903" s="47"/>
      <c r="BE903" s="47"/>
      <c r="BF903" s="47"/>
      <c r="BG903" s="47"/>
      <c r="BH903" s="47"/>
      <c r="BI903" s="47"/>
      <c r="BJ903" s="47"/>
      <c r="BK903" s="47"/>
      <c r="BL903" s="47"/>
      <c r="BM903" s="47"/>
      <c r="BN903" s="47"/>
      <c r="BO903" s="47"/>
      <c r="BP903" s="47"/>
    </row>
    <row r="904" spans="1:68" ht="12.75" customHeight="1">
      <c r="A904" s="47"/>
      <c r="B904" s="47"/>
      <c r="C904" s="47"/>
      <c r="D904" s="47"/>
      <c r="E904" s="47"/>
      <c r="F904" s="47"/>
      <c r="G904" s="47"/>
      <c r="H904" s="50"/>
      <c r="I904" s="47"/>
      <c r="J904" s="47"/>
      <c r="K904" s="61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  <c r="AD904" s="47"/>
      <c r="AE904" s="47"/>
      <c r="AF904" s="47"/>
      <c r="AG904" s="47"/>
      <c r="AH904" s="47"/>
      <c r="AI904" s="47"/>
      <c r="AJ904" s="47"/>
      <c r="AK904" s="47"/>
      <c r="AL904" s="47"/>
      <c r="AM904" s="47"/>
      <c r="AN904" s="47"/>
      <c r="AO904" s="47"/>
      <c r="AP904" s="47"/>
      <c r="AQ904" s="47"/>
      <c r="AR904" s="47"/>
      <c r="AS904" s="47"/>
      <c r="AT904" s="47"/>
      <c r="AU904" s="47"/>
      <c r="AV904" s="47"/>
      <c r="AW904" s="47"/>
      <c r="AX904" s="47"/>
      <c r="AY904" s="47"/>
      <c r="AZ904" s="47"/>
      <c r="BA904" s="47"/>
      <c r="BB904" s="47"/>
      <c r="BC904" s="47"/>
      <c r="BD904" s="47"/>
      <c r="BE904" s="47"/>
      <c r="BF904" s="47"/>
      <c r="BG904" s="47"/>
      <c r="BH904" s="47"/>
      <c r="BI904" s="47"/>
      <c r="BJ904" s="47"/>
      <c r="BK904" s="47"/>
      <c r="BL904" s="47"/>
      <c r="BM904" s="47"/>
      <c r="BN904" s="47"/>
      <c r="BO904" s="47"/>
      <c r="BP904" s="47"/>
    </row>
    <row r="905" spans="1:68" ht="12.75" customHeight="1">
      <c r="A905" s="47"/>
      <c r="B905" s="47"/>
      <c r="C905" s="47"/>
      <c r="D905" s="47"/>
      <c r="E905" s="47"/>
      <c r="F905" s="47"/>
      <c r="G905" s="47"/>
      <c r="H905" s="50"/>
      <c r="I905" s="47"/>
      <c r="J905" s="47"/>
      <c r="K905" s="61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  <c r="AD905" s="47"/>
      <c r="AE905" s="47"/>
      <c r="AF905" s="47"/>
      <c r="AG905" s="47"/>
      <c r="AH905" s="47"/>
      <c r="AI905" s="47"/>
      <c r="AJ905" s="47"/>
      <c r="AK905" s="47"/>
      <c r="AL905" s="47"/>
      <c r="AM905" s="47"/>
      <c r="AN905" s="47"/>
      <c r="AO905" s="47"/>
      <c r="AP905" s="47"/>
      <c r="AQ905" s="47"/>
      <c r="AR905" s="47"/>
      <c r="AS905" s="47"/>
      <c r="AT905" s="47"/>
      <c r="AU905" s="47"/>
      <c r="AV905" s="47"/>
      <c r="AW905" s="47"/>
      <c r="AX905" s="47"/>
      <c r="AY905" s="47"/>
      <c r="AZ905" s="47"/>
      <c r="BA905" s="47"/>
      <c r="BB905" s="47"/>
      <c r="BC905" s="47"/>
      <c r="BD905" s="47"/>
      <c r="BE905" s="47"/>
      <c r="BF905" s="47"/>
      <c r="BG905" s="47"/>
      <c r="BH905" s="47"/>
      <c r="BI905" s="47"/>
      <c r="BJ905" s="47"/>
      <c r="BK905" s="47"/>
      <c r="BL905" s="47"/>
      <c r="BM905" s="47"/>
      <c r="BN905" s="47"/>
      <c r="BO905" s="47"/>
      <c r="BP905" s="47"/>
    </row>
    <row r="906" spans="1:68" ht="12.75" customHeight="1">
      <c r="A906" s="47"/>
      <c r="B906" s="47"/>
      <c r="C906" s="47"/>
      <c r="D906" s="47"/>
      <c r="E906" s="47"/>
      <c r="F906" s="47"/>
      <c r="G906" s="47"/>
      <c r="H906" s="50"/>
      <c r="I906" s="47"/>
      <c r="J906" s="47"/>
      <c r="K906" s="61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  <c r="AD906" s="47"/>
      <c r="AE906" s="47"/>
      <c r="AF906" s="47"/>
      <c r="AG906" s="47"/>
      <c r="AH906" s="47"/>
      <c r="AI906" s="47"/>
      <c r="AJ906" s="47"/>
      <c r="AK906" s="47"/>
      <c r="AL906" s="47"/>
      <c r="AM906" s="47"/>
      <c r="AN906" s="47"/>
      <c r="AO906" s="47"/>
      <c r="AP906" s="47"/>
      <c r="AQ906" s="47"/>
      <c r="AR906" s="47"/>
      <c r="AS906" s="47"/>
      <c r="AT906" s="47"/>
      <c r="AU906" s="47"/>
      <c r="AV906" s="47"/>
      <c r="AW906" s="47"/>
      <c r="AX906" s="47"/>
      <c r="AY906" s="47"/>
      <c r="AZ906" s="47"/>
      <c r="BA906" s="47"/>
      <c r="BB906" s="47"/>
      <c r="BC906" s="47"/>
      <c r="BD906" s="47"/>
      <c r="BE906" s="47"/>
      <c r="BF906" s="47"/>
      <c r="BG906" s="47"/>
      <c r="BH906" s="47"/>
      <c r="BI906" s="47"/>
      <c r="BJ906" s="47"/>
      <c r="BK906" s="47"/>
      <c r="BL906" s="47"/>
      <c r="BM906" s="47"/>
      <c r="BN906" s="47"/>
      <c r="BO906" s="47"/>
      <c r="BP906" s="47"/>
    </row>
    <row r="907" spans="1:68" ht="12.75" customHeight="1">
      <c r="A907" s="47"/>
      <c r="B907" s="47"/>
      <c r="C907" s="47"/>
      <c r="D907" s="47"/>
      <c r="E907" s="47"/>
      <c r="F907" s="47"/>
      <c r="G907" s="47"/>
      <c r="H907" s="50"/>
      <c r="I907" s="47"/>
      <c r="J907" s="47"/>
      <c r="K907" s="61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  <c r="AD907" s="47"/>
      <c r="AE907" s="47"/>
      <c r="AF907" s="47"/>
      <c r="AG907" s="47"/>
      <c r="AH907" s="47"/>
      <c r="AI907" s="47"/>
      <c r="AJ907" s="47"/>
      <c r="AK907" s="47"/>
      <c r="AL907" s="47"/>
      <c r="AM907" s="47"/>
      <c r="AN907" s="47"/>
      <c r="AO907" s="47"/>
      <c r="AP907" s="47"/>
      <c r="AQ907" s="47"/>
      <c r="AR907" s="47"/>
      <c r="AS907" s="47"/>
      <c r="AT907" s="47"/>
      <c r="AU907" s="47"/>
      <c r="AV907" s="47"/>
      <c r="AW907" s="47"/>
      <c r="AX907" s="47"/>
      <c r="AY907" s="47"/>
      <c r="AZ907" s="47"/>
      <c r="BA907" s="47"/>
      <c r="BB907" s="47"/>
      <c r="BC907" s="47"/>
      <c r="BD907" s="47"/>
      <c r="BE907" s="47"/>
      <c r="BF907" s="47"/>
      <c r="BG907" s="47"/>
      <c r="BH907" s="47"/>
      <c r="BI907" s="47"/>
      <c r="BJ907" s="47"/>
      <c r="BK907" s="47"/>
      <c r="BL907" s="47"/>
      <c r="BM907" s="47"/>
      <c r="BN907" s="47"/>
      <c r="BO907" s="47"/>
      <c r="BP907" s="47"/>
    </row>
    <row r="908" spans="1:68" ht="12.75" customHeight="1">
      <c r="A908" s="47"/>
      <c r="B908" s="47"/>
      <c r="C908" s="47"/>
      <c r="D908" s="47"/>
      <c r="E908" s="47"/>
      <c r="F908" s="47"/>
      <c r="G908" s="47"/>
      <c r="H908" s="50"/>
      <c r="I908" s="47"/>
      <c r="J908" s="47"/>
      <c r="K908" s="61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  <c r="AD908" s="47"/>
      <c r="AE908" s="47"/>
      <c r="AF908" s="47"/>
      <c r="AG908" s="47"/>
      <c r="AH908" s="47"/>
      <c r="AI908" s="47"/>
      <c r="AJ908" s="47"/>
      <c r="AK908" s="47"/>
      <c r="AL908" s="47"/>
      <c r="AM908" s="47"/>
      <c r="AN908" s="47"/>
      <c r="AO908" s="47"/>
      <c r="AP908" s="47"/>
      <c r="AQ908" s="47"/>
      <c r="AR908" s="47"/>
      <c r="AS908" s="47"/>
      <c r="AT908" s="47"/>
      <c r="AU908" s="47"/>
      <c r="AV908" s="47"/>
      <c r="AW908" s="47"/>
      <c r="AX908" s="47"/>
      <c r="AY908" s="47"/>
      <c r="AZ908" s="47"/>
      <c r="BA908" s="47"/>
      <c r="BB908" s="47"/>
      <c r="BC908" s="47"/>
      <c r="BD908" s="47"/>
      <c r="BE908" s="47"/>
      <c r="BF908" s="47"/>
      <c r="BG908" s="47"/>
      <c r="BH908" s="47"/>
      <c r="BI908" s="47"/>
      <c r="BJ908" s="47"/>
      <c r="BK908" s="47"/>
      <c r="BL908" s="47"/>
      <c r="BM908" s="47"/>
      <c r="BN908" s="47"/>
      <c r="BO908" s="47"/>
      <c r="BP908" s="47"/>
    </row>
    <row r="909" spans="1:68" ht="12.75" customHeight="1">
      <c r="A909" s="47"/>
      <c r="B909" s="47"/>
      <c r="C909" s="47"/>
      <c r="D909" s="47"/>
      <c r="E909" s="47"/>
      <c r="F909" s="47"/>
      <c r="G909" s="47"/>
      <c r="H909" s="50"/>
      <c r="I909" s="47"/>
      <c r="J909" s="47"/>
      <c r="K909" s="61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  <c r="AD909" s="47"/>
      <c r="AE909" s="47"/>
      <c r="AF909" s="47"/>
      <c r="AG909" s="47"/>
      <c r="AH909" s="47"/>
      <c r="AI909" s="47"/>
      <c r="AJ909" s="47"/>
      <c r="AK909" s="47"/>
      <c r="AL909" s="47"/>
      <c r="AM909" s="47"/>
      <c r="AN909" s="47"/>
      <c r="AO909" s="47"/>
      <c r="AP909" s="47"/>
      <c r="AQ909" s="47"/>
      <c r="AR909" s="47"/>
      <c r="AS909" s="47"/>
      <c r="AT909" s="47"/>
      <c r="AU909" s="47"/>
      <c r="AV909" s="47"/>
      <c r="AW909" s="47"/>
      <c r="AX909" s="47"/>
      <c r="AY909" s="47"/>
      <c r="AZ909" s="47"/>
      <c r="BA909" s="47"/>
      <c r="BB909" s="47"/>
      <c r="BC909" s="47"/>
      <c r="BD909" s="47"/>
      <c r="BE909" s="47"/>
      <c r="BF909" s="47"/>
      <c r="BG909" s="47"/>
      <c r="BH909" s="47"/>
      <c r="BI909" s="47"/>
      <c r="BJ909" s="47"/>
      <c r="BK909" s="47"/>
      <c r="BL909" s="47"/>
      <c r="BM909" s="47"/>
      <c r="BN909" s="47"/>
      <c r="BO909" s="47"/>
      <c r="BP909" s="47"/>
    </row>
    <row r="910" spans="1:68" ht="12.75" customHeight="1">
      <c r="A910" s="47"/>
      <c r="B910" s="47"/>
      <c r="C910" s="47"/>
      <c r="D910" s="47"/>
      <c r="E910" s="47"/>
      <c r="F910" s="47"/>
      <c r="G910" s="47"/>
      <c r="H910" s="50"/>
      <c r="I910" s="47"/>
      <c r="J910" s="47"/>
      <c r="K910" s="61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  <c r="AD910" s="47"/>
      <c r="AE910" s="47"/>
      <c r="AF910" s="47"/>
      <c r="AG910" s="47"/>
      <c r="AH910" s="47"/>
      <c r="AI910" s="47"/>
      <c r="AJ910" s="47"/>
      <c r="AK910" s="47"/>
      <c r="AL910" s="47"/>
      <c r="AM910" s="47"/>
      <c r="AN910" s="47"/>
      <c r="AO910" s="47"/>
      <c r="AP910" s="47"/>
      <c r="AQ910" s="47"/>
      <c r="AR910" s="47"/>
      <c r="AS910" s="47"/>
      <c r="AT910" s="47"/>
      <c r="AU910" s="47"/>
      <c r="AV910" s="47"/>
      <c r="AW910" s="47"/>
      <c r="AX910" s="47"/>
      <c r="AY910" s="47"/>
      <c r="AZ910" s="47"/>
      <c r="BA910" s="47"/>
      <c r="BB910" s="47"/>
      <c r="BC910" s="47"/>
      <c r="BD910" s="47"/>
      <c r="BE910" s="47"/>
      <c r="BF910" s="47"/>
      <c r="BG910" s="47"/>
      <c r="BH910" s="47"/>
      <c r="BI910" s="47"/>
      <c r="BJ910" s="47"/>
      <c r="BK910" s="47"/>
      <c r="BL910" s="47"/>
      <c r="BM910" s="47"/>
      <c r="BN910" s="47"/>
      <c r="BO910" s="47"/>
      <c r="BP910" s="47"/>
    </row>
    <row r="911" spans="1:68" ht="12.75" customHeight="1">
      <c r="A911" s="47"/>
      <c r="B911" s="47"/>
      <c r="C911" s="47"/>
      <c r="D911" s="47"/>
      <c r="E911" s="47"/>
      <c r="F911" s="47"/>
      <c r="G911" s="47"/>
      <c r="H911" s="50"/>
      <c r="I911" s="47"/>
      <c r="J911" s="47"/>
      <c r="K911" s="61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  <c r="AD911" s="47"/>
      <c r="AE911" s="47"/>
      <c r="AF911" s="47"/>
      <c r="AG911" s="47"/>
      <c r="AH911" s="47"/>
      <c r="AI911" s="47"/>
      <c r="AJ911" s="47"/>
      <c r="AK911" s="47"/>
      <c r="AL911" s="47"/>
      <c r="AM911" s="47"/>
      <c r="AN911" s="47"/>
      <c r="AO911" s="47"/>
      <c r="AP911" s="47"/>
      <c r="AQ911" s="47"/>
      <c r="AR911" s="47"/>
      <c r="AS911" s="47"/>
      <c r="AT911" s="47"/>
      <c r="AU911" s="47"/>
      <c r="AV911" s="47"/>
      <c r="AW911" s="47"/>
      <c r="AX911" s="47"/>
      <c r="AY911" s="47"/>
      <c r="AZ911" s="47"/>
      <c r="BA911" s="47"/>
      <c r="BB911" s="47"/>
      <c r="BC911" s="47"/>
      <c r="BD911" s="47"/>
      <c r="BE911" s="47"/>
      <c r="BF911" s="47"/>
      <c r="BG911" s="47"/>
      <c r="BH911" s="47"/>
      <c r="BI911" s="47"/>
      <c r="BJ911" s="47"/>
      <c r="BK911" s="47"/>
      <c r="BL911" s="47"/>
      <c r="BM911" s="47"/>
      <c r="BN911" s="47"/>
      <c r="BO911" s="47"/>
      <c r="BP911" s="47"/>
    </row>
    <row r="912" spans="1:68" ht="12.75" customHeight="1">
      <c r="A912" s="47"/>
      <c r="B912" s="47"/>
      <c r="C912" s="47"/>
      <c r="D912" s="47"/>
      <c r="E912" s="47"/>
      <c r="F912" s="47"/>
      <c r="G912" s="47"/>
      <c r="H912" s="50"/>
      <c r="I912" s="47"/>
      <c r="J912" s="47"/>
      <c r="K912" s="61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  <c r="AD912" s="47"/>
      <c r="AE912" s="47"/>
      <c r="AF912" s="47"/>
      <c r="AG912" s="47"/>
      <c r="AH912" s="47"/>
      <c r="AI912" s="47"/>
      <c r="AJ912" s="47"/>
      <c r="AK912" s="47"/>
      <c r="AL912" s="47"/>
      <c r="AM912" s="47"/>
      <c r="AN912" s="47"/>
      <c r="AO912" s="47"/>
      <c r="AP912" s="47"/>
      <c r="AQ912" s="47"/>
      <c r="AR912" s="47"/>
      <c r="AS912" s="47"/>
      <c r="AT912" s="47"/>
      <c r="AU912" s="47"/>
      <c r="AV912" s="47"/>
      <c r="AW912" s="47"/>
      <c r="AX912" s="47"/>
      <c r="AY912" s="47"/>
      <c r="AZ912" s="47"/>
      <c r="BA912" s="47"/>
      <c r="BB912" s="47"/>
      <c r="BC912" s="47"/>
      <c r="BD912" s="47"/>
      <c r="BE912" s="47"/>
      <c r="BF912" s="47"/>
      <c r="BG912" s="47"/>
      <c r="BH912" s="47"/>
      <c r="BI912" s="47"/>
      <c r="BJ912" s="47"/>
      <c r="BK912" s="47"/>
      <c r="BL912" s="47"/>
      <c r="BM912" s="47"/>
      <c r="BN912" s="47"/>
      <c r="BO912" s="47"/>
      <c r="BP912" s="47"/>
    </row>
    <row r="913" spans="1:68" ht="12.75" customHeight="1">
      <c r="A913" s="47"/>
      <c r="B913" s="47"/>
      <c r="C913" s="47"/>
      <c r="D913" s="47"/>
      <c r="E913" s="47"/>
      <c r="F913" s="47"/>
      <c r="G913" s="47"/>
      <c r="H913" s="50"/>
      <c r="I913" s="47"/>
      <c r="J913" s="47"/>
      <c r="K913" s="61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  <c r="AD913" s="47"/>
      <c r="AE913" s="47"/>
      <c r="AF913" s="47"/>
      <c r="AG913" s="47"/>
      <c r="AH913" s="47"/>
      <c r="AI913" s="47"/>
      <c r="AJ913" s="47"/>
      <c r="AK913" s="47"/>
      <c r="AL913" s="47"/>
      <c r="AM913" s="47"/>
      <c r="AN913" s="47"/>
      <c r="AO913" s="47"/>
      <c r="AP913" s="47"/>
      <c r="AQ913" s="47"/>
      <c r="AR913" s="47"/>
      <c r="AS913" s="47"/>
      <c r="AT913" s="47"/>
      <c r="AU913" s="47"/>
      <c r="AV913" s="47"/>
      <c r="AW913" s="47"/>
      <c r="AX913" s="47"/>
      <c r="AY913" s="47"/>
      <c r="AZ913" s="47"/>
      <c r="BA913" s="47"/>
      <c r="BB913" s="47"/>
      <c r="BC913" s="47"/>
      <c r="BD913" s="47"/>
      <c r="BE913" s="47"/>
      <c r="BF913" s="47"/>
      <c r="BG913" s="47"/>
      <c r="BH913" s="47"/>
      <c r="BI913" s="47"/>
      <c r="BJ913" s="47"/>
      <c r="BK913" s="47"/>
      <c r="BL913" s="47"/>
      <c r="BM913" s="47"/>
      <c r="BN913" s="47"/>
      <c r="BO913" s="47"/>
      <c r="BP913" s="47"/>
    </row>
    <row r="914" spans="1:68" ht="12.75" customHeight="1">
      <c r="A914" s="47"/>
      <c r="B914" s="47"/>
      <c r="C914" s="47"/>
      <c r="D914" s="47"/>
      <c r="E914" s="47"/>
      <c r="F914" s="47"/>
      <c r="G914" s="47"/>
      <c r="H914" s="50"/>
      <c r="I914" s="47"/>
      <c r="J914" s="47"/>
      <c r="K914" s="61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  <c r="AD914" s="47"/>
      <c r="AE914" s="47"/>
      <c r="AF914" s="47"/>
      <c r="AG914" s="47"/>
      <c r="AH914" s="47"/>
      <c r="AI914" s="47"/>
      <c r="AJ914" s="47"/>
      <c r="AK914" s="47"/>
      <c r="AL914" s="47"/>
      <c r="AM914" s="47"/>
      <c r="AN914" s="47"/>
      <c r="AO914" s="47"/>
      <c r="AP914" s="47"/>
      <c r="AQ914" s="47"/>
      <c r="AR914" s="47"/>
      <c r="AS914" s="47"/>
      <c r="AT914" s="47"/>
      <c r="AU914" s="47"/>
      <c r="AV914" s="47"/>
      <c r="AW914" s="47"/>
      <c r="AX914" s="47"/>
      <c r="AY914" s="47"/>
      <c r="AZ914" s="47"/>
      <c r="BA914" s="47"/>
      <c r="BB914" s="47"/>
      <c r="BC914" s="47"/>
      <c r="BD914" s="47"/>
      <c r="BE914" s="47"/>
      <c r="BF914" s="47"/>
      <c r="BG914" s="47"/>
      <c r="BH914" s="47"/>
      <c r="BI914" s="47"/>
      <c r="BJ914" s="47"/>
      <c r="BK914" s="47"/>
      <c r="BL914" s="47"/>
      <c r="BM914" s="47"/>
      <c r="BN914" s="47"/>
      <c r="BO914" s="47"/>
      <c r="BP914" s="47"/>
    </row>
    <row r="915" spans="1:68" ht="12.75" customHeight="1">
      <c r="A915" s="47"/>
      <c r="B915" s="47"/>
      <c r="C915" s="47"/>
      <c r="D915" s="47"/>
      <c r="E915" s="47"/>
      <c r="F915" s="47"/>
      <c r="G915" s="47"/>
      <c r="H915" s="50"/>
      <c r="I915" s="47"/>
      <c r="J915" s="47"/>
      <c r="K915" s="61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  <c r="AD915" s="47"/>
      <c r="AE915" s="47"/>
      <c r="AF915" s="47"/>
      <c r="AG915" s="47"/>
      <c r="AH915" s="47"/>
      <c r="AI915" s="47"/>
      <c r="AJ915" s="47"/>
      <c r="AK915" s="47"/>
      <c r="AL915" s="47"/>
      <c r="AM915" s="47"/>
      <c r="AN915" s="47"/>
      <c r="AO915" s="47"/>
      <c r="AP915" s="47"/>
      <c r="AQ915" s="47"/>
      <c r="AR915" s="47"/>
      <c r="AS915" s="47"/>
      <c r="AT915" s="47"/>
      <c r="AU915" s="47"/>
      <c r="AV915" s="47"/>
      <c r="AW915" s="47"/>
      <c r="AX915" s="47"/>
      <c r="AY915" s="47"/>
      <c r="AZ915" s="47"/>
      <c r="BA915" s="47"/>
      <c r="BB915" s="47"/>
      <c r="BC915" s="47"/>
      <c r="BD915" s="47"/>
      <c r="BE915" s="47"/>
      <c r="BF915" s="47"/>
      <c r="BG915" s="47"/>
      <c r="BH915" s="47"/>
      <c r="BI915" s="47"/>
      <c r="BJ915" s="47"/>
      <c r="BK915" s="47"/>
      <c r="BL915" s="47"/>
      <c r="BM915" s="47"/>
      <c r="BN915" s="47"/>
      <c r="BO915" s="47"/>
      <c r="BP915" s="47"/>
    </row>
    <row r="916" spans="1:68" ht="12.75" customHeight="1">
      <c r="A916" s="47"/>
      <c r="B916" s="47"/>
      <c r="C916" s="47"/>
      <c r="D916" s="47"/>
      <c r="E916" s="47"/>
      <c r="F916" s="47"/>
      <c r="G916" s="47"/>
      <c r="H916" s="50"/>
      <c r="I916" s="47"/>
      <c r="J916" s="47"/>
      <c r="K916" s="61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  <c r="AD916" s="47"/>
      <c r="AE916" s="47"/>
      <c r="AF916" s="47"/>
      <c r="AG916" s="47"/>
      <c r="AH916" s="47"/>
      <c r="AI916" s="47"/>
      <c r="AJ916" s="47"/>
      <c r="AK916" s="47"/>
      <c r="AL916" s="47"/>
      <c r="AM916" s="47"/>
      <c r="AN916" s="47"/>
      <c r="AO916" s="47"/>
      <c r="AP916" s="47"/>
      <c r="AQ916" s="47"/>
      <c r="AR916" s="47"/>
      <c r="AS916" s="47"/>
      <c r="AT916" s="47"/>
      <c r="AU916" s="47"/>
      <c r="AV916" s="47"/>
      <c r="AW916" s="47"/>
      <c r="AX916" s="47"/>
      <c r="AY916" s="47"/>
      <c r="AZ916" s="47"/>
      <c r="BA916" s="47"/>
      <c r="BB916" s="47"/>
      <c r="BC916" s="47"/>
      <c r="BD916" s="47"/>
      <c r="BE916" s="47"/>
      <c r="BF916" s="47"/>
      <c r="BG916" s="47"/>
      <c r="BH916" s="47"/>
      <c r="BI916" s="47"/>
      <c r="BJ916" s="47"/>
      <c r="BK916" s="47"/>
      <c r="BL916" s="47"/>
      <c r="BM916" s="47"/>
      <c r="BN916" s="47"/>
      <c r="BO916" s="47"/>
      <c r="BP916" s="47"/>
    </row>
    <row r="917" spans="1:68" ht="12.75" customHeight="1">
      <c r="A917" s="47"/>
      <c r="B917" s="47"/>
      <c r="C917" s="47"/>
      <c r="D917" s="47"/>
      <c r="E917" s="47"/>
      <c r="F917" s="47"/>
      <c r="G917" s="47"/>
      <c r="H917" s="50"/>
      <c r="I917" s="47"/>
      <c r="J917" s="47"/>
      <c r="K917" s="61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  <c r="AD917" s="47"/>
      <c r="AE917" s="47"/>
      <c r="AF917" s="47"/>
      <c r="AG917" s="47"/>
      <c r="AH917" s="47"/>
      <c r="AI917" s="47"/>
      <c r="AJ917" s="47"/>
      <c r="AK917" s="47"/>
      <c r="AL917" s="47"/>
      <c r="AM917" s="47"/>
      <c r="AN917" s="47"/>
      <c r="AO917" s="47"/>
      <c r="AP917" s="47"/>
      <c r="AQ917" s="47"/>
      <c r="AR917" s="47"/>
      <c r="AS917" s="47"/>
      <c r="AT917" s="47"/>
      <c r="AU917" s="47"/>
      <c r="AV917" s="47"/>
      <c r="AW917" s="47"/>
      <c r="AX917" s="47"/>
      <c r="AY917" s="47"/>
      <c r="AZ917" s="47"/>
      <c r="BA917" s="47"/>
      <c r="BB917" s="47"/>
      <c r="BC917" s="47"/>
      <c r="BD917" s="47"/>
      <c r="BE917" s="47"/>
      <c r="BF917" s="47"/>
      <c r="BG917" s="47"/>
      <c r="BH917" s="47"/>
      <c r="BI917" s="47"/>
      <c r="BJ917" s="47"/>
      <c r="BK917" s="47"/>
      <c r="BL917" s="47"/>
      <c r="BM917" s="47"/>
      <c r="BN917" s="47"/>
      <c r="BO917" s="47"/>
      <c r="BP917" s="47"/>
    </row>
    <row r="918" spans="1:68" ht="12.75" customHeight="1">
      <c r="A918" s="47"/>
      <c r="B918" s="47"/>
      <c r="C918" s="47"/>
      <c r="D918" s="47"/>
      <c r="E918" s="47"/>
      <c r="F918" s="47"/>
      <c r="G918" s="47"/>
      <c r="H918" s="50"/>
      <c r="I918" s="47"/>
      <c r="J918" s="47"/>
      <c r="K918" s="61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  <c r="AD918" s="47"/>
      <c r="AE918" s="47"/>
      <c r="AF918" s="47"/>
      <c r="AG918" s="47"/>
      <c r="AH918" s="47"/>
      <c r="AI918" s="47"/>
      <c r="AJ918" s="47"/>
      <c r="AK918" s="47"/>
      <c r="AL918" s="47"/>
      <c r="AM918" s="47"/>
      <c r="AN918" s="47"/>
      <c r="AO918" s="47"/>
      <c r="AP918" s="47"/>
      <c r="AQ918" s="47"/>
      <c r="AR918" s="47"/>
      <c r="AS918" s="47"/>
      <c r="AT918" s="47"/>
      <c r="AU918" s="47"/>
      <c r="AV918" s="47"/>
      <c r="AW918" s="47"/>
      <c r="AX918" s="47"/>
      <c r="AY918" s="47"/>
      <c r="AZ918" s="47"/>
      <c r="BA918" s="47"/>
      <c r="BB918" s="47"/>
      <c r="BC918" s="47"/>
      <c r="BD918" s="47"/>
      <c r="BE918" s="47"/>
      <c r="BF918" s="47"/>
      <c r="BG918" s="47"/>
      <c r="BH918" s="47"/>
      <c r="BI918" s="47"/>
      <c r="BJ918" s="47"/>
      <c r="BK918" s="47"/>
      <c r="BL918" s="47"/>
      <c r="BM918" s="47"/>
      <c r="BN918" s="47"/>
      <c r="BO918" s="47"/>
      <c r="BP918" s="47"/>
    </row>
    <row r="919" spans="1:68" ht="12.75" customHeight="1">
      <c r="A919" s="47"/>
      <c r="B919" s="47"/>
      <c r="C919" s="47"/>
      <c r="D919" s="47"/>
      <c r="E919" s="47"/>
      <c r="F919" s="47"/>
      <c r="G919" s="47"/>
      <c r="H919" s="50"/>
      <c r="I919" s="47"/>
      <c r="J919" s="47"/>
      <c r="K919" s="61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  <c r="AD919" s="47"/>
      <c r="AE919" s="47"/>
      <c r="AF919" s="47"/>
      <c r="AG919" s="47"/>
      <c r="AH919" s="47"/>
      <c r="AI919" s="47"/>
      <c r="AJ919" s="47"/>
      <c r="AK919" s="47"/>
      <c r="AL919" s="47"/>
      <c r="AM919" s="47"/>
      <c r="AN919" s="47"/>
      <c r="AO919" s="47"/>
      <c r="AP919" s="47"/>
      <c r="AQ919" s="47"/>
      <c r="AR919" s="47"/>
      <c r="AS919" s="47"/>
      <c r="AT919" s="47"/>
      <c r="AU919" s="47"/>
      <c r="AV919" s="47"/>
      <c r="AW919" s="47"/>
      <c r="AX919" s="47"/>
      <c r="AY919" s="47"/>
      <c r="AZ919" s="47"/>
      <c r="BA919" s="47"/>
      <c r="BB919" s="47"/>
      <c r="BC919" s="47"/>
      <c r="BD919" s="47"/>
      <c r="BE919" s="47"/>
      <c r="BF919" s="47"/>
      <c r="BG919" s="47"/>
      <c r="BH919" s="47"/>
      <c r="BI919" s="47"/>
      <c r="BJ919" s="47"/>
      <c r="BK919" s="47"/>
      <c r="BL919" s="47"/>
      <c r="BM919" s="47"/>
      <c r="BN919" s="47"/>
      <c r="BO919" s="47"/>
      <c r="BP919" s="47"/>
    </row>
    <row r="920" spans="1:68" ht="12.75" customHeight="1">
      <c r="A920" s="47"/>
      <c r="B920" s="47"/>
      <c r="C920" s="47"/>
      <c r="D920" s="47"/>
      <c r="E920" s="47"/>
      <c r="F920" s="47"/>
      <c r="G920" s="47"/>
      <c r="H920" s="50"/>
      <c r="I920" s="47"/>
      <c r="J920" s="47"/>
      <c r="K920" s="61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  <c r="AD920" s="47"/>
      <c r="AE920" s="47"/>
      <c r="AF920" s="47"/>
      <c r="AG920" s="47"/>
      <c r="AH920" s="47"/>
      <c r="AI920" s="47"/>
      <c r="AJ920" s="47"/>
      <c r="AK920" s="47"/>
      <c r="AL920" s="47"/>
      <c r="AM920" s="47"/>
      <c r="AN920" s="47"/>
      <c r="AO920" s="47"/>
      <c r="AP920" s="47"/>
      <c r="AQ920" s="47"/>
      <c r="AR920" s="47"/>
      <c r="AS920" s="47"/>
      <c r="AT920" s="47"/>
      <c r="AU920" s="47"/>
      <c r="AV920" s="47"/>
      <c r="AW920" s="47"/>
      <c r="AX920" s="47"/>
      <c r="AY920" s="47"/>
      <c r="AZ920" s="47"/>
      <c r="BA920" s="47"/>
      <c r="BB920" s="47"/>
      <c r="BC920" s="47"/>
      <c r="BD920" s="47"/>
      <c r="BE920" s="47"/>
      <c r="BF920" s="47"/>
      <c r="BG920" s="47"/>
      <c r="BH920" s="47"/>
      <c r="BI920" s="47"/>
      <c r="BJ920" s="47"/>
      <c r="BK920" s="47"/>
      <c r="BL920" s="47"/>
      <c r="BM920" s="47"/>
      <c r="BN920" s="47"/>
      <c r="BO920" s="47"/>
      <c r="BP920" s="47"/>
    </row>
    <row r="921" spans="1:68" ht="12.75" customHeight="1">
      <c r="A921" s="47"/>
      <c r="B921" s="47"/>
      <c r="C921" s="47"/>
      <c r="D921" s="47"/>
      <c r="E921" s="47"/>
      <c r="F921" s="47"/>
      <c r="G921" s="47"/>
      <c r="H921" s="50"/>
      <c r="I921" s="47"/>
      <c r="J921" s="47"/>
      <c r="K921" s="61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  <c r="AD921" s="47"/>
      <c r="AE921" s="47"/>
      <c r="AF921" s="47"/>
      <c r="AG921" s="47"/>
      <c r="AH921" s="47"/>
      <c r="AI921" s="47"/>
      <c r="AJ921" s="47"/>
      <c r="AK921" s="47"/>
      <c r="AL921" s="47"/>
      <c r="AM921" s="47"/>
      <c r="AN921" s="47"/>
      <c r="AO921" s="47"/>
      <c r="AP921" s="47"/>
      <c r="AQ921" s="47"/>
      <c r="AR921" s="47"/>
      <c r="AS921" s="47"/>
      <c r="AT921" s="47"/>
      <c r="AU921" s="47"/>
      <c r="AV921" s="47"/>
      <c r="AW921" s="47"/>
      <c r="AX921" s="47"/>
      <c r="AY921" s="47"/>
      <c r="AZ921" s="47"/>
      <c r="BA921" s="47"/>
      <c r="BB921" s="47"/>
      <c r="BC921" s="47"/>
      <c r="BD921" s="47"/>
      <c r="BE921" s="47"/>
      <c r="BF921" s="47"/>
      <c r="BG921" s="47"/>
      <c r="BH921" s="47"/>
      <c r="BI921" s="47"/>
      <c r="BJ921" s="47"/>
      <c r="BK921" s="47"/>
      <c r="BL921" s="47"/>
      <c r="BM921" s="47"/>
      <c r="BN921" s="47"/>
      <c r="BO921" s="47"/>
      <c r="BP921" s="47"/>
    </row>
    <row r="922" spans="1:68" ht="12.75" customHeight="1">
      <c r="A922" s="47"/>
      <c r="B922" s="47"/>
      <c r="C922" s="47"/>
      <c r="D922" s="47"/>
      <c r="E922" s="47"/>
      <c r="F922" s="47"/>
      <c r="G922" s="47"/>
      <c r="H922" s="50"/>
      <c r="I922" s="47"/>
      <c r="J922" s="47"/>
      <c r="K922" s="61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  <c r="AD922" s="47"/>
      <c r="AE922" s="47"/>
      <c r="AF922" s="47"/>
      <c r="AG922" s="47"/>
      <c r="AH922" s="47"/>
      <c r="AI922" s="47"/>
      <c r="AJ922" s="47"/>
      <c r="AK922" s="47"/>
      <c r="AL922" s="47"/>
      <c r="AM922" s="47"/>
      <c r="AN922" s="47"/>
      <c r="AO922" s="47"/>
      <c r="AP922" s="47"/>
      <c r="AQ922" s="47"/>
      <c r="AR922" s="47"/>
      <c r="AS922" s="47"/>
      <c r="AT922" s="47"/>
      <c r="AU922" s="47"/>
      <c r="AV922" s="47"/>
      <c r="AW922" s="47"/>
      <c r="AX922" s="47"/>
      <c r="AY922" s="47"/>
      <c r="AZ922" s="47"/>
      <c r="BA922" s="47"/>
      <c r="BB922" s="47"/>
      <c r="BC922" s="47"/>
      <c r="BD922" s="47"/>
      <c r="BE922" s="47"/>
      <c r="BF922" s="47"/>
      <c r="BG922" s="47"/>
      <c r="BH922" s="47"/>
      <c r="BI922" s="47"/>
      <c r="BJ922" s="47"/>
      <c r="BK922" s="47"/>
      <c r="BL922" s="47"/>
      <c r="BM922" s="47"/>
      <c r="BN922" s="47"/>
      <c r="BO922" s="47"/>
      <c r="BP922" s="47"/>
    </row>
    <row r="923" spans="1:68" ht="12.75" customHeight="1">
      <c r="A923" s="47"/>
      <c r="B923" s="47"/>
      <c r="C923" s="47"/>
      <c r="D923" s="47"/>
      <c r="E923" s="47"/>
      <c r="F923" s="47"/>
      <c r="G923" s="47"/>
      <c r="H923" s="50"/>
      <c r="I923" s="47"/>
      <c r="J923" s="47"/>
      <c r="K923" s="61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  <c r="AD923" s="47"/>
      <c r="AE923" s="47"/>
      <c r="AF923" s="47"/>
      <c r="AG923" s="47"/>
      <c r="AH923" s="47"/>
      <c r="AI923" s="47"/>
      <c r="AJ923" s="47"/>
      <c r="AK923" s="47"/>
      <c r="AL923" s="47"/>
      <c r="AM923" s="47"/>
      <c r="AN923" s="47"/>
      <c r="AO923" s="47"/>
      <c r="AP923" s="47"/>
      <c r="AQ923" s="47"/>
      <c r="AR923" s="47"/>
      <c r="AS923" s="47"/>
      <c r="AT923" s="47"/>
      <c r="AU923" s="47"/>
      <c r="AV923" s="47"/>
      <c r="AW923" s="47"/>
      <c r="AX923" s="47"/>
      <c r="AY923" s="47"/>
      <c r="AZ923" s="47"/>
      <c r="BA923" s="47"/>
      <c r="BB923" s="47"/>
      <c r="BC923" s="47"/>
      <c r="BD923" s="47"/>
      <c r="BE923" s="47"/>
      <c r="BF923" s="47"/>
      <c r="BG923" s="47"/>
      <c r="BH923" s="47"/>
      <c r="BI923" s="47"/>
      <c r="BJ923" s="47"/>
      <c r="BK923" s="47"/>
      <c r="BL923" s="47"/>
      <c r="BM923" s="47"/>
      <c r="BN923" s="47"/>
      <c r="BO923" s="47"/>
      <c r="BP923" s="47"/>
    </row>
    <row r="924" spans="1:68" ht="12.75" customHeight="1">
      <c r="A924" s="47"/>
      <c r="B924" s="47"/>
      <c r="C924" s="47"/>
      <c r="D924" s="47"/>
      <c r="E924" s="47"/>
      <c r="F924" s="47"/>
      <c r="G924" s="47"/>
      <c r="H924" s="50"/>
      <c r="I924" s="47"/>
      <c r="J924" s="47"/>
      <c r="K924" s="61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  <c r="AD924" s="47"/>
      <c r="AE924" s="47"/>
      <c r="AF924" s="47"/>
      <c r="AG924" s="47"/>
      <c r="AH924" s="47"/>
      <c r="AI924" s="47"/>
      <c r="AJ924" s="47"/>
      <c r="AK924" s="47"/>
      <c r="AL924" s="47"/>
      <c r="AM924" s="47"/>
      <c r="AN924" s="47"/>
      <c r="AO924" s="47"/>
      <c r="AP924" s="47"/>
      <c r="AQ924" s="47"/>
      <c r="AR924" s="47"/>
      <c r="AS924" s="47"/>
      <c r="AT924" s="47"/>
      <c r="AU924" s="47"/>
      <c r="AV924" s="47"/>
      <c r="AW924" s="47"/>
      <c r="AX924" s="47"/>
      <c r="AY924" s="47"/>
      <c r="AZ924" s="47"/>
      <c r="BA924" s="47"/>
      <c r="BB924" s="47"/>
      <c r="BC924" s="47"/>
      <c r="BD924" s="47"/>
      <c r="BE924" s="47"/>
      <c r="BF924" s="47"/>
      <c r="BG924" s="47"/>
      <c r="BH924" s="47"/>
      <c r="BI924" s="47"/>
      <c r="BJ924" s="47"/>
      <c r="BK924" s="47"/>
      <c r="BL924" s="47"/>
      <c r="BM924" s="47"/>
      <c r="BN924" s="47"/>
      <c r="BO924" s="47"/>
      <c r="BP924" s="47"/>
    </row>
    <row r="925" spans="1:68" ht="12.75" customHeight="1">
      <c r="A925" s="47"/>
      <c r="B925" s="47"/>
      <c r="C925" s="47"/>
      <c r="D925" s="47"/>
      <c r="E925" s="47"/>
      <c r="F925" s="47"/>
      <c r="G925" s="47"/>
      <c r="H925" s="50"/>
      <c r="I925" s="47"/>
      <c r="J925" s="47"/>
      <c r="K925" s="61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  <c r="AD925" s="47"/>
      <c r="AE925" s="47"/>
      <c r="AF925" s="47"/>
      <c r="AG925" s="47"/>
      <c r="AH925" s="47"/>
      <c r="AI925" s="47"/>
      <c r="AJ925" s="47"/>
      <c r="AK925" s="47"/>
      <c r="AL925" s="47"/>
      <c r="AM925" s="47"/>
      <c r="AN925" s="47"/>
      <c r="AO925" s="47"/>
      <c r="AP925" s="47"/>
      <c r="AQ925" s="47"/>
      <c r="AR925" s="47"/>
      <c r="AS925" s="47"/>
      <c r="AT925" s="47"/>
      <c r="AU925" s="47"/>
      <c r="AV925" s="47"/>
      <c r="AW925" s="47"/>
      <c r="AX925" s="47"/>
      <c r="AY925" s="47"/>
      <c r="AZ925" s="47"/>
      <c r="BA925" s="47"/>
      <c r="BB925" s="47"/>
      <c r="BC925" s="47"/>
      <c r="BD925" s="47"/>
      <c r="BE925" s="47"/>
      <c r="BF925" s="47"/>
      <c r="BG925" s="47"/>
      <c r="BH925" s="47"/>
      <c r="BI925" s="47"/>
      <c r="BJ925" s="47"/>
      <c r="BK925" s="47"/>
      <c r="BL925" s="47"/>
      <c r="BM925" s="47"/>
      <c r="BN925" s="47"/>
      <c r="BO925" s="47"/>
      <c r="BP925" s="47"/>
    </row>
    <row r="926" spans="1:68" ht="12.75" customHeight="1">
      <c r="A926" s="47"/>
      <c r="B926" s="47"/>
      <c r="C926" s="47"/>
      <c r="D926" s="47"/>
      <c r="E926" s="47"/>
      <c r="F926" s="47"/>
      <c r="G926" s="47"/>
      <c r="H926" s="50"/>
      <c r="I926" s="47"/>
      <c r="J926" s="47"/>
      <c r="K926" s="61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  <c r="AD926" s="47"/>
      <c r="AE926" s="47"/>
      <c r="AF926" s="47"/>
      <c r="AG926" s="47"/>
      <c r="AH926" s="47"/>
      <c r="AI926" s="47"/>
      <c r="AJ926" s="47"/>
      <c r="AK926" s="47"/>
      <c r="AL926" s="47"/>
      <c r="AM926" s="47"/>
      <c r="AN926" s="47"/>
      <c r="AO926" s="47"/>
      <c r="AP926" s="47"/>
      <c r="AQ926" s="47"/>
      <c r="AR926" s="47"/>
      <c r="AS926" s="47"/>
      <c r="AT926" s="47"/>
      <c r="AU926" s="47"/>
      <c r="AV926" s="47"/>
      <c r="AW926" s="47"/>
      <c r="AX926" s="47"/>
      <c r="AY926" s="47"/>
      <c r="AZ926" s="47"/>
      <c r="BA926" s="47"/>
      <c r="BB926" s="47"/>
      <c r="BC926" s="47"/>
      <c r="BD926" s="47"/>
      <c r="BE926" s="47"/>
      <c r="BF926" s="47"/>
      <c r="BG926" s="47"/>
      <c r="BH926" s="47"/>
      <c r="BI926" s="47"/>
      <c r="BJ926" s="47"/>
      <c r="BK926" s="47"/>
      <c r="BL926" s="47"/>
      <c r="BM926" s="47"/>
      <c r="BN926" s="47"/>
      <c r="BO926" s="47"/>
      <c r="BP926" s="47"/>
    </row>
    <row r="927" spans="1:68" ht="12.75" customHeight="1">
      <c r="A927" s="47"/>
      <c r="B927" s="47"/>
      <c r="C927" s="47"/>
      <c r="D927" s="47"/>
      <c r="E927" s="47"/>
      <c r="F927" s="47"/>
      <c r="G927" s="47"/>
      <c r="H927" s="50"/>
      <c r="I927" s="47"/>
      <c r="J927" s="47"/>
      <c r="K927" s="61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  <c r="AD927" s="47"/>
      <c r="AE927" s="47"/>
      <c r="AF927" s="47"/>
      <c r="AG927" s="47"/>
      <c r="AH927" s="47"/>
      <c r="AI927" s="47"/>
      <c r="AJ927" s="47"/>
      <c r="AK927" s="47"/>
      <c r="AL927" s="47"/>
      <c r="AM927" s="47"/>
      <c r="AN927" s="47"/>
      <c r="AO927" s="47"/>
      <c r="AP927" s="47"/>
      <c r="AQ927" s="47"/>
      <c r="AR927" s="47"/>
      <c r="AS927" s="47"/>
      <c r="AT927" s="47"/>
      <c r="AU927" s="47"/>
      <c r="AV927" s="47"/>
      <c r="AW927" s="47"/>
      <c r="AX927" s="47"/>
      <c r="AY927" s="47"/>
      <c r="AZ927" s="47"/>
      <c r="BA927" s="47"/>
      <c r="BB927" s="47"/>
      <c r="BC927" s="47"/>
      <c r="BD927" s="47"/>
      <c r="BE927" s="47"/>
      <c r="BF927" s="47"/>
      <c r="BG927" s="47"/>
      <c r="BH927" s="47"/>
      <c r="BI927" s="47"/>
      <c r="BJ927" s="47"/>
      <c r="BK927" s="47"/>
      <c r="BL927" s="47"/>
      <c r="BM927" s="47"/>
      <c r="BN927" s="47"/>
      <c r="BO927" s="47"/>
      <c r="BP927" s="47"/>
    </row>
    <row r="928" spans="1:68" ht="12.75" customHeight="1">
      <c r="A928" s="47"/>
      <c r="B928" s="47"/>
      <c r="C928" s="47"/>
      <c r="D928" s="47"/>
      <c r="E928" s="47"/>
      <c r="F928" s="47"/>
      <c r="G928" s="47"/>
      <c r="H928" s="50"/>
      <c r="I928" s="47"/>
      <c r="J928" s="47"/>
      <c r="K928" s="61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  <c r="AD928" s="47"/>
      <c r="AE928" s="47"/>
      <c r="AF928" s="47"/>
      <c r="AG928" s="47"/>
      <c r="AH928" s="47"/>
      <c r="AI928" s="47"/>
      <c r="AJ928" s="47"/>
      <c r="AK928" s="47"/>
      <c r="AL928" s="47"/>
      <c r="AM928" s="47"/>
      <c r="AN928" s="47"/>
      <c r="AO928" s="47"/>
      <c r="AP928" s="47"/>
      <c r="AQ928" s="47"/>
      <c r="AR928" s="47"/>
      <c r="AS928" s="47"/>
      <c r="AT928" s="47"/>
      <c r="AU928" s="47"/>
      <c r="AV928" s="47"/>
      <c r="AW928" s="47"/>
      <c r="AX928" s="47"/>
      <c r="AY928" s="47"/>
      <c r="AZ928" s="47"/>
      <c r="BA928" s="47"/>
      <c r="BB928" s="47"/>
      <c r="BC928" s="47"/>
      <c r="BD928" s="47"/>
      <c r="BE928" s="47"/>
      <c r="BF928" s="47"/>
      <c r="BG928" s="47"/>
      <c r="BH928" s="47"/>
      <c r="BI928" s="47"/>
      <c r="BJ928" s="47"/>
      <c r="BK928" s="47"/>
      <c r="BL928" s="47"/>
      <c r="BM928" s="47"/>
      <c r="BN928" s="47"/>
      <c r="BO928" s="47"/>
      <c r="BP928" s="47"/>
    </row>
    <row r="929" spans="1:68" ht="12.75" customHeight="1">
      <c r="A929" s="47"/>
      <c r="B929" s="47"/>
      <c r="C929" s="47"/>
      <c r="D929" s="47"/>
      <c r="E929" s="47"/>
      <c r="F929" s="47"/>
      <c r="G929" s="47"/>
      <c r="H929" s="50"/>
      <c r="I929" s="47"/>
      <c r="J929" s="47"/>
      <c r="K929" s="61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  <c r="AD929" s="47"/>
      <c r="AE929" s="47"/>
      <c r="AF929" s="47"/>
      <c r="AG929" s="47"/>
      <c r="AH929" s="47"/>
      <c r="AI929" s="47"/>
      <c r="AJ929" s="47"/>
      <c r="AK929" s="47"/>
      <c r="AL929" s="47"/>
      <c r="AM929" s="47"/>
      <c r="AN929" s="47"/>
      <c r="AO929" s="47"/>
      <c r="AP929" s="47"/>
      <c r="AQ929" s="47"/>
      <c r="AR929" s="47"/>
      <c r="AS929" s="47"/>
      <c r="AT929" s="47"/>
      <c r="AU929" s="47"/>
      <c r="AV929" s="47"/>
      <c r="AW929" s="47"/>
      <c r="AX929" s="47"/>
      <c r="AY929" s="47"/>
      <c r="AZ929" s="47"/>
      <c r="BA929" s="47"/>
      <c r="BB929" s="47"/>
      <c r="BC929" s="47"/>
      <c r="BD929" s="47"/>
      <c r="BE929" s="47"/>
      <c r="BF929" s="47"/>
      <c r="BG929" s="47"/>
      <c r="BH929" s="47"/>
      <c r="BI929" s="47"/>
      <c r="BJ929" s="47"/>
      <c r="BK929" s="47"/>
      <c r="BL929" s="47"/>
      <c r="BM929" s="47"/>
      <c r="BN929" s="47"/>
      <c r="BO929" s="47"/>
      <c r="BP929" s="47"/>
    </row>
    <row r="930" spans="1:68" ht="12.75" customHeight="1">
      <c r="A930" s="47"/>
      <c r="B930" s="47"/>
      <c r="C930" s="47"/>
      <c r="D930" s="47"/>
      <c r="E930" s="47"/>
      <c r="F930" s="47"/>
      <c r="G930" s="47"/>
      <c r="H930" s="50"/>
      <c r="I930" s="47"/>
      <c r="J930" s="47"/>
      <c r="K930" s="61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  <c r="AD930" s="47"/>
      <c r="AE930" s="47"/>
      <c r="AF930" s="47"/>
      <c r="AG930" s="47"/>
      <c r="AH930" s="47"/>
      <c r="AI930" s="47"/>
      <c r="AJ930" s="47"/>
      <c r="AK930" s="47"/>
      <c r="AL930" s="47"/>
      <c r="AM930" s="47"/>
      <c r="AN930" s="47"/>
      <c r="AO930" s="47"/>
      <c r="AP930" s="47"/>
      <c r="AQ930" s="47"/>
      <c r="AR930" s="47"/>
      <c r="AS930" s="47"/>
      <c r="AT930" s="47"/>
      <c r="AU930" s="47"/>
      <c r="AV930" s="47"/>
      <c r="AW930" s="47"/>
      <c r="AX930" s="47"/>
      <c r="AY930" s="47"/>
      <c r="AZ930" s="47"/>
      <c r="BA930" s="47"/>
      <c r="BB930" s="47"/>
      <c r="BC930" s="47"/>
      <c r="BD930" s="47"/>
      <c r="BE930" s="47"/>
      <c r="BF930" s="47"/>
      <c r="BG930" s="47"/>
      <c r="BH930" s="47"/>
      <c r="BI930" s="47"/>
      <c r="BJ930" s="47"/>
      <c r="BK930" s="47"/>
      <c r="BL930" s="47"/>
      <c r="BM930" s="47"/>
      <c r="BN930" s="47"/>
      <c r="BO930" s="47"/>
      <c r="BP930" s="47"/>
    </row>
    <row r="931" spans="1:68" ht="12.75" customHeight="1">
      <c r="A931" s="47"/>
      <c r="B931" s="47"/>
      <c r="C931" s="47"/>
      <c r="D931" s="47"/>
      <c r="E931" s="47"/>
      <c r="F931" s="47"/>
      <c r="G931" s="47"/>
      <c r="H931" s="50"/>
      <c r="I931" s="47"/>
      <c r="J931" s="47"/>
      <c r="K931" s="61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  <c r="AD931" s="47"/>
      <c r="AE931" s="47"/>
      <c r="AF931" s="47"/>
      <c r="AG931" s="47"/>
      <c r="AH931" s="47"/>
      <c r="AI931" s="47"/>
      <c r="AJ931" s="47"/>
      <c r="AK931" s="47"/>
      <c r="AL931" s="47"/>
      <c r="AM931" s="47"/>
      <c r="AN931" s="47"/>
      <c r="AO931" s="47"/>
      <c r="AP931" s="47"/>
      <c r="AQ931" s="47"/>
      <c r="AR931" s="47"/>
      <c r="AS931" s="47"/>
      <c r="AT931" s="47"/>
      <c r="AU931" s="47"/>
      <c r="AV931" s="47"/>
      <c r="AW931" s="47"/>
      <c r="AX931" s="47"/>
      <c r="AY931" s="47"/>
      <c r="AZ931" s="47"/>
      <c r="BA931" s="47"/>
      <c r="BB931" s="47"/>
      <c r="BC931" s="47"/>
      <c r="BD931" s="47"/>
      <c r="BE931" s="47"/>
      <c r="BF931" s="47"/>
      <c r="BG931" s="47"/>
      <c r="BH931" s="47"/>
      <c r="BI931" s="47"/>
      <c r="BJ931" s="47"/>
      <c r="BK931" s="47"/>
      <c r="BL931" s="47"/>
      <c r="BM931" s="47"/>
      <c r="BN931" s="47"/>
      <c r="BO931" s="47"/>
      <c r="BP931" s="47"/>
    </row>
    <row r="932" spans="1:68" ht="12.75" customHeight="1">
      <c r="A932" s="47"/>
      <c r="B932" s="47"/>
      <c r="C932" s="47"/>
      <c r="D932" s="47"/>
      <c r="E932" s="47"/>
      <c r="F932" s="47"/>
      <c r="G932" s="47"/>
      <c r="H932" s="50"/>
      <c r="I932" s="47"/>
      <c r="J932" s="47"/>
      <c r="K932" s="61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  <c r="AD932" s="47"/>
      <c r="AE932" s="47"/>
      <c r="AF932" s="47"/>
      <c r="AG932" s="47"/>
      <c r="AH932" s="47"/>
      <c r="AI932" s="47"/>
      <c r="AJ932" s="47"/>
      <c r="AK932" s="47"/>
      <c r="AL932" s="47"/>
      <c r="AM932" s="47"/>
      <c r="AN932" s="47"/>
      <c r="AO932" s="47"/>
      <c r="AP932" s="47"/>
      <c r="AQ932" s="47"/>
      <c r="AR932" s="47"/>
      <c r="AS932" s="47"/>
      <c r="AT932" s="47"/>
      <c r="AU932" s="47"/>
      <c r="AV932" s="47"/>
      <c r="AW932" s="47"/>
      <c r="AX932" s="47"/>
      <c r="AY932" s="47"/>
      <c r="AZ932" s="47"/>
      <c r="BA932" s="47"/>
      <c r="BB932" s="47"/>
      <c r="BC932" s="47"/>
      <c r="BD932" s="47"/>
      <c r="BE932" s="47"/>
      <c r="BF932" s="47"/>
      <c r="BG932" s="47"/>
      <c r="BH932" s="47"/>
      <c r="BI932" s="47"/>
      <c r="BJ932" s="47"/>
      <c r="BK932" s="47"/>
      <c r="BL932" s="47"/>
      <c r="BM932" s="47"/>
      <c r="BN932" s="47"/>
      <c r="BO932" s="47"/>
      <c r="BP932" s="47"/>
    </row>
    <row r="933" spans="1:68" ht="12.75" customHeight="1">
      <c r="A933" s="47"/>
      <c r="B933" s="47"/>
      <c r="C933" s="47"/>
      <c r="D933" s="47"/>
      <c r="E933" s="47"/>
      <c r="F933" s="47"/>
      <c r="G933" s="47"/>
      <c r="H933" s="50"/>
      <c r="I933" s="47"/>
      <c r="J933" s="47"/>
      <c r="K933" s="61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  <c r="AD933" s="47"/>
      <c r="AE933" s="47"/>
      <c r="AF933" s="47"/>
      <c r="AG933" s="47"/>
      <c r="AH933" s="47"/>
      <c r="AI933" s="47"/>
      <c r="AJ933" s="47"/>
      <c r="AK933" s="47"/>
      <c r="AL933" s="47"/>
      <c r="AM933" s="47"/>
      <c r="AN933" s="47"/>
      <c r="AO933" s="47"/>
      <c r="AP933" s="47"/>
      <c r="AQ933" s="47"/>
      <c r="AR933" s="47"/>
      <c r="AS933" s="47"/>
      <c r="AT933" s="47"/>
      <c r="AU933" s="47"/>
      <c r="AV933" s="47"/>
      <c r="AW933" s="47"/>
      <c r="AX933" s="47"/>
      <c r="AY933" s="47"/>
      <c r="AZ933" s="47"/>
      <c r="BA933" s="47"/>
      <c r="BB933" s="47"/>
      <c r="BC933" s="47"/>
      <c r="BD933" s="47"/>
      <c r="BE933" s="47"/>
      <c r="BF933" s="47"/>
      <c r="BG933" s="47"/>
      <c r="BH933" s="47"/>
      <c r="BI933" s="47"/>
      <c r="BJ933" s="47"/>
      <c r="BK933" s="47"/>
      <c r="BL933" s="47"/>
      <c r="BM933" s="47"/>
      <c r="BN933" s="47"/>
      <c r="BO933" s="47"/>
      <c r="BP933" s="47"/>
    </row>
    <row r="934" spans="1:68" ht="12.75" customHeight="1">
      <c r="A934" s="47"/>
      <c r="B934" s="47"/>
      <c r="C934" s="47"/>
      <c r="D934" s="47"/>
      <c r="E934" s="47"/>
      <c r="F934" s="47"/>
      <c r="G934" s="47"/>
      <c r="H934" s="50"/>
      <c r="I934" s="47"/>
      <c r="J934" s="47"/>
      <c r="K934" s="61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  <c r="AD934" s="47"/>
      <c r="AE934" s="47"/>
      <c r="AF934" s="47"/>
      <c r="AG934" s="47"/>
      <c r="AH934" s="47"/>
      <c r="AI934" s="47"/>
      <c r="AJ934" s="47"/>
      <c r="AK934" s="47"/>
      <c r="AL934" s="47"/>
      <c r="AM934" s="47"/>
      <c r="AN934" s="47"/>
      <c r="AO934" s="47"/>
      <c r="AP934" s="47"/>
      <c r="AQ934" s="47"/>
      <c r="AR934" s="47"/>
      <c r="AS934" s="47"/>
      <c r="AT934" s="47"/>
      <c r="AU934" s="47"/>
      <c r="AV934" s="47"/>
      <c r="AW934" s="47"/>
      <c r="AX934" s="47"/>
      <c r="AY934" s="47"/>
      <c r="AZ934" s="47"/>
      <c r="BA934" s="47"/>
      <c r="BB934" s="47"/>
      <c r="BC934" s="47"/>
      <c r="BD934" s="47"/>
      <c r="BE934" s="47"/>
      <c r="BF934" s="47"/>
      <c r="BG934" s="47"/>
      <c r="BH934" s="47"/>
      <c r="BI934" s="47"/>
      <c r="BJ934" s="47"/>
      <c r="BK934" s="47"/>
      <c r="BL934" s="47"/>
      <c r="BM934" s="47"/>
      <c r="BN934" s="47"/>
      <c r="BO934" s="47"/>
      <c r="BP934" s="47"/>
    </row>
    <row r="935" spans="1:68" ht="12.75" customHeight="1">
      <c r="A935" s="47"/>
      <c r="B935" s="47"/>
      <c r="C935" s="47"/>
      <c r="D935" s="47"/>
      <c r="E935" s="47"/>
      <c r="F935" s="47"/>
      <c r="G935" s="47"/>
      <c r="H935" s="50"/>
      <c r="I935" s="47"/>
      <c r="J935" s="47"/>
      <c r="K935" s="61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  <c r="AD935" s="47"/>
      <c r="AE935" s="47"/>
      <c r="AF935" s="47"/>
      <c r="AG935" s="47"/>
      <c r="AH935" s="47"/>
      <c r="AI935" s="47"/>
      <c r="AJ935" s="47"/>
      <c r="AK935" s="47"/>
      <c r="AL935" s="47"/>
      <c r="AM935" s="47"/>
      <c r="AN935" s="47"/>
      <c r="AO935" s="47"/>
      <c r="AP935" s="47"/>
      <c r="AQ935" s="47"/>
      <c r="AR935" s="47"/>
      <c r="AS935" s="47"/>
      <c r="AT935" s="47"/>
      <c r="AU935" s="47"/>
      <c r="AV935" s="47"/>
      <c r="AW935" s="47"/>
      <c r="AX935" s="47"/>
      <c r="AY935" s="47"/>
      <c r="AZ935" s="47"/>
      <c r="BA935" s="47"/>
      <c r="BB935" s="47"/>
      <c r="BC935" s="47"/>
      <c r="BD935" s="47"/>
      <c r="BE935" s="47"/>
      <c r="BF935" s="47"/>
      <c r="BG935" s="47"/>
      <c r="BH935" s="47"/>
      <c r="BI935" s="47"/>
      <c r="BJ935" s="47"/>
      <c r="BK935" s="47"/>
      <c r="BL935" s="47"/>
      <c r="BM935" s="47"/>
      <c r="BN935" s="47"/>
      <c r="BO935" s="47"/>
      <c r="BP935" s="47"/>
    </row>
    <row r="936" spans="1:68" ht="12.75" customHeight="1">
      <c r="A936" s="47"/>
      <c r="B936" s="47"/>
      <c r="C936" s="47"/>
      <c r="D936" s="47"/>
      <c r="E936" s="47"/>
      <c r="F936" s="47"/>
      <c r="G936" s="47"/>
      <c r="H936" s="50"/>
      <c r="I936" s="47"/>
      <c r="J936" s="47"/>
      <c r="K936" s="61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  <c r="AD936" s="47"/>
      <c r="AE936" s="47"/>
      <c r="AF936" s="47"/>
      <c r="AG936" s="47"/>
      <c r="AH936" s="47"/>
      <c r="AI936" s="47"/>
      <c r="AJ936" s="47"/>
      <c r="AK936" s="47"/>
      <c r="AL936" s="47"/>
      <c r="AM936" s="47"/>
      <c r="AN936" s="47"/>
      <c r="AO936" s="47"/>
      <c r="AP936" s="47"/>
      <c r="AQ936" s="47"/>
      <c r="AR936" s="47"/>
      <c r="AS936" s="47"/>
      <c r="AT936" s="47"/>
      <c r="AU936" s="47"/>
      <c r="AV936" s="47"/>
      <c r="AW936" s="47"/>
      <c r="AX936" s="47"/>
      <c r="AY936" s="47"/>
      <c r="AZ936" s="47"/>
      <c r="BA936" s="47"/>
      <c r="BB936" s="47"/>
      <c r="BC936" s="47"/>
      <c r="BD936" s="47"/>
      <c r="BE936" s="47"/>
      <c r="BF936" s="47"/>
      <c r="BG936" s="47"/>
      <c r="BH936" s="47"/>
      <c r="BI936" s="47"/>
      <c r="BJ936" s="47"/>
      <c r="BK936" s="47"/>
      <c r="BL936" s="47"/>
      <c r="BM936" s="47"/>
      <c r="BN936" s="47"/>
      <c r="BO936" s="47"/>
      <c r="BP936" s="47"/>
    </row>
    <row r="937" spans="1:68" ht="12.75" customHeight="1">
      <c r="A937" s="47"/>
      <c r="B937" s="47"/>
      <c r="C937" s="47"/>
      <c r="D937" s="47"/>
      <c r="E937" s="47"/>
      <c r="F937" s="47"/>
      <c r="G937" s="47"/>
      <c r="H937" s="50"/>
      <c r="I937" s="47"/>
      <c r="J937" s="47"/>
      <c r="K937" s="61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  <c r="AD937" s="47"/>
      <c r="AE937" s="47"/>
      <c r="AF937" s="47"/>
      <c r="AG937" s="47"/>
      <c r="AH937" s="47"/>
      <c r="AI937" s="47"/>
      <c r="AJ937" s="47"/>
      <c r="AK937" s="47"/>
      <c r="AL937" s="47"/>
      <c r="AM937" s="47"/>
      <c r="AN937" s="47"/>
      <c r="AO937" s="47"/>
      <c r="AP937" s="47"/>
      <c r="AQ937" s="47"/>
      <c r="AR937" s="47"/>
      <c r="AS937" s="47"/>
      <c r="AT937" s="47"/>
      <c r="AU937" s="47"/>
      <c r="AV937" s="47"/>
      <c r="AW937" s="47"/>
      <c r="AX937" s="47"/>
      <c r="AY937" s="47"/>
      <c r="AZ937" s="47"/>
      <c r="BA937" s="47"/>
      <c r="BB937" s="47"/>
      <c r="BC937" s="47"/>
      <c r="BD937" s="47"/>
      <c r="BE937" s="47"/>
      <c r="BF937" s="47"/>
      <c r="BG937" s="47"/>
      <c r="BH937" s="47"/>
      <c r="BI937" s="47"/>
      <c r="BJ937" s="47"/>
      <c r="BK937" s="47"/>
      <c r="BL937" s="47"/>
      <c r="BM937" s="47"/>
      <c r="BN937" s="47"/>
      <c r="BO937" s="47"/>
      <c r="BP937" s="47"/>
    </row>
    <row r="938" spans="1:68" ht="12.75" customHeight="1">
      <c r="A938" s="47"/>
      <c r="B938" s="47"/>
      <c r="C938" s="47"/>
      <c r="D938" s="47"/>
      <c r="E938" s="47"/>
      <c r="F938" s="47"/>
      <c r="G938" s="47"/>
      <c r="H938" s="50"/>
      <c r="I938" s="47"/>
      <c r="J938" s="47"/>
      <c r="K938" s="61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  <c r="AD938" s="47"/>
      <c r="AE938" s="47"/>
      <c r="AF938" s="47"/>
      <c r="AG938" s="47"/>
      <c r="AH938" s="47"/>
      <c r="AI938" s="47"/>
      <c r="AJ938" s="47"/>
      <c r="AK938" s="47"/>
      <c r="AL938" s="47"/>
      <c r="AM938" s="47"/>
      <c r="AN938" s="47"/>
      <c r="AO938" s="47"/>
      <c r="AP938" s="47"/>
      <c r="AQ938" s="47"/>
      <c r="AR938" s="47"/>
      <c r="AS938" s="47"/>
      <c r="AT938" s="47"/>
      <c r="AU938" s="47"/>
      <c r="AV938" s="47"/>
      <c r="AW938" s="47"/>
      <c r="AX938" s="47"/>
      <c r="AY938" s="47"/>
      <c r="AZ938" s="47"/>
      <c r="BA938" s="47"/>
      <c r="BB938" s="47"/>
      <c r="BC938" s="47"/>
      <c r="BD938" s="47"/>
      <c r="BE938" s="47"/>
      <c r="BF938" s="47"/>
      <c r="BG938" s="47"/>
      <c r="BH938" s="47"/>
      <c r="BI938" s="47"/>
      <c r="BJ938" s="47"/>
      <c r="BK938" s="47"/>
      <c r="BL938" s="47"/>
      <c r="BM938" s="47"/>
      <c r="BN938" s="47"/>
      <c r="BO938" s="47"/>
      <c r="BP938" s="47"/>
    </row>
    <row r="939" spans="1:68" ht="12.75" customHeight="1">
      <c r="A939" s="47"/>
      <c r="B939" s="47"/>
      <c r="C939" s="47"/>
      <c r="D939" s="47"/>
      <c r="E939" s="47"/>
      <c r="F939" s="47"/>
      <c r="G939" s="47"/>
      <c r="H939" s="50"/>
      <c r="I939" s="47"/>
      <c r="J939" s="47"/>
      <c r="K939" s="61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  <c r="AD939" s="47"/>
      <c r="AE939" s="47"/>
      <c r="AF939" s="47"/>
      <c r="AG939" s="47"/>
      <c r="AH939" s="47"/>
      <c r="AI939" s="47"/>
      <c r="AJ939" s="47"/>
      <c r="AK939" s="47"/>
      <c r="AL939" s="47"/>
      <c r="AM939" s="47"/>
      <c r="AN939" s="47"/>
      <c r="AO939" s="47"/>
      <c r="AP939" s="47"/>
      <c r="AQ939" s="47"/>
      <c r="AR939" s="47"/>
      <c r="AS939" s="47"/>
      <c r="AT939" s="47"/>
      <c r="AU939" s="47"/>
      <c r="AV939" s="47"/>
      <c r="AW939" s="47"/>
      <c r="AX939" s="47"/>
      <c r="AY939" s="47"/>
      <c r="AZ939" s="47"/>
      <c r="BA939" s="47"/>
      <c r="BB939" s="47"/>
      <c r="BC939" s="47"/>
      <c r="BD939" s="47"/>
      <c r="BE939" s="47"/>
      <c r="BF939" s="47"/>
      <c r="BG939" s="47"/>
      <c r="BH939" s="47"/>
      <c r="BI939" s="47"/>
      <c r="BJ939" s="47"/>
      <c r="BK939" s="47"/>
      <c r="BL939" s="47"/>
      <c r="BM939" s="47"/>
      <c r="BN939" s="47"/>
      <c r="BO939" s="47"/>
      <c r="BP939" s="47"/>
    </row>
    <row r="940" spans="1:68" ht="12.75" customHeight="1">
      <c r="A940" s="47"/>
      <c r="B940" s="47"/>
      <c r="C940" s="47"/>
      <c r="D940" s="47"/>
      <c r="E940" s="47"/>
      <c r="F940" s="47"/>
      <c r="G940" s="47"/>
      <c r="H940" s="50"/>
      <c r="I940" s="47"/>
      <c r="J940" s="47"/>
      <c r="K940" s="61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  <c r="AD940" s="47"/>
      <c r="AE940" s="47"/>
      <c r="AF940" s="47"/>
      <c r="AG940" s="47"/>
      <c r="AH940" s="47"/>
      <c r="AI940" s="47"/>
      <c r="AJ940" s="47"/>
      <c r="AK940" s="47"/>
      <c r="AL940" s="47"/>
      <c r="AM940" s="47"/>
      <c r="AN940" s="47"/>
      <c r="AO940" s="47"/>
      <c r="AP940" s="47"/>
      <c r="AQ940" s="47"/>
      <c r="AR940" s="47"/>
      <c r="AS940" s="47"/>
      <c r="AT940" s="47"/>
      <c r="AU940" s="47"/>
      <c r="AV940" s="47"/>
      <c r="AW940" s="47"/>
      <c r="AX940" s="47"/>
      <c r="AY940" s="47"/>
      <c r="AZ940" s="47"/>
      <c r="BA940" s="47"/>
      <c r="BB940" s="47"/>
      <c r="BC940" s="47"/>
      <c r="BD940" s="47"/>
      <c r="BE940" s="47"/>
      <c r="BF940" s="47"/>
      <c r="BG940" s="47"/>
      <c r="BH940" s="47"/>
      <c r="BI940" s="47"/>
      <c r="BJ940" s="47"/>
      <c r="BK940" s="47"/>
      <c r="BL940" s="47"/>
      <c r="BM940" s="47"/>
      <c r="BN940" s="47"/>
      <c r="BO940" s="47"/>
      <c r="BP940" s="47"/>
    </row>
    <row r="941" spans="1:68" ht="12.75" customHeight="1">
      <c r="A941" s="47"/>
      <c r="B941" s="47"/>
      <c r="C941" s="47"/>
      <c r="D941" s="47"/>
      <c r="E941" s="47"/>
      <c r="F941" s="47"/>
      <c r="G941" s="47"/>
      <c r="H941" s="50"/>
      <c r="I941" s="47"/>
      <c r="J941" s="47"/>
      <c r="K941" s="61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  <c r="AD941" s="47"/>
      <c r="AE941" s="47"/>
      <c r="AF941" s="47"/>
      <c r="AG941" s="47"/>
      <c r="AH941" s="47"/>
      <c r="AI941" s="47"/>
      <c r="AJ941" s="47"/>
      <c r="AK941" s="47"/>
      <c r="AL941" s="47"/>
      <c r="AM941" s="47"/>
      <c r="AN941" s="47"/>
      <c r="AO941" s="47"/>
      <c r="AP941" s="47"/>
      <c r="AQ941" s="47"/>
      <c r="AR941" s="47"/>
      <c r="AS941" s="47"/>
      <c r="AT941" s="47"/>
      <c r="AU941" s="47"/>
      <c r="AV941" s="47"/>
      <c r="AW941" s="47"/>
      <c r="AX941" s="47"/>
      <c r="AY941" s="47"/>
      <c r="AZ941" s="47"/>
      <c r="BA941" s="47"/>
      <c r="BB941" s="47"/>
      <c r="BC941" s="47"/>
      <c r="BD941" s="47"/>
      <c r="BE941" s="47"/>
      <c r="BF941" s="47"/>
      <c r="BG941" s="47"/>
      <c r="BH941" s="47"/>
      <c r="BI941" s="47"/>
      <c r="BJ941" s="47"/>
      <c r="BK941" s="47"/>
      <c r="BL941" s="47"/>
      <c r="BM941" s="47"/>
      <c r="BN941" s="47"/>
      <c r="BO941" s="47"/>
      <c r="BP941" s="47"/>
    </row>
    <row r="942" spans="1:68" ht="12.75" customHeight="1">
      <c r="A942" s="47"/>
      <c r="B942" s="47"/>
      <c r="C942" s="47"/>
      <c r="D942" s="47"/>
      <c r="E942" s="47"/>
      <c r="F942" s="47"/>
      <c r="G942" s="47"/>
      <c r="H942" s="50"/>
      <c r="I942" s="47"/>
      <c r="J942" s="47"/>
      <c r="K942" s="61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  <c r="AD942" s="47"/>
      <c r="AE942" s="47"/>
      <c r="AF942" s="47"/>
      <c r="AG942" s="47"/>
      <c r="AH942" s="47"/>
      <c r="AI942" s="47"/>
      <c r="AJ942" s="47"/>
      <c r="AK942" s="47"/>
      <c r="AL942" s="47"/>
      <c r="AM942" s="47"/>
      <c r="AN942" s="47"/>
      <c r="AO942" s="47"/>
      <c r="AP942" s="47"/>
      <c r="AQ942" s="47"/>
      <c r="AR942" s="47"/>
      <c r="AS942" s="47"/>
      <c r="AT942" s="47"/>
      <c r="AU942" s="47"/>
      <c r="AV942" s="47"/>
      <c r="AW942" s="47"/>
      <c r="AX942" s="47"/>
      <c r="AY942" s="47"/>
      <c r="AZ942" s="47"/>
      <c r="BA942" s="47"/>
      <c r="BB942" s="47"/>
      <c r="BC942" s="47"/>
      <c r="BD942" s="47"/>
      <c r="BE942" s="47"/>
      <c r="BF942" s="47"/>
      <c r="BG942" s="47"/>
      <c r="BH942" s="47"/>
      <c r="BI942" s="47"/>
      <c r="BJ942" s="47"/>
      <c r="BK942" s="47"/>
      <c r="BL942" s="47"/>
      <c r="BM942" s="47"/>
      <c r="BN942" s="47"/>
      <c r="BO942" s="47"/>
      <c r="BP942" s="47"/>
    </row>
    <row r="943" spans="1:68" ht="12.75" customHeight="1">
      <c r="A943" s="47"/>
      <c r="B943" s="47"/>
      <c r="C943" s="47"/>
      <c r="D943" s="47"/>
      <c r="E943" s="47"/>
      <c r="F943" s="47"/>
      <c r="G943" s="47"/>
      <c r="H943" s="50"/>
      <c r="I943" s="47"/>
      <c r="J943" s="47"/>
      <c r="K943" s="61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  <c r="AD943" s="47"/>
      <c r="AE943" s="47"/>
      <c r="AF943" s="47"/>
      <c r="AG943" s="47"/>
      <c r="AH943" s="47"/>
      <c r="AI943" s="47"/>
      <c r="AJ943" s="47"/>
      <c r="AK943" s="47"/>
      <c r="AL943" s="47"/>
      <c r="AM943" s="47"/>
      <c r="AN943" s="47"/>
      <c r="AO943" s="47"/>
      <c r="AP943" s="47"/>
      <c r="AQ943" s="47"/>
      <c r="AR943" s="47"/>
      <c r="AS943" s="47"/>
      <c r="AT943" s="47"/>
      <c r="AU943" s="47"/>
      <c r="AV943" s="47"/>
      <c r="AW943" s="47"/>
      <c r="AX943" s="47"/>
      <c r="AY943" s="47"/>
      <c r="AZ943" s="47"/>
      <c r="BA943" s="47"/>
      <c r="BB943" s="47"/>
      <c r="BC943" s="47"/>
      <c r="BD943" s="47"/>
      <c r="BE943" s="47"/>
      <c r="BF943" s="47"/>
      <c r="BG943" s="47"/>
      <c r="BH943" s="47"/>
      <c r="BI943" s="47"/>
      <c r="BJ943" s="47"/>
      <c r="BK943" s="47"/>
      <c r="BL943" s="47"/>
      <c r="BM943" s="47"/>
      <c r="BN943" s="47"/>
      <c r="BO943" s="47"/>
      <c r="BP943" s="47"/>
    </row>
    <row r="944" spans="1:68" ht="12.75" customHeight="1">
      <c r="A944" s="47"/>
      <c r="B944" s="47"/>
      <c r="C944" s="47"/>
      <c r="D944" s="47"/>
      <c r="E944" s="47"/>
      <c r="F944" s="47"/>
      <c r="G944" s="47"/>
      <c r="H944" s="50"/>
      <c r="I944" s="47"/>
      <c r="J944" s="47"/>
      <c r="K944" s="61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  <c r="AD944" s="47"/>
      <c r="AE944" s="47"/>
      <c r="AF944" s="47"/>
      <c r="AG944" s="47"/>
      <c r="AH944" s="47"/>
      <c r="AI944" s="47"/>
      <c r="AJ944" s="47"/>
      <c r="AK944" s="47"/>
      <c r="AL944" s="47"/>
      <c r="AM944" s="47"/>
      <c r="AN944" s="47"/>
      <c r="AO944" s="47"/>
      <c r="AP944" s="47"/>
      <c r="AQ944" s="47"/>
      <c r="AR944" s="47"/>
      <c r="AS944" s="47"/>
      <c r="AT944" s="47"/>
      <c r="AU944" s="47"/>
      <c r="AV944" s="47"/>
      <c r="AW944" s="47"/>
      <c r="AX944" s="47"/>
      <c r="AY944" s="47"/>
      <c r="AZ944" s="47"/>
      <c r="BA944" s="47"/>
      <c r="BB944" s="47"/>
      <c r="BC944" s="47"/>
      <c r="BD944" s="47"/>
      <c r="BE944" s="47"/>
      <c r="BF944" s="47"/>
      <c r="BG944" s="47"/>
      <c r="BH944" s="47"/>
      <c r="BI944" s="47"/>
      <c r="BJ944" s="47"/>
      <c r="BK944" s="47"/>
      <c r="BL944" s="47"/>
      <c r="BM944" s="47"/>
      <c r="BN944" s="47"/>
      <c r="BO944" s="47"/>
      <c r="BP944" s="47"/>
    </row>
    <row r="945" spans="1:68" ht="12.75" customHeight="1">
      <c r="A945" s="47"/>
      <c r="B945" s="47"/>
      <c r="C945" s="47"/>
      <c r="D945" s="47"/>
      <c r="E945" s="47"/>
      <c r="F945" s="47"/>
      <c r="G945" s="47"/>
      <c r="H945" s="50"/>
      <c r="I945" s="47"/>
      <c r="J945" s="47"/>
      <c r="K945" s="61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  <c r="AD945" s="47"/>
      <c r="AE945" s="47"/>
      <c r="AF945" s="47"/>
      <c r="AG945" s="47"/>
      <c r="AH945" s="47"/>
      <c r="AI945" s="47"/>
      <c r="AJ945" s="47"/>
      <c r="AK945" s="47"/>
      <c r="AL945" s="47"/>
      <c r="AM945" s="47"/>
      <c r="AN945" s="47"/>
      <c r="AO945" s="47"/>
      <c r="AP945" s="47"/>
      <c r="AQ945" s="47"/>
      <c r="AR945" s="47"/>
      <c r="AS945" s="47"/>
      <c r="AT945" s="47"/>
      <c r="AU945" s="47"/>
      <c r="AV945" s="47"/>
      <c r="AW945" s="47"/>
      <c r="AX945" s="47"/>
      <c r="AY945" s="47"/>
      <c r="AZ945" s="47"/>
      <c r="BA945" s="47"/>
      <c r="BB945" s="47"/>
      <c r="BC945" s="47"/>
      <c r="BD945" s="47"/>
      <c r="BE945" s="47"/>
      <c r="BF945" s="47"/>
      <c r="BG945" s="47"/>
      <c r="BH945" s="47"/>
      <c r="BI945" s="47"/>
      <c r="BJ945" s="47"/>
      <c r="BK945" s="47"/>
      <c r="BL945" s="47"/>
      <c r="BM945" s="47"/>
      <c r="BN945" s="47"/>
      <c r="BO945" s="47"/>
      <c r="BP945" s="47"/>
    </row>
    <row r="946" spans="1:68" ht="12.75" customHeight="1">
      <c r="A946" s="47"/>
      <c r="B946" s="47"/>
      <c r="C946" s="47"/>
      <c r="D946" s="47"/>
      <c r="E946" s="47"/>
      <c r="F946" s="47"/>
      <c r="G946" s="47"/>
      <c r="H946" s="50"/>
      <c r="I946" s="47"/>
      <c r="J946" s="47"/>
      <c r="K946" s="61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  <c r="AD946" s="47"/>
      <c r="AE946" s="47"/>
      <c r="AF946" s="47"/>
      <c r="AG946" s="47"/>
      <c r="AH946" s="47"/>
      <c r="AI946" s="47"/>
      <c r="AJ946" s="47"/>
      <c r="AK946" s="47"/>
      <c r="AL946" s="47"/>
      <c r="AM946" s="47"/>
      <c r="AN946" s="47"/>
      <c r="AO946" s="47"/>
      <c r="AP946" s="47"/>
      <c r="AQ946" s="47"/>
      <c r="AR946" s="47"/>
      <c r="AS946" s="47"/>
      <c r="AT946" s="47"/>
      <c r="AU946" s="47"/>
      <c r="AV946" s="47"/>
      <c r="AW946" s="47"/>
      <c r="AX946" s="47"/>
      <c r="AY946" s="47"/>
      <c r="AZ946" s="47"/>
      <c r="BA946" s="47"/>
      <c r="BB946" s="47"/>
      <c r="BC946" s="47"/>
      <c r="BD946" s="47"/>
      <c r="BE946" s="47"/>
      <c r="BF946" s="47"/>
      <c r="BG946" s="47"/>
      <c r="BH946" s="47"/>
      <c r="BI946" s="47"/>
      <c r="BJ946" s="47"/>
      <c r="BK946" s="47"/>
      <c r="BL946" s="47"/>
      <c r="BM946" s="47"/>
      <c r="BN946" s="47"/>
      <c r="BO946" s="47"/>
      <c r="BP946" s="47"/>
    </row>
    <row r="947" spans="1:68" ht="12.75" customHeight="1">
      <c r="A947" s="47"/>
      <c r="B947" s="47"/>
      <c r="C947" s="47"/>
      <c r="D947" s="47"/>
      <c r="E947" s="47"/>
      <c r="F947" s="47"/>
      <c r="G947" s="47"/>
      <c r="H947" s="50"/>
      <c r="I947" s="47"/>
      <c r="J947" s="47"/>
      <c r="K947" s="61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  <c r="AD947" s="47"/>
      <c r="AE947" s="47"/>
      <c r="AF947" s="47"/>
      <c r="AG947" s="47"/>
      <c r="AH947" s="47"/>
      <c r="AI947" s="47"/>
      <c r="AJ947" s="47"/>
      <c r="AK947" s="47"/>
      <c r="AL947" s="47"/>
      <c r="AM947" s="47"/>
      <c r="AN947" s="47"/>
      <c r="AO947" s="47"/>
      <c r="AP947" s="47"/>
      <c r="AQ947" s="47"/>
      <c r="AR947" s="47"/>
      <c r="AS947" s="47"/>
      <c r="AT947" s="47"/>
      <c r="AU947" s="47"/>
      <c r="AV947" s="47"/>
      <c r="AW947" s="47"/>
      <c r="AX947" s="47"/>
      <c r="AY947" s="47"/>
      <c r="AZ947" s="47"/>
      <c r="BA947" s="47"/>
      <c r="BB947" s="47"/>
      <c r="BC947" s="47"/>
      <c r="BD947" s="47"/>
      <c r="BE947" s="47"/>
      <c r="BF947" s="47"/>
      <c r="BG947" s="47"/>
      <c r="BH947" s="47"/>
      <c r="BI947" s="47"/>
      <c r="BJ947" s="47"/>
      <c r="BK947" s="47"/>
      <c r="BL947" s="47"/>
      <c r="BM947" s="47"/>
      <c r="BN947" s="47"/>
      <c r="BO947" s="47"/>
      <c r="BP947" s="47"/>
    </row>
    <row r="948" spans="1:68" ht="12.75" customHeight="1">
      <c r="A948" s="47"/>
      <c r="B948" s="47"/>
      <c r="C948" s="47"/>
      <c r="D948" s="47"/>
      <c r="E948" s="47"/>
      <c r="F948" s="47"/>
      <c r="G948" s="47"/>
      <c r="H948" s="50"/>
      <c r="I948" s="47"/>
      <c r="J948" s="47"/>
      <c r="K948" s="61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  <c r="AD948" s="47"/>
      <c r="AE948" s="47"/>
      <c r="AF948" s="47"/>
      <c r="AG948" s="47"/>
      <c r="AH948" s="47"/>
      <c r="AI948" s="47"/>
      <c r="AJ948" s="47"/>
      <c r="AK948" s="47"/>
      <c r="AL948" s="47"/>
      <c r="AM948" s="47"/>
      <c r="AN948" s="47"/>
      <c r="AO948" s="47"/>
      <c r="AP948" s="47"/>
      <c r="AQ948" s="47"/>
      <c r="AR948" s="47"/>
      <c r="AS948" s="47"/>
      <c r="AT948" s="47"/>
      <c r="AU948" s="47"/>
      <c r="AV948" s="47"/>
      <c r="AW948" s="47"/>
      <c r="AX948" s="47"/>
      <c r="AY948" s="47"/>
      <c r="AZ948" s="47"/>
      <c r="BA948" s="47"/>
      <c r="BB948" s="47"/>
      <c r="BC948" s="47"/>
      <c r="BD948" s="47"/>
      <c r="BE948" s="47"/>
      <c r="BF948" s="47"/>
      <c r="BG948" s="47"/>
      <c r="BH948" s="47"/>
      <c r="BI948" s="47"/>
      <c r="BJ948" s="47"/>
      <c r="BK948" s="47"/>
      <c r="BL948" s="47"/>
      <c r="BM948" s="47"/>
      <c r="BN948" s="47"/>
      <c r="BO948" s="47"/>
      <c r="BP948" s="47"/>
    </row>
    <row r="949" spans="1:68" ht="12.75" customHeight="1">
      <c r="A949" s="47"/>
      <c r="B949" s="47"/>
      <c r="C949" s="47"/>
      <c r="D949" s="47"/>
      <c r="E949" s="47"/>
      <c r="F949" s="47"/>
      <c r="G949" s="47"/>
      <c r="H949" s="50"/>
      <c r="I949" s="47"/>
      <c r="J949" s="47"/>
      <c r="K949" s="61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  <c r="AD949" s="47"/>
      <c r="AE949" s="47"/>
      <c r="AF949" s="47"/>
      <c r="AG949" s="47"/>
      <c r="AH949" s="47"/>
      <c r="AI949" s="47"/>
      <c r="AJ949" s="47"/>
      <c r="AK949" s="47"/>
      <c r="AL949" s="47"/>
      <c r="AM949" s="47"/>
      <c r="AN949" s="47"/>
      <c r="AO949" s="47"/>
      <c r="AP949" s="47"/>
      <c r="AQ949" s="47"/>
      <c r="AR949" s="47"/>
      <c r="AS949" s="47"/>
      <c r="AT949" s="47"/>
      <c r="AU949" s="47"/>
      <c r="AV949" s="47"/>
      <c r="AW949" s="47"/>
      <c r="AX949" s="47"/>
      <c r="AY949" s="47"/>
      <c r="AZ949" s="47"/>
      <c r="BA949" s="47"/>
      <c r="BB949" s="47"/>
      <c r="BC949" s="47"/>
      <c r="BD949" s="47"/>
      <c r="BE949" s="47"/>
      <c r="BF949" s="47"/>
      <c r="BG949" s="47"/>
      <c r="BH949" s="47"/>
      <c r="BI949" s="47"/>
      <c r="BJ949" s="47"/>
      <c r="BK949" s="47"/>
      <c r="BL949" s="47"/>
      <c r="BM949" s="47"/>
      <c r="BN949" s="47"/>
      <c r="BO949" s="47"/>
      <c r="BP949" s="47"/>
    </row>
    <row r="950" spans="1:68" ht="12.75" customHeight="1">
      <c r="A950" s="47"/>
      <c r="B950" s="47"/>
      <c r="C950" s="47"/>
      <c r="D950" s="47"/>
      <c r="E950" s="47"/>
      <c r="F950" s="47"/>
      <c r="G950" s="47"/>
      <c r="H950" s="50"/>
      <c r="I950" s="47"/>
      <c r="J950" s="47"/>
      <c r="K950" s="61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  <c r="AD950" s="47"/>
      <c r="AE950" s="47"/>
      <c r="AF950" s="47"/>
      <c r="AG950" s="47"/>
      <c r="AH950" s="47"/>
      <c r="AI950" s="47"/>
      <c r="AJ950" s="47"/>
      <c r="AK950" s="47"/>
      <c r="AL950" s="47"/>
      <c r="AM950" s="47"/>
      <c r="AN950" s="47"/>
      <c r="AO950" s="47"/>
      <c r="AP950" s="47"/>
      <c r="AQ950" s="47"/>
      <c r="AR950" s="47"/>
      <c r="AS950" s="47"/>
      <c r="AT950" s="47"/>
      <c r="AU950" s="47"/>
      <c r="AV950" s="47"/>
      <c r="AW950" s="47"/>
      <c r="AX950" s="47"/>
      <c r="AY950" s="47"/>
      <c r="AZ950" s="47"/>
      <c r="BA950" s="47"/>
      <c r="BB950" s="47"/>
      <c r="BC950" s="47"/>
      <c r="BD950" s="47"/>
      <c r="BE950" s="47"/>
      <c r="BF950" s="47"/>
      <c r="BG950" s="47"/>
      <c r="BH950" s="47"/>
      <c r="BI950" s="47"/>
      <c r="BJ950" s="47"/>
      <c r="BK950" s="47"/>
      <c r="BL950" s="47"/>
      <c r="BM950" s="47"/>
      <c r="BN950" s="47"/>
      <c r="BO950" s="47"/>
      <c r="BP950" s="47"/>
    </row>
    <row r="951" spans="1:68" ht="12.75" customHeight="1">
      <c r="A951" s="47"/>
      <c r="B951" s="47"/>
      <c r="C951" s="47"/>
      <c r="D951" s="47"/>
      <c r="E951" s="47"/>
      <c r="F951" s="47"/>
      <c r="G951" s="47"/>
      <c r="H951" s="50"/>
      <c r="I951" s="47"/>
      <c r="J951" s="47"/>
      <c r="K951" s="61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  <c r="AD951" s="47"/>
      <c r="AE951" s="47"/>
      <c r="AF951" s="47"/>
      <c r="AG951" s="47"/>
      <c r="AH951" s="47"/>
      <c r="AI951" s="47"/>
      <c r="AJ951" s="47"/>
      <c r="AK951" s="47"/>
      <c r="AL951" s="47"/>
      <c r="AM951" s="47"/>
      <c r="AN951" s="47"/>
      <c r="AO951" s="47"/>
      <c r="AP951" s="47"/>
      <c r="AQ951" s="47"/>
      <c r="AR951" s="47"/>
      <c r="AS951" s="47"/>
      <c r="AT951" s="47"/>
      <c r="AU951" s="47"/>
      <c r="AV951" s="47"/>
      <c r="AW951" s="47"/>
      <c r="AX951" s="47"/>
      <c r="AY951" s="47"/>
      <c r="AZ951" s="47"/>
      <c r="BA951" s="47"/>
      <c r="BB951" s="47"/>
      <c r="BC951" s="47"/>
      <c r="BD951" s="47"/>
      <c r="BE951" s="47"/>
      <c r="BF951" s="47"/>
      <c r="BG951" s="47"/>
      <c r="BH951" s="47"/>
      <c r="BI951" s="47"/>
      <c r="BJ951" s="47"/>
      <c r="BK951" s="47"/>
      <c r="BL951" s="47"/>
      <c r="BM951" s="47"/>
      <c r="BN951" s="47"/>
      <c r="BO951" s="47"/>
      <c r="BP951" s="47"/>
    </row>
    <row r="952" spans="1:68" ht="12.75" customHeight="1">
      <c r="A952" s="47"/>
      <c r="B952" s="47"/>
      <c r="C952" s="47"/>
      <c r="D952" s="47"/>
      <c r="E952" s="47"/>
      <c r="F952" s="47"/>
      <c r="G952" s="47"/>
      <c r="H952" s="50"/>
      <c r="I952" s="47"/>
      <c r="J952" s="47"/>
      <c r="K952" s="61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  <c r="AD952" s="47"/>
      <c r="AE952" s="47"/>
      <c r="AF952" s="47"/>
      <c r="AG952" s="47"/>
      <c r="AH952" s="47"/>
      <c r="AI952" s="47"/>
      <c r="AJ952" s="47"/>
      <c r="AK952" s="47"/>
      <c r="AL952" s="47"/>
      <c r="AM952" s="47"/>
      <c r="AN952" s="47"/>
      <c r="AO952" s="47"/>
      <c r="AP952" s="47"/>
      <c r="AQ952" s="47"/>
      <c r="AR952" s="47"/>
      <c r="AS952" s="47"/>
      <c r="AT952" s="47"/>
      <c r="AU952" s="47"/>
      <c r="AV952" s="47"/>
      <c r="AW952" s="47"/>
      <c r="AX952" s="47"/>
      <c r="AY952" s="47"/>
      <c r="AZ952" s="47"/>
      <c r="BA952" s="47"/>
      <c r="BB952" s="47"/>
      <c r="BC952" s="47"/>
      <c r="BD952" s="47"/>
      <c r="BE952" s="47"/>
      <c r="BF952" s="47"/>
      <c r="BG952" s="47"/>
      <c r="BH952" s="47"/>
      <c r="BI952" s="47"/>
      <c r="BJ952" s="47"/>
      <c r="BK952" s="47"/>
      <c r="BL952" s="47"/>
      <c r="BM952" s="47"/>
      <c r="BN952" s="47"/>
      <c r="BO952" s="47"/>
      <c r="BP952" s="47"/>
    </row>
    <row r="953" spans="1:68" ht="12.75" customHeight="1">
      <c r="A953" s="47"/>
      <c r="B953" s="47"/>
      <c r="C953" s="47"/>
      <c r="D953" s="47"/>
      <c r="E953" s="47"/>
      <c r="F953" s="47"/>
      <c r="G953" s="47"/>
      <c r="H953" s="50"/>
      <c r="I953" s="47"/>
      <c r="J953" s="47"/>
      <c r="K953" s="61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  <c r="AD953" s="47"/>
      <c r="AE953" s="47"/>
      <c r="AF953" s="47"/>
      <c r="AG953" s="47"/>
      <c r="AH953" s="47"/>
      <c r="AI953" s="47"/>
      <c r="AJ953" s="47"/>
      <c r="AK953" s="47"/>
      <c r="AL953" s="47"/>
      <c r="AM953" s="47"/>
      <c r="AN953" s="47"/>
      <c r="AO953" s="47"/>
      <c r="AP953" s="47"/>
      <c r="AQ953" s="47"/>
      <c r="AR953" s="47"/>
      <c r="AS953" s="47"/>
      <c r="AT953" s="47"/>
      <c r="AU953" s="47"/>
      <c r="AV953" s="47"/>
      <c r="AW953" s="47"/>
      <c r="AX953" s="47"/>
      <c r="AY953" s="47"/>
      <c r="AZ953" s="47"/>
      <c r="BA953" s="47"/>
      <c r="BB953" s="47"/>
      <c r="BC953" s="47"/>
      <c r="BD953" s="47"/>
      <c r="BE953" s="47"/>
      <c r="BF953" s="47"/>
      <c r="BG953" s="47"/>
      <c r="BH953" s="47"/>
      <c r="BI953" s="47"/>
      <c r="BJ953" s="47"/>
      <c r="BK953" s="47"/>
      <c r="BL953" s="47"/>
      <c r="BM953" s="47"/>
      <c r="BN953" s="47"/>
      <c r="BO953" s="47"/>
      <c r="BP953" s="47"/>
    </row>
    <row r="954" spans="1:68" ht="12.75" customHeight="1">
      <c r="A954" s="47"/>
      <c r="B954" s="47"/>
      <c r="C954" s="47"/>
      <c r="D954" s="47"/>
      <c r="E954" s="47"/>
      <c r="F954" s="47"/>
      <c r="G954" s="47"/>
      <c r="H954" s="50"/>
      <c r="I954" s="47"/>
      <c r="J954" s="47"/>
      <c r="K954" s="61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  <c r="AD954" s="47"/>
      <c r="AE954" s="47"/>
      <c r="AF954" s="47"/>
      <c r="AG954" s="47"/>
      <c r="AH954" s="47"/>
      <c r="AI954" s="47"/>
      <c r="AJ954" s="47"/>
      <c r="AK954" s="47"/>
      <c r="AL954" s="47"/>
      <c r="AM954" s="47"/>
      <c r="AN954" s="47"/>
      <c r="AO954" s="47"/>
      <c r="AP954" s="47"/>
      <c r="AQ954" s="47"/>
      <c r="AR954" s="47"/>
      <c r="AS954" s="47"/>
      <c r="AT954" s="47"/>
      <c r="AU954" s="47"/>
      <c r="AV954" s="47"/>
      <c r="AW954" s="47"/>
      <c r="AX954" s="47"/>
      <c r="AY954" s="47"/>
      <c r="AZ954" s="47"/>
      <c r="BA954" s="47"/>
      <c r="BB954" s="47"/>
      <c r="BC954" s="47"/>
      <c r="BD954" s="47"/>
      <c r="BE954" s="47"/>
      <c r="BF954" s="47"/>
      <c r="BG954" s="47"/>
      <c r="BH954" s="47"/>
      <c r="BI954" s="47"/>
      <c r="BJ954" s="47"/>
      <c r="BK954" s="47"/>
      <c r="BL954" s="47"/>
      <c r="BM954" s="47"/>
      <c r="BN954" s="47"/>
      <c r="BO954" s="47"/>
      <c r="BP954" s="47"/>
    </row>
    <row r="955" spans="1:68" ht="12.75" customHeight="1">
      <c r="A955" s="47"/>
      <c r="B955" s="47"/>
      <c r="C955" s="47"/>
      <c r="D955" s="47"/>
      <c r="E955" s="47"/>
      <c r="F955" s="47"/>
      <c r="G955" s="47"/>
      <c r="H955" s="50"/>
      <c r="I955" s="47"/>
      <c r="J955" s="47"/>
      <c r="K955" s="61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  <c r="AD955" s="47"/>
      <c r="AE955" s="47"/>
      <c r="AF955" s="47"/>
      <c r="AG955" s="47"/>
      <c r="AH955" s="47"/>
      <c r="AI955" s="47"/>
      <c r="AJ955" s="47"/>
      <c r="AK955" s="47"/>
      <c r="AL955" s="47"/>
      <c r="AM955" s="47"/>
      <c r="AN955" s="47"/>
      <c r="AO955" s="47"/>
      <c r="AP955" s="47"/>
      <c r="AQ955" s="47"/>
      <c r="AR955" s="47"/>
      <c r="AS955" s="47"/>
      <c r="AT955" s="47"/>
      <c r="AU955" s="47"/>
      <c r="AV955" s="47"/>
      <c r="AW955" s="47"/>
      <c r="AX955" s="47"/>
      <c r="AY955" s="47"/>
      <c r="AZ955" s="47"/>
      <c r="BA955" s="47"/>
      <c r="BB955" s="47"/>
      <c r="BC955" s="47"/>
      <c r="BD955" s="47"/>
      <c r="BE955" s="47"/>
      <c r="BF955" s="47"/>
      <c r="BG955" s="47"/>
      <c r="BH955" s="47"/>
      <c r="BI955" s="47"/>
      <c r="BJ955" s="47"/>
      <c r="BK955" s="47"/>
      <c r="BL955" s="47"/>
      <c r="BM955" s="47"/>
      <c r="BN955" s="47"/>
      <c r="BO955" s="47"/>
      <c r="BP955" s="47"/>
    </row>
    <row r="956" spans="1:68" ht="12.75" customHeight="1">
      <c r="A956" s="47"/>
      <c r="B956" s="47"/>
      <c r="C956" s="47"/>
      <c r="D956" s="47"/>
      <c r="E956" s="47"/>
      <c r="F956" s="47"/>
      <c r="G956" s="47"/>
      <c r="H956" s="50"/>
      <c r="I956" s="47"/>
      <c r="J956" s="47"/>
      <c r="K956" s="61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  <c r="AD956" s="47"/>
      <c r="AE956" s="47"/>
      <c r="AF956" s="47"/>
      <c r="AG956" s="47"/>
      <c r="AH956" s="47"/>
      <c r="AI956" s="47"/>
      <c r="AJ956" s="47"/>
      <c r="AK956" s="47"/>
      <c r="AL956" s="47"/>
      <c r="AM956" s="47"/>
      <c r="AN956" s="47"/>
      <c r="AO956" s="47"/>
      <c r="AP956" s="47"/>
      <c r="AQ956" s="47"/>
      <c r="AR956" s="47"/>
      <c r="AS956" s="47"/>
      <c r="AT956" s="47"/>
      <c r="AU956" s="47"/>
      <c r="AV956" s="47"/>
      <c r="AW956" s="47"/>
      <c r="AX956" s="47"/>
      <c r="AY956" s="47"/>
      <c r="AZ956" s="47"/>
      <c r="BA956" s="47"/>
      <c r="BB956" s="47"/>
      <c r="BC956" s="47"/>
      <c r="BD956" s="47"/>
      <c r="BE956" s="47"/>
      <c r="BF956" s="47"/>
      <c r="BG956" s="47"/>
      <c r="BH956" s="47"/>
      <c r="BI956" s="47"/>
      <c r="BJ956" s="47"/>
      <c r="BK956" s="47"/>
      <c r="BL956" s="47"/>
      <c r="BM956" s="47"/>
      <c r="BN956" s="47"/>
      <c r="BO956" s="47"/>
      <c r="BP956" s="47"/>
    </row>
    <row r="957" spans="1:68" ht="12.75" customHeight="1">
      <c r="A957" s="47"/>
      <c r="B957" s="47"/>
      <c r="C957" s="47"/>
      <c r="D957" s="47"/>
      <c r="E957" s="47"/>
      <c r="F957" s="47"/>
      <c r="G957" s="47"/>
      <c r="H957" s="50"/>
      <c r="I957" s="47"/>
      <c r="J957" s="47"/>
      <c r="K957" s="61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  <c r="AD957" s="47"/>
      <c r="AE957" s="47"/>
      <c r="AF957" s="47"/>
      <c r="AG957" s="47"/>
      <c r="AH957" s="47"/>
      <c r="AI957" s="47"/>
      <c r="AJ957" s="47"/>
      <c r="AK957" s="47"/>
      <c r="AL957" s="47"/>
      <c r="AM957" s="47"/>
      <c r="AN957" s="47"/>
      <c r="AO957" s="47"/>
      <c r="AP957" s="47"/>
      <c r="AQ957" s="47"/>
      <c r="AR957" s="47"/>
      <c r="AS957" s="47"/>
      <c r="AT957" s="47"/>
      <c r="AU957" s="47"/>
      <c r="AV957" s="47"/>
      <c r="AW957" s="47"/>
      <c r="AX957" s="47"/>
      <c r="AY957" s="47"/>
      <c r="AZ957" s="47"/>
      <c r="BA957" s="47"/>
      <c r="BB957" s="47"/>
      <c r="BC957" s="47"/>
      <c r="BD957" s="47"/>
      <c r="BE957" s="47"/>
      <c r="BF957" s="47"/>
      <c r="BG957" s="47"/>
      <c r="BH957" s="47"/>
      <c r="BI957" s="47"/>
      <c r="BJ957" s="47"/>
      <c r="BK957" s="47"/>
      <c r="BL957" s="47"/>
      <c r="BM957" s="47"/>
      <c r="BN957" s="47"/>
      <c r="BO957" s="47"/>
      <c r="BP957" s="47"/>
    </row>
    <row r="958" spans="1:68" ht="12.75" customHeight="1">
      <c r="A958" s="47"/>
      <c r="B958" s="47"/>
      <c r="C958" s="47"/>
      <c r="D958" s="47"/>
      <c r="E958" s="47"/>
      <c r="F958" s="47"/>
      <c r="G958" s="47"/>
      <c r="H958" s="50"/>
      <c r="I958" s="47"/>
      <c r="J958" s="47"/>
      <c r="K958" s="61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  <c r="AD958" s="47"/>
      <c r="AE958" s="47"/>
      <c r="AF958" s="47"/>
      <c r="AG958" s="47"/>
      <c r="AH958" s="47"/>
      <c r="AI958" s="47"/>
      <c r="AJ958" s="47"/>
      <c r="AK958" s="47"/>
      <c r="AL958" s="47"/>
      <c r="AM958" s="47"/>
      <c r="AN958" s="47"/>
      <c r="AO958" s="47"/>
      <c r="AP958" s="47"/>
      <c r="AQ958" s="47"/>
      <c r="AR958" s="47"/>
      <c r="AS958" s="47"/>
      <c r="AT958" s="47"/>
      <c r="AU958" s="47"/>
      <c r="AV958" s="47"/>
      <c r="AW958" s="47"/>
      <c r="AX958" s="47"/>
      <c r="AY958" s="47"/>
      <c r="AZ958" s="47"/>
      <c r="BA958" s="47"/>
      <c r="BB958" s="47"/>
      <c r="BC958" s="47"/>
      <c r="BD958" s="47"/>
      <c r="BE958" s="47"/>
      <c r="BF958" s="47"/>
      <c r="BG958" s="47"/>
      <c r="BH958" s="47"/>
      <c r="BI958" s="47"/>
      <c r="BJ958" s="47"/>
      <c r="BK958" s="47"/>
      <c r="BL958" s="47"/>
      <c r="BM958" s="47"/>
      <c r="BN958" s="47"/>
      <c r="BO958" s="47"/>
      <c r="BP958" s="47"/>
    </row>
    <row r="959" spans="1:68" ht="12.75" customHeight="1">
      <c r="A959" s="47"/>
      <c r="B959" s="47"/>
      <c r="C959" s="47"/>
      <c r="D959" s="47"/>
      <c r="E959" s="47"/>
      <c r="F959" s="47"/>
      <c r="G959" s="47"/>
      <c r="H959" s="50"/>
      <c r="I959" s="47"/>
      <c r="J959" s="47"/>
      <c r="K959" s="61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  <c r="AD959" s="47"/>
      <c r="AE959" s="47"/>
      <c r="AF959" s="47"/>
      <c r="AG959" s="47"/>
      <c r="AH959" s="47"/>
      <c r="AI959" s="47"/>
      <c r="AJ959" s="47"/>
      <c r="AK959" s="47"/>
      <c r="AL959" s="47"/>
      <c r="AM959" s="47"/>
      <c r="AN959" s="47"/>
      <c r="AO959" s="47"/>
      <c r="AP959" s="47"/>
      <c r="AQ959" s="47"/>
      <c r="AR959" s="47"/>
      <c r="AS959" s="47"/>
      <c r="AT959" s="47"/>
      <c r="AU959" s="47"/>
      <c r="AV959" s="47"/>
      <c r="AW959" s="47"/>
      <c r="AX959" s="47"/>
      <c r="AY959" s="47"/>
      <c r="AZ959" s="47"/>
      <c r="BA959" s="47"/>
      <c r="BB959" s="47"/>
      <c r="BC959" s="47"/>
      <c r="BD959" s="47"/>
      <c r="BE959" s="47"/>
      <c r="BF959" s="47"/>
      <c r="BG959" s="47"/>
      <c r="BH959" s="47"/>
      <c r="BI959" s="47"/>
      <c r="BJ959" s="47"/>
      <c r="BK959" s="47"/>
      <c r="BL959" s="47"/>
      <c r="BM959" s="47"/>
      <c r="BN959" s="47"/>
      <c r="BO959" s="47"/>
      <c r="BP959" s="47"/>
    </row>
    <row r="960" spans="1:68" ht="12.75" customHeight="1">
      <c r="A960" s="47"/>
      <c r="B960" s="47"/>
      <c r="C960" s="47"/>
      <c r="D960" s="47"/>
      <c r="E960" s="47"/>
      <c r="F960" s="47"/>
      <c r="G960" s="47"/>
      <c r="H960" s="50"/>
      <c r="I960" s="47"/>
      <c r="J960" s="47"/>
      <c r="K960" s="61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  <c r="AD960" s="47"/>
      <c r="AE960" s="47"/>
      <c r="AF960" s="47"/>
      <c r="AG960" s="47"/>
      <c r="AH960" s="47"/>
      <c r="AI960" s="47"/>
      <c r="AJ960" s="47"/>
      <c r="AK960" s="47"/>
      <c r="AL960" s="47"/>
      <c r="AM960" s="47"/>
      <c r="AN960" s="47"/>
      <c r="AO960" s="47"/>
      <c r="AP960" s="47"/>
      <c r="AQ960" s="47"/>
      <c r="AR960" s="47"/>
      <c r="AS960" s="47"/>
      <c r="AT960" s="47"/>
      <c r="AU960" s="47"/>
      <c r="AV960" s="47"/>
      <c r="AW960" s="47"/>
      <c r="AX960" s="47"/>
      <c r="AY960" s="47"/>
      <c r="AZ960" s="47"/>
      <c r="BA960" s="47"/>
      <c r="BB960" s="47"/>
      <c r="BC960" s="47"/>
      <c r="BD960" s="47"/>
      <c r="BE960" s="47"/>
      <c r="BF960" s="47"/>
      <c r="BG960" s="47"/>
      <c r="BH960" s="47"/>
      <c r="BI960" s="47"/>
      <c r="BJ960" s="47"/>
      <c r="BK960" s="47"/>
      <c r="BL960" s="47"/>
      <c r="BM960" s="47"/>
      <c r="BN960" s="47"/>
      <c r="BO960" s="47"/>
      <c r="BP960" s="47"/>
    </row>
    <row r="961" spans="1:68" ht="12.75" customHeight="1">
      <c r="A961" s="47"/>
      <c r="B961" s="47"/>
      <c r="C961" s="47"/>
      <c r="D961" s="47"/>
      <c r="E961" s="47"/>
      <c r="F961" s="47"/>
      <c r="G961" s="47"/>
      <c r="H961" s="50"/>
      <c r="I961" s="47"/>
      <c r="J961" s="47"/>
      <c r="K961" s="61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  <c r="AD961" s="47"/>
      <c r="AE961" s="47"/>
      <c r="AF961" s="47"/>
      <c r="AG961" s="47"/>
      <c r="AH961" s="47"/>
      <c r="AI961" s="47"/>
      <c r="AJ961" s="47"/>
      <c r="AK961" s="47"/>
      <c r="AL961" s="47"/>
      <c r="AM961" s="47"/>
      <c r="AN961" s="47"/>
      <c r="AO961" s="47"/>
      <c r="AP961" s="47"/>
      <c r="AQ961" s="47"/>
      <c r="AR961" s="47"/>
      <c r="AS961" s="47"/>
      <c r="AT961" s="47"/>
      <c r="AU961" s="47"/>
      <c r="AV961" s="47"/>
      <c r="AW961" s="47"/>
      <c r="AX961" s="47"/>
      <c r="AY961" s="47"/>
      <c r="AZ961" s="47"/>
      <c r="BA961" s="47"/>
      <c r="BB961" s="47"/>
      <c r="BC961" s="47"/>
      <c r="BD961" s="47"/>
      <c r="BE961" s="47"/>
      <c r="BF961" s="47"/>
      <c r="BG961" s="47"/>
      <c r="BH961" s="47"/>
      <c r="BI961" s="47"/>
      <c r="BJ961" s="47"/>
      <c r="BK961" s="47"/>
      <c r="BL961" s="47"/>
      <c r="BM961" s="47"/>
      <c r="BN961" s="47"/>
      <c r="BO961" s="47"/>
      <c r="BP961" s="47"/>
    </row>
    <row r="962" spans="1:68" ht="12.75" customHeight="1">
      <c r="A962" s="47"/>
      <c r="B962" s="47"/>
      <c r="C962" s="47"/>
      <c r="D962" s="47"/>
      <c r="E962" s="47"/>
      <c r="F962" s="47"/>
      <c r="G962" s="47"/>
      <c r="H962" s="50"/>
      <c r="I962" s="47"/>
      <c r="J962" s="47"/>
      <c r="K962" s="61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  <c r="AD962" s="47"/>
      <c r="AE962" s="47"/>
      <c r="AF962" s="47"/>
      <c r="AG962" s="47"/>
      <c r="AH962" s="47"/>
      <c r="AI962" s="47"/>
      <c r="AJ962" s="47"/>
      <c r="AK962" s="47"/>
      <c r="AL962" s="47"/>
      <c r="AM962" s="47"/>
      <c r="AN962" s="47"/>
      <c r="AO962" s="47"/>
      <c r="AP962" s="47"/>
      <c r="AQ962" s="47"/>
      <c r="AR962" s="47"/>
      <c r="AS962" s="47"/>
      <c r="AT962" s="47"/>
      <c r="AU962" s="47"/>
      <c r="AV962" s="47"/>
      <c r="AW962" s="47"/>
      <c r="AX962" s="47"/>
      <c r="AY962" s="47"/>
      <c r="AZ962" s="47"/>
      <c r="BA962" s="47"/>
      <c r="BB962" s="47"/>
      <c r="BC962" s="47"/>
      <c r="BD962" s="47"/>
      <c r="BE962" s="47"/>
      <c r="BF962" s="47"/>
      <c r="BG962" s="47"/>
      <c r="BH962" s="47"/>
      <c r="BI962" s="47"/>
      <c r="BJ962" s="47"/>
      <c r="BK962" s="47"/>
      <c r="BL962" s="47"/>
      <c r="BM962" s="47"/>
      <c r="BN962" s="47"/>
      <c r="BO962" s="47"/>
      <c r="BP962" s="47"/>
    </row>
    <row r="963" spans="1:68" ht="12.75" customHeight="1">
      <c r="A963" s="47"/>
      <c r="B963" s="47"/>
      <c r="C963" s="47"/>
      <c r="D963" s="47"/>
      <c r="E963" s="47"/>
      <c r="F963" s="47"/>
      <c r="G963" s="47"/>
      <c r="H963" s="50"/>
      <c r="I963" s="47"/>
      <c r="J963" s="47"/>
      <c r="K963" s="61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  <c r="AD963" s="47"/>
      <c r="AE963" s="47"/>
      <c r="AF963" s="47"/>
      <c r="AG963" s="47"/>
      <c r="AH963" s="47"/>
      <c r="AI963" s="47"/>
      <c r="AJ963" s="47"/>
      <c r="AK963" s="47"/>
      <c r="AL963" s="47"/>
      <c r="AM963" s="47"/>
      <c r="AN963" s="47"/>
      <c r="AO963" s="47"/>
      <c r="AP963" s="47"/>
      <c r="AQ963" s="47"/>
      <c r="AR963" s="47"/>
      <c r="AS963" s="47"/>
      <c r="AT963" s="47"/>
      <c r="AU963" s="47"/>
      <c r="AV963" s="47"/>
      <c r="AW963" s="47"/>
      <c r="AX963" s="47"/>
      <c r="AY963" s="47"/>
      <c r="AZ963" s="47"/>
      <c r="BA963" s="47"/>
      <c r="BB963" s="47"/>
      <c r="BC963" s="47"/>
      <c r="BD963" s="47"/>
      <c r="BE963" s="47"/>
      <c r="BF963" s="47"/>
      <c r="BG963" s="47"/>
      <c r="BH963" s="47"/>
      <c r="BI963" s="47"/>
      <c r="BJ963" s="47"/>
      <c r="BK963" s="47"/>
      <c r="BL963" s="47"/>
      <c r="BM963" s="47"/>
      <c r="BN963" s="47"/>
      <c r="BO963" s="47"/>
      <c r="BP963" s="47"/>
    </row>
    <row r="964" spans="1:68" ht="12.75" customHeight="1">
      <c r="A964" s="47"/>
      <c r="B964" s="47"/>
      <c r="C964" s="47"/>
      <c r="D964" s="47"/>
      <c r="E964" s="47"/>
      <c r="F964" s="47"/>
      <c r="G964" s="47"/>
      <c r="H964" s="50"/>
      <c r="I964" s="47"/>
      <c r="J964" s="47"/>
      <c r="K964" s="61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  <c r="AD964" s="47"/>
      <c r="AE964" s="47"/>
      <c r="AF964" s="47"/>
      <c r="AG964" s="47"/>
      <c r="AH964" s="47"/>
      <c r="AI964" s="47"/>
      <c r="AJ964" s="47"/>
      <c r="AK964" s="47"/>
      <c r="AL964" s="47"/>
      <c r="AM964" s="47"/>
      <c r="AN964" s="47"/>
      <c r="AO964" s="47"/>
      <c r="AP964" s="47"/>
      <c r="AQ964" s="47"/>
      <c r="AR964" s="47"/>
      <c r="AS964" s="47"/>
      <c r="AT964" s="47"/>
      <c r="AU964" s="47"/>
      <c r="AV964" s="47"/>
      <c r="AW964" s="47"/>
      <c r="AX964" s="47"/>
      <c r="AY964" s="47"/>
      <c r="AZ964" s="47"/>
      <c r="BA964" s="47"/>
      <c r="BB964" s="47"/>
      <c r="BC964" s="47"/>
      <c r="BD964" s="47"/>
      <c r="BE964" s="47"/>
      <c r="BF964" s="47"/>
      <c r="BG964" s="47"/>
      <c r="BH964" s="47"/>
      <c r="BI964" s="47"/>
      <c r="BJ964" s="47"/>
      <c r="BK964" s="47"/>
      <c r="BL964" s="47"/>
      <c r="BM964" s="47"/>
      <c r="BN964" s="47"/>
      <c r="BO964" s="47"/>
      <c r="BP964" s="47"/>
    </row>
    <row r="965" spans="1:68" ht="12.75" customHeight="1">
      <c r="A965" s="47"/>
      <c r="B965" s="47"/>
      <c r="C965" s="47"/>
      <c r="D965" s="47"/>
      <c r="E965" s="47"/>
      <c r="F965" s="47"/>
      <c r="G965" s="47"/>
      <c r="H965" s="50"/>
      <c r="I965" s="47"/>
      <c r="J965" s="47"/>
      <c r="K965" s="61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  <c r="AD965" s="47"/>
      <c r="AE965" s="47"/>
      <c r="AF965" s="47"/>
      <c r="AG965" s="47"/>
      <c r="AH965" s="47"/>
      <c r="AI965" s="47"/>
      <c r="AJ965" s="47"/>
      <c r="AK965" s="47"/>
      <c r="AL965" s="47"/>
      <c r="AM965" s="47"/>
      <c r="AN965" s="47"/>
      <c r="AO965" s="47"/>
      <c r="AP965" s="47"/>
      <c r="AQ965" s="47"/>
      <c r="AR965" s="47"/>
      <c r="AS965" s="47"/>
      <c r="AT965" s="47"/>
      <c r="AU965" s="47"/>
      <c r="AV965" s="47"/>
      <c r="AW965" s="47"/>
      <c r="AX965" s="47"/>
      <c r="AY965" s="47"/>
      <c r="AZ965" s="47"/>
      <c r="BA965" s="47"/>
      <c r="BB965" s="47"/>
      <c r="BC965" s="47"/>
      <c r="BD965" s="47"/>
      <c r="BE965" s="47"/>
      <c r="BF965" s="47"/>
      <c r="BG965" s="47"/>
      <c r="BH965" s="47"/>
      <c r="BI965" s="47"/>
      <c r="BJ965" s="47"/>
      <c r="BK965" s="47"/>
      <c r="BL965" s="47"/>
      <c r="BM965" s="47"/>
      <c r="BN965" s="47"/>
      <c r="BO965" s="47"/>
      <c r="BP965" s="47"/>
    </row>
    <row r="966" spans="1:68" ht="12.75" customHeight="1">
      <c r="A966" s="47"/>
      <c r="B966" s="47"/>
      <c r="C966" s="47"/>
      <c r="D966" s="47"/>
      <c r="E966" s="47"/>
      <c r="F966" s="47"/>
      <c r="G966" s="47"/>
      <c r="H966" s="50"/>
      <c r="I966" s="47"/>
      <c r="J966" s="47"/>
      <c r="K966" s="61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  <c r="AD966" s="47"/>
      <c r="AE966" s="47"/>
      <c r="AF966" s="47"/>
      <c r="AG966" s="47"/>
      <c r="AH966" s="47"/>
      <c r="AI966" s="47"/>
      <c r="AJ966" s="47"/>
      <c r="AK966" s="47"/>
      <c r="AL966" s="47"/>
      <c r="AM966" s="47"/>
      <c r="AN966" s="47"/>
      <c r="AO966" s="47"/>
      <c r="AP966" s="47"/>
      <c r="AQ966" s="47"/>
      <c r="AR966" s="47"/>
      <c r="AS966" s="47"/>
      <c r="AT966" s="47"/>
      <c r="AU966" s="47"/>
      <c r="AV966" s="47"/>
      <c r="AW966" s="47"/>
      <c r="AX966" s="47"/>
      <c r="AY966" s="47"/>
      <c r="AZ966" s="47"/>
      <c r="BA966" s="47"/>
      <c r="BB966" s="47"/>
      <c r="BC966" s="47"/>
      <c r="BD966" s="47"/>
      <c r="BE966" s="47"/>
      <c r="BF966" s="47"/>
      <c r="BG966" s="47"/>
      <c r="BH966" s="47"/>
      <c r="BI966" s="47"/>
      <c r="BJ966" s="47"/>
      <c r="BK966" s="47"/>
      <c r="BL966" s="47"/>
      <c r="BM966" s="47"/>
      <c r="BN966" s="47"/>
      <c r="BO966" s="47"/>
      <c r="BP966" s="47"/>
    </row>
    <row r="967" spans="1:68" ht="12.75" customHeight="1">
      <c r="A967" s="47"/>
      <c r="B967" s="47"/>
      <c r="C967" s="47"/>
      <c r="D967" s="47"/>
      <c r="E967" s="47"/>
      <c r="F967" s="47"/>
      <c r="G967" s="47"/>
      <c r="H967" s="50"/>
      <c r="I967" s="47"/>
      <c r="J967" s="47"/>
      <c r="K967" s="61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  <c r="AD967" s="47"/>
      <c r="AE967" s="47"/>
      <c r="AF967" s="47"/>
      <c r="AG967" s="47"/>
      <c r="AH967" s="47"/>
      <c r="AI967" s="47"/>
      <c r="AJ967" s="47"/>
      <c r="AK967" s="47"/>
      <c r="AL967" s="47"/>
      <c r="AM967" s="47"/>
      <c r="AN967" s="47"/>
      <c r="AO967" s="47"/>
      <c r="AP967" s="47"/>
      <c r="AQ967" s="47"/>
      <c r="AR967" s="47"/>
      <c r="AS967" s="47"/>
      <c r="AT967" s="47"/>
      <c r="AU967" s="47"/>
      <c r="AV967" s="47"/>
      <c r="AW967" s="47"/>
      <c r="AX967" s="47"/>
      <c r="AY967" s="47"/>
      <c r="AZ967" s="47"/>
      <c r="BA967" s="47"/>
      <c r="BB967" s="47"/>
      <c r="BC967" s="47"/>
      <c r="BD967" s="47"/>
      <c r="BE967" s="47"/>
      <c r="BF967" s="47"/>
      <c r="BG967" s="47"/>
      <c r="BH967" s="47"/>
      <c r="BI967" s="47"/>
      <c r="BJ967" s="47"/>
      <c r="BK967" s="47"/>
      <c r="BL967" s="47"/>
      <c r="BM967" s="47"/>
      <c r="BN967" s="47"/>
      <c r="BO967" s="47"/>
      <c r="BP967" s="47"/>
    </row>
    <row r="968" spans="1:68" ht="12.75" customHeight="1">
      <c r="A968" s="47"/>
      <c r="B968" s="47"/>
      <c r="C968" s="47"/>
      <c r="D968" s="47"/>
      <c r="E968" s="47"/>
      <c r="F968" s="47"/>
      <c r="G968" s="47"/>
      <c r="H968" s="50"/>
      <c r="I968" s="47"/>
      <c r="J968" s="47"/>
      <c r="K968" s="61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  <c r="AD968" s="47"/>
      <c r="AE968" s="47"/>
      <c r="AF968" s="47"/>
      <c r="AG968" s="47"/>
      <c r="AH968" s="47"/>
      <c r="AI968" s="47"/>
      <c r="AJ968" s="47"/>
      <c r="AK968" s="47"/>
      <c r="AL968" s="47"/>
      <c r="AM968" s="47"/>
      <c r="AN968" s="47"/>
      <c r="AO968" s="47"/>
      <c r="AP968" s="47"/>
      <c r="AQ968" s="47"/>
      <c r="AR968" s="47"/>
      <c r="AS968" s="47"/>
      <c r="AT968" s="47"/>
      <c r="AU968" s="47"/>
      <c r="AV968" s="47"/>
      <c r="AW968" s="47"/>
      <c r="AX968" s="47"/>
      <c r="AY968" s="47"/>
      <c r="AZ968" s="47"/>
      <c r="BA968" s="47"/>
      <c r="BB968" s="47"/>
      <c r="BC968" s="47"/>
      <c r="BD968" s="47"/>
      <c r="BE968" s="47"/>
      <c r="BF968" s="47"/>
      <c r="BG968" s="47"/>
      <c r="BH968" s="47"/>
      <c r="BI968" s="47"/>
      <c r="BJ968" s="47"/>
      <c r="BK968" s="47"/>
      <c r="BL968" s="47"/>
      <c r="BM968" s="47"/>
      <c r="BN968" s="47"/>
      <c r="BO968" s="47"/>
      <c r="BP968" s="47"/>
    </row>
    <row r="969" spans="1:68" ht="12.75" customHeight="1">
      <c r="A969" s="47"/>
      <c r="B969" s="47"/>
      <c r="C969" s="47"/>
      <c r="D969" s="47"/>
      <c r="E969" s="47"/>
      <c r="F969" s="47"/>
      <c r="G969" s="47"/>
      <c r="H969" s="50"/>
      <c r="I969" s="47"/>
      <c r="J969" s="47"/>
      <c r="K969" s="61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  <c r="AD969" s="47"/>
      <c r="AE969" s="47"/>
      <c r="AF969" s="47"/>
      <c r="AG969" s="47"/>
      <c r="AH969" s="47"/>
      <c r="AI969" s="47"/>
      <c r="AJ969" s="47"/>
      <c r="AK969" s="47"/>
      <c r="AL969" s="47"/>
      <c r="AM969" s="47"/>
      <c r="AN969" s="47"/>
      <c r="AO969" s="47"/>
      <c r="AP969" s="47"/>
      <c r="AQ969" s="47"/>
      <c r="AR969" s="47"/>
      <c r="AS969" s="47"/>
      <c r="AT969" s="47"/>
      <c r="AU969" s="47"/>
      <c r="AV969" s="47"/>
      <c r="AW969" s="47"/>
      <c r="AX969" s="47"/>
      <c r="AY969" s="47"/>
      <c r="AZ969" s="47"/>
      <c r="BA969" s="47"/>
      <c r="BB969" s="47"/>
      <c r="BC969" s="47"/>
      <c r="BD969" s="47"/>
      <c r="BE969" s="47"/>
      <c r="BF969" s="47"/>
      <c r="BG969" s="47"/>
      <c r="BH969" s="47"/>
      <c r="BI969" s="47"/>
      <c r="BJ969" s="47"/>
      <c r="BK969" s="47"/>
      <c r="BL969" s="47"/>
      <c r="BM969" s="47"/>
      <c r="BN969" s="47"/>
      <c r="BO969" s="47"/>
      <c r="BP969" s="47"/>
    </row>
    <row r="970" spans="1:68" ht="12.75" customHeight="1">
      <c r="A970" s="47"/>
      <c r="B970" s="47"/>
      <c r="C970" s="47"/>
      <c r="D970" s="47"/>
      <c r="E970" s="47"/>
      <c r="F970" s="47"/>
      <c r="G970" s="47"/>
      <c r="H970" s="50"/>
      <c r="I970" s="47"/>
      <c r="J970" s="47"/>
      <c r="K970" s="61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  <c r="AD970" s="47"/>
      <c r="AE970" s="47"/>
      <c r="AF970" s="47"/>
      <c r="AG970" s="47"/>
      <c r="AH970" s="47"/>
      <c r="AI970" s="47"/>
      <c r="AJ970" s="47"/>
      <c r="AK970" s="47"/>
      <c r="AL970" s="47"/>
      <c r="AM970" s="47"/>
      <c r="AN970" s="47"/>
      <c r="AO970" s="47"/>
      <c r="AP970" s="47"/>
      <c r="AQ970" s="47"/>
      <c r="AR970" s="47"/>
      <c r="AS970" s="47"/>
      <c r="AT970" s="47"/>
      <c r="AU970" s="47"/>
      <c r="AV970" s="47"/>
      <c r="AW970" s="47"/>
      <c r="AX970" s="47"/>
      <c r="AY970" s="47"/>
      <c r="AZ970" s="47"/>
      <c r="BA970" s="47"/>
      <c r="BB970" s="47"/>
      <c r="BC970" s="47"/>
      <c r="BD970" s="47"/>
      <c r="BE970" s="47"/>
      <c r="BF970" s="47"/>
      <c r="BG970" s="47"/>
      <c r="BH970" s="47"/>
      <c r="BI970" s="47"/>
      <c r="BJ970" s="47"/>
      <c r="BK970" s="47"/>
      <c r="BL970" s="47"/>
      <c r="BM970" s="47"/>
      <c r="BN970" s="47"/>
      <c r="BO970" s="47"/>
      <c r="BP970" s="47"/>
    </row>
    <row r="971" spans="1:68" ht="12.75" customHeight="1">
      <c r="A971" s="47"/>
      <c r="B971" s="47"/>
      <c r="C971" s="47"/>
      <c r="D971" s="47"/>
      <c r="E971" s="47"/>
      <c r="F971" s="47"/>
      <c r="G971" s="47"/>
      <c r="H971" s="50"/>
      <c r="I971" s="47"/>
      <c r="J971" s="47"/>
      <c r="K971" s="61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  <c r="AD971" s="47"/>
      <c r="AE971" s="47"/>
      <c r="AF971" s="47"/>
      <c r="AG971" s="47"/>
      <c r="AH971" s="47"/>
      <c r="AI971" s="47"/>
      <c r="AJ971" s="47"/>
      <c r="AK971" s="47"/>
      <c r="AL971" s="47"/>
      <c r="AM971" s="47"/>
      <c r="AN971" s="47"/>
      <c r="AO971" s="47"/>
      <c r="AP971" s="47"/>
      <c r="AQ971" s="47"/>
      <c r="AR971" s="47"/>
      <c r="AS971" s="47"/>
      <c r="AT971" s="47"/>
      <c r="AU971" s="47"/>
      <c r="AV971" s="47"/>
      <c r="AW971" s="47"/>
      <c r="AX971" s="47"/>
      <c r="AY971" s="47"/>
      <c r="AZ971" s="47"/>
      <c r="BA971" s="47"/>
      <c r="BB971" s="47"/>
      <c r="BC971" s="47"/>
      <c r="BD971" s="47"/>
      <c r="BE971" s="47"/>
      <c r="BF971" s="47"/>
      <c r="BG971" s="47"/>
      <c r="BH971" s="47"/>
      <c r="BI971" s="47"/>
      <c r="BJ971" s="47"/>
      <c r="BK971" s="47"/>
      <c r="BL971" s="47"/>
      <c r="BM971" s="47"/>
      <c r="BN971" s="47"/>
      <c r="BO971" s="47"/>
      <c r="BP971" s="47"/>
    </row>
    <row r="972" spans="1:68" ht="12.75" customHeight="1">
      <c r="A972" s="47"/>
      <c r="B972" s="47"/>
      <c r="C972" s="47"/>
      <c r="D972" s="47"/>
      <c r="E972" s="47"/>
      <c r="F972" s="47"/>
      <c r="G972" s="47"/>
      <c r="H972" s="50"/>
      <c r="I972" s="47"/>
      <c r="J972" s="47"/>
      <c r="K972" s="61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  <c r="AD972" s="47"/>
      <c r="AE972" s="47"/>
      <c r="AF972" s="47"/>
      <c r="AG972" s="47"/>
      <c r="AH972" s="47"/>
      <c r="AI972" s="47"/>
      <c r="AJ972" s="47"/>
      <c r="AK972" s="47"/>
      <c r="AL972" s="47"/>
      <c r="AM972" s="47"/>
      <c r="AN972" s="47"/>
      <c r="AO972" s="47"/>
      <c r="AP972" s="47"/>
      <c r="AQ972" s="47"/>
      <c r="AR972" s="47"/>
      <c r="AS972" s="47"/>
      <c r="AT972" s="47"/>
      <c r="AU972" s="47"/>
      <c r="AV972" s="47"/>
      <c r="AW972" s="47"/>
      <c r="AX972" s="47"/>
      <c r="AY972" s="47"/>
      <c r="AZ972" s="47"/>
      <c r="BA972" s="47"/>
      <c r="BB972" s="47"/>
      <c r="BC972" s="47"/>
      <c r="BD972" s="47"/>
      <c r="BE972" s="47"/>
      <c r="BF972" s="47"/>
      <c r="BG972" s="47"/>
      <c r="BH972" s="47"/>
      <c r="BI972" s="47"/>
      <c r="BJ972" s="47"/>
      <c r="BK972" s="47"/>
      <c r="BL972" s="47"/>
      <c r="BM972" s="47"/>
      <c r="BN972" s="47"/>
      <c r="BO972" s="47"/>
      <c r="BP972" s="47"/>
    </row>
    <row r="973" spans="1:68" ht="12.75" customHeight="1">
      <c r="A973" s="47"/>
      <c r="B973" s="47"/>
      <c r="C973" s="47"/>
      <c r="D973" s="47"/>
      <c r="E973" s="47"/>
      <c r="F973" s="47"/>
      <c r="G973" s="47"/>
      <c r="H973" s="50"/>
      <c r="I973" s="47"/>
      <c r="J973" s="47"/>
      <c r="K973" s="61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  <c r="AD973" s="47"/>
      <c r="AE973" s="47"/>
      <c r="AF973" s="47"/>
      <c r="AG973" s="47"/>
      <c r="AH973" s="47"/>
      <c r="AI973" s="47"/>
      <c r="AJ973" s="47"/>
      <c r="AK973" s="47"/>
      <c r="AL973" s="47"/>
      <c r="AM973" s="47"/>
      <c r="AN973" s="47"/>
      <c r="AO973" s="47"/>
      <c r="AP973" s="47"/>
      <c r="AQ973" s="47"/>
      <c r="AR973" s="47"/>
      <c r="AS973" s="47"/>
      <c r="AT973" s="47"/>
      <c r="AU973" s="47"/>
      <c r="AV973" s="47"/>
      <c r="AW973" s="47"/>
      <c r="AX973" s="47"/>
      <c r="AY973" s="47"/>
      <c r="AZ973" s="47"/>
      <c r="BA973" s="47"/>
      <c r="BB973" s="47"/>
      <c r="BC973" s="47"/>
      <c r="BD973" s="47"/>
      <c r="BE973" s="47"/>
      <c r="BF973" s="47"/>
      <c r="BG973" s="47"/>
      <c r="BH973" s="47"/>
      <c r="BI973" s="47"/>
      <c r="BJ973" s="47"/>
      <c r="BK973" s="47"/>
      <c r="BL973" s="47"/>
      <c r="BM973" s="47"/>
      <c r="BN973" s="47"/>
      <c r="BO973" s="47"/>
      <c r="BP973" s="47"/>
    </row>
    <row r="974" spans="1:68" ht="12.75" customHeight="1">
      <c r="A974" s="47"/>
      <c r="B974" s="47"/>
      <c r="C974" s="47"/>
      <c r="D974" s="47"/>
      <c r="E974" s="47"/>
      <c r="F974" s="47"/>
      <c r="G974" s="47"/>
      <c r="H974" s="50"/>
      <c r="I974" s="47"/>
      <c r="J974" s="47"/>
      <c r="K974" s="61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  <c r="AD974" s="47"/>
      <c r="AE974" s="47"/>
      <c r="AF974" s="47"/>
      <c r="AG974" s="47"/>
      <c r="AH974" s="47"/>
      <c r="AI974" s="47"/>
      <c r="AJ974" s="47"/>
      <c r="AK974" s="47"/>
      <c r="AL974" s="47"/>
      <c r="AM974" s="47"/>
      <c r="AN974" s="47"/>
      <c r="AO974" s="47"/>
      <c r="AP974" s="47"/>
      <c r="AQ974" s="47"/>
      <c r="AR974" s="47"/>
      <c r="AS974" s="47"/>
      <c r="AT974" s="47"/>
      <c r="AU974" s="47"/>
      <c r="AV974" s="47"/>
      <c r="AW974" s="47"/>
      <c r="AX974" s="47"/>
      <c r="AY974" s="47"/>
      <c r="AZ974" s="47"/>
      <c r="BA974" s="47"/>
      <c r="BB974" s="47"/>
      <c r="BC974" s="47"/>
      <c r="BD974" s="47"/>
      <c r="BE974" s="47"/>
      <c r="BF974" s="47"/>
      <c r="BG974" s="47"/>
      <c r="BH974" s="47"/>
      <c r="BI974" s="47"/>
      <c r="BJ974" s="47"/>
      <c r="BK974" s="47"/>
      <c r="BL974" s="47"/>
      <c r="BM974" s="47"/>
      <c r="BN974" s="47"/>
      <c r="BO974" s="47"/>
      <c r="BP974" s="47"/>
    </row>
    <row r="975" spans="1:68" ht="12.75" customHeight="1">
      <c r="A975" s="47"/>
      <c r="B975" s="47"/>
      <c r="C975" s="47"/>
      <c r="D975" s="47"/>
      <c r="E975" s="47"/>
      <c r="F975" s="47"/>
      <c r="G975" s="47"/>
      <c r="H975" s="50"/>
      <c r="I975" s="47"/>
      <c r="J975" s="47"/>
      <c r="K975" s="61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  <c r="AD975" s="47"/>
      <c r="AE975" s="47"/>
      <c r="AF975" s="47"/>
      <c r="AG975" s="47"/>
      <c r="AH975" s="47"/>
      <c r="AI975" s="47"/>
      <c r="AJ975" s="47"/>
      <c r="AK975" s="47"/>
      <c r="AL975" s="47"/>
      <c r="AM975" s="47"/>
      <c r="AN975" s="47"/>
      <c r="AO975" s="47"/>
      <c r="AP975" s="47"/>
      <c r="AQ975" s="47"/>
      <c r="AR975" s="47"/>
      <c r="AS975" s="47"/>
      <c r="AT975" s="47"/>
      <c r="AU975" s="47"/>
      <c r="AV975" s="47"/>
      <c r="AW975" s="47"/>
      <c r="AX975" s="47"/>
      <c r="AY975" s="47"/>
      <c r="AZ975" s="47"/>
      <c r="BA975" s="47"/>
      <c r="BB975" s="47"/>
      <c r="BC975" s="47"/>
      <c r="BD975" s="47"/>
      <c r="BE975" s="47"/>
      <c r="BF975" s="47"/>
      <c r="BG975" s="47"/>
      <c r="BH975" s="47"/>
      <c r="BI975" s="47"/>
      <c r="BJ975" s="47"/>
      <c r="BK975" s="47"/>
      <c r="BL975" s="47"/>
      <c r="BM975" s="47"/>
      <c r="BN975" s="47"/>
      <c r="BO975" s="47"/>
      <c r="BP975" s="47"/>
    </row>
    <row r="976" spans="1:68" ht="12.75" customHeight="1">
      <c r="A976" s="47"/>
      <c r="B976" s="47"/>
      <c r="C976" s="47"/>
      <c r="D976" s="47"/>
      <c r="E976" s="47"/>
      <c r="F976" s="47"/>
      <c r="G976" s="47"/>
      <c r="H976" s="50"/>
      <c r="I976" s="47"/>
      <c r="J976" s="47"/>
      <c r="K976" s="61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  <c r="AD976" s="47"/>
      <c r="AE976" s="47"/>
      <c r="AF976" s="47"/>
      <c r="AG976" s="47"/>
      <c r="AH976" s="47"/>
      <c r="AI976" s="47"/>
      <c r="AJ976" s="47"/>
      <c r="AK976" s="47"/>
      <c r="AL976" s="47"/>
      <c r="AM976" s="47"/>
      <c r="AN976" s="47"/>
      <c r="AO976" s="47"/>
      <c r="AP976" s="47"/>
      <c r="AQ976" s="47"/>
      <c r="AR976" s="47"/>
      <c r="AS976" s="47"/>
      <c r="AT976" s="47"/>
      <c r="AU976" s="47"/>
      <c r="AV976" s="47"/>
      <c r="AW976" s="47"/>
      <c r="AX976" s="47"/>
      <c r="AY976" s="47"/>
      <c r="AZ976" s="47"/>
      <c r="BA976" s="47"/>
      <c r="BB976" s="47"/>
      <c r="BC976" s="47"/>
      <c r="BD976" s="47"/>
      <c r="BE976" s="47"/>
      <c r="BF976" s="47"/>
      <c r="BG976" s="47"/>
      <c r="BH976" s="47"/>
      <c r="BI976" s="47"/>
      <c r="BJ976" s="47"/>
      <c r="BK976" s="47"/>
      <c r="BL976" s="47"/>
      <c r="BM976" s="47"/>
      <c r="BN976" s="47"/>
      <c r="BO976" s="47"/>
      <c r="BP976" s="47"/>
    </row>
    <row r="977" spans="1:68" ht="12.75" customHeight="1">
      <c r="A977" s="47"/>
      <c r="B977" s="47"/>
      <c r="C977" s="47"/>
      <c r="D977" s="47"/>
      <c r="E977" s="47"/>
      <c r="F977" s="47"/>
      <c r="G977" s="47"/>
      <c r="H977" s="50"/>
      <c r="I977" s="47"/>
      <c r="J977" s="47"/>
      <c r="K977" s="61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  <c r="AD977" s="47"/>
      <c r="AE977" s="47"/>
      <c r="AF977" s="47"/>
      <c r="AG977" s="47"/>
      <c r="AH977" s="47"/>
      <c r="AI977" s="47"/>
      <c r="AJ977" s="47"/>
      <c r="AK977" s="47"/>
      <c r="AL977" s="47"/>
      <c r="AM977" s="47"/>
      <c r="AN977" s="47"/>
      <c r="AO977" s="47"/>
      <c r="AP977" s="47"/>
      <c r="AQ977" s="47"/>
      <c r="AR977" s="47"/>
      <c r="AS977" s="47"/>
      <c r="AT977" s="47"/>
      <c r="AU977" s="47"/>
      <c r="AV977" s="47"/>
      <c r="AW977" s="47"/>
      <c r="AX977" s="47"/>
      <c r="AY977" s="47"/>
      <c r="AZ977" s="47"/>
      <c r="BA977" s="47"/>
      <c r="BB977" s="47"/>
      <c r="BC977" s="47"/>
      <c r="BD977" s="47"/>
      <c r="BE977" s="47"/>
      <c r="BF977" s="47"/>
      <c r="BG977" s="47"/>
      <c r="BH977" s="47"/>
      <c r="BI977" s="47"/>
      <c r="BJ977" s="47"/>
      <c r="BK977" s="47"/>
      <c r="BL977" s="47"/>
      <c r="BM977" s="47"/>
      <c r="BN977" s="47"/>
      <c r="BO977" s="47"/>
      <c r="BP977" s="47"/>
    </row>
    <row r="978" spans="1:68" ht="12.75" customHeight="1">
      <c r="A978" s="47"/>
      <c r="B978" s="47"/>
      <c r="C978" s="47"/>
      <c r="D978" s="47"/>
      <c r="E978" s="47"/>
      <c r="F978" s="47"/>
      <c r="G978" s="47"/>
      <c r="H978" s="50"/>
      <c r="I978" s="47"/>
      <c r="J978" s="47"/>
      <c r="K978" s="61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  <c r="AD978" s="47"/>
      <c r="AE978" s="47"/>
      <c r="AF978" s="47"/>
      <c r="AG978" s="47"/>
      <c r="AH978" s="47"/>
      <c r="AI978" s="47"/>
      <c r="AJ978" s="47"/>
      <c r="AK978" s="47"/>
      <c r="AL978" s="47"/>
      <c r="AM978" s="47"/>
      <c r="AN978" s="47"/>
      <c r="AO978" s="47"/>
      <c r="AP978" s="47"/>
      <c r="AQ978" s="47"/>
      <c r="AR978" s="47"/>
      <c r="AS978" s="47"/>
      <c r="AT978" s="47"/>
      <c r="AU978" s="47"/>
      <c r="AV978" s="47"/>
      <c r="AW978" s="47"/>
      <c r="AX978" s="47"/>
      <c r="AY978" s="47"/>
      <c r="AZ978" s="47"/>
      <c r="BA978" s="47"/>
      <c r="BB978" s="47"/>
      <c r="BC978" s="47"/>
      <c r="BD978" s="47"/>
      <c r="BE978" s="47"/>
      <c r="BF978" s="47"/>
      <c r="BG978" s="47"/>
      <c r="BH978" s="47"/>
      <c r="BI978" s="47"/>
      <c r="BJ978" s="47"/>
      <c r="BK978" s="47"/>
      <c r="BL978" s="47"/>
      <c r="BM978" s="47"/>
      <c r="BN978" s="47"/>
      <c r="BO978" s="47"/>
      <c r="BP978" s="47"/>
    </row>
    <row r="979" spans="1:68" ht="12.75" customHeight="1">
      <c r="A979" s="47"/>
      <c r="B979" s="47"/>
      <c r="C979" s="47"/>
      <c r="D979" s="47"/>
      <c r="E979" s="47"/>
      <c r="F979" s="47"/>
      <c r="G979" s="47"/>
      <c r="H979" s="50"/>
      <c r="I979" s="47"/>
      <c r="J979" s="47"/>
      <c r="K979" s="61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  <c r="AD979" s="47"/>
      <c r="AE979" s="47"/>
      <c r="AF979" s="47"/>
      <c r="AG979" s="47"/>
      <c r="AH979" s="47"/>
      <c r="AI979" s="47"/>
      <c r="AJ979" s="47"/>
      <c r="AK979" s="47"/>
      <c r="AL979" s="47"/>
      <c r="AM979" s="47"/>
      <c r="AN979" s="47"/>
      <c r="AO979" s="47"/>
      <c r="AP979" s="47"/>
      <c r="AQ979" s="47"/>
      <c r="AR979" s="47"/>
      <c r="AS979" s="47"/>
      <c r="AT979" s="47"/>
      <c r="AU979" s="47"/>
      <c r="AV979" s="47"/>
      <c r="AW979" s="47"/>
      <c r="AX979" s="47"/>
      <c r="AY979" s="47"/>
      <c r="AZ979" s="47"/>
      <c r="BA979" s="47"/>
      <c r="BB979" s="47"/>
      <c r="BC979" s="47"/>
      <c r="BD979" s="47"/>
      <c r="BE979" s="47"/>
      <c r="BF979" s="47"/>
      <c r="BG979" s="47"/>
      <c r="BH979" s="47"/>
      <c r="BI979" s="47"/>
      <c r="BJ979" s="47"/>
      <c r="BK979" s="47"/>
      <c r="BL979" s="47"/>
      <c r="BM979" s="47"/>
      <c r="BN979" s="47"/>
      <c r="BO979" s="47"/>
      <c r="BP979" s="47"/>
    </row>
    <row r="980" spans="1:68" ht="12.75" customHeight="1">
      <c r="A980" s="47"/>
      <c r="B980" s="47"/>
      <c r="C980" s="47"/>
      <c r="D980" s="47"/>
      <c r="E980" s="47"/>
      <c r="F980" s="47"/>
      <c r="G980" s="47"/>
      <c r="H980" s="50"/>
      <c r="I980" s="47"/>
      <c r="J980" s="47"/>
      <c r="K980" s="61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  <c r="AD980" s="47"/>
      <c r="AE980" s="47"/>
      <c r="AF980" s="47"/>
      <c r="AG980" s="47"/>
      <c r="AH980" s="47"/>
      <c r="AI980" s="47"/>
      <c r="AJ980" s="47"/>
      <c r="AK980" s="47"/>
      <c r="AL980" s="47"/>
      <c r="AM980" s="47"/>
      <c r="AN980" s="47"/>
      <c r="AO980" s="47"/>
      <c r="AP980" s="47"/>
      <c r="AQ980" s="47"/>
      <c r="AR980" s="47"/>
      <c r="AS980" s="47"/>
      <c r="AT980" s="47"/>
      <c r="AU980" s="47"/>
      <c r="AV980" s="47"/>
      <c r="AW980" s="47"/>
      <c r="AX980" s="47"/>
      <c r="AY980" s="47"/>
      <c r="AZ980" s="47"/>
      <c r="BA980" s="47"/>
      <c r="BB980" s="47"/>
      <c r="BC980" s="47"/>
      <c r="BD980" s="47"/>
      <c r="BE980" s="47"/>
      <c r="BF980" s="47"/>
      <c r="BG980" s="47"/>
      <c r="BH980" s="47"/>
      <c r="BI980" s="47"/>
      <c r="BJ980" s="47"/>
      <c r="BK980" s="47"/>
      <c r="BL980" s="47"/>
      <c r="BM980" s="47"/>
      <c r="BN980" s="47"/>
      <c r="BO980" s="47"/>
      <c r="BP980" s="47"/>
    </row>
    <row r="981" spans="1:68" ht="12.75" customHeight="1">
      <c r="A981" s="47"/>
      <c r="B981" s="47"/>
      <c r="C981" s="47"/>
      <c r="D981" s="47"/>
      <c r="E981" s="47"/>
      <c r="F981" s="47"/>
      <c r="G981" s="47"/>
      <c r="H981" s="50"/>
      <c r="I981" s="47"/>
      <c r="J981" s="47"/>
      <c r="K981" s="61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  <c r="AD981" s="47"/>
      <c r="AE981" s="47"/>
      <c r="AF981" s="47"/>
      <c r="AG981" s="47"/>
      <c r="AH981" s="47"/>
      <c r="AI981" s="47"/>
      <c r="AJ981" s="47"/>
      <c r="AK981" s="47"/>
      <c r="AL981" s="47"/>
      <c r="AM981" s="47"/>
      <c r="AN981" s="47"/>
      <c r="AO981" s="47"/>
      <c r="AP981" s="47"/>
      <c r="AQ981" s="47"/>
      <c r="AR981" s="47"/>
      <c r="AS981" s="47"/>
      <c r="AT981" s="47"/>
      <c r="AU981" s="47"/>
      <c r="AV981" s="47"/>
      <c r="AW981" s="47"/>
      <c r="AX981" s="47"/>
      <c r="AY981" s="47"/>
      <c r="AZ981" s="47"/>
      <c r="BA981" s="47"/>
      <c r="BB981" s="47"/>
      <c r="BC981" s="47"/>
      <c r="BD981" s="47"/>
      <c r="BE981" s="47"/>
      <c r="BF981" s="47"/>
      <c r="BG981" s="47"/>
      <c r="BH981" s="47"/>
      <c r="BI981" s="47"/>
      <c r="BJ981" s="47"/>
      <c r="BK981" s="47"/>
      <c r="BL981" s="47"/>
      <c r="BM981" s="47"/>
      <c r="BN981" s="47"/>
      <c r="BO981" s="47"/>
      <c r="BP981" s="47"/>
    </row>
    <row r="982" spans="1:68" ht="12.75" customHeight="1">
      <c r="A982" s="47"/>
      <c r="B982" s="47"/>
      <c r="C982" s="47"/>
      <c r="D982" s="47"/>
      <c r="E982" s="47"/>
      <c r="F982" s="47"/>
      <c r="G982" s="47"/>
      <c r="H982" s="50"/>
      <c r="I982" s="47"/>
      <c r="J982" s="47"/>
      <c r="K982" s="61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  <c r="AD982" s="47"/>
      <c r="AE982" s="47"/>
      <c r="AF982" s="47"/>
      <c r="AG982" s="47"/>
      <c r="AH982" s="47"/>
      <c r="AI982" s="47"/>
      <c r="AJ982" s="47"/>
      <c r="AK982" s="47"/>
      <c r="AL982" s="47"/>
      <c r="AM982" s="47"/>
      <c r="AN982" s="47"/>
      <c r="AO982" s="47"/>
      <c r="AP982" s="47"/>
      <c r="AQ982" s="47"/>
      <c r="AR982" s="47"/>
      <c r="AS982" s="47"/>
      <c r="AT982" s="47"/>
      <c r="AU982" s="47"/>
      <c r="AV982" s="47"/>
      <c r="AW982" s="47"/>
      <c r="AX982" s="47"/>
      <c r="AY982" s="47"/>
      <c r="AZ982" s="47"/>
      <c r="BA982" s="47"/>
      <c r="BB982" s="47"/>
      <c r="BC982" s="47"/>
      <c r="BD982" s="47"/>
      <c r="BE982" s="47"/>
      <c r="BF982" s="47"/>
      <c r="BG982" s="47"/>
      <c r="BH982" s="47"/>
      <c r="BI982" s="47"/>
      <c r="BJ982" s="47"/>
      <c r="BK982" s="47"/>
      <c r="BL982" s="47"/>
      <c r="BM982" s="47"/>
      <c r="BN982" s="47"/>
      <c r="BO982" s="47"/>
      <c r="BP982" s="47"/>
    </row>
    <row r="983" spans="1:68" ht="12.75" customHeight="1">
      <c r="A983" s="47"/>
      <c r="B983" s="47"/>
      <c r="C983" s="47"/>
      <c r="D983" s="47"/>
      <c r="E983" s="47"/>
      <c r="F983" s="47"/>
      <c r="G983" s="47"/>
      <c r="H983" s="50"/>
      <c r="I983" s="47"/>
      <c r="J983" s="47"/>
      <c r="K983" s="61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  <c r="AD983" s="47"/>
      <c r="AE983" s="47"/>
      <c r="AF983" s="47"/>
      <c r="AG983" s="47"/>
      <c r="AH983" s="47"/>
      <c r="AI983" s="47"/>
      <c r="AJ983" s="47"/>
      <c r="AK983" s="47"/>
      <c r="AL983" s="47"/>
      <c r="AM983" s="47"/>
      <c r="AN983" s="47"/>
      <c r="AO983" s="47"/>
      <c r="AP983" s="47"/>
      <c r="AQ983" s="47"/>
      <c r="AR983" s="47"/>
      <c r="AS983" s="47"/>
      <c r="AT983" s="47"/>
      <c r="AU983" s="47"/>
      <c r="AV983" s="47"/>
      <c r="AW983" s="47"/>
      <c r="AX983" s="47"/>
      <c r="AY983" s="47"/>
      <c r="AZ983" s="47"/>
      <c r="BA983" s="47"/>
      <c r="BB983" s="47"/>
      <c r="BC983" s="47"/>
      <c r="BD983" s="47"/>
      <c r="BE983" s="47"/>
      <c r="BF983" s="47"/>
      <c r="BG983" s="47"/>
      <c r="BH983" s="47"/>
      <c r="BI983" s="47"/>
      <c r="BJ983" s="47"/>
      <c r="BK983" s="47"/>
      <c r="BL983" s="47"/>
      <c r="BM983" s="47"/>
      <c r="BN983" s="47"/>
      <c r="BO983" s="47"/>
      <c r="BP983" s="47"/>
    </row>
    <row r="984" spans="1:68" ht="12.75" customHeight="1">
      <c r="A984" s="47"/>
      <c r="B984" s="47"/>
      <c r="C984" s="47"/>
      <c r="D984" s="47"/>
      <c r="E984" s="47"/>
      <c r="F984" s="47"/>
      <c r="G984" s="47"/>
      <c r="H984" s="50"/>
      <c r="I984" s="47"/>
      <c r="J984" s="47"/>
      <c r="K984" s="61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  <c r="AD984" s="47"/>
      <c r="AE984" s="47"/>
      <c r="AF984" s="47"/>
      <c r="AG984" s="47"/>
      <c r="AH984" s="47"/>
      <c r="AI984" s="47"/>
      <c r="AJ984" s="47"/>
      <c r="AK984" s="47"/>
      <c r="AL984" s="47"/>
      <c r="AM984" s="47"/>
      <c r="AN984" s="47"/>
      <c r="AO984" s="47"/>
      <c r="AP984" s="47"/>
      <c r="AQ984" s="47"/>
      <c r="AR984" s="47"/>
      <c r="AS984" s="47"/>
      <c r="AT984" s="47"/>
      <c r="AU984" s="47"/>
      <c r="AV984" s="47"/>
      <c r="AW984" s="47"/>
      <c r="AX984" s="47"/>
      <c r="AY984" s="47"/>
      <c r="AZ984" s="47"/>
      <c r="BA984" s="47"/>
      <c r="BB984" s="47"/>
      <c r="BC984" s="47"/>
      <c r="BD984" s="47"/>
      <c r="BE984" s="47"/>
      <c r="BF984" s="47"/>
      <c r="BG984" s="47"/>
      <c r="BH984" s="47"/>
      <c r="BI984" s="47"/>
      <c r="BJ984" s="47"/>
      <c r="BK984" s="47"/>
      <c r="BL984" s="47"/>
      <c r="BM984" s="47"/>
      <c r="BN984" s="47"/>
      <c r="BO984" s="47"/>
      <c r="BP984" s="47"/>
    </row>
    <row r="985" spans="1:68" ht="12.75" customHeight="1">
      <c r="A985" s="47"/>
      <c r="B985" s="47"/>
      <c r="C985" s="47"/>
      <c r="D985" s="47"/>
      <c r="E985" s="47"/>
      <c r="F985" s="47"/>
      <c r="G985" s="47"/>
      <c r="H985" s="50"/>
      <c r="I985" s="47"/>
      <c r="J985" s="47"/>
      <c r="K985" s="61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  <c r="AD985" s="47"/>
      <c r="AE985" s="47"/>
      <c r="AF985" s="47"/>
      <c r="AG985" s="47"/>
      <c r="AH985" s="47"/>
      <c r="AI985" s="47"/>
      <c r="AJ985" s="47"/>
      <c r="AK985" s="47"/>
      <c r="AL985" s="47"/>
      <c r="AM985" s="47"/>
      <c r="AN985" s="47"/>
      <c r="AO985" s="47"/>
      <c r="AP985" s="47"/>
      <c r="AQ985" s="47"/>
      <c r="AR985" s="47"/>
      <c r="AS985" s="47"/>
      <c r="AT985" s="47"/>
      <c r="AU985" s="47"/>
      <c r="AV985" s="47"/>
      <c r="AW985" s="47"/>
      <c r="AX985" s="47"/>
      <c r="AY985" s="47"/>
      <c r="AZ985" s="47"/>
      <c r="BA985" s="47"/>
      <c r="BB985" s="47"/>
      <c r="BC985" s="47"/>
      <c r="BD985" s="47"/>
      <c r="BE985" s="47"/>
      <c r="BF985" s="47"/>
      <c r="BG985" s="47"/>
      <c r="BH985" s="47"/>
      <c r="BI985" s="47"/>
      <c r="BJ985" s="47"/>
      <c r="BK985" s="47"/>
      <c r="BL985" s="47"/>
      <c r="BM985" s="47"/>
      <c r="BN985" s="47"/>
      <c r="BO985" s="47"/>
      <c r="BP985" s="47"/>
    </row>
    <row r="986" spans="1:68" ht="12.75" customHeight="1">
      <c r="A986" s="47"/>
      <c r="B986" s="47"/>
      <c r="C986" s="47"/>
      <c r="D986" s="47"/>
      <c r="E986" s="47"/>
      <c r="F986" s="47"/>
      <c r="G986" s="47"/>
      <c r="H986" s="50"/>
      <c r="I986" s="47"/>
      <c r="J986" s="47"/>
      <c r="K986" s="61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  <c r="AD986" s="47"/>
      <c r="AE986" s="47"/>
      <c r="AF986" s="47"/>
      <c r="AG986" s="47"/>
      <c r="AH986" s="47"/>
      <c r="AI986" s="47"/>
      <c r="AJ986" s="47"/>
      <c r="AK986" s="47"/>
      <c r="AL986" s="47"/>
      <c r="AM986" s="47"/>
      <c r="AN986" s="47"/>
      <c r="AO986" s="47"/>
      <c r="AP986" s="47"/>
      <c r="AQ986" s="47"/>
      <c r="AR986" s="47"/>
      <c r="AS986" s="47"/>
      <c r="AT986" s="47"/>
      <c r="AU986" s="47"/>
      <c r="AV986" s="47"/>
      <c r="AW986" s="47"/>
      <c r="AX986" s="47"/>
      <c r="AY986" s="47"/>
      <c r="AZ986" s="47"/>
      <c r="BA986" s="47"/>
      <c r="BB986" s="47"/>
      <c r="BC986" s="47"/>
      <c r="BD986" s="47"/>
      <c r="BE986" s="47"/>
      <c r="BF986" s="47"/>
      <c r="BG986" s="47"/>
      <c r="BH986" s="47"/>
      <c r="BI986" s="47"/>
      <c r="BJ986" s="47"/>
      <c r="BK986" s="47"/>
      <c r="BL986" s="47"/>
      <c r="BM986" s="47"/>
      <c r="BN986" s="47"/>
      <c r="BO986" s="47"/>
      <c r="BP986" s="47"/>
    </row>
    <row r="987" spans="1:68" ht="12.75" customHeight="1">
      <c r="A987" s="47"/>
      <c r="B987" s="47"/>
      <c r="C987" s="47"/>
      <c r="D987" s="47"/>
      <c r="E987" s="47"/>
      <c r="F987" s="47"/>
      <c r="G987" s="47"/>
      <c r="H987" s="50"/>
      <c r="I987" s="47"/>
      <c r="J987" s="47"/>
      <c r="K987" s="61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  <c r="AD987" s="47"/>
      <c r="AE987" s="47"/>
      <c r="AF987" s="47"/>
      <c r="AG987" s="47"/>
      <c r="AH987" s="47"/>
      <c r="AI987" s="47"/>
      <c r="AJ987" s="47"/>
      <c r="AK987" s="47"/>
      <c r="AL987" s="47"/>
      <c r="AM987" s="47"/>
      <c r="AN987" s="47"/>
      <c r="AO987" s="47"/>
      <c r="AP987" s="47"/>
      <c r="AQ987" s="47"/>
      <c r="AR987" s="47"/>
      <c r="AS987" s="47"/>
      <c r="AT987" s="47"/>
      <c r="AU987" s="47"/>
      <c r="AV987" s="47"/>
      <c r="AW987" s="47"/>
      <c r="AX987" s="47"/>
      <c r="AY987" s="47"/>
      <c r="AZ987" s="47"/>
      <c r="BA987" s="47"/>
      <c r="BB987" s="47"/>
      <c r="BC987" s="47"/>
      <c r="BD987" s="47"/>
      <c r="BE987" s="47"/>
      <c r="BF987" s="47"/>
      <c r="BG987" s="47"/>
      <c r="BH987" s="47"/>
      <c r="BI987" s="47"/>
      <c r="BJ987" s="47"/>
      <c r="BK987" s="47"/>
      <c r="BL987" s="47"/>
      <c r="BM987" s="47"/>
      <c r="BN987" s="47"/>
      <c r="BO987" s="47"/>
      <c r="BP987" s="47"/>
    </row>
    <row r="988" spans="1:68" ht="12.75" customHeight="1">
      <c r="A988" s="47"/>
      <c r="B988" s="47"/>
      <c r="C988" s="47"/>
      <c r="D988" s="47"/>
      <c r="E988" s="47"/>
      <c r="F988" s="47"/>
      <c r="G988" s="47"/>
      <c r="H988" s="50"/>
      <c r="I988" s="47"/>
      <c r="J988" s="47"/>
      <c r="K988" s="61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  <c r="AD988" s="47"/>
      <c r="AE988" s="47"/>
      <c r="AF988" s="47"/>
      <c r="AG988" s="47"/>
      <c r="AH988" s="47"/>
      <c r="AI988" s="47"/>
      <c r="AJ988" s="47"/>
      <c r="AK988" s="47"/>
      <c r="AL988" s="47"/>
      <c r="AM988" s="47"/>
      <c r="AN988" s="47"/>
      <c r="AO988" s="47"/>
      <c r="AP988" s="47"/>
      <c r="AQ988" s="47"/>
      <c r="AR988" s="47"/>
      <c r="AS988" s="47"/>
      <c r="AT988" s="47"/>
      <c r="AU988" s="47"/>
      <c r="AV988" s="47"/>
      <c r="AW988" s="47"/>
      <c r="AX988" s="47"/>
      <c r="AY988" s="47"/>
      <c r="AZ988" s="47"/>
      <c r="BA988" s="47"/>
      <c r="BB988" s="47"/>
      <c r="BC988" s="47"/>
      <c r="BD988" s="47"/>
      <c r="BE988" s="47"/>
      <c r="BF988" s="47"/>
      <c r="BG988" s="47"/>
      <c r="BH988" s="47"/>
      <c r="BI988" s="47"/>
      <c r="BJ988" s="47"/>
      <c r="BK988" s="47"/>
      <c r="BL988" s="47"/>
      <c r="BM988" s="47"/>
      <c r="BN988" s="47"/>
      <c r="BO988" s="47"/>
      <c r="BP988" s="47"/>
    </row>
    <row r="989" spans="1:68" ht="12.75" customHeight="1">
      <c r="A989" s="47"/>
      <c r="B989" s="47"/>
      <c r="C989" s="47"/>
      <c r="D989" s="47"/>
      <c r="E989" s="47"/>
      <c r="F989" s="47"/>
      <c r="G989" s="47"/>
      <c r="H989" s="50"/>
      <c r="I989" s="47"/>
      <c r="J989" s="47"/>
      <c r="K989" s="61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  <c r="AD989" s="47"/>
      <c r="AE989" s="47"/>
      <c r="AF989" s="47"/>
      <c r="AG989" s="47"/>
      <c r="AH989" s="47"/>
      <c r="AI989" s="47"/>
      <c r="AJ989" s="47"/>
      <c r="AK989" s="47"/>
      <c r="AL989" s="47"/>
      <c r="AM989" s="47"/>
      <c r="AN989" s="47"/>
      <c r="AO989" s="47"/>
      <c r="AP989" s="47"/>
      <c r="AQ989" s="47"/>
      <c r="AR989" s="47"/>
      <c r="AS989" s="47"/>
      <c r="AT989" s="47"/>
      <c r="AU989" s="47"/>
      <c r="AV989" s="47"/>
      <c r="AW989" s="47"/>
      <c r="AX989" s="47"/>
      <c r="AY989" s="47"/>
      <c r="AZ989" s="47"/>
      <c r="BA989" s="47"/>
      <c r="BB989" s="47"/>
      <c r="BC989" s="47"/>
      <c r="BD989" s="47"/>
      <c r="BE989" s="47"/>
      <c r="BF989" s="47"/>
      <c r="BG989" s="47"/>
      <c r="BH989" s="47"/>
      <c r="BI989" s="47"/>
      <c r="BJ989" s="47"/>
      <c r="BK989" s="47"/>
      <c r="BL989" s="47"/>
      <c r="BM989" s="47"/>
      <c r="BN989" s="47"/>
      <c r="BO989" s="47"/>
      <c r="BP989" s="47"/>
    </row>
    <row r="990" spans="1:68" ht="12.75" customHeight="1">
      <c r="A990" s="47"/>
      <c r="B990" s="47"/>
      <c r="C990" s="47"/>
      <c r="D990" s="47"/>
      <c r="E990" s="47"/>
      <c r="F990" s="47"/>
      <c r="G990" s="47"/>
      <c r="H990" s="50"/>
      <c r="I990" s="47"/>
      <c r="J990" s="47"/>
      <c r="K990" s="61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  <c r="AD990" s="47"/>
      <c r="AE990" s="47"/>
      <c r="AF990" s="47"/>
      <c r="AG990" s="47"/>
      <c r="AH990" s="47"/>
      <c r="AI990" s="47"/>
      <c r="AJ990" s="47"/>
      <c r="AK990" s="47"/>
      <c r="AL990" s="47"/>
      <c r="AM990" s="47"/>
      <c r="AN990" s="47"/>
      <c r="AO990" s="47"/>
      <c r="AP990" s="47"/>
      <c r="AQ990" s="47"/>
      <c r="AR990" s="47"/>
      <c r="AS990" s="47"/>
      <c r="AT990" s="47"/>
      <c r="AU990" s="47"/>
      <c r="AV990" s="47"/>
      <c r="AW990" s="47"/>
      <c r="AX990" s="47"/>
      <c r="AY990" s="47"/>
      <c r="AZ990" s="47"/>
      <c r="BA990" s="47"/>
      <c r="BB990" s="47"/>
      <c r="BC990" s="47"/>
      <c r="BD990" s="47"/>
      <c r="BE990" s="47"/>
      <c r="BF990" s="47"/>
      <c r="BG990" s="47"/>
      <c r="BH990" s="47"/>
      <c r="BI990" s="47"/>
      <c r="BJ990" s="47"/>
      <c r="BK990" s="47"/>
      <c r="BL990" s="47"/>
      <c r="BM990" s="47"/>
      <c r="BN990" s="47"/>
      <c r="BO990" s="47"/>
      <c r="BP990" s="47"/>
    </row>
    <row r="991" spans="1:68" ht="12.75" customHeight="1">
      <c r="A991" s="47"/>
      <c r="B991" s="47"/>
      <c r="C991" s="47"/>
      <c r="D991" s="47"/>
      <c r="E991" s="47"/>
      <c r="F991" s="47"/>
      <c r="G991" s="47"/>
      <c r="H991" s="50"/>
      <c r="I991" s="47"/>
      <c r="J991" s="47"/>
      <c r="K991" s="61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  <c r="AD991" s="47"/>
      <c r="AE991" s="47"/>
      <c r="AF991" s="47"/>
      <c r="AG991" s="47"/>
      <c r="AH991" s="47"/>
      <c r="AI991" s="47"/>
      <c r="AJ991" s="47"/>
      <c r="AK991" s="47"/>
      <c r="AL991" s="47"/>
      <c r="AM991" s="47"/>
      <c r="AN991" s="47"/>
      <c r="AO991" s="47"/>
      <c r="AP991" s="47"/>
      <c r="AQ991" s="47"/>
      <c r="AR991" s="47"/>
      <c r="AS991" s="47"/>
      <c r="AT991" s="47"/>
      <c r="AU991" s="47"/>
      <c r="AV991" s="47"/>
      <c r="AW991" s="47"/>
      <c r="AX991" s="47"/>
      <c r="AY991" s="47"/>
      <c r="AZ991" s="47"/>
      <c r="BA991" s="47"/>
      <c r="BB991" s="47"/>
      <c r="BC991" s="47"/>
      <c r="BD991" s="47"/>
      <c r="BE991" s="47"/>
      <c r="BF991" s="47"/>
      <c r="BG991" s="47"/>
      <c r="BH991" s="47"/>
      <c r="BI991" s="47"/>
      <c r="BJ991" s="47"/>
      <c r="BK991" s="47"/>
      <c r="BL991" s="47"/>
      <c r="BM991" s="47"/>
      <c r="BN991" s="47"/>
      <c r="BO991" s="47"/>
      <c r="BP991" s="47"/>
    </row>
    <row r="992" spans="1:68" ht="12.75" customHeight="1">
      <c r="A992" s="47"/>
      <c r="B992" s="47"/>
      <c r="C992" s="47"/>
      <c r="D992" s="47"/>
      <c r="E992" s="47"/>
      <c r="F992" s="47"/>
      <c r="G992" s="47"/>
      <c r="H992" s="50"/>
      <c r="I992" s="47"/>
      <c r="J992" s="47"/>
      <c r="K992" s="61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  <c r="AD992" s="47"/>
      <c r="AE992" s="47"/>
      <c r="AF992" s="47"/>
      <c r="AG992" s="47"/>
      <c r="AH992" s="47"/>
      <c r="AI992" s="47"/>
      <c r="AJ992" s="47"/>
      <c r="AK992" s="47"/>
      <c r="AL992" s="47"/>
      <c r="AM992" s="47"/>
      <c r="AN992" s="47"/>
      <c r="AO992" s="47"/>
      <c r="AP992" s="47"/>
      <c r="AQ992" s="47"/>
      <c r="AR992" s="47"/>
      <c r="AS992" s="47"/>
      <c r="AT992" s="47"/>
      <c r="AU992" s="47"/>
      <c r="AV992" s="47"/>
      <c r="AW992" s="47"/>
      <c r="AX992" s="47"/>
      <c r="AY992" s="47"/>
      <c r="AZ992" s="47"/>
      <c r="BA992" s="47"/>
      <c r="BB992" s="47"/>
      <c r="BC992" s="47"/>
      <c r="BD992" s="47"/>
      <c r="BE992" s="47"/>
      <c r="BF992" s="47"/>
      <c r="BG992" s="47"/>
      <c r="BH992" s="47"/>
      <c r="BI992" s="47"/>
      <c r="BJ992" s="47"/>
      <c r="BK992" s="47"/>
      <c r="BL992" s="47"/>
      <c r="BM992" s="47"/>
      <c r="BN992" s="47"/>
      <c r="BO992" s="47"/>
      <c r="BP992" s="47"/>
    </row>
    <row r="993" spans="1:68" ht="12.75" customHeight="1">
      <c r="A993" s="47"/>
      <c r="B993" s="47"/>
      <c r="C993" s="47"/>
      <c r="D993" s="47"/>
      <c r="E993" s="47"/>
      <c r="F993" s="47"/>
      <c r="G993" s="47"/>
      <c r="H993" s="50"/>
      <c r="I993" s="47"/>
      <c r="J993" s="47"/>
      <c r="K993" s="61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  <c r="AD993" s="47"/>
      <c r="AE993" s="47"/>
      <c r="AF993" s="47"/>
      <c r="AG993" s="47"/>
      <c r="AH993" s="47"/>
      <c r="AI993" s="47"/>
      <c r="AJ993" s="47"/>
      <c r="AK993" s="47"/>
      <c r="AL993" s="47"/>
      <c r="AM993" s="47"/>
      <c r="AN993" s="47"/>
      <c r="AO993" s="47"/>
      <c r="AP993" s="47"/>
      <c r="AQ993" s="47"/>
      <c r="AR993" s="47"/>
      <c r="AS993" s="47"/>
      <c r="AT993" s="47"/>
      <c r="AU993" s="47"/>
      <c r="AV993" s="47"/>
      <c r="AW993" s="47"/>
      <c r="AX993" s="47"/>
      <c r="AY993" s="47"/>
      <c r="AZ993" s="47"/>
      <c r="BA993" s="47"/>
      <c r="BB993" s="47"/>
      <c r="BC993" s="47"/>
      <c r="BD993" s="47"/>
      <c r="BE993" s="47"/>
      <c r="BF993" s="47"/>
      <c r="BG993" s="47"/>
      <c r="BH993" s="47"/>
      <c r="BI993" s="47"/>
      <c r="BJ993" s="47"/>
      <c r="BK993" s="47"/>
      <c r="BL993" s="47"/>
      <c r="BM993" s="47"/>
      <c r="BN993" s="47"/>
      <c r="BO993" s="47"/>
      <c r="BP993" s="47"/>
    </row>
    <row r="994" spans="1:68" ht="12.75" customHeight="1">
      <c r="A994" s="47"/>
      <c r="B994" s="47"/>
      <c r="C994" s="47"/>
      <c r="D994" s="47"/>
      <c r="E994" s="47"/>
      <c r="F994" s="47"/>
      <c r="G994" s="47"/>
      <c r="H994" s="50"/>
      <c r="I994" s="47"/>
      <c r="J994" s="47"/>
      <c r="K994" s="61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  <c r="AD994" s="47"/>
      <c r="AE994" s="47"/>
      <c r="AF994" s="47"/>
      <c r="AG994" s="47"/>
      <c r="AH994" s="47"/>
      <c r="AI994" s="47"/>
      <c r="AJ994" s="47"/>
      <c r="AK994" s="47"/>
      <c r="AL994" s="47"/>
      <c r="AM994" s="47"/>
      <c r="AN994" s="47"/>
      <c r="AO994" s="47"/>
      <c r="AP994" s="47"/>
      <c r="AQ994" s="47"/>
      <c r="AR994" s="47"/>
      <c r="AS994" s="47"/>
      <c r="AT994" s="47"/>
      <c r="AU994" s="47"/>
      <c r="AV994" s="47"/>
      <c r="AW994" s="47"/>
      <c r="AX994" s="47"/>
      <c r="AY994" s="47"/>
      <c r="AZ994" s="47"/>
      <c r="BA994" s="47"/>
      <c r="BB994" s="47"/>
      <c r="BC994" s="47"/>
      <c r="BD994" s="47"/>
      <c r="BE994" s="47"/>
      <c r="BF994" s="47"/>
      <c r="BG994" s="47"/>
      <c r="BH994" s="47"/>
      <c r="BI994" s="47"/>
      <c r="BJ994" s="47"/>
      <c r="BK994" s="47"/>
      <c r="BL994" s="47"/>
      <c r="BM994" s="47"/>
      <c r="BN994" s="47"/>
      <c r="BO994" s="47"/>
      <c r="BP994" s="47"/>
    </row>
    <row r="995" spans="1:68" ht="12.75" customHeight="1">
      <c r="A995" s="47"/>
      <c r="B995" s="47"/>
      <c r="C995" s="47"/>
      <c r="D995" s="47"/>
      <c r="E995" s="47"/>
      <c r="F995" s="47"/>
      <c r="G995" s="47"/>
      <c r="H995" s="50"/>
      <c r="I995" s="47"/>
      <c r="J995" s="47"/>
      <c r="K995" s="61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  <c r="AD995" s="47"/>
      <c r="AE995" s="47"/>
      <c r="AF995" s="47"/>
      <c r="AG995" s="47"/>
      <c r="AH995" s="47"/>
      <c r="AI995" s="47"/>
      <c r="AJ995" s="47"/>
      <c r="AK995" s="47"/>
      <c r="AL995" s="47"/>
      <c r="AM995" s="47"/>
      <c r="AN995" s="47"/>
      <c r="AO995" s="47"/>
      <c r="AP995" s="47"/>
      <c r="AQ995" s="47"/>
      <c r="AR995" s="47"/>
      <c r="AS995" s="47"/>
      <c r="AT995" s="47"/>
      <c r="AU995" s="47"/>
      <c r="AV995" s="47"/>
      <c r="AW995" s="47"/>
      <c r="AX995" s="47"/>
      <c r="AY995" s="47"/>
      <c r="AZ995" s="47"/>
      <c r="BA995" s="47"/>
      <c r="BB995" s="47"/>
      <c r="BC995" s="47"/>
      <c r="BD995" s="47"/>
      <c r="BE995" s="47"/>
      <c r="BF995" s="47"/>
      <c r="BG995" s="47"/>
      <c r="BH995" s="47"/>
      <c r="BI995" s="47"/>
      <c r="BJ995" s="47"/>
      <c r="BK995" s="47"/>
      <c r="BL995" s="47"/>
      <c r="BM995" s="47"/>
      <c r="BN995" s="47"/>
      <c r="BO995" s="47"/>
      <c r="BP995" s="47"/>
    </row>
    <row r="996" spans="1:68" ht="12.75" customHeight="1">
      <c r="A996" s="47"/>
      <c r="B996" s="47"/>
      <c r="C996" s="47"/>
      <c r="D996" s="47"/>
      <c r="E996" s="47"/>
      <c r="F996" s="47"/>
      <c r="G996" s="47"/>
      <c r="H996" s="50"/>
      <c r="I996" s="47"/>
      <c r="J996" s="47"/>
      <c r="K996" s="61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  <c r="AD996" s="47"/>
      <c r="AE996" s="47"/>
      <c r="AF996" s="47"/>
      <c r="AG996" s="47"/>
      <c r="AH996" s="47"/>
      <c r="AI996" s="47"/>
      <c r="AJ996" s="47"/>
      <c r="AK996" s="47"/>
      <c r="AL996" s="47"/>
      <c r="AM996" s="47"/>
      <c r="AN996" s="47"/>
      <c r="AO996" s="47"/>
      <c r="AP996" s="47"/>
      <c r="AQ996" s="47"/>
      <c r="AR996" s="47"/>
      <c r="AS996" s="47"/>
      <c r="AT996" s="47"/>
      <c r="AU996" s="47"/>
      <c r="AV996" s="47"/>
      <c r="AW996" s="47"/>
      <c r="AX996" s="47"/>
      <c r="AY996" s="47"/>
      <c r="AZ996" s="47"/>
      <c r="BA996" s="47"/>
      <c r="BB996" s="47"/>
      <c r="BC996" s="47"/>
      <c r="BD996" s="47"/>
      <c r="BE996" s="47"/>
      <c r="BF996" s="47"/>
      <c r="BG996" s="47"/>
      <c r="BH996" s="47"/>
      <c r="BI996" s="47"/>
      <c r="BJ996" s="47"/>
      <c r="BK996" s="47"/>
      <c r="BL996" s="47"/>
      <c r="BM996" s="47"/>
      <c r="BN996" s="47"/>
      <c r="BO996" s="47"/>
      <c r="BP996" s="47"/>
    </row>
    <row r="997" spans="1:68" ht="12.75" customHeight="1">
      <c r="A997" s="47"/>
      <c r="B997" s="47"/>
      <c r="C997" s="47"/>
      <c r="D997" s="47"/>
      <c r="E997" s="47"/>
      <c r="F997" s="47"/>
      <c r="G997" s="47"/>
      <c r="H997" s="50"/>
      <c r="I997" s="47"/>
      <c r="J997" s="47"/>
      <c r="K997" s="61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  <c r="AD997" s="47"/>
      <c r="AE997" s="47"/>
      <c r="AF997" s="47"/>
      <c r="AG997" s="47"/>
      <c r="AH997" s="47"/>
      <c r="AI997" s="47"/>
      <c r="AJ997" s="47"/>
      <c r="AK997" s="47"/>
      <c r="AL997" s="47"/>
      <c r="AM997" s="47"/>
      <c r="AN997" s="47"/>
      <c r="AO997" s="47"/>
      <c r="AP997" s="47"/>
      <c r="AQ997" s="47"/>
      <c r="AR997" s="47"/>
      <c r="AS997" s="47"/>
      <c r="AT997" s="47"/>
      <c r="AU997" s="47"/>
      <c r="AV997" s="47"/>
      <c r="AW997" s="47"/>
      <c r="AX997" s="47"/>
      <c r="AY997" s="47"/>
      <c r="AZ997" s="47"/>
      <c r="BA997" s="47"/>
      <c r="BB997" s="47"/>
      <c r="BC997" s="47"/>
      <c r="BD997" s="47"/>
      <c r="BE997" s="47"/>
      <c r="BF997" s="47"/>
      <c r="BG997" s="47"/>
      <c r="BH997" s="47"/>
      <c r="BI997" s="47"/>
      <c r="BJ997" s="47"/>
      <c r="BK997" s="47"/>
      <c r="BL997" s="47"/>
      <c r="BM997" s="47"/>
      <c r="BN997" s="47"/>
      <c r="BO997" s="47"/>
      <c r="BP997" s="47"/>
    </row>
    <row r="998" spans="1:68" ht="12.75" customHeight="1">
      <c r="A998" s="47"/>
      <c r="B998" s="47"/>
      <c r="C998" s="47"/>
      <c r="D998" s="47"/>
      <c r="E998" s="47"/>
      <c r="F998" s="47"/>
      <c r="G998" s="47"/>
      <c r="H998" s="50"/>
      <c r="I998" s="47"/>
      <c r="J998" s="47"/>
      <c r="K998" s="61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  <c r="AD998" s="47"/>
      <c r="AE998" s="47"/>
      <c r="AF998" s="47"/>
      <c r="AG998" s="47"/>
      <c r="AH998" s="47"/>
      <c r="AI998" s="47"/>
      <c r="AJ998" s="47"/>
      <c r="AK998" s="47"/>
      <c r="AL998" s="47"/>
      <c r="AM998" s="47"/>
      <c r="AN998" s="47"/>
      <c r="AO998" s="47"/>
      <c r="AP998" s="47"/>
      <c r="AQ998" s="47"/>
      <c r="AR998" s="47"/>
      <c r="AS998" s="47"/>
      <c r="AT998" s="47"/>
      <c r="AU998" s="47"/>
      <c r="AV998" s="47"/>
      <c r="AW998" s="47"/>
      <c r="AX998" s="47"/>
      <c r="AY998" s="47"/>
      <c r="AZ998" s="47"/>
      <c r="BA998" s="47"/>
      <c r="BB998" s="47"/>
      <c r="BC998" s="47"/>
      <c r="BD998" s="47"/>
      <c r="BE998" s="47"/>
      <c r="BF998" s="47"/>
      <c r="BG998" s="47"/>
      <c r="BH998" s="47"/>
      <c r="BI998" s="47"/>
      <c r="BJ998" s="47"/>
      <c r="BK998" s="47"/>
      <c r="BL998" s="47"/>
      <c r="BM998" s="47"/>
      <c r="BN998" s="47"/>
      <c r="BO998" s="47"/>
      <c r="BP998" s="47"/>
    </row>
    <row r="999" spans="1:68" ht="12.75" customHeight="1">
      <c r="A999" s="47"/>
      <c r="B999" s="47"/>
      <c r="C999" s="47"/>
      <c r="D999" s="47"/>
      <c r="E999" s="47"/>
      <c r="F999" s="47"/>
      <c r="G999" s="47"/>
      <c r="H999" s="50"/>
      <c r="I999" s="47"/>
      <c r="J999" s="47"/>
      <c r="K999" s="61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  <c r="AD999" s="47"/>
      <c r="AE999" s="47"/>
      <c r="AF999" s="47"/>
      <c r="AG999" s="47"/>
      <c r="AH999" s="47"/>
      <c r="AI999" s="47"/>
      <c r="AJ999" s="47"/>
      <c r="AK999" s="47"/>
      <c r="AL999" s="47"/>
      <c r="AM999" s="47"/>
      <c r="AN999" s="47"/>
      <c r="AO999" s="47"/>
      <c r="AP999" s="47"/>
      <c r="AQ999" s="47"/>
      <c r="AR999" s="47"/>
      <c r="AS999" s="47"/>
      <c r="AT999" s="47"/>
      <c r="AU999" s="47"/>
      <c r="AV999" s="47"/>
      <c r="AW999" s="47"/>
      <c r="AX999" s="47"/>
      <c r="AY999" s="47"/>
      <c r="AZ999" s="47"/>
      <c r="BA999" s="47"/>
      <c r="BB999" s="47"/>
      <c r="BC999" s="47"/>
      <c r="BD999" s="47"/>
      <c r="BE999" s="47"/>
      <c r="BF999" s="47"/>
      <c r="BG999" s="47"/>
      <c r="BH999" s="47"/>
      <c r="BI999" s="47"/>
      <c r="BJ999" s="47"/>
      <c r="BK999" s="47"/>
      <c r="BL999" s="47"/>
      <c r="BM999" s="47"/>
      <c r="BN999" s="47"/>
      <c r="BO999" s="47"/>
      <c r="BP999" s="47"/>
    </row>
    <row r="1000" spans="1:68" ht="12.75" customHeight="1">
      <c r="A1000" s="47"/>
      <c r="B1000" s="47"/>
      <c r="C1000" s="47"/>
      <c r="D1000" s="47"/>
      <c r="E1000" s="47"/>
      <c r="F1000" s="47"/>
      <c r="G1000" s="47"/>
      <c r="H1000" s="50"/>
      <c r="I1000" s="47"/>
      <c r="J1000" s="47"/>
      <c r="K1000" s="61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  <c r="AD1000" s="47"/>
      <c r="AE1000" s="47"/>
      <c r="AF1000" s="47"/>
      <c r="AG1000" s="47"/>
      <c r="AH1000" s="47"/>
      <c r="AI1000" s="47"/>
      <c r="AJ1000" s="47"/>
      <c r="AK1000" s="47"/>
      <c r="AL1000" s="47"/>
      <c r="AM1000" s="47"/>
      <c r="AN1000" s="47"/>
      <c r="AO1000" s="47"/>
      <c r="AP1000" s="47"/>
      <c r="AQ1000" s="47"/>
      <c r="AR1000" s="47"/>
      <c r="AS1000" s="47"/>
      <c r="AT1000" s="47"/>
      <c r="AU1000" s="47"/>
      <c r="AV1000" s="47"/>
      <c r="AW1000" s="47"/>
      <c r="AX1000" s="47"/>
      <c r="AY1000" s="47"/>
      <c r="AZ1000" s="47"/>
      <c r="BA1000" s="47"/>
      <c r="BB1000" s="47"/>
      <c r="BC1000" s="47"/>
      <c r="BD1000" s="47"/>
      <c r="BE1000" s="47"/>
      <c r="BF1000" s="47"/>
      <c r="BG1000" s="47"/>
      <c r="BH1000" s="47"/>
      <c r="BI1000" s="47"/>
      <c r="BJ1000" s="47"/>
      <c r="BK1000" s="47"/>
      <c r="BL1000" s="47"/>
      <c r="BM1000" s="47"/>
      <c r="BN1000" s="47"/>
      <c r="BO1000" s="47"/>
      <c r="BP1000" s="47"/>
    </row>
    <row r="1001" spans="1:68" ht="12.75" customHeight="1">
      <c r="A1001" s="47"/>
      <c r="B1001" s="47"/>
      <c r="C1001" s="47"/>
      <c r="D1001" s="47"/>
      <c r="E1001" s="47"/>
      <c r="F1001" s="47"/>
      <c r="G1001" s="47"/>
      <c r="H1001" s="50"/>
      <c r="I1001" s="47"/>
      <c r="J1001" s="47"/>
      <c r="K1001" s="61"/>
      <c r="L1001" s="47"/>
      <c r="M1001" s="47"/>
      <c r="N1001" s="47"/>
      <c r="O1001" s="47"/>
      <c r="P1001" s="47"/>
      <c r="Q1001" s="47"/>
      <c r="R1001" s="47"/>
      <c r="S1001" s="47"/>
      <c r="T1001" s="47"/>
      <c r="U1001" s="47"/>
      <c r="V1001" s="47"/>
      <c r="W1001" s="47"/>
      <c r="X1001" s="47"/>
      <c r="Y1001" s="47"/>
      <c r="Z1001" s="47"/>
      <c r="AA1001" s="47"/>
      <c r="AB1001" s="47"/>
      <c r="AC1001" s="47"/>
      <c r="AD1001" s="47"/>
      <c r="AE1001" s="47"/>
      <c r="AF1001" s="47"/>
      <c r="AG1001" s="47"/>
      <c r="AH1001" s="47"/>
      <c r="AI1001" s="47"/>
      <c r="AJ1001" s="47"/>
      <c r="AK1001" s="47"/>
      <c r="AL1001" s="47"/>
      <c r="AM1001" s="47"/>
      <c r="AN1001" s="47"/>
      <c r="AO1001" s="47"/>
      <c r="AP1001" s="47"/>
      <c r="AQ1001" s="47"/>
      <c r="AR1001" s="47"/>
      <c r="AS1001" s="47"/>
      <c r="AT1001" s="47"/>
      <c r="AU1001" s="47"/>
      <c r="AV1001" s="47"/>
      <c r="AW1001" s="47"/>
      <c r="AX1001" s="47"/>
      <c r="AY1001" s="47"/>
      <c r="AZ1001" s="47"/>
      <c r="BA1001" s="47"/>
      <c r="BB1001" s="47"/>
      <c r="BC1001" s="47"/>
      <c r="BD1001" s="47"/>
      <c r="BE1001" s="47"/>
      <c r="BF1001" s="47"/>
      <c r="BG1001" s="47"/>
      <c r="BH1001" s="47"/>
      <c r="BI1001" s="47"/>
      <c r="BJ1001" s="47"/>
      <c r="BK1001" s="47"/>
      <c r="BL1001" s="47"/>
      <c r="BM1001" s="47"/>
      <c r="BN1001" s="47"/>
      <c r="BO1001" s="47"/>
      <c r="BP1001" s="47"/>
    </row>
    <row r="1002" spans="1:68" ht="12.75" customHeight="1">
      <c r="A1002" s="47"/>
      <c r="B1002" s="47"/>
      <c r="C1002" s="47"/>
      <c r="D1002" s="47"/>
      <c r="E1002" s="47"/>
      <c r="F1002" s="47"/>
      <c r="G1002" s="47"/>
      <c r="H1002" s="50"/>
      <c r="I1002" s="47"/>
      <c r="J1002" s="47"/>
      <c r="K1002" s="61"/>
      <c r="L1002" s="47"/>
      <c r="M1002" s="47"/>
      <c r="N1002" s="47"/>
      <c r="O1002" s="47"/>
      <c r="P1002" s="47"/>
      <c r="Q1002" s="47"/>
      <c r="R1002" s="47"/>
      <c r="S1002" s="47"/>
      <c r="T1002" s="47"/>
      <c r="U1002" s="47"/>
      <c r="V1002" s="47"/>
      <c r="W1002" s="47"/>
      <c r="X1002" s="47"/>
      <c r="Y1002" s="47"/>
      <c r="Z1002" s="47"/>
      <c r="AA1002" s="47"/>
      <c r="AB1002" s="47"/>
      <c r="AC1002" s="47"/>
      <c r="AD1002" s="47"/>
      <c r="AE1002" s="47"/>
      <c r="AF1002" s="47"/>
      <c r="AG1002" s="47"/>
      <c r="AH1002" s="47"/>
      <c r="AI1002" s="47"/>
      <c r="AJ1002" s="47"/>
      <c r="AK1002" s="47"/>
      <c r="AL1002" s="47"/>
      <c r="AM1002" s="47"/>
      <c r="AN1002" s="47"/>
      <c r="AO1002" s="47"/>
      <c r="AP1002" s="47"/>
      <c r="AQ1002" s="47"/>
      <c r="AR1002" s="47"/>
      <c r="AS1002" s="47"/>
      <c r="AT1002" s="47"/>
      <c r="AU1002" s="47"/>
      <c r="AV1002" s="47"/>
      <c r="AW1002" s="47"/>
      <c r="AX1002" s="47"/>
      <c r="AY1002" s="47"/>
      <c r="AZ1002" s="47"/>
      <c r="BA1002" s="47"/>
      <c r="BB1002" s="47"/>
      <c r="BC1002" s="47"/>
      <c r="BD1002" s="47"/>
      <c r="BE1002" s="47"/>
      <c r="BF1002" s="47"/>
      <c r="BG1002" s="47"/>
      <c r="BH1002" s="47"/>
      <c r="BI1002" s="47"/>
      <c r="BJ1002" s="47"/>
      <c r="BK1002" s="47"/>
      <c r="BL1002" s="47"/>
      <c r="BM1002" s="47"/>
      <c r="BN1002" s="47"/>
      <c r="BO1002" s="47"/>
      <c r="BP1002" s="47"/>
    </row>
    <row r="1003" spans="1:68" ht="12.75" customHeight="1">
      <c r="A1003" s="47"/>
      <c r="B1003" s="47"/>
      <c r="C1003" s="47"/>
      <c r="D1003" s="47"/>
      <c r="E1003" s="47"/>
      <c r="F1003" s="47"/>
      <c r="G1003" s="47"/>
      <c r="H1003" s="50"/>
      <c r="I1003" s="47"/>
      <c r="J1003" s="47"/>
      <c r="K1003" s="61"/>
      <c r="L1003" s="47"/>
      <c r="M1003" s="47"/>
      <c r="N1003" s="47"/>
      <c r="O1003" s="47"/>
      <c r="P1003" s="47"/>
      <c r="Q1003" s="47"/>
      <c r="R1003" s="47"/>
      <c r="S1003" s="47"/>
      <c r="T1003" s="47"/>
      <c r="U1003" s="47"/>
      <c r="V1003" s="47"/>
      <c r="W1003" s="47"/>
      <c r="X1003" s="47"/>
      <c r="Y1003" s="47"/>
      <c r="Z1003" s="47"/>
      <c r="AA1003" s="47"/>
      <c r="AB1003" s="47"/>
      <c r="AC1003" s="47"/>
      <c r="AD1003" s="47"/>
      <c r="AE1003" s="47"/>
      <c r="AF1003" s="47"/>
      <c r="AG1003" s="47"/>
      <c r="AH1003" s="47"/>
      <c r="AI1003" s="47"/>
      <c r="AJ1003" s="47"/>
      <c r="AK1003" s="47"/>
      <c r="AL1003" s="47"/>
      <c r="AM1003" s="47"/>
      <c r="AN1003" s="47"/>
      <c r="AO1003" s="47"/>
      <c r="AP1003" s="47"/>
      <c r="AQ1003" s="47"/>
      <c r="AR1003" s="47"/>
      <c r="AS1003" s="47"/>
      <c r="AT1003" s="47"/>
      <c r="AU1003" s="47"/>
      <c r="AV1003" s="47"/>
      <c r="AW1003" s="47"/>
      <c r="AX1003" s="47"/>
      <c r="AY1003" s="47"/>
      <c r="AZ1003" s="47"/>
      <c r="BA1003" s="47"/>
      <c r="BB1003" s="47"/>
      <c r="BC1003" s="47"/>
      <c r="BD1003" s="47"/>
      <c r="BE1003" s="47"/>
      <c r="BF1003" s="47"/>
      <c r="BG1003" s="47"/>
      <c r="BH1003" s="47"/>
      <c r="BI1003" s="47"/>
      <c r="BJ1003" s="47"/>
      <c r="BK1003" s="47"/>
      <c r="BL1003" s="47"/>
      <c r="BM1003" s="47"/>
      <c r="BN1003" s="47"/>
      <c r="BO1003" s="47"/>
      <c r="BP1003" s="47"/>
    </row>
    <row r="1004" spans="1:68" ht="12.75" customHeight="1">
      <c r="A1004" s="47"/>
      <c r="B1004" s="47"/>
      <c r="C1004" s="47"/>
      <c r="D1004" s="47"/>
      <c r="E1004" s="47"/>
      <c r="F1004" s="47"/>
      <c r="G1004" s="47"/>
      <c r="H1004" s="50"/>
      <c r="I1004" s="47"/>
      <c r="J1004" s="47"/>
      <c r="K1004" s="61"/>
      <c r="L1004" s="47"/>
      <c r="M1004" s="47"/>
      <c r="N1004" s="47"/>
      <c r="O1004" s="47"/>
      <c r="P1004" s="47"/>
      <c r="Q1004" s="47"/>
      <c r="R1004" s="47"/>
      <c r="S1004" s="47"/>
      <c r="T1004" s="47"/>
      <c r="U1004" s="47"/>
      <c r="V1004" s="47"/>
      <c r="W1004" s="47"/>
      <c r="X1004" s="47"/>
      <c r="Y1004" s="47"/>
      <c r="Z1004" s="47"/>
      <c r="AA1004" s="47"/>
      <c r="AB1004" s="47"/>
      <c r="AC1004" s="47"/>
      <c r="AD1004" s="47"/>
      <c r="AE1004" s="47"/>
      <c r="AF1004" s="47"/>
      <c r="AG1004" s="47"/>
      <c r="AH1004" s="47"/>
      <c r="AI1004" s="47"/>
      <c r="AJ1004" s="47"/>
      <c r="AK1004" s="47"/>
      <c r="AL1004" s="47"/>
      <c r="AM1004" s="47"/>
      <c r="AN1004" s="47"/>
      <c r="AO1004" s="47"/>
      <c r="AP1004" s="47"/>
      <c r="AQ1004" s="47"/>
      <c r="AR1004" s="47"/>
      <c r="AS1004" s="47"/>
      <c r="AT1004" s="47"/>
      <c r="AU1004" s="47"/>
      <c r="AV1004" s="47"/>
      <c r="AW1004" s="47"/>
      <c r="AX1004" s="47"/>
      <c r="AY1004" s="47"/>
      <c r="AZ1004" s="47"/>
      <c r="BA1004" s="47"/>
      <c r="BB1004" s="47"/>
      <c r="BC1004" s="47"/>
      <c r="BD1004" s="47"/>
      <c r="BE1004" s="47"/>
      <c r="BF1004" s="47"/>
      <c r="BG1004" s="47"/>
      <c r="BH1004" s="47"/>
      <c r="BI1004" s="47"/>
      <c r="BJ1004" s="47"/>
      <c r="BK1004" s="47"/>
      <c r="BL1004" s="47"/>
      <c r="BM1004" s="47"/>
      <c r="BN1004" s="47"/>
      <c r="BO1004" s="47"/>
      <c r="BP1004" s="47"/>
    </row>
    <row r="1005" spans="1:68" ht="12.75" customHeight="1">
      <c r="A1005" s="47"/>
      <c r="B1005" s="47"/>
      <c r="C1005" s="47"/>
      <c r="D1005" s="47"/>
      <c r="E1005" s="47"/>
      <c r="F1005" s="47"/>
      <c r="G1005" s="47"/>
      <c r="H1005" s="50"/>
      <c r="I1005" s="47"/>
      <c r="J1005" s="47"/>
      <c r="K1005" s="61"/>
      <c r="L1005" s="47"/>
      <c r="M1005" s="47"/>
      <c r="N1005" s="47"/>
      <c r="O1005" s="47"/>
      <c r="P1005" s="47"/>
      <c r="Q1005" s="47"/>
      <c r="R1005" s="47"/>
      <c r="S1005" s="47"/>
      <c r="T1005" s="47"/>
      <c r="U1005" s="47"/>
      <c r="V1005" s="47"/>
      <c r="W1005" s="47"/>
      <c r="X1005" s="47"/>
      <c r="Y1005" s="47"/>
      <c r="Z1005" s="47"/>
      <c r="AA1005" s="47"/>
      <c r="AB1005" s="47"/>
      <c r="AC1005" s="47"/>
      <c r="AD1005" s="47"/>
      <c r="AE1005" s="47"/>
      <c r="AF1005" s="47"/>
      <c r="AG1005" s="47"/>
      <c r="AH1005" s="47"/>
      <c r="AI1005" s="47"/>
      <c r="AJ1005" s="47"/>
      <c r="AK1005" s="47"/>
      <c r="AL1005" s="47"/>
      <c r="AM1005" s="47"/>
      <c r="AN1005" s="47"/>
      <c r="AO1005" s="47"/>
      <c r="AP1005" s="47"/>
      <c r="AQ1005" s="47"/>
      <c r="AR1005" s="47"/>
      <c r="AS1005" s="47"/>
      <c r="AT1005" s="47"/>
      <c r="AU1005" s="47"/>
      <c r="AV1005" s="47"/>
      <c r="AW1005" s="47"/>
      <c r="AX1005" s="47"/>
      <c r="AY1005" s="47"/>
      <c r="AZ1005" s="47"/>
      <c r="BA1005" s="47"/>
      <c r="BB1005" s="47"/>
      <c r="BC1005" s="47"/>
      <c r="BD1005" s="47"/>
      <c r="BE1005" s="47"/>
      <c r="BF1005" s="47"/>
      <c r="BG1005" s="47"/>
      <c r="BH1005" s="47"/>
      <c r="BI1005" s="47"/>
      <c r="BJ1005" s="47"/>
      <c r="BK1005" s="47"/>
      <c r="BL1005" s="47"/>
      <c r="BM1005" s="47"/>
      <c r="BN1005" s="47"/>
      <c r="BO1005" s="47"/>
      <c r="BP1005" s="47"/>
    </row>
    <row r="1006" spans="1:68" ht="12.75" customHeight="1">
      <c r="A1006" s="47"/>
      <c r="B1006" s="47"/>
      <c r="C1006" s="47"/>
      <c r="D1006" s="47"/>
      <c r="E1006" s="47"/>
      <c r="F1006" s="47"/>
      <c r="G1006" s="47"/>
      <c r="H1006" s="50"/>
      <c r="I1006" s="47"/>
      <c r="J1006" s="47"/>
      <c r="K1006" s="61"/>
      <c r="L1006" s="47"/>
      <c r="M1006" s="47"/>
      <c r="N1006" s="47"/>
      <c r="O1006" s="47"/>
      <c r="P1006" s="47"/>
      <c r="Q1006" s="47"/>
      <c r="R1006" s="47"/>
      <c r="S1006" s="47"/>
      <c r="T1006" s="47"/>
      <c r="U1006" s="47"/>
      <c r="V1006" s="47"/>
      <c r="W1006" s="47"/>
      <c r="X1006" s="47"/>
      <c r="Y1006" s="47"/>
      <c r="Z1006" s="47"/>
      <c r="AA1006" s="47"/>
      <c r="AB1006" s="47"/>
      <c r="AC1006" s="47"/>
      <c r="AD1006" s="47"/>
      <c r="AE1006" s="47"/>
      <c r="AF1006" s="47"/>
      <c r="AG1006" s="47"/>
      <c r="AH1006" s="47"/>
      <c r="AI1006" s="47"/>
      <c r="AJ1006" s="47"/>
      <c r="AK1006" s="47"/>
      <c r="AL1006" s="47"/>
      <c r="AM1006" s="47"/>
      <c r="AN1006" s="47"/>
      <c r="AO1006" s="47"/>
      <c r="AP1006" s="47"/>
      <c r="AQ1006" s="47"/>
      <c r="AR1006" s="47"/>
      <c r="AS1006" s="47"/>
      <c r="AT1006" s="47"/>
      <c r="AU1006" s="47"/>
      <c r="AV1006" s="47"/>
      <c r="AW1006" s="47"/>
      <c r="AX1006" s="47"/>
      <c r="AY1006" s="47"/>
      <c r="AZ1006" s="47"/>
      <c r="BA1006" s="47"/>
      <c r="BB1006" s="47"/>
      <c r="BC1006" s="47"/>
      <c r="BD1006" s="47"/>
      <c r="BE1006" s="47"/>
      <c r="BF1006" s="47"/>
      <c r="BG1006" s="47"/>
      <c r="BH1006" s="47"/>
      <c r="BI1006" s="47"/>
      <c r="BJ1006" s="47"/>
      <c r="BK1006" s="47"/>
      <c r="BL1006" s="47"/>
      <c r="BM1006" s="47"/>
      <c r="BN1006" s="47"/>
      <c r="BO1006" s="47"/>
      <c r="BP1006" s="47"/>
    </row>
    <row r="1007" spans="1:68" ht="12.75" customHeight="1">
      <c r="A1007" s="47"/>
      <c r="B1007" s="47"/>
      <c r="C1007" s="47"/>
      <c r="D1007" s="47"/>
      <c r="E1007" s="47"/>
      <c r="F1007" s="47"/>
      <c r="G1007" s="47"/>
      <c r="H1007" s="50"/>
      <c r="I1007" s="47"/>
      <c r="J1007" s="47"/>
      <c r="K1007" s="61"/>
      <c r="L1007" s="47"/>
      <c r="M1007" s="47"/>
      <c r="N1007" s="47"/>
      <c r="O1007" s="47"/>
      <c r="P1007" s="47"/>
      <c r="Q1007" s="47"/>
      <c r="R1007" s="47"/>
      <c r="S1007" s="47"/>
      <c r="T1007" s="47"/>
      <c r="U1007" s="47"/>
      <c r="V1007" s="47"/>
      <c r="W1007" s="47"/>
      <c r="X1007" s="47"/>
      <c r="Y1007" s="47"/>
      <c r="Z1007" s="47"/>
      <c r="AA1007" s="47"/>
      <c r="AB1007" s="47"/>
      <c r="AC1007" s="47"/>
      <c r="AD1007" s="47"/>
      <c r="AE1007" s="47"/>
      <c r="AF1007" s="47"/>
      <c r="AG1007" s="47"/>
      <c r="AH1007" s="47"/>
      <c r="AI1007" s="47"/>
      <c r="AJ1007" s="47"/>
      <c r="AK1007" s="47"/>
      <c r="AL1007" s="47"/>
      <c r="AM1007" s="47"/>
      <c r="AN1007" s="47"/>
      <c r="AO1007" s="47"/>
      <c r="AP1007" s="47"/>
      <c r="AQ1007" s="47"/>
      <c r="AR1007" s="47"/>
      <c r="AS1007" s="47"/>
      <c r="AT1007" s="47"/>
      <c r="AU1007" s="47"/>
      <c r="AV1007" s="47"/>
      <c r="AW1007" s="47"/>
      <c r="AX1007" s="47"/>
      <c r="AY1007" s="47"/>
      <c r="AZ1007" s="47"/>
      <c r="BA1007" s="47"/>
      <c r="BB1007" s="47"/>
      <c r="BC1007" s="47"/>
      <c r="BD1007" s="47"/>
      <c r="BE1007" s="47"/>
      <c r="BF1007" s="47"/>
      <c r="BG1007" s="47"/>
      <c r="BH1007" s="47"/>
      <c r="BI1007" s="47"/>
      <c r="BJ1007" s="47"/>
      <c r="BK1007" s="47"/>
      <c r="BL1007" s="47"/>
      <c r="BM1007" s="47"/>
      <c r="BN1007" s="47"/>
      <c r="BO1007" s="47"/>
      <c r="BP1007" s="47"/>
    </row>
    <row r="1008" spans="1:68" ht="12.75" customHeight="1">
      <c r="A1008" s="47"/>
      <c r="B1008" s="47"/>
      <c r="C1008" s="47"/>
      <c r="D1008" s="47"/>
      <c r="E1008" s="47"/>
      <c r="F1008" s="47"/>
      <c r="G1008" s="47"/>
      <c r="H1008" s="50"/>
      <c r="I1008" s="47"/>
      <c r="J1008" s="47"/>
      <c r="K1008" s="61"/>
      <c r="L1008" s="47"/>
      <c r="M1008" s="47"/>
      <c r="N1008" s="47"/>
      <c r="O1008" s="47"/>
      <c r="P1008" s="47"/>
      <c r="Q1008" s="47"/>
      <c r="R1008" s="47"/>
      <c r="S1008" s="47"/>
      <c r="T1008" s="47"/>
      <c r="U1008" s="47"/>
      <c r="V1008" s="47"/>
      <c r="W1008" s="47"/>
      <c r="X1008" s="47"/>
      <c r="Y1008" s="47"/>
      <c r="Z1008" s="47"/>
      <c r="AA1008" s="47"/>
      <c r="AB1008" s="47"/>
      <c r="AC1008" s="47"/>
      <c r="AD1008" s="47"/>
      <c r="AE1008" s="47"/>
      <c r="AF1008" s="47"/>
      <c r="AG1008" s="47"/>
      <c r="AH1008" s="47"/>
      <c r="AI1008" s="47"/>
      <c r="AJ1008" s="47"/>
      <c r="AK1008" s="47"/>
      <c r="AL1008" s="47"/>
      <c r="AM1008" s="47"/>
      <c r="AN1008" s="47"/>
      <c r="AO1008" s="47"/>
      <c r="AP1008" s="47"/>
      <c r="AQ1008" s="47"/>
      <c r="AR1008" s="47"/>
      <c r="AS1008" s="47"/>
      <c r="AT1008" s="47"/>
      <c r="AU1008" s="47"/>
      <c r="AV1008" s="47"/>
      <c r="AW1008" s="47"/>
      <c r="AX1008" s="47"/>
      <c r="AY1008" s="47"/>
      <c r="AZ1008" s="47"/>
      <c r="BA1008" s="47"/>
      <c r="BB1008" s="47"/>
      <c r="BC1008" s="47"/>
      <c r="BD1008" s="47"/>
      <c r="BE1008" s="47"/>
      <c r="BF1008" s="47"/>
      <c r="BG1008" s="47"/>
      <c r="BH1008" s="47"/>
      <c r="BI1008" s="47"/>
      <c r="BJ1008" s="47"/>
      <c r="BK1008" s="47"/>
      <c r="BL1008" s="47"/>
      <c r="BM1008" s="47"/>
      <c r="BN1008" s="47"/>
      <c r="BO1008" s="47"/>
      <c r="BP1008" s="47"/>
    </row>
    <row r="1009" spans="1:68" ht="12.75" customHeight="1">
      <c r="A1009" s="47"/>
      <c r="B1009" s="47"/>
      <c r="C1009" s="47"/>
      <c r="D1009" s="47"/>
      <c r="E1009" s="47"/>
      <c r="F1009" s="47"/>
      <c r="G1009" s="47"/>
      <c r="H1009" s="50"/>
      <c r="I1009" s="47"/>
      <c r="J1009" s="47"/>
      <c r="K1009" s="61"/>
      <c r="L1009" s="47"/>
      <c r="M1009" s="47"/>
      <c r="N1009" s="47"/>
      <c r="O1009" s="47"/>
      <c r="P1009" s="47"/>
      <c r="Q1009" s="47"/>
      <c r="R1009" s="47"/>
      <c r="S1009" s="47"/>
      <c r="T1009" s="47"/>
      <c r="U1009" s="47"/>
      <c r="V1009" s="47"/>
      <c r="W1009" s="47"/>
      <c r="X1009" s="47"/>
      <c r="Y1009" s="47"/>
      <c r="Z1009" s="47"/>
      <c r="AA1009" s="47"/>
      <c r="AB1009" s="47"/>
      <c r="AC1009" s="47"/>
      <c r="AD1009" s="47"/>
      <c r="AE1009" s="47"/>
      <c r="AF1009" s="47"/>
      <c r="AG1009" s="47"/>
      <c r="AH1009" s="47"/>
      <c r="AI1009" s="47"/>
      <c r="AJ1009" s="47"/>
      <c r="AK1009" s="47"/>
      <c r="AL1009" s="47"/>
      <c r="AM1009" s="47"/>
      <c r="AN1009" s="47"/>
      <c r="AO1009" s="47"/>
      <c r="AP1009" s="47"/>
      <c r="AQ1009" s="47"/>
      <c r="AR1009" s="47"/>
      <c r="AS1009" s="47"/>
      <c r="AT1009" s="47"/>
      <c r="AU1009" s="47"/>
      <c r="AV1009" s="47"/>
      <c r="AW1009" s="47"/>
      <c r="AX1009" s="47"/>
      <c r="AY1009" s="47"/>
      <c r="AZ1009" s="47"/>
      <c r="BA1009" s="47"/>
      <c r="BB1009" s="47"/>
      <c r="BC1009" s="47"/>
      <c r="BD1009" s="47"/>
      <c r="BE1009" s="47"/>
      <c r="BF1009" s="47"/>
      <c r="BG1009" s="47"/>
      <c r="BH1009" s="47"/>
      <c r="BI1009" s="47"/>
      <c r="BJ1009" s="47"/>
      <c r="BK1009" s="47"/>
      <c r="BL1009" s="47"/>
      <c r="BM1009" s="47"/>
      <c r="BN1009" s="47"/>
      <c r="BO1009" s="47"/>
      <c r="BP1009" s="47"/>
    </row>
    <row r="1010" spans="1:68" ht="12.75" customHeight="1">
      <c r="A1010" s="47"/>
      <c r="B1010" s="47"/>
      <c r="C1010" s="47"/>
      <c r="D1010" s="47"/>
      <c r="E1010" s="47"/>
      <c r="F1010" s="47"/>
      <c r="G1010" s="47"/>
      <c r="H1010" s="50"/>
      <c r="I1010" s="47"/>
      <c r="J1010" s="47"/>
      <c r="K1010" s="61"/>
      <c r="L1010" s="47"/>
      <c r="M1010" s="47"/>
      <c r="N1010" s="47"/>
      <c r="O1010" s="47"/>
      <c r="P1010" s="47"/>
      <c r="Q1010" s="47"/>
      <c r="R1010" s="47"/>
      <c r="S1010" s="47"/>
      <c r="T1010" s="47"/>
      <c r="U1010" s="47"/>
      <c r="V1010" s="47"/>
      <c r="W1010" s="47"/>
      <c r="X1010" s="47"/>
      <c r="Y1010" s="47"/>
      <c r="Z1010" s="47"/>
      <c r="AA1010" s="47"/>
      <c r="AB1010" s="47"/>
      <c r="AC1010" s="47"/>
      <c r="AD1010" s="47"/>
      <c r="AE1010" s="47"/>
      <c r="AF1010" s="47"/>
      <c r="AG1010" s="47"/>
      <c r="AH1010" s="47"/>
      <c r="AI1010" s="47"/>
      <c r="AJ1010" s="47"/>
      <c r="AK1010" s="47"/>
      <c r="AL1010" s="47"/>
      <c r="AM1010" s="47"/>
      <c r="AN1010" s="47"/>
      <c r="AO1010" s="47"/>
      <c r="AP1010" s="47"/>
      <c r="AQ1010" s="47"/>
      <c r="AR1010" s="47"/>
      <c r="AS1010" s="47"/>
      <c r="AT1010" s="47"/>
      <c r="AU1010" s="47"/>
      <c r="AV1010" s="47"/>
      <c r="AW1010" s="47"/>
      <c r="AX1010" s="47"/>
      <c r="AY1010" s="47"/>
      <c r="AZ1010" s="47"/>
      <c r="BA1010" s="47"/>
      <c r="BB1010" s="47"/>
      <c r="BC1010" s="47"/>
      <c r="BD1010" s="47"/>
      <c r="BE1010" s="47"/>
      <c r="BF1010" s="47"/>
      <c r="BG1010" s="47"/>
      <c r="BH1010" s="47"/>
      <c r="BI1010" s="47"/>
      <c r="BJ1010" s="47"/>
      <c r="BK1010" s="47"/>
      <c r="BL1010" s="47"/>
      <c r="BM1010" s="47"/>
      <c r="BN1010" s="47"/>
      <c r="BO1010" s="47"/>
      <c r="BP1010" s="47"/>
    </row>
    <row r="1011" spans="1:68" ht="12.75" customHeight="1">
      <c r="A1011" s="47"/>
      <c r="B1011" s="47"/>
      <c r="C1011" s="47"/>
      <c r="D1011" s="47"/>
      <c r="E1011" s="47"/>
      <c r="F1011" s="47"/>
      <c r="G1011" s="47"/>
      <c r="H1011" s="50"/>
      <c r="I1011" s="47"/>
      <c r="J1011" s="47"/>
      <c r="K1011" s="61"/>
      <c r="L1011" s="47"/>
      <c r="M1011" s="47"/>
      <c r="N1011" s="47"/>
      <c r="O1011" s="47"/>
      <c r="P1011" s="47"/>
      <c r="Q1011" s="47"/>
      <c r="R1011" s="47"/>
      <c r="S1011" s="47"/>
      <c r="T1011" s="47"/>
      <c r="U1011" s="47"/>
      <c r="V1011" s="47"/>
      <c r="W1011" s="47"/>
      <c r="X1011" s="47"/>
      <c r="Y1011" s="47"/>
      <c r="Z1011" s="47"/>
      <c r="AA1011" s="47"/>
      <c r="AB1011" s="47"/>
      <c r="AC1011" s="47"/>
      <c r="AD1011" s="47"/>
      <c r="AE1011" s="47"/>
      <c r="AF1011" s="47"/>
      <c r="AG1011" s="47"/>
      <c r="AH1011" s="47"/>
      <c r="AI1011" s="47"/>
      <c r="AJ1011" s="47"/>
      <c r="AK1011" s="47"/>
      <c r="AL1011" s="47"/>
      <c r="AM1011" s="47"/>
      <c r="AN1011" s="47"/>
      <c r="AO1011" s="47"/>
      <c r="AP1011" s="47"/>
      <c r="AQ1011" s="47"/>
      <c r="AR1011" s="47"/>
      <c r="AS1011" s="47"/>
      <c r="AT1011" s="47"/>
      <c r="AU1011" s="47"/>
      <c r="AV1011" s="47"/>
      <c r="AW1011" s="47"/>
      <c r="AX1011" s="47"/>
      <c r="AY1011" s="47"/>
      <c r="AZ1011" s="47"/>
      <c r="BA1011" s="47"/>
      <c r="BB1011" s="47"/>
      <c r="BC1011" s="47"/>
      <c r="BD1011" s="47"/>
      <c r="BE1011" s="47"/>
      <c r="BF1011" s="47"/>
      <c r="BG1011" s="47"/>
      <c r="BH1011" s="47"/>
      <c r="BI1011" s="47"/>
      <c r="BJ1011" s="47"/>
      <c r="BK1011" s="47"/>
      <c r="BL1011" s="47"/>
      <c r="BM1011" s="47"/>
      <c r="BN1011" s="47"/>
      <c r="BO1011" s="47"/>
      <c r="BP1011" s="47"/>
    </row>
    <row r="1012" spans="1:68" ht="12.75" customHeight="1">
      <c r="A1012" s="47"/>
      <c r="B1012" s="47"/>
      <c r="C1012" s="47"/>
      <c r="D1012" s="47"/>
      <c r="E1012" s="47"/>
      <c r="F1012" s="47"/>
      <c r="G1012" s="47"/>
      <c r="H1012" s="50"/>
      <c r="I1012" s="47"/>
      <c r="J1012" s="47"/>
      <c r="K1012" s="61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  <c r="AB1012" s="47"/>
      <c r="AC1012" s="47"/>
      <c r="AD1012" s="47"/>
      <c r="AE1012" s="47"/>
      <c r="AF1012" s="47"/>
      <c r="AG1012" s="47"/>
      <c r="AH1012" s="47"/>
      <c r="AI1012" s="47"/>
      <c r="AJ1012" s="47"/>
      <c r="AK1012" s="47"/>
      <c r="AL1012" s="47"/>
      <c r="AM1012" s="47"/>
      <c r="AN1012" s="47"/>
      <c r="AO1012" s="47"/>
      <c r="AP1012" s="47"/>
      <c r="AQ1012" s="47"/>
      <c r="AR1012" s="47"/>
      <c r="AS1012" s="47"/>
      <c r="AT1012" s="47"/>
      <c r="AU1012" s="47"/>
      <c r="AV1012" s="47"/>
      <c r="AW1012" s="47"/>
      <c r="AX1012" s="47"/>
      <c r="AY1012" s="47"/>
      <c r="AZ1012" s="47"/>
      <c r="BA1012" s="47"/>
      <c r="BB1012" s="47"/>
      <c r="BC1012" s="47"/>
      <c r="BD1012" s="47"/>
      <c r="BE1012" s="47"/>
      <c r="BF1012" s="47"/>
      <c r="BG1012" s="47"/>
      <c r="BH1012" s="47"/>
      <c r="BI1012" s="47"/>
      <c r="BJ1012" s="47"/>
      <c r="BK1012" s="47"/>
      <c r="BL1012" s="47"/>
      <c r="BM1012" s="47"/>
      <c r="BN1012" s="47"/>
      <c r="BO1012" s="47"/>
      <c r="BP1012" s="47"/>
    </row>
    <row r="1013" spans="1:68" ht="12.75" customHeight="1">
      <c r="A1013" s="47"/>
      <c r="B1013" s="47"/>
      <c r="C1013" s="47"/>
      <c r="D1013" s="47"/>
      <c r="E1013" s="47"/>
      <c r="F1013" s="47"/>
      <c r="G1013" s="47"/>
      <c r="H1013" s="50"/>
      <c r="I1013" s="47"/>
      <c r="J1013" s="47"/>
      <c r="K1013" s="61"/>
      <c r="L1013" s="47"/>
      <c r="M1013" s="47"/>
      <c r="N1013" s="47"/>
      <c r="O1013" s="47"/>
      <c r="P1013" s="47"/>
      <c r="Q1013" s="47"/>
      <c r="R1013" s="47"/>
      <c r="S1013" s="47"/>
      <c r="T1013" s="47"/>
      <c r="U1013" s="47"/>
      <c r="V1013" s="47"/>
      <c r="W1013" s="47"/>
      <c r="X1013" s="47"/>
      <c r="Y1013" s="47"/>
      <c r="Z1013" s="47"/>
      <c r="AA1013" s="47"/>
      <c r="AB1013" s="47"/>
      <c r="AC1013" s="47"/>
      <c r="AD1013" s="47"/>
      <c r="AE1013" s="47"/>
      <c r="AF1013" s="47"/>
      <c r="AG1013" s="47"/>
      <c r="AH1013" s="47"/>
      <c r="AI1013" s="47"/>
      <c r="AJ1013" s="47"/>
      <c r="AK1013" s="47"/>
      <c r="AL1013" s="47"/>
      <c r="AM1013" s="47"/>
      <c r="AN1013" s="47"/>
      <c r="AO1013" s="47"/>
      <c r="AP1013" s="47"/>
      <c r="AQ1013" s="47"/>
      <c r="AR1013" s="47"/>
      <c r="AS1013" s="47"/>
      <c r="AT1013" s="47"/>
      <c r="AU1013" s="47"/>
      <c r="AV1013" s="47"/>
      <c r="AW1013" s="47"/>
      <c r="AX1013" s="47"/>
      <c r="AY1013" s="47"/>
      <c r="AZ1013" s="47"/>
      <c r="BA1013" s="47"/>
      <c r="BB1013" s="47"/>
      <c r="BC1013" s="47"/>
      <c r="BD1013" s="47"/>
      <c r="BE1013" s="47"/>
      <c r="BF1013" s="47"/>
      <c r="BG1013" s="47"/>
      <c r="BH1013" s="47"/>
      <c r="BI1013" s="47"/>
      <c r="BJ1013" s="47"/>
      <c r="BK1013" s="47"/>
      <c r="BL1013" s="47"/>
      <c r="BM1013" s="47"/>
      <c r="BN1013" s="47"/>
      <c r="BO1013" s="47"/>
      <c r="BP1013" s="47"/>
    </row>
    <row r="1014" spans="1:68" ht="12.75" customHeight="1">
      <c r="A1014" s="47"/>
      <c r="B1014" s="47"/>
      <c r="C1014" s="47"/>
      <c r="D1014" s="47"/>
      <c r="E1014" s="47"/>
      <c r="F1014" s="47"/>
      <c r="G1014" s="47"/>
      <c r="H1014" s="50"/>
      <c r="I1014" s="47"/>
      <c r="J1014" s="47"/>
      <c r="K1014" s="61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  <c r="AB1014" s="47"/>
      <c r="AC1014" s="47"/>
      <c r="AD1014" s="47"/>
      <c r="AE1014" s="47"/>
      <c r="AF1014" s="47"/>
      <c r="AG1014" s="47"/>
      <c r="AH1014" s="47"/>
      <c r="AI1014" s="47"/>
      <c r="AJ1014" s="47"/>
      <c r="AK1014" s="47"/>
      <c r="AL1014" s="47"/>
      <c r="AM1014" s="47"/>
      <c r="AN1014" s="47"/>
      <c r="AO1014" s="47"/>
      <c r="AP1014" s="47"/>
      <c r="AQ1014" s="47"/>
      <c r="AR1014" s="47"/>
      <c r="AS1014" s="47"/>
      <c r="AT1014" s="47"/>
      <c r="AU1014" s="47"/>
      <c r="AV1014" s="47"/>
      <c r="AW1014" s="47"/>
      <c r="AX1014" s="47"/>
      <c r="AY1014" s="47"/>
      <c r="AZ1014" s="47"/>
      <c r="BA1014" s="47"/>
      <c r="BB1014" s="47"/>
      <c r="BC1014" s="47"/>
      <c r="BD1014" s="47"/>
      <c r="BE1014" s="47"/>
      <c r="BF1014" s="47"/>
      <c r="BG1014" s="47"/>
      <c r="BH1014" s="47"/>
      <c r="BI1014" s="47"/>
      <c r="BJ1014" s="47"/>
      <c r="BK1014" s="47"/>
      <c r="BL1014" s="47"/>
      <c r="BM1014" s="47"/>
      <c r="BN1014" s="47"/>
      <c r="BO1014" s="47"/>
      <c r="BP1014" s="47"/>
    </row>
    <row r="1015" spans="1:68" ht="12.75" customHeight="1">
      <c r="A1015" s="47"/>
      <c r="B1015" s="47"/>
      <c r="C1015" s="47"/>
      <c r="D1015" s="47"/>
      <c r="E1015" s="47"/>
      <c r="F1015" s="47"/>
      <c r="G1015" s="47"/>
      <c r="H1015" s="50"/>
      <c r="I1015" s="47"/>
      <c r="J1015" s="47"/>
      <c r="K1015" s="61"/>
      <c r="L1015" s="47"/>
      <c r="M1015" s="47"/>
      <c r="N1015" s="47"/>
      <c r="O1015" s="47"/>
      <c r="P1015" s="47"/>
      <c r="Q1015" s="47"/>
      <c r="R1015" s="47"/>
      <c r="S1015" s="47"/>
      <c r="T1015" s="47"/>
      <c r="U1015" s="47"/>
      <c r="V1015" s="47"/>
      <c r="W1015" s="47"/>
      <c r="X1015" s="47"/>
      <c r="Y1015" s="47"/>
      <c r="Z1015" s="47"/>
      <c r="AA1015" s="47"/>
      <c r="AB1015" s="47"/>
      <c r="AC1015" s="47"/>
      <c r="AD1015" s="47"/>
      <c r="AE1015" s="47"/>
      <c r="AF1015" s="47"/>
      <c r="AG1015" s="47"/>
      <c r="AH1015" s="47"/>
      <c r="AI1015" s="47"/>
      <c r="AJ1015" s="47"/>
      <c r="AK1015" s="47"/>
      <c r="AL1015" s="47"/>
      <c r="AM1015" s="47"/>
      <c r="AN1015" s="47"/>
      <c r="AO1015" s="47"/>
      <c r="AP1015" s="47"/>
      <c r="AQ1015" s="47"/>
      <c r="AR1015" s="47"/>
      <c r="AS1015" s="47"/>
      <c r="AT1015" s="47"/>
      <c r="AU1015" s="47"/>
      <c r="AV1015" s="47"/>
      <c r="AW1015" s="47"/>
      <c r="AX1015" s="47"/>
      <c r="AY1015" s="47"/>
      <c r="AZ1015" s="47"/>
      <c r="BA1015" s="47"/>
      <c r="BB1015" s="47"/>
      <c r="BC1015" s="47"/>
      <c r="BD1015" s="47"/>
      <c r="BE1015" s="47"/>
      <c r="BF1015" s="47"/>
      <c r="BG1015" s="47"/>
      <c r="BH1015" s="47"/>
      <c r="BI1015" s="47"/>
      <c r="BJ1015" s="47"/>
      <c r="BK1015" s="47"/>
      <c r="BL1015" s="47"/>
      <c r="BM1015" s="47"/>
      <c r="BN1015" s="47"/>
      <c r="BO1015" s="47"/>
      <c r="BP1015" s="47"/>
    </row>
    <row r="1016" spans="1:68" ht="12.75" customHeight="1">
      <c r="A1016" s="47"/>
      <c r="B1016" s="47"/>
      <c r="C1016" s="47"/>
      <c r="D1016" s="47"/>
      <c r="E1016" s="47"/>
      <c r="F1016" s="47"/>
      <c r="G1016" s="47"/>
      <c r="H1016" s="50"/>
      <c r="I1016" s="47"/>
      <c r="J1016" s="47"/>
      <c r="K1016" s="61"/>
      <c r="L1016" s="47"/>
      <c r="M1016" s="47"/>
      <c r="N1016" s="47"/>
      <c r="O1016" s="47"/>
      <c r="P1016" s="47"/>
      <c r="Q1016" s="47"/>
      <c r="R1016" s="47"/>
      <c r="S1016" s="47"/>
      <c r="T1016" s="47"/>
      <c r="U1016" s="47"/>
      <c r="V1016" s="47"/>
      <c r="W1016" s="47"/>
      <c r="X1016" s="47"/>
      <c r="Y1016" s="47"/>
      <c r="Z1016" s="47"/>
      <c r="AA1016" s="47"/>
      <c r="AB1016" s="47"/>
      <c r="AC1016" s="47"/>
      <c r="AD1016" s="47"/>
      <c r="AE1016" s="47"/>
      <c r="AF1016" s="47"/>
      <c r="AG1016" s="47"/>
      <c r="AH1016" s="47"/>
      <c r="AI1016" s="47"/>
      <c r="AJ1016" s="47"/>
      <c r="AK1016" s="47"/>
      <c r="AL1016" s="47"/>
      <c r="AM1016" s="47"/>
      <c r="AN1016" s="47"/>
      <c r="AO1016" s="47"/>
      <c r="AP1016" s="47"/>
      <c r="AQ1016" s="47"/>
      <c r="AR1016" s="47"/>
      <c r="AS1016" s="47"/>
      <c r="AT1016" s="47"/>
      <c r="AU1016" s="47"/>
      <c r="AV1016" s="47"/>
      <c r="AW1016" s="47"/>
      <c r="AX1016" s="47"/>
      <c r="AY1016" s="47"/>
      <c r="AZ1016" s="47"/>
      <c r="BA1016" s="47"/>
      <c r="BB1016" s="47"/>
      <c r="BC1016" s="47"/>
      <c r="BD1016" s="47"/>
      <c r="BE1016" s="47"/>
      <c r="BF1016" s="47"/>
      <c r="BG1016" s="47"/>
      <c r="BH1016" s="47"/>
      <c r="BI1016" s="47"/>
      <c r="BJ1016" s="47"/>
      <c r="BK1016" s="47"/>
      <c r="BL1016" s="47"/>
      <c r="BM1016" s="47"/>
      <c r="BN1016" s="47"/>
      <c r="BO1016" s="47"/>
      <c r="BP1016" s="47"/>
    </row>
    <row r="1017" spans="1:68" ht="12.75" customHeight="1">
      <c r="A1017" s="47"/>
      <c r="B1017" s="47"/>
      <c r="C1017" s="47"/>
      <c r="D1017" s="47"/>
      <c r="E1017" s="47"/>
      <c r="F1017" s="47"/>
      <c r="G1017" s="47"/>
      <c r="H1017" s="50"/>
      <c r="I1017" s="47"/>
      <c r="J1017" s="47"/>
      <c r="K1017" s="61"/>
      <c r="L1017" s="47"/>
      <c r="M1017" s="47"/>
      <c r="N1017" s="47"/>
      <c r="O1017" s="47"/>
      <c r="P1017" s="47"/>
      <c r="Q1017" s="47"/>
      <c r="R1017" s="47"/>
      <c r="S1017" s="47"/>
      <c r="T1017" s="47"/>
      <c r="U1017" s="47"/>
      <c r="V1017" s="47"/>
      <c r="W1017" s="47"/>
      <c r="X1017" s="47"/>
      <c r="Y1017" s="47"/>
      <c r="Z1017" s="47"/>
      <c r="AA1017" s="47"/>
      <c r="AB1017" s="47"/>
      <c r="AC1017" s="47"/>
      <c r="AD1017" s="47"/>
      <c r="AE1017" s="47"/>
      <c r="AF1017" s="47"/>
      <c r="AG1017" s="47"/>
      <c r="AH1017" s="47"/>
      <c r="AI1017" s="47"/>
      <c r="AJ1017" s="47"/>
      <c r="AK1017" s="47"/>
      <c r="AL1017" s="47"/>
      <c r="AM1017" s="47"/>
      <c r="AN1017" s="47"/>
      <c r="AO1017" s="47"/>
      <c r="AP1017" s="47"/>
      <c r="AQ1017" s="47"/>
      <c r="AR1017" s="47"/>
      <c r="AS1017" s="47"/>
      <c r="AT1017" s="47"/>
      <c r="AU1017" s="47"/>
      <c r="AV1017" s="47"/>
      <c r="AW1017" s="47"/>
      <c r="AX1017" s="47"/>
      <c r="AY1017" s="47"/>
      <c r="AZ1017" s="47"/>
      <c r="BA1017" s="47"/>
      <c r="BB1017" s="47"/>
      <c r="BC1017" s="47"/>
      <c r="BD1017" s="47"/>
      <c r="BE1017" s="47"/>
      <c r="BF1017" s="47"/>
      <c r="BG1017" s="47"/>
      <c r="BH1017" s="47"/>
      <c r="BI1017" s="47"/>
      <c r="BJ1017" s="47"/>
      <c r="BK1017" s="47"/>
      <c r="BL1017" s="47"/>
      <c r="BM1017" s="47"/>
      <c r="BN1017" s="47"/>
      <c r="BO1017" s="47"/>
      <c r="BP1017" s="47"/>
    </row>
    <row r="1018" spans="1:68" ht="12.75" customHeight="1">
      <c r="A1018" s="47"/>
      <c r="B1018" s="47"/>
      <c r="C1018" s="47"/>
      <c r="D1018" s="47"/>
      <c r="E1018" s="47"/>
      <c r="F1018" s="47"/>
      <c r="G1018" s="47"/>
      <c r="H1018" s="50"/>
      <c r="I1018" s="47"/>
      <c r="J1018" s="47"/>
      <c r="K1018" s="61"/>
      <c r="L1018" s="47"/>
      <c r="M1018" s="47"/>
      <c r="N1018" s="47"/>
      <c r="O1018" s="47"/>
      <c r="P1018" s="47"/>
      <c r="Q1018" s="47"/>
      <c r="R1018" s="47"/>
      <c r="S1018" s="47"/>
      <c r="T1018" s="47"/>
      <c r="U1018" s="47"/>
      <c r="V1018" s="47"/>
      <c r="W1018" s="47"/>
      <c r="X1018" s="47"/>
      <c r="Y1018" s="47"/>
      <c r="Z1018" s="47"/>
      <c r="AA1018" s="47"/>
      <c r="AB1018" s="47"/>
      <c r="AC1018" s="47"/>
      <c r="AD1018" s="47"/>
      <c r="AE1018" s="47"/>
      <c r="AF1018" s="47"/>
      <c r="AG1018" s="47"/>
      <c r="AH1018" s="47"/>
      <c r="AI1018" s="47"/>
      <c r="AJ1018" s="47"/>
      <c r="AK1018" s="47"/>
      <c r="AL1018" s="47"/>
      <c r="AM1018" s="47"/>
      <c r="AN1018" s="47"/>
      <c r="AO1018" s="47"/>
      <c r="AP1018" s="47"/>
      <c r="AQ1018" s="47"/>
      <c r="AR1018" s="47"/>
      <c r="AS1018" s="47"/>
      <c r="AT1018" s="47"/>
      <c r="AU1018" s="47"/>
      <c r="AV1018" s="47"/>
      <c r="AW1018" s="47"/>
      <c r="AX1018" s="47"/>
      <c r="AY1018" s="47"/>
      <c r="AZ1018" s="47"/>
      <c r="BA1018" s="47"/>
      <c r="BB1018" s="47"/>
      <c r="BC1018" s="47"/>
      <c r="BD1018" s="47"/>
      <c r="BE1018" s="47"/>
      <c r="BF1018" s="47"/>
      <c r="BG1018" s="47"/>
      <c r="BH1018" s="47"/>
      <c r="BI1018" s="47"/>
      <c r="BJ1018" s="47"/>
      <c r="BK1018" s="47"/>
      <c r="BL1018" s="47"/>
      <c r="BM1018" s="47"/>
      <c r="BN1018" s="47"/>
      <c r="BO1018" s="47"/>
      <c r="BP1018" s="47"/>
    </row>
    <row r="1019" spans="1:68" ht="12.75" customHeight="1">
      <c r="A1019" s="47"/>
      <c r="B1019" s="47"/>
      <c r="C1019" s="47"/>
      <c r="D1019" s="47"/>
      <c r="E1019" s="47"/>
      <c r="F1019" s="47"/>
      <c r="G1019" s="47"/>
      <c r="H1019" s="50"/>
      <c r="I1019" s="47"/>
      <c r="J1019" s="47"/>
      <c r="K1019" s="61"/>
      <c r="L1019" s="47"/>
      <c r="M1019" s="47"/>
      <c r="N1019" s="47"/>
      <c r="O1019" s="47"/>
      <c r="P1019" s="47"/>
      <c r="Q1019" s="47"/>
      <c r="R1019" s="47"/>
      <c r="S1019" s="47"/>
      <c r="T1019" s="47"/>
      <c r="U1019" s="47"/>
      <c r="V1019" s="47"/>
      <c r="W1019" s="47"/>
      <c r="X1019" s="47"/>
      <c r="Y1019" s="47"/>
      <c r="Z1019" s="47"/>
      <c r="AA1019" s="47"/>
      <c r="AB1019" s="47"/>
      <c r="AC1019" s="47"/>
      <c r="AD1019" s="47"/>
      <c r="AE1019" s="47"/>
      <c r="AF1019" s="47"/>
      <c r="AG1019" s="47"/>
      <c r="AH1019" s="47"/>
      <c r="AI1019" s="47"/>
      <c r="AJ1019" s="47"/>
      <c r="AK1019" s="47"/>
      <c r="AL1019" s="47"/>
      <c r="AM1019" s="47"/>
      <c r="AN1019" s="47"/>
      <c r="AO1019" s="47"/>
      <c r="AP1019" s="47"/>
      <c r="AQ1019" s="47"/>
      <c r="AR1019" s="47"/>
      <c r="AS1019" s="47"/>
      <c r="AT1019" s="47"/>
      <c r="AU1019" s="47"/>
      <c r="AV1019" s="47"/>
      <c r="AW1019" s="47"/>
      <c r="AX1019" s="47"/>
      <c r="AY1019" s="47"/>
      <c r="AZ1019" s="47"/>
      <c r="BA1019" s="47"/>
      <c r="BB1019" s="47"/>
      <c r="BC1019" s="47"/>
      <c r="BD1019" s="47"/>
      <c r="BE1019" s="47"/>
      <c r="BF1019" s="47"/>
      <c r="BG1019" s="47"/>
      <c r="BH1019" s="47"/>
      <c r="BI1019" s="47"/>
      <c r="BJ1019" s="47"/>
      <c r="BK1019" s="47"/>
      <c r="BL1019" s="47"/>
      <c r="BM1019" s="47"/>
      <c r="BN1019" s="47"/>
      <c r="BO1019" s="47"/>
      <c r="BP1019" s="47"/>
    </row>
    <row r="1020" spans="1:68" ht="12.75" customHeight="1">
      <c r="A1020" s="47"/>
      <c r="B1020" s="47"/>
      <c r="C1020" s="47"/>
      <c r="D1020" s="47"/>
      <c r="E1020" s="47"/>
      <c r="F1020" s="47"/>
      <c r="G1020" s="47"/>
      <c r="H1020" s="50"/>
      <c r="I1020" s="47"/>
      <c r="J1020" s="47"/>
      <c r="K1020" s="61"/>
      <c r="L1020" s="47"/>
      <c r="M1020" s="47"/>
      <c r="N1020" s="47"/>
      <c r="O1020" s="47"/>
      <c r="P1020" s="47"/>
      <c r="Q1020" s="47"/>
      <c r="R1020" s="47"/>
      <c r="S1020" s="47"/>
      <c r="T1020" s="47"/>
      <c r="U1020" s="47"/>
      <c r="V1020" s="47"/>
      <c r="W1020" s="47"/>
      <c r="X1020" s="47"/>
      <c r="Y1020" s="47"/>
      <c r="Z1020" s="47"/>
      <c r="AA1020" s="47"/>
      <c r="AB1020" s="47"/>
      <c r="AC1020" s="47"/>
      <c r="AD1020" s="47"/>
      <c r="AE1020" s="47"/>
      <c r="AF1020" s="47"/>
      <c r="AG1020" s="47"/>
      <c r="AH1020" s="47"/>
      <c r="AI1020" s="47"/>
      <c r="AJ1020" s="47"/>
      <c r="AK1020" s="47"/>
      <c r="AL1020" s="47"/>
      <c r="AM1020" s="47"/>
      <c r="AN1020" s="47"/>
      <c r="AO1020" s="47"/>
      <c r="AP1020" s="47"/>
      <c r="AQ1020" s="47"/>
      <c r="AR1020" s="47"/>
      <c r="AS1020" s="47"/>
      <c r="AT1020" s="47"/>
      <c r="AU1020" s="47"/>
      <c r="AV1020" s="47"/>
      <c r="AW1020" s="47"/>
      <c r="AX1020" s="47"/>
      <c r="AY1020" s="47"/>
      <c r="AZ1020" s="47"/>
      <c r="BA1020" s="47"/>
      <c r="BB1020" s="47"/>
      <c r="BC1020" s="47"/>
      <c r="BD1020" s="47"/>
      <c r="BE1020" s="47"/>
      <c r="BF1020" s="47"/>
      <c r="BG1020" s="47"/>
      <c r="BH1020" s="47"/>
      <c r="BI1020" s="47"/>
      <c r="BJ1020" s="47"/>
      <c r="BK1020" s="47"/>
      <c r="BL1020" s="47"/>
      <c r="BM1020" s="47"/>
      <c r="BN1020" s="47"/>
      <c r="BO1020" s="47"/>
      <c r="BP1020" s="47"/>
    </row>
    <row r="1021" spans="1:68" ht="12.75" customHeight="1">
      <c r="A1021" s="47"/>
      <c r="B1021" s="47"/>
      <c r="C1021" s="47"/>
      <c r="D1021" s="47"/>
      <c r="E1021" s="47"/>
      <c r="F1021" s="47"/>
      <c r="G1021" s="47"/>
      <c r="H1021" s="50"/>
      <c r="I1021" s="47"/>
      <c r="J1021" s="47"/>
      <c r="K1021" s="61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  <c r="AB1021" s="47"/>
      <c r="AC1021" s="47"/>
      <c r="AD1021" s="47"/>
      <c r="AE1021" s="47"/>
      <c r="AF1021" s="47"/>
      <c r="AG1021" s="47"/>
      <c r="AH1021" s="47"/>
      <c r="AI1021" s="47"/>
      <c r="AJ1021" s="47"/>
      <c r="AK1021" s="47"/>
      <c r="AL1021" s="47"/>
      <c r="AM1021" s="47"/>
      <c r="AN1021" s="47"/>
      <c r="AO1021" s="47"/>
      <c r="AP1021" s="47"/>
      <c r="AQ1021" s="47"/>
      <c r="AR1021" s="47"/>
      <c r="AS1021" s="47"/>
      <c r="AT1021" s="47"/>
      <c r="AU1021" s="47"/>
      <c r="AV1021" s="47"/>
      <c r="AW1021" s="47"/>
      <c r="AX1021" s="47"/>
      <c r="AY1021" s="47"/>
      <c r="AZ1021" s="47"/>
      <c r="BA1021" s="47"/>
      <c r="BB1021" s="47"/>
      <c r="BC1021" s="47"/>
      <c r="BD1021" s="47"/>
      <c r="BE1021" s="47"/>
      <c r="BF1021" s="47"/>
      <c r="BG1021" s="47"/>
      <c r="BH1021" s="47"/>
      <c r="BI1021" s="47"/>
      <c r="BJ1021" s="47"/>
      <c r="BK1021" s="47"/>
      <c r="BL1021" s="47"/>
      <c r="BM1021" s="47"/>
      <c r="BN1021" s="47"/>
      <c r="BO1021" s="47"/>
      <c r="BP1021" s="47"/>
    </row>
    <row r="1022" spans="1:68" ht="12.75" customHeight="1">
      <c r="A1022" s="47"/>
      <c r="B1022" s="47"/>
      <c r="C1022" s="47"/>
      <c r="D1022" s="47"/>
      <c r="E1022" s="47"/>
      <c r="F1022" s="47"/>
      <c r="G1022" s="47"/>
      <c r="H1022" s="50"/>
      <c r="I1022" s="47"/>
      <c r="J1022" s="47"/>
      <c r="K1022" s="61"/>
      <c r="L1022" s="47"/>
      <c r="M1022" s="47"/>
      <c r="N1022" s="47"/>
      <c r="O1022" s="47"/>
      <c r="P1022" s="47"/>
      <c r="Q1022" s="47"/>
      <c r="R1022" s="47"/>
      <c r="S1022" s="47"/>
      <c r="T1022" s="47"/>
      <c r="U1022" s="47"/>
      <c r="V1022" s="47"/>
      <c r="W1022" s="47"/>
      <c r="X1022" s="47"/>
      <c r="Y1022" s="47"/>
      <c r="Z1022" s="47"/>
      <c r="AA1022" s="47"/>
      <c r="AB1022" s="47"/>
      <c r="AC1022" s="47"/>
      <c r="AD1022" s="47"/>
      <c r="AE1022" s="47"/>
      <c r="AF1022" s="47"/>
      <c r="AG1022" s="47"/>
      <c r="AH1022" s="47"/>
      <c r="AI1022" s="47"/>
      <c r="AJ1022" s="47"/>
      <c r="AK1022" s="47"/>
      <c r="AL1022" s="47"/>
      <c r="AM1022" s="47"/>
      <c r="AN1022" s="47"/>
      <c r="AO1022" s="47"/>
      <c r="AP1022" s="47"/>
      <c r="AQ1022" s="47"/>
      <c r="AR1022" s="47"/>
      <c r="AS1022" s="47"/>
      <c r="AT1022" s="47"/>
      <c r="AU1022" s="47"/>
      <c r="AV1022" s="47"/>
      <c r="AW1022" s="47"/>
      <c r="AX1022" s="47"/>
      <c r="AY1022" s="47"/>
      <c r="AZ1022" s="47"/>
      <c r="BA1022" s="47"/>
      <c r="BB1022" s="47"/>
      <c r="BC1022" s="47"/>
      <c r="BD1022" s="47"/>
      <c r="BE1022" s="47"/>
      <c r="BF1022" s="47"/>
      <c r="BG1022" s="47"/>
      <c r="BH1022" s="47"/>
      <c r="BI1022" s="47"/>
      <c r="BJ1022" s="47"/>
      <c r="BK1022" s="47"/>
      <c r="BL1022" s="47"/>
      <c r="BM1022" s="47"/>
      <c r="BN1022" s="47"/>
      <c r="BO1022" s="47"/>
      <c r="BP1022" s="47"/>
    </row>
    <row r="1023" spans="1:68" ht="12.75" customHeight="1">
      <c r="A1023" s="47"/>
      <c r="B1023" s="47"/>
      <c r="C1023" s="47"/>
      <c r="D1023" s="47"/>
      <c r="E1023" s="47"/>
      <c r="F1023" s="47"/>
      <c r="G1023" s="47"/>
      <c r="H1023" s="50"/>
      <c r="I1023" s="47"/>
      <c r="J1023" s="47"/>
      <c r="K1023" s="61"/>
      <c r="L1023" s="47"/>
      <c r="M1023" s="47"/>
      <c r="N1023" s="47"/>
      <c r="O1023" s="47"/>
      <c r="P1023" s="47"/>
      <c r="Q1023" s="47"/>
      <c r="R1023" s="47"/>
      <c r="S1023" s="47"/>
      <c r="T1023" s="47"/>
      <c r="U1023" s="47"/>
      <c r="V1023" s="47"/>
      <c r="W1023" s="47"/>
      <c r="X1023" s="47"/>
      <c r="Y1023" s="47"/>
      <c r="Z1023" s="47"/>
      <c r="AA1023" s="47"/>
      <c r="AB1023" s="47"/>
      <c r="AC1023" s="47"/>
      <c r="AD1023" s="47"/>
      <c r="AE1023" s="47"/>
      <c r="AF1023" s="47"/>
      <c r="AG1023" s="47"/>
      <c r="AH1023" s="47"/>
      <c r="AI1023" s="47"/>
      <c r="AJ1023" s="47"/>
      <c r="AK1023" s="47"/>
      <c r="AL1023" s="47"/>
      <c r="AM1023" s="47"/>
      <c r="AN1023" s="47"/>
      <c r="AO1023" s="47"/>
      <c r="AP1023" s="47"/>
      <c r="AQ1023" s="47"/>
      <c r="AR1023" s="47"/>
      <c r="AS1023" s="47"/>
      <c r="AT1023" s="47"/>
      <c r="AU1023" s="47"/>
      <c r="AV1023" s="47"/>
      <c r="AW1023" s="47"/>
      <c r="AX1023" s="47"/>
      <c r="AY1023" s="47"/>
      <c r="AZ1023" s="47"/>
      <c r="BA1023" s="47"/>
      <c r="BB1023" s="47"/>
      <c r="BC1023" s="47"/>
      <c r="BD1023" s="47"/>
      <c r="BE1023" s="47"/>
      <c r="BF1023" s="47"/>
      <c r="BG1023" s="47"/>
      <c r="BH1023" s="47"/>
      <c r="BI1023" s="47"/>
      <c r="BJ1023" s="47"/>
      <c r="BK1023" s="47"/>
      <c r="BL1023" s="47"/>
      <c r="BM1023" s="47"/>
      <c r="BN1023" s="47"/>
      <c r="BO1023" s="47"/>
      <c r="BP1023" s="47"/>
    </row>
    <row r="1024" spans="1:68" ht="12.75" customHeight="1">
      <c r="A1024" s="47"/>
      <c r="B1024" s="47"/>
      <c r="C1024" s="47"/>
      <c r="D1024" s="47"/>
      <c r="E1024" s="47"/>
      <c r="F1024" s="47"/>
      <c r="G1024" s="47"/>
      <c r="H1024" s="50"/>
      <c r="I1024" s="47"/>
      <c r="J1024" s="47"/>
      <c r="K1024" s="61"/>
      <c r="L1024" s="47"/>
      <c r="M1024" s="47"/>
      <c r="N1024" s="47"/>
      <c r="O1024" s="47"/>
      <c r="P1024" s="47"/>
      <c r="Q1024" s="47"/>
      <c r="R1024" s="47"/>
      <c r="S1024" s="47"/>
      <c r="T1024" s="47"/>
      <c r="U1024" s="47"/>
      <c r="V1024" s="47"/>
      <c r="W1024" s="47"/>
      <c r="X1024" s="47"/>
      <c r="Y1024" s="47"/>
      <c r="Z1024" s="47"/>
      <c r="AA1024" s="47"/>
      <c r="AB1024" s="47"/>
      <c r="AC1024" s="47"/>
      <c r="AD1024" s="47"/>
      <c r="AE1024" s="47"/>
      <c r="AF1024" s="47"/>
      <c r="AG1024" s="47"/>
      <c r="AH1024" s="47"/>
      <c r="AI1024" s="47"/>
      <c r="AJ1024" s="47"/>
      <c r="AK1024" s="47"/>
      <c r="AL1024" s="47"/>
      <c r="AM1024" s="47"/>
      <c r="AN1024" s="47"/>
      <c r="AO1024" s="47"/>
      <c r="AP1024" s="47"/>
      <c r="AQ1024" s="47"/>
      <c r="AR1024" s="47"/>
      <c r="AS1024" s="47"/>
      <c r="AT1024" s="47"/>
      <c r="AU1024" s="47"/>
      <c r="AV1024" s="47"/>
      <c r="AW1024" s="47"/>
      <c r="AX1024" s="47"/>
      <c r="AY1024" s="47"/>
      <c r="AZ1024" s="47"/>
      <c r="BA1024" s="47"/>
      <c r="BB1024" s="47"/>
      <c r="BC1024" s="47"/>
      <c r="BD1024" s="47"/>
      <c r="BE1024" s="47"/>
      <c r="BF1024" s="47"/>
      <c r="BG1024" s="47"/>
      <c r="BH1024" s="47"/>
      <c r="BI1024" s="47"/>
      <c r="BJ1024" s="47"/>
      <c r="BK1024" s="47"/>
      <c r="BL1024" s="47"/>
      <c r="BM1024" s="47"/>
      <c r="BN1024" s="47"/>
      <c r="BO1024" s="47"/>
      <c r="BP1024" s="47"/>
    </row>
    <row r="1025" spans="1:68" ht="12.75" customHeight="1">
      <c r="A1025" s="47"/>
      <c r="B1025" s="47"/>
      <c r="C1025" s="47"/>
      <c r="D1025" s="47"/>
      <c r="E1025" s="47"/>
      <c r="F1025" s="47"/>
      <c r="G1025" s="47"/>
      <c r="H1025" s="50"/>
      <c r="I1025" s="47"/>
      <c r="J1025" s="47"/>
      <c r="K1025" s="61"/>
      <c r="L1025" s="47"/>
      <c r="M1025" s="47"/>
      <c r="N1025" s="47"/>
      <c r="O1025" s="47"/>
      <c r="P1025" s="47"/>
      <c r="Q1025" s="47"/>
      <c r="R1025" s="47"/>
      <c r="S1025" s="47"/>
      <c r="T1025" s="47"/>
      <c r="U1025" s="47"/>
      <c r="V1025" s="47"/>
      <c r="W1025" s="47"/>
      <c r="X1025" s="47"/>
      <c r="Y1025" s="47"/>
      <c r="Z1025" s="47"/>
      <c r="AA1025" s="47"/>
      <c r="AB1025" s="47"/>
      <c r="AC1025" s="47"/>
      <c r="AD1025" s="47"/>
      <c r="AE1025" s="47"/>
      <c r="AF1025" s="47"/>
      <c r="AG1025" s="47"/>
      <c r="AH1025" s="47"/>
      <c r="AI1025" s="47"/>
      <c r="AJ1025" s="47"/>
      <c r="AK1025" s="47"/>
      <c r="AL1025" s="47"/>
      <c r="AM1025" s="47"/>
      <c r="AN1025" s="47"/>
      <c r="AO1025" s="47"/>
      <c r="AP1025" s="47"/>
      <c r="AQ1025" s="47"/>
      <c r="AR1025" s="47"/>
      <c r="AS1025" s="47"/>
      <c r="AT1025" s="47"/>
      <c r="AU1025" s="47"/>
      <c r="AV1025" s="47"/>
      <c r="AW1025" s="47"/>
      <c r="AX1025" s="47"/>
      <c r="AY1025" s="47"/>
      <c r="AZ1025" s="47"/>
      <c r="BA1025" s="47"/>
      <c r="BB1025" s="47"/>
      <c r="BC1025" s="47"/>
      <c r="BD1025" s="47"/>
      <c r="BE1025" s="47"/>
      <c r="BF1025" s="47"/>
      <c r="BG1025" s="47"/>
      <c r="BH1025" s="47"/>
      <c r="BI1025" s="47"/>
      <c r="BJ1025" s="47"/>
      <c r="BK1025" s="47"/>
      <c r="BL1025" s="47"/>
      <c r="BM1025" s="47"/>
      <c r="BN1025" s="47"/>
      <c r="BO1025" s="47"/>
      <c r="BP1025" s="47"/>
    </row>
    <row r="1026" spans="1:68" ht="12.75" customHeight="1">
      <c r="A1026" s="47"/>
      <c r="B1026" s="47"/>
      <c r="C1026" s="47"/>
      <c r="D1026" s="47"/>
      <c r="E1026" s="47"/>
      <c r="F1026" s="47"/>
      <c r="G1026" s="47"/>
      <c r="H1026" s="50"/>
      <c r="I1026" s="47"/>
      <c r="J1026" s="47"/>
      <c r="K1026" s="61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V1026" s="47"/>
      <c r="W1026" s="47"/>
      <c r="X1026" s="47"/>
      <c r="Y1026" s="47"/>
      <c r="Z1026" s="47"/>
      <c r="AA1026" s="47"/>
      <c r="AB1026" s="47"/>
      <c r="AC1026" s="47"/>
      <c r="AD1026" s="47"/>
      <c r="AE1026" s="47"/>
      <c r="AF1026" s="47"/>
      <c r="AG1026" s="47"/>
      <c r="AH1026" s="47"/>
      <c r="AI1026" s="47"/>
      <c r="AJ1026" s="47"/>
      <c r="AK1026" s="47"/>
      <c r="AL1026" s="47"/>
      <c r="AM1026" s="47"/>
      <c r="AN1026" s="47"/>
      <c r="AO1026" s="47"/>
      <c r="AP1026" s="47"/>
      <c r="AQ1026" s="47"/>
      <c r="AR1026" s="47"/>
      <c r="AS1026" s="47"/>
      <c r="AT1026" s="47"/>
      <c r="AU1026" s="47"/>
      <c r="AV1026" s="47"/>
      <c r="AW1026" s="47"/>
      <c r="AX1026" s="47"/>
      <c r="AY1026" s="47"/>
      <c r="AZ1026" s="47"/>
      <c r="BA1026" s="47"/>
      <c r="BB1026" s="47"/>
      <c r="BC1026" s="47"/>
      <c r="BD1026" s="47"/>
      <c r="BE1026" s="47"/>
      <c r="BF1026" s="47"/>
      <c r="BG1026" s="47"/>
      <c r="BH1026" s="47"/>
      <c r="BI1026" s="47"/>
      <c r="BJ1026" s="47"/>
      <c r="BK1026" s="47"/>
      <c r="BL1026" s="47"/>
      <c r="BM1026" s="47"/>
      <c r="BN1026" s="47"/>
      <c r="BO1026" s="47"/>
      <c r="BP1026" s="47"/>
    </row>
    <row r="1027" spans="1:68" ht="12.75" customHeight="1">
      <c r="A1027" s="47"/>
      <c r="B1027" s="47"/>
      <c r="C1027" s="47"/>
      <c r="D1027" s="47"/>
      <c r="E1027" s="47"/>
      <c r="F1027" s="47"/>
      <c r="G1027" s="47"/>
      <c r="H1027" s="50"/>
      <c r="I1027" s="47"/>
      <c r="J1027" s="47"/>
      <c r="K1027" s="61"/>
      <c r="L1027" s="47"/>
      <c r="M1027" s="47"/>
      <c r="N1027" s="47"/>
      <c r="O1027" s="47"/>
      <c r="P1027" s="47"/>
      <c r="Q1027" s="47"/>
      <c r="R1027" s="47"/>
      <c r="S1027" s="47"/>
      <c r="T1027" s="47"/>
      <c r="U1027" s="47"/>
      <c r="V1027" s="47"/>
      <c r="W1027" s="47"/>
      <c r="X1027" s="47"/>
      <c r="Y1027" s="47"/>
      <c r="Z1027" s="47"/>
      <c r="AA1027" s="47"/>
      <c r="AB1027" s="47"/>
      <c r="AC1027" s="47"/>
      <c r="AD1027" s="47"/>
      <c r="AE1027" s="47"/>
      <c r="AF1027" s="47"/>
      <c r="AG1027" s="47"/>
      <c r="AH1027" s="47"/>
      <c r="AI1027" s="47"/>
      <c r="AJ1027" s="47"/>
      <c r="AK1027" s="47"/>
      <c r="AL1027" s="47"/>
      <c r="AM1027" s="47"/>
      <c r="AN1027" s="47"/>
      <c r="AO1027" s="47"/>
      <c r="AP1027" s="47"/>
      <c r="AQ1027" s="47"/>
      <c r="AR1027" s="47"/>
      <c r="AS1027" s="47"/>
      <c r="AT1027" s="47"/>
      <c r="AU1027" s="47"/>
      <c r="AV1027" s="47"/>
      <c r="AW1027" s="47"/>
      <c r="AX1027" s="47"/>
      <c r="AY1027" s="47"/>
      <c r="AZ1027" s="47"/>
      <c r="BA1027" s="47"/>
      <c r="BB1027" s="47"/>
      <c r="BC1027" s="47"/>
      <c r="BD1027" s="47"/>
      <c r="BE1027" s="47"/>
      <c r="BF1027" s="47"/>
      <c r="BG1027" s="47"/>
      <c r="BH1027" s="47"/>
      <c r="BI1027" s="47"/>
      <c r="BJ1027" s="47"/>
      <c r="BK1027" s="47"/>
      <c r="BL1027" s="47"/>
      <c r="BM1027" s="47"/>
      <c r="BN1027" s="47"/>
      <c r="BO1027" s="47"/>
      <c r="BP1027" s="47"/>
    </row>
    <row r="1028" spans="1:68" ht="12.75" customHeight="1">
      <c r="A1028" s="47"/>
      <c r="B1028" s="47"/>
      <c r="C1028" s="47"/>
      <c r="D1028" s="47"/>
      <c r="E1028" s="47"/>
      <c r="F1028" s="47"/>
      <c r="G1028" s="47"/>
      <c r="H1028" s="50"/>
      <c r="I1028" s="47"/>
      <c r="J1028" s="47"/>
      <c r="K1028" s="61"/>
      <c r="L1028" s="47"/>
      <c r="M1028" s="47"/>
      <c r="N1028" s="47"/>
      <c r="O1028" s="47"/>
      <c r="P1028" s="47"/>
      <c r="Q1028" s="47"/>
      <c r="R1028" s="47"/>
      <c r="S1028" s="47"/>
      <c r="T1028" s="47"/>
      <c r="U1028" s="47"/>
      <c r="V1028" s="47"/>
      <c r="W1028" s="47"/>
      <c r="X1028" s="47"/>
      <c r="Y1028" s="47"/>
      <c r="Z1028" s="47"/>
      <c r="AA1028" s="47"/>
      <c r="AB1028" s="47"/>
      <c r="AC1028" s="47"/>
      <c r="AD1028" s="47"/>
      <c r="AE1028" s="47"/>
      <c r="AF1028" s="47"/>
      <c r="AG1028" s="47"/>
      <c r="AH1028" s="47"/>
      <c r="AI1028" s="47"/>
      <c r="AJ1028" s="47"/>
      <c r="AK1028" s="47"/>
      <c r="AL1028" s="47"/>
      <c r="AM1028" s="47"/>
      <c r="AN1028" s="47"/>
      <c r="AO1028" s="47"/>
      <c r="AP1028" s="47"/>
      <c r="AQ1028" s="47"/>
      <c r="AR1028" s="47"/>
      <c r="AS1028" s="47"/>
      <c r="AT1028" s="47"/>
      <c r="AU1028" s="47"/>
      <c r="AV1028" s="47"/>
      <c r="AW1028" s="47"/>
      <c r="AX1028" s="47"/>
      <c r="AY1028" s="47"/>
      <c r="AZ1028" s="47"/>
      <c r="BA1028" s="47"/>
      <c r="BB1028" s="47"/>
      <c r="BC1028" s="47"/>
      <c r="BD1028" s="47"/>
      <c r="BE1028" s="47"/>
      <c r="BF1028" s="47"/>
      <c r="BG1028" s="47"/>
      <c r="BH1028" s="47"/>
      <c r="BI1028" s="47"/>
      <c r="BJ1028" s="47"/>
      <c r="BK1028" s="47"/>
      <c r="BL1028" s="47"/>
      <c r="BM1028" s="47"/>
      <c r="BN1028" s="47"/>
      <c r="BO1028" s="47"/>
      <c r="BP1028" s="47"/>
    </row>
    <row r="1029" spans="1:68" ht="12.75" customHeight="1">
      <c r="A1029" s="47"/>
      <c r="B1029" s="47"/>
      <c r="C1029" s="47"/>
      <c r="D1029" s="47"/>
      <c r="E1029" s="47"/>
      <c r="F1029" s="47"/>
      <c r="G1029" s="47"/>
      <c r="H1029" s="50"/>
      <c r="I1029" s="47"/>
      <c r="J1029" s="47"/>
      <c r="K1029" s="61"/>
      <c r="L1029" s="47"/>
      <c r="M1029" s="47"/>
      <c r="N1029" s="47"/>
      <c r="O1029" s="47"/>
      <c r="P1029" s="47"/>
      <c r="Q1029" s="47"/>
      <c r="R1029" s="47"/>
      <c r="S1029" s="47"/>
      <c r="T1029" s="47"/>
      <c r="U1029" s="47"/>
      <c r="V1029" s="47"/>
      <c r="W1029" s="47"/>
      <c r="X1029" s="47"/>
      <c r="Y1029" s="47"/>
      <c r="Z1029" s="47"/>
      <c r="AA1029" s="47"/>
      <c r="AB1029" s="47"/>
      <c r="AC1029" s="47"/>
      <c r="AD1029" s="47"/>
      <c r="AE1029" s="47"/>
      <c r="AF1029" s="47"/>
      <c r="AG1029" s="47"/>
      <c r="AH1029" s="47"/>
      <c r="AI1029" s="47"/>
      <c r="AJ1029" s="47"/>
      <c r="AK1029" s="47"/>
      <c r="AL1029" s="47"/>
      <c r="AM1029" s="47"/>
      <c r="AN1029" s="47"/>
      <c r="AO1029" s="47"/>
      <c r="AP1029" s="47"/>
      <c r="AQ1029" s="47"/>
      <c r="AR1029" s="47"/>
      <c r="AS1029" s="47"/>
      <c r="AT1029" s="47"/>
      <c r="AU1029" s="47"/>
      <c r="AV1029" s="47"/>
      <c r="AW1029" s="47"/>
      <c r="AX1029" s="47"/>
      <c r="AY1029" s="47"/>
      <c r="AZ1029" s="47"/>
      <c r="BA1029" s="47"/>
      <c r="BB1029" s="47"/>
      <c r="BC1029" s="47"/>
      <c r="BD1029" s="47"/>
      <c r="BE1029" s="47"/>
      <c r="BF1029" s="47"/>
      <c r="BG1029" s="47"/>
      <c r="BH1029" s="47"/>
      <c r="BI1029" s="47"/>
      <c r="BJ1029" s="47"/>
      <c r="BK1029" s="47"/>
      <c r="BL1029" s="47"/>
      <c r="BM1029" s="47"/>
      <c r="BN1029" s="47"/>
      <c r="BO1029" s="47"/>
      <c r="BP1029" s="47"/>
    </row>
    <row r="1030" spans="1:68" ht="12.75" customHeight="1">
      <c r="A1030" s="47"/>
      <c r="B1030" s="47"/>
      <c r="C1030" s="47"/>
      <c r="D1030" s="47"/>
      <c r="E1030" s="47"/>
      <c r="F1030" s="47"/>
      <c r="G1030" s="47"/>
      <c r="H1030" s="50"/>
      <c r="I1030" s="47"/>
      <c r="J1030" s="47"/>
      <c r="K1030" s="61"/>
      <c r="L1030" s="47"/>
      <c r="M1030" s="47"/>
      <c r="N1030" s="47"/>
      <c r="O1030" s="47"/>
      <c r="P1030" s="47"/>
      <c r="Q1030" s="47"/>
      <c r="R1030" s="47"/>
      <c r="S1030" s="47"/>
      <c r="T1030" s="47"/>
      <c r="U1030" s="47"/>
      <c r="V1030" s="47"/>
      <c r="W1030" s="47"/>
      <c r="X1030" s="47"/>
      <c r="Y1030" s="47"/>
      <c r="Z1030" s="47"/>
      <c r="AA1030" s="47"/>
      <c r="AB1030" s="47"/>
      <c r="AC1030" s="47"/>
      <c r="AD1030" s="47"/>
      <c r="AE1030" s="47"/>
      <c r="AF1030" s="47"/>
      <c r="AG1030" s="47"/>
      <c r="AH1030" s="47"/>
      <c r="AI1030" s="47"/>
      <c r="AJ1030" s="47"/>
      <c r="AK1030" s="47"/>
      <c r="AL1030" s="47"/>
      <c r="AM1030" s="47"/>
      <c r="AN1030" s="47"/>
      <c r="AO1030" s="47"/>
      <c r="AP1030" s="47"/>
      <c r="AQ1030" s="47"/>
      <c r="AR1030" s="47"/>
      <c r="AS1030" s="47"/>
      <c r="AT1030" s="47"/>
      <c r="AU1030" s="47"/>
      <c r="AV1030" s="47"/>
      <c r="AW1030" s="47"/>
      <c r="AX1030" s="47"/>
      <c r="AY1030" s="47"/>
      <c r="AZ1030" s="47"/>
      <c r="BA1030" s="47"/>
      <c r="BB1030" s="47"/>
      <c r="BC1030" s="47"/>
      <c r="BD1030" s="47"/>
      <c r="BE1030" s="47"/>
      <c r="BF1030" s="47"/>
      <c r="BG1030" s="47"/>
      <c r="BH1030" s="47"/>
      <c r="BI1030" s="47"/>
      <c r="BJ1030" s="47"/>
      <c r="BK1030" s="47"/>
      <c r="BL1030" s="47"/>
      <c r="BM1030" s="47"/>
      <c r="BN1030" s="47"/>
      <c r="BO1030" s="47"/>
      <c r="BP1030" s="47"/>
    </row>
    <row r="1031" spans="1:68" ht="12.75" customHeight="1">
      <c r="A1031" s="47"/>
      <c r="B1031" s="47"/>
      <c r="C1031" s="47"/>
      <c r="D1031" s="47"/>
      <c r="E1031" s="47"/>
      <c r="F1031" s="47"/>
      <c r="G1031" s="47"/>
      <c r="H1031" s="50"/>
      <c r="I1031" s="47"/>
      <c r="J1031" s="47"/>
      <c r="K1031" s="61"/>
      <c r="L1031" s="47"/>
      <c r="M1031" s="47"/>
      <c r="N1031" s="47"/>
      <c r="O1031" s="47"/>
      <c r="P1031" s="47"/>
      <c r="Q1031" s="47"/>
      <c r="R1031" s="47"/>
      <c r="S1031" s="47"/>
      <c r="T1031" s="47"/>
      <c r="U1031" s="47"/>
      <c r="V1031" s="47"/>
      <c r="W1031" s="47"/>
      <c r="X1031" s="47"/>
      <c r="Y1031" s="47"/>
      <c r="Z1031" s="47"/>
      <c r="AA1031" s="47"/>
      <c r="AB1031" s="47"/>
      <c r="AC1031" s="47"/>
      <c r="AD1031" s="47"/>
      <c r="AE1031" s="47"/>
      <c r="AF1031" s="47"/>
      <c r="AG1031" s="47"/>
      <c r="AH1031" s="47"/>
      <c r="AI1031" s="47"/>
      <c r="AJ1031" s="47"/>
      <c r="AK1031" s="47"/>
      <c r="AL1031" s="47"/>
      <c r="AM1031" s="47"/>
      <c r="AN1031" s="47"/>
      <c r="AO1031" s="47"/>
      <c r="AP1031" s="47"/>
      <c r="AQ1031" s="47"/>
      <c r="AR1031" s="47"/>
      <c r="AS1031" s="47"/>
      <c r="AT1031" s="47"/>
      <c r="AU1031" s="47"/>
      <c r="AV1031" s="47"/>
      <c r="AW1031" s="47"/>
      <c r="AX1031" s="47"/>
      <c r="AY1031" s="47"/>
      <c r="AZ1031" s="47"/>
      <c r="BA1031" s="47"/>
      <c r="BB1031" s="47"/>
      <c r="BC1031" s="47"/>
      <c r="BD1031" s="47"/>
      <c r="BE1031" s="47"/>
      <c r="BF1031" s="47"/>
      <c r="BG1031" s="47"/>
      <c r="BH1031" s="47"/>
      <c r="BI1031" s="47"/>
      <c r="BJ1031" s="47"/>
      <c r="BK1031" s="47"/>
      <c r="BL1031" s="47"/>
      <c r="BM1031" s="47"/>
      <c r="BN1031" s="47"/>
      <c r="BO1031" s="47"/>
      <c r="BP1031" s="47"/>
    </row>
    <row r="1032" spans="1:68" ht="12.75" customHeight="1">
      <c r="A1032" s="47"/>
      <c r="B1032" s="47"/>
      <c r="C1032" s="47"/>
      <c r="D1032" s="47"/>
      <c r="E1032" s="47"/>
      <c r="F1032" s="47"/>
      <c r="G1032" s="47"/>
      <c r="H1032" s="50"/>
      <c r="I1032" s="47"/>
      <c r="J1032" s="47"/>
      <c r="K1032" s="61"/>
      <c r="L1032" s="47"/>
      <c r="M1032" s="47"/>
      <c r="N1032" s="47"/>
      <c r="O1032" s="47"/>
      <c r="P1032" s="47"/>
      <c r="Q1032" s="47"/>
      <c r="R1032" s="47"/>
      <c r="S1032" s="47"/>
      <c r="T1032" s="47"/>
      <c r="U1032" s="47"/>
      <c r="V1032" s="47"/>
      <c r="W1032" s="47"/>
      <c r="X1032" s="47"/>
      <c r="Y1032" s="47"/>
      <c r="Z1032" s="47"/>
      <c r="AA1032" s="47"/>
      <c r="AB1032" s="47"/>
      <c r="AC1032" s="47"/>
      <c r="AD1032" s="47"/>
      <c r="AE1032" s="47"/>
      <c r="AF1032" s="47"/>
      <c r="AG1032" s="47"/>
      <c r="AH1032" s="47"/>
      <c r="AI1032" s="47"/>
      <c r="AJ1032" s="47"/>
      <c r="AK1032" s="47"/>
      <c r="AL1032" s="47"/>
      <c r="AM1032" s="47"/>
      <c r="AN1032" s="47"/>
      <c r="AO1032" s="47"/>
      <c r="AP1032" s="47"/>
      <c r="AQ1032" s="47"/>
      <c r="AR1032" s="47"/>
      <c r="AS1032" s="47"/>
      <c r="AT1032" s="47"/>
      <c r="AU1032" s="47"/>
      <c r="AV1032" s="47"/>
      <c r="AW1032" s="47"/>
      <c r="AX1032" s="47"/>
      <c r="AY1032" s="47"/>
      <c r="AZ1032" s="47"/>
      <c r="BA1032" s="47"/>
      <c r="BB1032" s="47"/>
      <c r="BC1032" s="47"/>
      <c r="BD1032" s="47"/>
      <c r="BE1032" s="47"/>
      <c r="BF1032" s="47"/>
      <c r="BG1032" s="47"/>
      <c r="BH1032" s="47"/>
      <c r="BI1032" s="47"/>
      <c r="BJ1032" s="47"/>
      <c r="BK1032" s="47"/>
      <c r="BL1032" s="47"/>
      <c r="BM1032" s="47"/>
      <c r="BN1032" s="47"/>
      <c r="BO1032" s="47"/>
      <c r="BP1032" s="47"/>
    </row>
    <row r="1033" spans="1:68" ht="12.75" customHeight="1">
      <c r="A1033" s="47"/>
      <c r="B1033" s="47"/>
      <c r="C1033" s="47"/>
      <c r="D1033" s="47"/>
      <c r="E1033" s="47"/>
      <c r="F1033" s="47"/>
      <c r="G1033" s="47"/>
      <c r="H1033" s="50"/>
      <c r="I1033" s="47"/>
      <c r="J1033" s="47"/>
      <c r="K1033" s="61"/>
      <c r="L1033" s="47"/>
      <c r="M1033" s="47"/>
      <c r="N1033" s="47"/>
      <c r="O1033" s="47"/>
      <c r="P1033" s="47"/>
      <c r="Q1033" s="47"/>
      <c r="R1033" s="47"/>
      <c r="S1033" s="47"/>
      <c r="T1033" s="47"/>
      <c r="U1033" s="47"/>
      <c r="V1033" s="47"/>
      <c r="W1033" s="47"/>
      <c r="X1033" s="47"/>
      <c r="Y1033" s="47"/>
      <c r="Z1033" s="47"/>
      <c r="AA1033" s="47"/>
      <c r="AB1033" s="47"/>
      <c r="AC1033" s="47"/>
      <c r="AD1033" s="47"/>
      <c r="AE1033" s="47"/>
      <c r="AF1033" s="47"/>
      <c r="AG1033" s="47"/>
      <c r="AH1033" s="47"/>
      <c r="AI1033" s="47"/>
      <c r="AJ1033" s="47"/>
      <c r="AK1033" s="47"/>
      <c r="AL1033" s="47"/>
      <c r="AM1033" s="47"/>
      <c r="AN1033" s="47"/>
      <c r="AO1033" s="47"/>
      <c r="AP1033" s="47"/>
      <c r="AQ1033" s="47"/>
      <c r="AR1033" s="47"/>
      <c r="AS1033" s="47"/>
      <c r="AT1033" s="47"/>
      <c r="AU1033" s="47"/>
      <c r="AV1033" s="47"/>
      <c r="AW1033" s="47"/>
      <c r="AX1033" s="47"/>
      <c r="AY1033" s="47"/>
      <c r="AZ1033" s="47"/>
      <c r="BA1033" s="47"/>
      <c r="BB1033" s="47"/>
      <c r="BC1033" s="47"/>
      <c r="BD1033" s="47"/>
      <c r="BE1033" s="47"/>
      <c r="BF1033" s="47"/>
      <c r="BG1033" s="47"/>
      <c r="BH1033" s="47"/>
      <c r="BI1033" s="47"/>
      <c r="BJ1033" s="47"/>
      <c r="BK1033" s="47"/>
      <c r="BL1033" s="47"/>
      <c r="BM1033" s="47"/>
      <c r="BN1033" s="47"/>
      <c r="BO1033" s="47"/>
      <c r="BP1033" s="47"/>
    </row>
    <row r="1034" spans="1:68" ht="12.75" customHeight="1">
      <c r="A1034" s="47"/>
      <c r="B1034" s="47"/>
      <c r="C1034" s="47"/>
      <c r="D1034" s="47"/>
      <c r="E1034" s="47"/>
      <c r="F1034" s="47"/>
      <c r="G1034" s="47"/>
      <c r="H1034" s="50"/>
      <c r="I1034" s="47"/>
      <c r="J1034" s="47"/>
      <c r="K1034" s="61"/>
      <c r="L1034" s="47"/>
      <c r="M1034" s="47"/>
      <c r="N1034" s="47"/>
      <c r="O1034" s="47"/>
      <c r="P1034" s="47"/>
      <c r="Q1034" s="47"/>
      <c r="R1034" s="47"/>
      <c r="S1034" s="47"/>
      <c r="T1034" s="47"/>
      <c r="U1034" s="47"/>
      <c r="V1034" s="47"/>
      <c r="W1034" s="47"/>
      <c r="X1034" s="47"/>
      <c r="Y1034" s="47"/>
      <c r="Z1034" s="47"/>
      <c r="AA1034" s="47"/>
      <c r="AB1034" s="47"/>
      <c r="AC1034" s="47"/>
      <c r="AD1034" s="47"/>
      <c r="AE1034" s="47"/>
      <c r="AF1034" s="47"/>
      <c r="AG1034" s="47"/>
      <c r="AH1034" s="47"/>
      <c r="AI1034" s="47"/>
      <c r="AJ1034" s="47"/>
      <c r="AK1034" s="47"/>
      <c r="AL1034" s="47"/>
      <c r="AM1034" s="47"/>
      <c r="AN1034" s="47"/>
      <c r="AO1034" s="47"/>
      <c r="AP1034" s="47"/>
      <c r="AQ1034" s="47"/>
      <c r="AR1034" s="47"/>
      <c r="AS1034" s="47"/>
      <c r="AT1034" s="47"/>
      <c r="AU1034" s="47"/>
      <c r="AV1034" s="47"/>
      <c r="AW1034" s="47"/>
      <c r="AX1034" s="47"/>
      <c r="AY1034" s="47"/>
      <c r="AZ1034" s="47"/>
      <c r="BA1034" s="47"/>
      <c r="BB1034" s="47"/>
      <c r="BC1034" s="47"/>
      <c r="BD1034" s="47"/>
      <c r="BE1034" s="47"/>
      <c r="BF1034" s="47"/>
      <c r="BG1034" s="47"/>
      <c r="BH1034" s="47"/>
      <c r="BI1034" s="47"/>
      <c r="BJ1034" s="47"/>
      <c r="BK1034" s="47"/>
      <c r="BL1034" s="47"/>
      <c r="BM1034" s="47"/>
      <c r="BN1034" s="47"/>
      <c r="BO1034" s="47"/>
      <c r="BP1034" s="47"/>
    </row>
    <row r="1035" spans="1:68" ht="12.75" customHeight="1">
      <c r="A1035" s="47"/>
      <c r="B1035" s="47"/>
      <c r="C1035" s="47"/>
      <c r="D1035" s="47"/>
      <c r="E1035" s="47"/>
      <c r="F1035" s="47"/>
      <c r="G1035" s="47"/>
      <c r="H1035" s="50"/>
      <c r="I1035" s="47"/>
      <c r="J1035" s="47"/>
      <c r="K1035" s="61"/>
      <c r="L1035" s="47"/>
      <c r="M1035" s="47"/>
      <c r="N1035" s="47"/>
      <c r="O1035" s="47"/>
      <c r="P1035" s="47"/>
      <c r="Q1035" s="47"/>
      <c r="R1035" s="47"/>
      <c r="S1035" s="47"/>
      <c r="T1035" s="47"/>
      <c r="U1035" s="47"/>
      <c r="V1035" s="47"/>
      <c r="W1035" s="47"/>
      <c r="X1035" s="47"/>
      <c r="Y1035" s="47"/>
      <c r="Z1035" s="47"/>
      <c r="AA1035" s="47"/>
      <c r="AB1035" s="47"/>
      <c r="AC1035" s="47"/>
      <c r="AD1035" s="47"/>
      <c r="AE1035" s="47"/>
      <c r="AF1035" s="47"/>
      <c r="AG1035" s="47"/>
      <c r="AH1035" s="47"/>
      <c r="AI1035" s="47"/>
      <c r="AJ1035" s="47"/>
      <c r="AK1035" s="47"/>
      <c r="AL1035" s="47"/>
      <c r="AM1035" s="47"/>
      <c r="AN1035" s="47"/>
      <c r="AO1035" s="47"/>
      <c r="AP1035" s="47"/>
      <c r="AQ1035" s="47"/>
      <c r="AR1035" s="47"/>
      <c r="AS1035" s="47"/>
      <c r="AT1035" s="47"/>
      <c r="AU1035" s="47"/>
      <c r="AV1035" s="47"/>
      <c r="AW1035" s="47"/>
      <c r="AX1035" s="47"/>
      <c r="AY1035" s="47"/>
      <c r="AZ1035" s="47"/>
      <c r="BA1035" s="47"/>
      <c r="BB1035" s="47"/>
      <c r="BC1035" s="47"/>
      <c r="BD1035" s="47"/>
      <c r="BE1035" s="47"/>
      <c r="BF1035" s="47"/>
      <c r="BG1035" s="47"/>
      <c r="BH1035" s="47"/>
      <c r="BI1035" s="47"/>
      <c r="BJ1035" s="47"/>
      <c r="BK1035" s="47"/>
      <c r="BL1035" s="47"/>
      <c r="BM1035" s="47"/>
      <c r="BN1035" s="47"/>
      <c r="BO1035" s="47"/>
      <c r="BP1035" s="47"/>
    </row>
    <row r="1036" spans="1:68" ht="12.75" customHeight="1">
      <c r="A1036" s="47"/>
      <c r="B1036" s="47"/>
      <c r="C1036" s="47"/>
      <c r="D1036" s="47"/>
      <c r="E1036" s="47"/>
      <c r="F1036" s="47"/>
      <c r="G1036" s="47"/>
      <c r="H1036" s="50"/>
      <c r="I1036" s="47"/>
      <c r="J1036" s="47"/>
      <c r="K1036" s="61"/>
      <c r="L1036" s="47"/>
      <c r="M1036" s="47"/>
      <c r="N1036" s="47"/>
      <c r="O1036" s="47"/>
      <c r="P1036" s="47"/>
      <c r="Q1036" s="47"/>
      <c r="R1036" s="47"/>
      <c r="S1036" s="47"/>
      <c r="T1036" s="47"/>
      <c r="U1036" s="47"/>
      <c r="V1036" s="47"/>
      <c r="W1036" s="47"/>
      <c r="X1036" s="47"/>
      <c r="Y1036" s="47"/>
      <c r="Z1036" s="47"/>
      <c r="AA1036" s="47"/>
      <c r="AB1036" s="47"/>
      <c r="AC1036" s="47"/>
      <c r="AD1036" s="47"/>
      <c r="AE1036" s="47"/>
      <c r="AF1036" s="47"/>
      <c r="AG1036" s="47"/>
      <c r="AH1036" s="47"/>
      <c r="AI1036" s="47"/>
      <c r="AJ1036" s="47"/>
      <c r="AK1036" s="47"/>
      <c r="AL1036" s="47"/>
      <c r="AM1036" s="47"/>
      <c r="AN1036" s="47"/>
      <c r="AO1036" s="47"/>
      <c r="AP1036" s="47"/>
      <c r="AQ1036" s="47"/>
      <c r="AR1036" s="47"/>
      <c r="AS1036" s="47"/>
      <c r="AT1036" s="47"/>
      <c r="AU1036" s="47"/>
      <c r="AV1036" s="47"/>
      <c r="AW1036" s="47"/>
      <c r="AX1036" s="47"/>
      <c r="AY1036" s="47"/>
      <c r="AZ1036" s="47"/>
      <c r="BA1036" s="47"/>
      <c r="BB1036" s="47"/>
      <c r="BC1036" s="47"/>
      <c r="BD1036" s="47"/>
      <c r="BE1036" s="47"/>
      <c r="BF1036" s="47"/>
      <c r="BG1036" s="47"/>
      <c r="BH1036" s="47"/>
      <c r="BI1036" s="47"/>
      <c r="BJ1036" s="47"/>
      <c r="BK1036" s="47"/>
      <c r="BL1036" s="47"/>
      <c r="BM1036" s="47"/>
      <c r="BN1036" s="47"/>
      <c r="BO1036" s="47"/>
      <c r="BP1036" s="47"/>
    </row>
    <row r="1037" spans="1:68" ht="12.75" customHeight="1">
      <c r="A1037" s="47"/>
      <c r="B1037" s="47"/>
      <c r="C1037" s="47"/>
      <c r="D1037" s="47"/>
      <c r="E1037" s="47"/>
      <c r="F1037" s="47"/>
      <c r="G1037" s="47"/>
      <c r="H1037" s="50"/>
      <c r="I1037" s="47"/>
      <c r="J1037" s="47"/>
      <c r="K1037" s="61"/>
      <c r="L1037" s="47"/>
      <c r="M1037" s="47"/>
      <c r="N1037" s="47"/>
      <c r="O1037" s="47"/>
      <c r="P1037" s="47"/>
      <c r="Q1037" s="47"/>
      <c r="R1037" s="47"/>
      <c r="S1037" s="47"/>
      <c r="T1037" s="47"/>
      <c r="U1037" s="47"/>
      <c r="V1037" s="47"/>
      <c r="W1037" s="47"/>
      <c r="X1037" s="47"/>
      <c r="Y1037" s="47"/>
      <c r="Z1037" s="47"/>
      <c r="AA1037" s="47"/>
      <c r="AB1037" s="47"/>
      <c r="AC1037" s="47"/>
      <c r="AD1037" s="47"/>
      <c r="AE1037" s="47"/>
      <c r="AF1037" s="47"/>
      <c r="AG1037" s="47"/>
      <c r="AH1037" s="47"/>
      <c r="AI1037" s="47"/>
      <c r="AJ1037" s="47"/>
      <c r="AK1037" s="47"/>
      <c r="AL1037" s="47"/>
      <c r="AM1037" s="47"/>
      <c r="AN1037" s="47"/>
      <c r="AO1037" s="47"/>
      <c r="AP1037" s="47"/>
      <c r="AQ1037" s="47"/>
      <c r="AR1037" s="47"/>
      <c r="AS1037" s="47"/>
      <c r="AT1037" s="47"/>
      <c r="AU1037" s="47"/>
      <c r="AV1037" s="47"/>
      <c r="AW1037" s="47"/>
      <c r="AX1037" s="47"/>
      <c r="AY1037" s="47"/>
      <c r="AZ1037" s="47"/>
      <c r="BA1037" s="47"/>
      <c r="BB1037" s="47"/>
      <c r="BC1037" s="47"/>
      <c r="BD1037" s="47"/>
      <c r="BE1037" s="47"/>
      <c r="BF1037" s="47"/>
      <c r="BG1037" s="47"/>
      <c r="BH1037" s="47"/>
      <c r="BI1037" s="47"/>
      <c r="BJ1037" s="47"/>
      <c r="BK1037" s="47"/>
      <c r="BL1037" s="47"/>
      <c r="BM1037" s="47"/>
      <c r="BN1037" s="47"/>
      <c r="BO1037" s="47"/>
      <c r="BP1037" s="47"/>
    </row>
    <row r="1038" spans="1:68" ht="12.75" customHeight="1">
      <c r="A1038" s="47"/>
      <c r="B1038" s="47"/>
      <c r="C1038" s="47"/>
      <c r="D1038" s="47"/>
      <c r="E1038" s="47"/>
      <c r="F1038" s="47"/>
      <c r="G1038" s="47"/>
      <c r="H1038" s="50"/>
      <c r="I1038" s="47"/>
      <c r="J1038" s="47"/>
      <c r="K1038" s="61"/>
      <c r="L1038" s="47"/>
      <c r="M1038" s="47"/>
      <c r="N1038" s="47"/>
      <c r="O1038" s="47"/>
      <c r="P1038" s="47"/>
      <c r="Q1038" s="47"/>
      <c r="R1038" s="47"/>
      <c r="S1038" s="47"/>
      <c r="T1038" s="47"/>
      <c r="U1038" s="47"/>
      <c r="V1038" s="47"/>
      <c r="W1038" s="47"/>
      <c r="X1038" s="47"/>
      <c r="Y1038" s="47"/>
      <c r="Z1038" s="47"/>
      <c r="AA1038" s="47"/>
      <c r="AB1038" s="47"/>
      <c r="AC1038" s="47"/>
      <c r="AD1038" s="47"/>
      <c r="AE1038" s="47"/>
      <c r="AF1038" s="47"/>
      <c r="AG1038" s="47"/>
      <c r="AH1038" s="47"/>
      <c r="AI1038" s="47"/>
      <c r="AJ1038" s="47"/>
      <c r="AK1038" s="47"/>
      <c r="AL1038" s="47"/>
      <c r="AM1038" s="47"/>
      <c r="AN1038" s="47"/>
      <c r="AO1038" s="47"/>
      <c r="AP1038" s="47"/>
      <c r="AQ1038" s="47"/>
      <c r="AR1038" s="47"/>
      <c r="AS1038" s="47"/>
      <c r="AT1038" s="47"/>
      <c r="AU1038" s="47"/>
      <c r="AV1038" s="47"/>
      <c r="AW1038" s="47"/>
      <c r="AX1038" s="47"/>
      <c r="AY1038" s="47"/>
      <c r="AZ1038" s="47"/>
      <c r="BA1038" s="47"/>
      <c r="BB1038" s="47"/>
      <c r="BC1038" s="47"/>
      <c r="BD1038" s="47"/>
      <c r="BE1038" s="47"/>
      <c r="BF1038" s="47"/>
      <c r="BG1038" s="47"/>
      <c r="BH1038" s="47"/>
      <c r="BI1038" s="47"/>
      <c r="BJ1038" s="47"/>
      <c r="BK1038" s="47"/>
      <c r="BL1038" s="47"/>
      <c r="BM1038" s="47"/>
      <c r="BN1038" s="47"/>
      <c r="BO1038" s="47"/>
      <c r="BP1038" s="47"/>
    </row>
    <row r="1039" spans="1:68" ht="12.75" customHeight="1">
      <c r="A1039" s="47"/>
      <c r="B1039" s="47"/>
      <c r="C1039" s="47"/>
      <c r="D1039" s="47"/>
      <c r="E1039" s="47"/>
      <c r="F1039" s="47"/>
      <c r="G1039" s="47"/>
      <c r="H1039" s="50"/>
      <c r="I1039" s="47"/>
      <c r="J1039" s="47"/>
      <c r="K1039" s="61"/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  <c r="AB1039" s="47"/>
      <c r="AC1039" s="47"/>
      <c r="AD1039" s="47"/>
      <c r="AE1039" s="47"/>
      <c r="AF1039" s="47"/>
      <c r="AG1039" s="47"/>
      <c r="AH1039" s="47"/>
      <c r="AI1039" s="47"/>
      <c r="AJ1039" s="47"/>
      <c r="AK1039" s="47"/>
      <c r="AL1039" s="47"/>
      <c r="AM1039" s="47"/>
      <c r="AN1039" s="47"/>
      <c r="AO1039" s="47"/>
      <c r="AP1039" s="47"/>
      <c r="AQ1039" s="47"/>
      <c r="AR1039" s="47"/>
      <c r="AS1039" s="47"/>
      <c r="AT1039" s="47"/>
      <c r="AU1039" s="47"/>
      <c r="AV1039" s="47"/>
      <c r="AW1039" s="47"/>
      <c r="AX1039" s="47"/>
      <c r="AY1039" s="47"/>
      <c r="AZ1039" s="47"/>
      <c r="BA1039" s="47"/>
      <c r="BB1039" s="47"/>
      <c r="BC1039" s="47"/>
      <c r="BD1039" s="47"/>
      <c r="BE1039" s="47"/>
      <c r="BF1039" s="47"/>
      <c r="BG1039" s="47"/>
      <c r="BH1039" s="47"/>
      <c r="BI1039" s="47"/>
      <c r="BJ1039" s="47"/>
      <c r="BK1039" s="47"/>
      <c r="BL1039" s="47"/>
      <c r="BM1039" s="47"/>
      <c r="BN1039" s="47"/>
      <c r="BO1039" s="47"/>
      <c r="BP1039" s="47"/>
    </row>
    <row r="1040" spans="1:68" ht="12.75" customHeight="1">
      <c r="A1040" s="47"/>
      <c r="B1040" s="47"/>
      <c r="C1040" s="47"/>
      <c r="D1040" s="47"/>
      <c r="E1040" s="47"/>
      <c r="F1040" s="47"/>
      <c r="G1040" s="47"/>
      <c r="H1040" s="50"/>
      <c r="I1040" s="47"/>
      <c r="J1040" s="47"/>
      <c r="K1040" s="61"/>
      <c r="L1040" s="47"/>
      <c r="M1040" s="47"/>
      <c r="N1040" s="47"/>
      <c r="O1040" s="47"/>
      <c r="P1040" s="47"/>
      <c r="Q1040" s="47"/>
      <c r="R1040" s="47"/>
      <c r="S1040" s="47"/>
      <c r="T1040" s="47"/>
      <c r="U1040" s="47"/>
      <c r="V1040" s="47"/>
      <c r="W1040" s="47"/>
      <c r="X1040" s="47"/>
      <c r="Y1040" s="47"/>
      <c r="Z1040" s="47"/>
      <c r="AA1040" s="47"/>
      <c r="AB1040" s="47"/>
      <c r="AC1040" s="47"/>
      <c r="AD1040" s="47"/>
      <c r="AE1040" s="47"/>
      <c r="AF1040" s="47"/>
      <c r="AG1040" s="47"/>
      <c r="AH1040" s="47"/>
      <c r="AI1040" s="47"/>
      <c r="AJ1040" s="47"/>
      <c r="AK1040" s="47"/>
      <c r="AL1040" s="47"/>
      <c r="AM1040" s="47"/>
      <c r="AN1040" s="47"/>
      <c r="AO1040" s="47"/>
      <c r="AP1040" s="47"/>
      <c r="AQ1040" s="47"/>
      <c r="AR1040" s="47"/>
      <c r="AS1040" s="47"/>
      <c r="AT1040" s="47"/>
      <c r="AU1040" s="47"/>
      <c r="AV1040" s="47"/>
      <c r="AW1040" s="47"/>
      <c r="AX1040" s="47"/>
      <c r="AY1040" s="47"/>
      <c r="AZ1040" s="47"/>
      <c r="BA1040" s="47"/>
      <c r="BB1040" s="47"/>
      <c r="BC1040" s="47"/>
      <c r="BD1040" s="47"/>
      <c r="BE1040" s="47"/>
      <c r="BF1040" s="47"/>
      <c r="BG1040" s="47"/>
      <c r="BH1040" s="47"/>
      <c r="BI1040" s="47"/>
      <c r="BJ1040" s="47"/>
      <c r="BK1040" s="47"/>
      <c r="BL1040" s="47"/>
      <c r="BM1040" s="47"/>
      <c r="BN1040" s="47"/>
      <c r="BO1040" s="47"/>
      <c r="BP1040" s="47"/>
    </row>
    <row r="1041" spans="1:68" ht="12.75" customHeight="1">
      <c r="A1041" s="47"/>
      <c r="B1041" s="47"/>
      <c r="C1041" s="47"/>
      <c r="D1041" s="47"/>
      <c r="E1041" s="47"/>
      <c r="F1041" s="47"/>
      <c r="G1041" s="47"/>
      <c r="H1041" s="50"/>
      <c r="I1041" s="47"/>
      <c r="J1041" s="47"/>
      <c r="K1041" s="61"/>
      <c r="L1041" s="47"/>
      <c r="M1041" s="47"/>
      <c r="N1041" s="47"/>
      <c r="O1041" s="47"/>
      <c r="P1041" s="47"/>
      <c r="Q1041" s="47"/>
      <c r="R1041" s="47"/>
      <c r="S1041" s="47"/>
      <c r="T1041" s="47"/>
      <c r="U1041" s="47"/>
      <c r="V1041" s="47"/>
      <c r="W1041" s="47"/>
      <c r="X1041" s="47"/>
      <c r="Y1041" s="47"/>
      <c r="Z1041" s="47"/>
      <c r="AA1041" s="47"/>
      <c r="AB1041" s="47"/>
      <c r="AC1041" s="47"/>
      <c r="AD1041" s="47"/>
      <c r="AE1041" s="47"/>
      <c r="AF1041" s="47"/>
      <c r="AG1041" s="47"/>
      <c r="AH1041" s="47"/>
      <c r="AI1041" s="47"/>
      <c r="AJ1041" s="47"/>
      <c r="AK1041" s="47"/>
      <c r="AL1041" s="47"/>
      <c r="AM1041" s="47"/>
      <c r="AN1041" s="47"/>
      <c r="AO1041" s="47"/>
      <c r="AP1041" s="47"/>
      <c r="AQ1041" s="47"/>
      <c r="AR1041" s="47"/>
      <c r="AS1041" s="47"/>
      <c r="AT1041" s="47"/>
      <c r="AU1041" s="47"/>
      <c r="AV1041" s="47"/>
      <c r="AW1041" s="47"/>
      <c r="AX1041" s="47"/>
      <c r="AY1041" s="47"/>
      <c r="AZ1041" s="47"/>
      <c r="BA1041" s="47"/>
      <c r="BB1041" s="47"/>
      <c r="BC1041" s="47"/>
      <c r="BD1041" s="47"/>
      <c r="BE1041" s="47"/>
      <c r="BF1041" s="47"/>
      <c r="BG1041" s="47"/>
      <c r="BH1041" s="47"/>
      <c r="BI1041" s="47"/>
      <c r="BJ1041" s="47"/>
      <c r="BK1041" s="47"/>
      <c r="BL1041" s="47"/>
      <c r="BM1041" s="47"/>
      <c r="BN1041" s="47"/>
      <c r="BO1041" s="47"/>
      <c r="BP1041" s="47"/>
    </row>
    <row r="1042" spans="1:68" ht="12.75" customHeight="1">
      <c r="A1042" s="47"/>
      <c r="B1042" s="47"/>
      <c r="C1042" s="47"/>
      <c r="D1042" s="47"/>
      <c r="E1042" s="47"/>
      <c r="F1042" s="47"/>
      <c r="G1042" s="47"/>
      <c r="H1042" s="50"/>
      <c r="I1042" s="47"/>
      <c r="J1042" s="47"/>
      <c r="K1042" s="61"/>
      <c r="L1042" s="47"/>
      <c r="M1042" s="47"/>
      <c r="N1042" s="47"/>
      <c r="O1042" s="47"/>
      <c r="P1042" s="47"/>
      <c r="Q1042" s="47"/>
      <c r="R1042" s="47"/>
      <c r="S1042" s="47"/>
      <c r="T1042" s="47"/>
      <c r="U1042" s="47"/>
      <c r="V1042" s="47"/>
      <c r="W1042" s="47"/>
      <c r="X1042" s="47"/>
      <c r="Y1042" s="47"/>
      <c r="Z1042" s="47"/>
      <c r="AA1042" s="47"/>
      <c r="AB1042" s="47"/>
      <c r="AC1042" s="47"/>
      <c r="AD1042" s="47"/>
      <c r="AE1042" s="47"/>
      <c r="AF1042" s="47"/>
      <c r="AG1042" s="47"/>
      <c r="AH1042" s="47"/>
      <c r="AI1042" s="47"/>
      <c r="AJ1042" s="47"/>
      <c r="AK1042" s="47"/>
      <c r="AL1042" s="47"/>
      <c r="AM1042" s="47"/>
      <c r="AN1042" s="47"/>
      <c r="AO1042" s="47"/>
      <c r="AP1042" s="47"/>
      <c r="AQ1042" s="47"/>
      <c r="AR1042" s="47"/>
      <c r="AS1042" s="47"/>
      <c r="AT1042" s="47"/>
      <c r="AU1042" s="47"/>
      <c r="AV1042" s="47"/>
      <c r="AW1042" s="47"/>
      <c r="AX1042" s="47"/>
      <c r="AY1042" s="47"/>
      <c r="AZ1042" s="47"/>
      <c r="BA1042" s="47"/>
      <c r="BB1042" s="47"/>
      <c r="BC1042" s="47"/>
      <c r="BD1042" s="47"/>
      <c r="BE1042" s="47"/>
      <c r="BF1042" s="47"/>
      <c r="BG1042" s="47"/>
      <c r="BH1042" s="47"/>
      <c r="BI1042" s="47"/>
      <c r="BJ1042" s="47"/>
      <c r="BK1042" s="47"/>
      <c r="BL1042" s="47"/>
      <c r="BM1042" s="47"/>
      <c r="BN1042" s="47"/>
      <c r="BO1042" s="47"/>
      <c r="BP1042" s="47"/>
    </row>
    <row r="1043" spans="1:68" ht="12.75" customHeight="1">
      <c r="A1043" s="47"/>
      <c r="B1043" s="47"/>
      <c r="C1043" s="47"/>
      <c r="D1043" s="47"/>
      <c r="E1043" s="47"/>
      <c r="F1043" s="47"/>
      <c r="G1043" s="47"/>
      <c r="H1043" s="50"/>
      <c r="I1043" s="47"/>
      <c r="J1043" s="47"/>
      <c r="K1043" s="61"/>
      <c r="L1043" s="47"/>
      <c r="M1043" s="47"/>
      <c r="N1043" s="47"/>
      <c r="O1043" s="47"/>
      <c r="P1043" s="47"/>
      <c r="Q1043" s="47"/>
      <c r="R1043" s="47"/>
      <c r="S1043" s="47"/>
      <c r="T1043" s="47"/>
      <c r="U1043" s="47"/>
      <c r="V1043" s="47"/>
      <c r="W1043" s="47"/>
      <c r="X1043" s="47"/>
      <c r="Y1043" s="47"/>
      <c r="Z1043" s="47"/>
      <c r="AA1043" s="47"/>
      <c r="AB1043" s="47"/>
      <c r="AC1043" s="47"/>
      <c r="AD1043" s="47"/>
      <c r="AE1043" s="47"/>
      <c r="AF1043" s="47"/>
      <c r="AG1043" s="47"/>
      <c r="AH1043" s="47"/>
      <c r="AI1043" s="47"/>
      <c r="AJ1043" s="47"/>
      <c r="AK1043" s="47"/>
      <c r="AL1043" s="47"/>
      <c r="AM1043" s="47"/>
      <c r="AN1043" s="47"/>
      <c r="AO1043" s="47"/>
      <c r="AP1043" s="47"/>
      <c r="AQ1043" s="47"/>
      <c r="AR1043" s="47"/>
      <c r="AS1043" s="47"/>
      <c r="AT1043" s="47"/>
      <c r="AU1043" s="47"/>
      <c r="AV1043" s="47"/>
      <c r="AW1043" s="47"/>
      <c r="AX1043" s="47"/>
      <c r="AY1043" s="47"/>
      <c r="AZ1043" s="47"/>
      <c r="BA1043" s="47"/>
      <c r="BB1043" s="47"/>
      <c r="BC1043" s="47"/>
      <c r="BD1043" s="47"/>
      <c r="BE1043" s="47"/>
      <c r="BF1043" s="47"/>
      <c r="BG1043" s="47"/>
      <c r="BH1043" s="47"/>
      <c r="BI1043" s="47"/>
      <c r="BJ1043" s="47"/>
      <c r="BK1043" s="47"/>
      <c r="BL1043" s="47"/>
      <c r="BM1043" s="47"/>
      <c r="BN1043" s="47"/>
      <c r="BO1043" s="47"/>
      <c r="BP1043" s="47"/>
    </row>
    <row r="1044" spans="1:68" ht="12.75" customHeight="1">
      <c r="A1044" s="47"/>
      <c r="B1044" s="47"/>
      <c r="C1044" s="47"/>
      <c r="D1044" s="47"/>
      <c r="E1044" s="47"/>
      <c r="F1044" s="47"/>
      <c r="G1044" s="47"/>
      <c r="H1044" s="50"/>
      <c r="I1044" s="47"/>
      <c r="J1044" s="47"/>
      <c r="K1044" s="61"/>
      <c r="L1044" s="47"/>
      <c r="M1044" s="47"/>
      <c r="N1044" s="47"/>
      <c r="O1044" s="47"/>
      <c r="P1044" s="47"/>
      <c r="Q1044" s="47"/>
      <c r="R1044" s="47"/>
      <c r="S1044" s="47"/>
      <c r="T1044" s="47"/>
      <c r="U1044" s="47"/>
      <c r="V1044" s="47"/>
      <c r="W1044" s="47"/>
      <c r="X1044" s="47"/>
      <c r="Y1044" s="47"/>
      <c r="Z1044" s="47"/>
      <c r="AA1044" s="47"/>
      <c r="AB1044" s="47"/>
      <c r="AC1044" s="47"/>
      <c r="AD1044" s="47"/>
      <c r="AE1044" s="47"/>
      <c r="AF1044" s="47"/>
      <c r="AG1044" s="47"/>
      <c r="AH1044" s="47"/>
      <c r="AI1044" s="47"/>
      <c r="AJ1044" s="47"/>
      <c r="AK1044" s="47"/>
      <c r="AL1044" s="47"/>
      <c r="AM1044" s="47"/>
      <c r="AN1044" s="47"/>
      <c r="AO1044" s="47"/>
      <c r="AP1044" s="47"/>
      <c r="AQ1044" s="47"/>
      <c r="AR1044" s="47"/>
      <c r="AS1044" s="47"/>
      <c r="AT1044" s="47"/>
      <c r="AU1044" s="47"/>
      <c r="AV1044" s="47"/>
      <c r="AW1044" s="47"/>
      <c r="AX1044" s="47"/>
      <c r="AY1044" s="47"/>
      <c r="AZ1044" s="47"/>
      <c r="BA1044" s="47"/>
      <c r="BB1044" s="47"/>
      <c r="BC1044" s="47"/>
      <c r="BD1044" s="47"/>
      <c r="BE1044" s="47"/>
      <c r="BF1044" s="47"/>
      <c r="BG1044" s="47"/>
      <c r="BH1044" s="47"/>
      <c r="BI1044" s="47"/>
      <c r="BJ1044" s="47"/>
      <c r="BK1044" s="47"/>
      <c r="BL1044" s="47"/>
      <c r="BM1044" s="47"/>
      <c r="BN1044" s="47"/>
      <c r="BO1044" s="47"/>
      <c r="BP1044" s="47"/>
    </row>
    <row r="1045" spans="1:68" ht="12.75" customHeight="1">
      <c r="A1045" s="47"/>
      <c r="B1045" s="47"/>
      <c r="C1045" s="47"/>
      <c r="D1045" s="47"/>
      <c r="E1045" s="47"/>
      <c r="F1045" s="47"/>
      <c r="G1045" s="47"/>
      <c r="H1045" s="50"/>
      <c r="I1045" s="47"/>
      <c r="J1045" s="47"/>
      <c r="K1045" s="61"/>
      <c r="L1045" s="47"/>
      <c r="M1045" s="47"/>
      <c r="N1045" s="47"/>
      <c r="O1045" s="47"/>
      <c r="P1045" s="47"/>
      <c r="Q1045" s="47"/>
      <c r="R1045" s="47"/>
      <c r="S1045" s="47"/>
      <c r="T1045" s="47"/>
      <c r="U1045" s="47"/>
      <c r="V1045" s="47"/>
      <c r="W1045" s="47"/>
      <c r="X1045" s="47"/>
      <c r="Y1045" s="47"/>
      <c r="Z1045" s="47"/>
      <c r="AA1045" s="47"/>
      <c r="AB1045" s="47"/>
      <c r="AC1045" s="47"/>
      <c r="AD1045" s="47"/>
      <c r="AE1045" s="47"/>
      <c r="AF1045" s="47"/>
      <c r="AG1045" s="47"/>
      <c r="AH1045" s="47"/>
      <c r="AI1045" s="47"/>
      <c r="AJ1045" s="47"/>
      <c r="AK1045" s="47"/>
      <c r="AL1045" s="47"/>
      <c r="AM1045" s="47"/>
      <c r="AN1045" s="47"/>
      <c r="AO1045" s="47"/>
      <c r="AP1045" s="47"/>
      <c r="AQ1045" s="47"/>
      <c r="AR1045" s="47"/>
      <c r="AS1045" s="47"/>
      <c r="AT1045" s="47"/>
      <c r="AU1045" s="47"/>
      <c r="AV1045" s="47"/>
      <c r="AW1045" s="47"/>
      <c r="AX1045" s="47"/>
      <c r="AY1045" s="47"/>
      <c r="AZ1045" s="47"/>
      <c r="BA1045" s="47"/>
      <c r="BB1045" s="47"/>
      <c r="BC1045" s="47"/>
      <c r="BD1045" s="47"/>
      <c r="BE1045" s="47"/>
      <c r="BF1045" s="47"/>
      <c r="BG1045" s="47"/>
      <c r="BH1045" s="47"/>
      <c r="BI1045" s="47"/>
      <c r="BJ1045" s="47"/>
      <c r="BK1045" s="47"/>
      <c r="BL1045" s="47"/>
      <c r="BM1045" s="47"/>
      <c r="BN1045" s="47"/>
      <c r="BO1045" s="47"/>
      <c r="BP1045" s="47"/>
    </row>
    <row r="1046" spans="1:68" ht="12.75" customHeight="1">
      <c r="A1046" s="47"/>
      <c r="B1046" s="47"/>
      <c r="C1046" s="47"/>
      <c r="D1046" s="47"/>
      <c r="E1046" s="47"/>
      <c r="F1046" s="47"/>
      <c r="G1046" s="47"/>
      <c r="H1046" s="50"/>
      <c r="I1046" s="47"/>
      <c r="J1046" s="47"/>
      <c r="K1046" s="61"/>
      <c r="L1046" s="47"/>
      <c r="M1046" s="47"/>
      <c r="N1046" s="47"/>
      <c r="O1046" s="47"/>
      <c r="P1046" s="47"/>
      <c r="Q1046" s="47"/>
      <c r="R1046" s="47"/>
      <c r="S1046" s="47"/>
      <c r="T1046" s="47"/>
      <c r="U1046" s="47"/>
      <c r="V1046" s="47"/>
      <c r="W1046" s="47"/>
      <c r="X1046" s="47"/>
      <c r="Y1046" s="47"/>
      <c r="Z1046" s="47"/>
      <c r="AA1046" s="47"/>
      <c r="AB1046" s="47"/>
      <c r="AC1046" s="47"/>
      <c r="AD1046" s="47"/>
      <c r="AE1046" s="47"/>
      <c r="AF1046" s="47"/>
      <c r="AG1046" s="47"/>
      <c r="AH1046" s="47"/>
      <c r="AI1046" s="47"/>
      <c r="AJ1046" s="47"/>
      <c r="AK1046" s="47"/>
      <c r="AL1046" s="47"/>
      <c r="AM1046" s="47"/>
      <c r="AN1046" s="47"/>
      <c r="AO1046" s="47"/>
      <c r="AP1046" s="47"/>
      <c r="AQ1046" s="47"/>
      <c r="AR1046" s="47"/>
      <c r="AS1046" s="47"/>
      <c r="AT1046" s="47"/>
      <c r="AU1046" s="47"/>
      <c r="AV1046" s="47"/>
      <c r="AW1046" s="47"/>
      <c r="AX1046" s="47"/>
      <c r="AY1046" s="47"/>
      <c r="AZ1046" s="47"/>
      <c r="BA1046" s="47"/>
      <c r="BB1046" s="47"/>
      <c r="BC1046" s="47"/>
      <c r="BD1046" s="47"/>
      <c r="BE1046" s="47"/>
      <c r="BF1046" s="47"/>
      <c r="BG1046" s="47"/>
      <c r="BH1046" s="47"/>
      <c r="BI1046" s="47"/>
      <c r="BJ1046" s="47"/>
      <c r="BK1046" s="47"/>
      <c r="BL1046" s="47"/>
      <c r="BM1046" s="47"/>
      <c r="BN1046" s="47"/>
      <c r="BO1046" s="47"/>
      <c r="BP1046" s="47"/>
    </row>
    <row r="1047" spans="1:68" ht="12.75" customHeight="1">
      <c r="A1047" s="47"/>
      <c r="B1047" s="47"/>
      <c r="C1047" s="47"/>
      <c r="D1047" s="47"/>
      <c r="E1047" s="47"/>
      <c r="F1047" s="47"/>
      <c r="G1047" s="47"/>
      <c r="H1047" s="50"/>
      <c r="I1047" s="47"/>
      <c r="J1047" s="47"/>
      <c r="K1047" s="61"/>
      <c r="L1047" s="47"/>
      <c r="M1047" s="47"/>
      <c r="N1047" s="47"/>
      <c r="O1047" s="47"/>
      <c r="P1047" s="47"/>
      <c r="Q1047" s="47"/>
      <c r="R1047" s="47"/>
      <c r="S1047" s="47"/>
      <c r="T1047" s="47"/>
      <c r="U1047" s="47"/>
      <c r="V1047" s="47"/>
      <c r="W1047" s="47"/>
      <c r="X1047" s="47"/>
      <c r="Y1047" s="47"/>
      <c r="Z1047" s="47"/>
      <c r="AA1047" s="47"/>
      <c r="AB1047" s="47"/>
      <c r="AC1047" s="47"/>
      <c r="AD1047" s="47"/>
      <c r="AE1047" s="47"/>
      <c r="AF1047" s="47"/>
      <c r="AG1047" s="47"/>
      <c r="AH1047" s="47"/>
      <c r="AI1047" s="47"/>
      <c r="AJ1047" s="47"/>
      <c r="AK1047" s="47"/>
      <c r="AL1047" s="47"/>
      <c r="AM1047" s="47"/>
      <c r="AN1047" s="47"/>
      <c r="AO1047" s="47"/>
      <c r="AP1047" s="47"/>
      <c r="AQ1047" s="47"/>
      <c r="AR1047" s="47"/>
      <c r="AS1047" s="47"/>
      <c r="AT1047" s="47"/>
      <c r="AU1047" s="47"/>
      <c r="AV1047" s="47"/>
      <c r="AW1047" s="47"/>
      <c r="AX1047" s="47"/>
      <c r="AY1047" s="47"/>
      <c r="AZ1047" s="47"/>
      <c r="BA1047" s="47"/>
      <c r="BB1047" s="47"/>
      <c r="BC1047" s="47"/>
      <c r="BD1047" s="47"/>
      <c r="BE1047" s="47"/>
      <c r="BF1047" s="47"/>
      <c r="BG1047" s="47"/>
      <c r="BH1047" s="47"/>
      <c r="BI1047" s="47"/>
      <c r="BJ1047" s="47"/>
      <c r="BK1047" s="47"/>
      <c r="BL1047" s="47"/>
      <c r="BM1047" s="47"/>
      <c r="BN1047" s="47"/>
      <c r="BO1047" s="47"/>
      <c r="BP1047" s="47"/>
    </row>
    <row r="1048" spans="1:68" ht="12.75" customHeight="1">
      <c r="A1048" s="47"/>
      <c r="B1048" s="47"/>
      <c r="C1048" s="47"/>
      <c r="D1048" s="47"/>
      <c r="E1048" s="47"/>
      <c r="F1048" s="47"/>
      <c r="G1048" s="47"/>
      <c r="H1048" s="50"/>
      <c r="I1048" s="47"/>
      <c r="J1048" s="47"/>
      <c r="K1048" s="61"/>
      <c r="L1048" s="47"/>
      <c r="M1048" s="47"/>
      <c r="N1048" s="47"/>
      <c r="O1048" s="47"/>
      <c r="P1048" s="47"/>
      <c r="Q1048" s="47"/>
      <c r="R1048" s="47"/>
      <c r="S1048" s="47"/>
      <c r="T1048" s="47"/>
      <c r="U1048" s="47"/>
      <c r="V1048" s="47"/>
      <c r="W1048" s="47"/>
      <c r="X1048" s="47"/>
      <c r="Y1048" s="47"/>
      <c r="Z1048" s="47"/>
      <c r="AA1048" s="47"/>
      <c r="AB1048" s="47"/>
      <c r="AC1048" s="47"/>
      <c r="AD1048" s="47"/>
      <c r="AE1048" s="47"/>
      <c r="AF1048" s="47"/>
      <c r="AG1048" s="47"/>
      <c r="AH1048" s="47"/>
      <c r="AI1048" s="47"/>
      <c r="AJ1048" s="47"/>
      <c r="AK1048" s="47"/>
      <c r="AL1048" s="47"/>
      <c r="AM1048" s="47"/>
      <c r="AN1048" s="47"/>
      <c r="AO1048" s="47"/>
      <c r="AP1048" s="47"/>
      <c r="AQ1048" s="47"/>
      <c r="AR1048" s="47"/>
      <c r="AS1048" s="47"/>
      <c r="AT1048" s="47"/>
      <c r="AU1048" s="47"/>
      <c r="AV1048" s="47"/>
      <c r="AW1048" s="47"/>
      <c r="AX1048" s="47"/>
      <c r="AY1048" s="47"/>
      <c r="AZ1048" s="47"/>
      <c r="BA1048" s="47"/>
      <c r="BB1048" s="47"/>
      <c r="BC1048" s="47"/>
      <c r="BD1048" s="47"/>
      <c r="BE1048" s="47"/>
      <c r="BF1048" s="47"/>
      <c r="BG1048" s="47"/>
      <c r="BH1048" s="47"/>
      <c r="BI1048" s="47"/>
      <c r="BJ1048" s="47"/>
      <c r="BK1048" s="47"/>
      <c r="BL1048" s="47"/>
      <c r="BM1048" s="47"/>
      <c r="BN1048" s="47"/>
      <c r="BO1048" s="47"/>
      <c r="BP1048" s="47"/>
    </row>
    <row r="1049" spans="1:68" ht="12.75" customHeight="1">
      <c r="A1049" s="47"/>
      <c r="B1049" s="47"/>
      <c r="C1049" s="47"/>
      <c r="D1049" s="47"/>
      <c r="E1049" s="47"/>
      <c r="F1049" s="47"/>
      <c r="G1049" s="47"/>
      <c r="H1049" s="50"/>
      <c r="I1049" s="47"/>
      <c r="J1049" s="47"/>
      <c r="K1049" s="61"/>
      <c r="L1049" s="47"/>
      <c r="M1049" s="47"/>
      <c r="N1049" s="47"/>
      <c r="O1049" s="47"/>
      <c r="P1049" s="47"/>
      <c r="Q1049" s="47"/>
      <c r="R1049" s="47"/>
      <c r="S1049" s="47"/>
      <c r="T1049" s="47"/>
      <c r="U1049" s="47"/>
      <c r="V1049" s="47"/>
      <c r="W1049" s="47"/>
      <c r="X1049" s="47"/>
      <c r="Y1049" s="47"/>
      <c r="Z1049" s="47"/>
      <c r="AA1049" s="47"/>
      <c r="AB1049" s="47"/>
      <c r="AC1049" s="47"/>
      <c r="AD1049" s="47"/>
      <c r="AE1049" s="47"/>
      <c r="AF1049" s="47"/>
      <c r="AG1049" s="47"/>
      <c r="AH1049" s="47"/>
      <c r="AI1049" s="47"/>
      <c r="AJ1049" s="47"/>
      <c r="AK1049" s="47"/>
      <c r="AL1049" s="47"/>
      <c r="AM1049" s="47"/>
      <c r="AN1049" s="47"/>
      <c r="AO1049" s="47"/>
      <c r="AP1049" s="47"/>
      <c r="AQ1049" s="47"/>
      <c r="AR1049" s="47"/>
      <c r="AS1049" s="47"/>
      <c r="AT1049" s="47"/>
      <c r="AU1049" s="47"/>
      <c r="AV1049" s="47"/>
      <c r="AW1049" s="47"/>
      <c r="AX1049" s="47"/>
      <c r="AY1049" s="47"/>
      <c r="AZ1049" s="47"/>
      <c r="BA1049" s="47"/>
      <c r="BB1049" s="47"/>
      <c r="BC1049" s="47"/>
      <c r="BD1049" s="47"/>
      <c r="BE1049" s="47"/>
      <c r="BF1049" s="47"/>
      <c r="BG1049" s="47"/>
      <c r="BH1049" s="47"/>
      <c r="BI1049" s="47"/>
      <c r="BJ1049" s="47"/>
      <c r="BK1049" s="47"/>
      <c r="BL1049" s="47"/>
      <c r="BM1049" s="47"/>
      <c r="BN1049" s="47"/>
      <c r="BO1049" s="47"/>
      <c r="BP1049" s="47"/>
    </row>
    <row r="1050" spans="1:68" ht="12.75" customHeight="1">
      <c r="A1050" s="47"/>
      <c r="B1050" s="47"/>
      <c r="C1050" s="47"/>
      <c r="D1050" s="47"/>
      <c r="E1050" s="47"/>
      <c r="F1050" s="47"/>
      <c r="G1050" s="47"/>
      <c r="H1050" s="50"/>
      <c r="I1050" s="47"/>
      <c r="J1050" s="47"/>
      <c r="K1050" s="61"/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  <c r="AB1050" s="47"/>
      <c r="AC1050" s="47"/>
      <c r="AD1050" s="47"/>
      <c r="AE1050" s="47"/>
      <c r="AF1050" s="47"/>
      <c r="AG1050" s="47"/>
      <c r="AH1050" s="47"/>
      <c r="AI1050" s="47"/>
      <c r="AJ1050" s="47"/>
      <c r="AK1050" s="47"/>
      <c r="AL1050" s="47"/>
      <c r="AM1050" s="47"/>
      <c r="AN1050" s="47"/>
      <c r="AO1050" s="47"/>
      <c r="AP1050" s="47"/>
      <c r="AQ1050" s="47"/>
      <c r="AR1050" s="47"/>
      <c r="AS1050" s="47"/>
      <c r="AT1050" s="47"/>
      <c r="AU1050" s="47"/>
      <c r="AV1050" s="47"/>
      <c r="AW1050" s="47"/>
      <c r="AX1050" s="47"/>
      <c r="AY1050" s="47"/>
      <c r="AZ1050" s="47"/>
      <c r="BA1050" s="47"/>
      <c r="BB1050" s="47"/>
      <c r="BC1050" s="47"/>
      <c r="BD1050" s="47"/>
      <c r="BE1050" s="47"/>
      <c r="BF1050" s="47"/>
      <c r="BG1050" s="47"/>
      <c r="BH1050" s="47"/>
      <c r="BI1050" s="47"/>
      <c r="BJ1050" s="47"/>
      <c r="BK1050" s="47"/>
      <c r="BL1050" s="47"/>
      <c r="BM1050" s="47"/>
      <c r="BN1050" s="47"/>
      <c r="BO1050" s="47"/>
      <c r="BP1050" s="47"/>
    </row>
    <row r="1051" spans="1:68" ht="12.75" customHeight="1">
      <c r="A1051" s="47"/>
      <c r="B1051" s="47"/>
      <c r="C1051" s="47"/>
      <c r="D1051" s="47"/>
      <c r="E1051" s="47"/>
      <c r="F1051" s="47"/>
      <c r="G1051" s="47"/>
      <c r="H1051" s="50"/>
      <c r="I1051" s="47"/>
      <c r="J1051" s="47"/>
      <c r="K1051" s="61"/>
      <c r="L1051" s="47"/>
      <c r="M1051" s="47"/>
      <c r="N1051" s="47"/>
      <c r="O1051" s="47"/>
      <c r="P1051" s="47"/>
      <c r="Q1051" s="47"/>
      <c r="R1051" s="47"/>
      <c r="S1051" s="47"/>
      <c r="T1051" s="47"/>
      <c r="U1051" s="47"/>
      <c r="V1051" s="47"/>
      <c r="W1051" s="47"/>
      <c r="X1051" s="47"/>
      <c r="Y1051" s="47"/>
      <c r="Z1051" s="47"/>
      <c r="AA1051" s="47"/>
      <c r="AB1051" s="47"/>
      <c r="AC1051" s="47"/>
      <c r="AD1051" s="47"/>
      <c r="AE1051" s="47"/>
      <c r="AF1051" s="47"/>
      <c r="AG1051" s="47"/>
      <c r="AH1051" s="47"/>
      <c r="AI1051" s="47"/>
      <c r="AJ1051" s="47"/>
      <c r="AK1051" s="47"/>
      <c r="AL1051" s="47"/>
      <c r="AM1051" s="47"/>
      <c r="AN1051" s="47"/>
      <c r="AO1051" s="47"/>
      <c r="AP1051" s="47"/>
      <c r="AQ1051" s="47"/>
      <c r="AR1051" s="47"/>
      <c r="AS1051" s="47"/>
      <c r="AT1051" s="47"/>
      <c r="AU1051" s="47"/>
      <c r="AV1051" s="47"/>
      <c r="AW1051" s="47"/>
      <c r="AX1051" s="47"/>
      <c r="AY1051" s="47"/>
      <c r="AZ1051" s="47"/>
      <c r="BA1051" s="47"/>
      <c r="BB1051" s="47"/>
      <c r="BC1051" s="47"/>
      <c r="BD1051" s="47"/>
      <c r="BE1051" s="47"/>
      <c r="BF1051" s="47"/>
      <c r="BG1051" s="47"/>
      <c r="BH1051" s="47"/>
      <c r="BI1051" s="47"/>
      <c r="BJ1051" s="47"/>
      <c r="BK1051" s="47"/>
      <c r="BL1051" s="47"/>
      <c r="BM1051" s="47"/>
      <c r="BN1051" s="47"/>
      <c r="BO1051" s="47"/>
      <c r="BP1051" s="47"/>
    </row>
    <row r="1052" spans="1:68" ht="12.75" customHeight="1">
      <c r="A1052" s="47"/>
      <c r="B1052" s="47"/>
      <c r="C1052" s="47"/>
      <c r="D1052" s="47"/>
      <c r="E1052" s="47"/>
      <c r="F1052" s="47"/>
      <c r="G1052" s="47"/>
      <c r="H1052" s="50"/>
      <c r="I1052" s="47"/>
      <c r="J1052" s="47"/>
      <c r="K1052" s="61"/>
      <c r="L1052" s="47"/>
      <c r="M1052" s="47"/>
      <c r="N1052" s="47"/>
      <c r="O1052" s="47"/>
      <c r="P1052" s="47"/>
      <c r="Q1052" s="47"/>
      <c r="R1052" s="47"/>
      <c r="S1052" s="47"/>
      <c r="T1052" s="47"/>
      <c r="U1052" s="47"/>
      <c r="V1052" s="47"/>
      <c r="W1052" s="47"/>
      <c r="X1052" s="47"/>
      <c r="Y1052" s="47"/>
      <c r="Z1052" s="47"/>
      <c r="AA1052" s="47"/>
      <c r="AB1052" s="47"/>
      <c r="AC1052" s="47"/>
      <c r="AD1052" s="47"/>
      <c r="AE1052" s="47"/>
      <c r="AF1052" s="47"/>
      <c r="AG1052" s="47"/>
      <c r="AH1052" s="47"/>
      <c r="AI1052" s="47"/>
      <c r="AJ1052" s="47"/>
      <c r="AK1052" s="47"/>
      <c r="AL1052" s="47"/>
      <c r="AM1052" s="47"/>
      <c r="AN1052" s="47"/>
      <c r="AO1052" s="47"/>
      <c r="AP1052" s="47"/>
      <c r="AQ1052" s="47"/>
      <c r="AR1052" s="47"/>
      <c r="AS1052" s="47"/>
      <c r="AT1052" s="47"/>
      <c r="AU1052" s="47"/>
      <c r="AV1052" s="47"/>
      <c r="AW1052" s="47"/>
      <c r="AX1052" s="47"/>
      <c r="AY1052" s="47"/>
      <c r="AZ1052" s="47"/>
      <c r="BA1052" s="47"/>
      <c r="BB1052" s="47"/>
      <c r="BC1052" s="47"/>
      <c r="BD1052" s="47"/>
      <c r="BE1052" s="47"/>
      <c r="BF1052" s="47"/>
      <c r="BG1052" s="47"/>
      <c r="BH1052" s="47"/>
      <c r="BI1052" s="47"/>
      <c r="BJ1052" s="47"/>
      <c r="BK1052" s="47"/>
      <c r="BL1052" s="47"/>
      <c r="BM1052" s="47"/>
      <c r="BN1052" s="47"/>
      <c r="BO1052" s="47"/>
      <c r="BP1052" s="47"/>
    </row>
    <row r="1053" spans="1:68" ht="12.75" customHeight="1">
      <c r="A1053" s="47"/>
      <c r="B1053" s="47"/>
      <c r="C1053" s="47"/>
      <c r="D1053" s="47"/>
      <c r="E1053" s="47"/>
      <c r="F1053" s="47"/>
      <c r="G1053" s="47"/>
      <c r="H1053" s="50"/>
      <c r="I1053" s="47"/>
      <c r="J1053" s="47"/>
      <c r="K1053" s="61"/>
      <c r="L1053" s="47"/>
      <c r="M1053" s="47"/>
      <c r="N1053" s="47"/>
      <c r="O1053" s="47"/>
      <c r="P1053" s="47"/>
      <c r="Q1053" s="47"/>
      <c r="R1053" s="47"/>
      <c r="S1053" s="47"/>
      <c r="T1053" s="47"/>
      <c r="U1053" s="47"/>
      <c r="V1053" s="47"/>
      <c r="W1053" s="47"/>
      <c r="X1053" s="47"/>
      <c r="Y1053" s="47"/>
      <c r="Z1053" s="47"/>
      <c r="AA1053" s="47"/>
      <c r="AB1053" s="47"/>
      <c r="AC1053" s="47"/>
      <c r="AD1053" s="47"/>
      <c r="AE1053" s="47"/>
      <c r="AF1053" s="47"/>
      <c r="AG1053" s="47"/>
      <c r="AH1053" s="47"/>
      <c r="AI1053" s="47"/>
      <c r="AJ1053" s="47"/>
      <c r="AK1053" s="47"/>
      <c r="AL1053" s="47"/>
      <c r="AM1053" s="47"/>
      <c r="AN1053" s="47"/>
      <c r="AO1053" s="47"/>
      <c r="AP1053" s="47"/>
      <c r="AQ1053" s="47"/>
      <c r="AR1053" s="47"/>
      <c r="AS1053" s="47"/>
      <c r="AT1053" s="47"/>
      <c r="AU1053" s="47"/>
      <c r="AV1053" s="47"/>
      <c r="AW1053" s="47"/>
      <c r="AX1053" s="47"/>
      <c r="AY1053" s="47"/>
      <c r="AZ1053" s="47"/>
      <c r="BA1053" s="47"/>
      <c r="BB1053" s="47"/>
      <c r="BC1053" s="47"/>
      <c r="BD1053" s="47"/>
      <c r="BE1053" s="47"/>
      <c r="BF1053" s="47"/>
      <c r="BG1053" s="47"/>
      <c r="BH1053" s="47"/>
      <c r="BI1053" s="47"/>
      <c r="BJ1053" s="47"/>
      <c r="BK1053" s="47"/>
      <c r="BL1053" s="47"/>
      <c r="BM1053" s="47"/>
      <c r="BN1053" s="47"/>
      <c r="BO1053" s="47"/>
      <c r="BP1053" s="47"/>
    </row>
    <row r="1054" spans="1:68" ht="12.75" customHeight="1">
      <c r="A1054" s="47"/>
      <c r="B1054" s="47"/>
      <c r="C1054" s="47"/>
      <c r="D1054" s="47"/>
      <c r="E1054" s="47"/>
      <c r="F1054" s="47"/>
      <c r="G1054" s="47"/>
      <c r="H1054" s="50"/>
      <c r="I1054" s="47"/>
      <c r="J1054" s="47"/>
      <c r="K1054" s="61"/>
      <c r="L1054" s="47"/>
      <c r="M1054" s="47"/>
      <c r="N1054" s="47"/>
      <c r="O1054" s="47"/>
      <c r="P1054" s="47"/>
      <c r="Q1054" s="47"/>
      <c r="R1054" s="47"/>
      <c r="S1054" s="47"/>
      <c r="T1054" s="47"/>
      <c r="U1054" s="47"/>
      <c r="V1054" s="47"/>
      <c r="W1054" s="47"/>
      <c r="X1054" s="47"/>
      <c r="Y1054" s="47"/>
      <c r="Z1054" s="47"/>
      <c r="AA1054" s="47"/>
      <c r="AB1054" s="47"/>
      <c r="AC1054" s="47"/>
      <c r="AD1054" s="47"/>
      <c r="AE1054" s="47"/>
      <c r="AF1054" s="47"/>
      <c r="AG1054" s="47"/>
      <c r="AH1054" s="47"/>
      <c r="AI1054" s="47"/>
      <c r="AJ1054" s="47"/>
      <c r="AK1054" s="47"/>
      <c r="AL1054" s="47"/>
      <c r="AM1054" s="47"/>
      <c r="AN1054" s="47"/>
      <c r="AO1054" s="47"/>
      <c r="AP1054" s="47"/>
      <c r="AQ1054" s="47"/>
      <c r="AR1054" s="47"/>
      <c r="AS1054" s="47"/>
      <c r="AT1054" s="47"/>
      <c r="AU1054" s="47"/>
      <c r="AV1054" s="47"/>
      <c r="AW1054" s="47"/>
      <c r="AX1054" s="47"/>
      <c r="AY1054" s="47"/>
      <c r="AZ1054" s="47"/>
      <c r="BA1054" s="47"/>
      <c r="BB1054" s="47"/>
      <c r="BC1054" s="47"/>
      <c r="BD1054" s="47"/>
      <c r="BE1054" s="47"/>
      <c r="BF1054" s="47"/>
      <c r="BG1054" s="47"/>
      <c r="BH1054" s="47"/>
      <c r="BI1054" s="47"/>
      <c r="BJ1054" s="47"/>
      <c r="BK1054" s="47"/>
      <c r="BL1054" s="47"/>
      <c r="BM1054" s="47"/>
      <c r="BN1054" s="47"/>
      <c r="BO1054" s="47"/>
      <c r="BP1054" s="47"/>
    </row>
    <row r="1055" spans="1:68" ht="12.75" customHeight="1">
      <c r="A1055" s="47"/>
      <c r="B1055" s="47"/>
      <c r="C1055" s="47"/>
      <c r="D1055" s="47"/>
      <c r="E1055" s="47"/>
      <c r="F1055" s="47"/>
      <c r="G1055" s="47"/>
      <c r="H1055" s="50"/>
      <c r="I1055" s="47"/>
      <c r="J1055" s="47"/>
      <c r="K1055" s="61"/>
      <c r="L1055" s="47"/>
      <c r="M1055" s="47"/>
      <c r="N1055" s="47"/>
      <c r="O1055" s="47"/>
      <c r="P1055" s="47"/>
      <c r="Q1055" s="47"/>
      <c r="R1055" s="47"/>
      <c r="S1055" s="47"/>
      <c r="T1055" s="47"/>
      <c r="U1055" s="47"/>
      <c r="V1055" s="47"/>
      <c r="W1055" s="47"/>
      <c r="X1055" s="47"/>
      <c r="Y1055" s="47"/>
      <c r="Z1055" s="47"/>
      <c r="AA1055" s="47"/>
      <c r="AB1055" s="47"/>
      <c r="AC1055" s="47"/>
      <c r="AD1055" s="47"/>
      <c r="AE1055" s="47"/>
      <c r="AF1055" s="47"/>
      <c r="AG1055" s="47"/>
      <c r="AH1055" s="47"/>
      <c r="AI1055" s="47"/>
      <c r="AJ1055" s="47"/>
      <c r="AK1055" s="47"/>
      <c r="AL1055" s="47"/>
      <c r="AM1055" s="47"/>
      <c r="AN1055" s="47"/>
      <c r="AO1055" s="47"/>
      <c r="AP1055" s="47"/>
      <c r="AQ1055" s="47"/>
      <c r="AR1055" s="47"/>
      <c r="AS1055" s="47"/>
      <c r="AT1055" s="47"/>
      <c r="AU1055" s="47"/>
      <c r="AV1055" s="47"/>
      <c r="AW1055" s="47"/>
      <c r="AX1055" s="47"/>
      <c r="AY1055" s="47"/>
      <c r="AZ1055" s="47"/>
      <c r="BA1055" s="47"/>
      <c r="BB1055" s="47"/>
      <c r="BC1055" s="47"/>
      <c r="BD1055" s="47"/>
      <c r="BE1055" s="47"/>
      <c r="BF1055" s="47"/>
      <c r="BG1055" s="47"/>
      <c r="BH1055" s="47"/>
      <c r="BI1055" s="47"/>
      <c r="BJ1055" s="47"/>
      <c r="BK1055" s="47"/>
      <c r="BL1055" s="47"/>
      <c r="BM1055" s="47"/>
      <c r="BN1055" s="47"/>
      <c r="BO1055" s="47"/>
      <c r="BP1055" s="47"/>
    </row>
    <row r="1056" spans="1:68" ht="12.75" customHeight="1">
      <c r="A1056" s="47"/>
      <c r="B1056" s="47"/>
      <c r="C1056" s="47"/>
      <c r="D1056" s="47"/>
      <c r="E1056" s="47"/>
      <c r="F1056" s="47"/>
      <c r="G1056" s="47"/>
      <c r="H1056" s="50"/>
      <c r="I1056" s="47"/>
      <c r="J1056" s="47"/>
      <c r="K1056" s="61"/>
      <c r="L1056" s="47"/>
      <c r="M1056" s="47"/>
      <c r="N1056" s="47"/>
      <c r="O1056" s="47"/>
      <c r="P1056" s="47"/>
      <c r="Q1056" s="47"/>
      <c r="R1056" s="47"/>
      <c r="S1056" s="47"/>
      <c r="T1056" s="47"/>
      <c r="U1056" s="47"/>
      <c r="V1056" s="47"/>
      <c r="W1056" s="47"/>
      <c r="X1056" s="47"/>
      <c r="Y1056" s="47"/>
      <c r="Z1056" s="47"/>
      <c r="AA1056" s="47"/>
      <c r="AB1056" s="47"/>
      <c r="AC1056" s="47"/>
      <c r="AD1056" s="47"/>
      <c r="AE1056" s="47"/>
      <c r="AF1056" s="47"/>
      <c r="AG1056" s="47"/>
      <c r="AH1056" s="47"/>
      <c r="AI1056" s="47"/>
      <c r="AJ1056" s="47"/>
      <c r="AK1056" s="47"/>
      <c r="AL1056" s="47"/>
      <c r="AM1056" s="47"/>
      <c r="AN1056" s="47"/>
      <c r="AO1056" s="47"/>
      <c r="AP1056" s="47"/>
      <c r="AQ1056" s="47"/>
      <c r="AR1056" s="47"/>
      <c r="AS1056" s="47"/>
      <c r="AT1056" s="47"/>
      <c r="AU1056" s="47"/>
      <c r="AV1056" s="47"/>
      <c r="AW1056" s="47"/>
      <c r="AX1056" s="47"/>
      <c r="AY1056" s="47"/>
      <c r="AZ1056" s="47"/>
      <c r="BA1056" s="47"/>
      <c r="BB1056" s="47"/>
      <c r="BC1056" s="47"/>
      <c r="BD1056" s="47"/>
      <c r="BE1056" s="47"/>
      <c r="BF1056" s="47"/>
      <c r="BG1056" s="47"/>
      <c r="BH1056" s="47"/>
      <c r="BI1056" s="47"/>
      <c r="BJ1056" s="47"/>
      <c r="BK1056" s="47"/>
      <c r="BL1056" s="47"/>
      <c r="BM1056" s="47"/>
      <c r="BN1056" s="47"/>
      <c r="BO1056" s="47"/>
      <c r="BP1056" s="47"/>
    </row>
    <row r="1057" spans="1:68" ht="12.75" customHeight="1">
      <c r="A1057" s="47"/>
      <c r="B1057" s="47"/>
      <c r="C1057" s="47"/>
      <c r="D1057" s="47"/>
      <c r="E1057" s="47"/>
      <c r="F1057" s="47"/>
      <c r="G1057" s="47"/>
      <c r="H1057" s="50"/>
      <c r="I1057" s="47"/>
      <c r="J1057" s="47"/>
      <c r="K1057" s="61"/>
      <c r="L1057" s="47"/>
      <c r="M1057" s="47"/>
      <c r="N1057" s="47"/>
      <c r="O1057" s="47"/>
      <c r="P1057" s="47"/>
      <c r="Q1057" s="47"/>
      <c r="R1057" s="47"/>
      <c r="S1057" s="47"/>
      <c r="T1057" s="47"/>
      <c r="U1057" s="47"/>
      <c r="V1057" s="47"/>
      <c r="W1057" s="47"/>
      <c r="X1057" s="47"/>
      <c r="Y1057" s="47"/>
      <c r="Z1057" s="47"/>
      <c r="AA1057" s="47"/>
      <c r="AB1057" s="47"/>
      <c r="AC1057" s="47"/>
      <c r="AD1057" s="47"/>
      <c r="AE1057" s="47"/>
      <c r="AF1057" s="47"/>
      <c r="AG1057" s="47"/>
      <c r="AH1057" s="47"/>
      <c r="AI1057" s="47"/>
      <c r="AJ1057" s="47"/>
      <c r="AK1057" s="47"/>
      <c r="AL1057" s="47"/>
      <c r="AM1057" s="47"/>
      <c r="AN1057" s="47"/>
      <c r="AO1057" s="47"/>
      <c r="AP1057" s="47"/>
      <c r="AQ1057" s="47"/>
      <c r="AR1057" s="47"/>
      <c r="AS1057" s="47"/>
      <c r="AT1057" s="47"/>
      <c r="AU1057" s="47"/>
      <c r="AV1057" s="47"/>
      <c r="AW1057" s="47"/>
      <c r="AX1057" s="47"/>
      <c r="AY1057" s="47"/>
      <c r="AZ1057" s="47"/>
      <c r="BA1057" s="47"/>
      <c r="BB1057" s="47"/>
      <c r="BC1057" s="47"/>
      <c r="BD1057" s="47"/>
      <c r="BE1057" s="47"/>
      <c r="BF1057" s="47"/>
      <c r="BG1057" s="47"/>
      <c r="BH1057" s="47"/>
      <c r="BI1057" s="47"/>
      <c r="BJ1057" s="47"/>
      <c r="BK1057" s="47"/>
      <c r="BL1057" s="47"/>
      <c r="BM1057" s="47"/>
      <c r="BN1057" s="47"/>
      <c r="BO1057" s="47"/>
      <c r="BP1057" s="47"/>
    </row>
    <row r="1058" spans="1:68" ht="12.75" customHeight="1">
      <c r="A1058" s="47"/>
      <c r="B1058" s="47"/>
      <c r="C1058" s="47"/>
      <c r="D1058" s="47"/>
      <c r="E1058" s="47"/>
      <c r="F1058" s="47"/>
      <c r="G1058" s="47"/>
      <c r="H1058" s="50"/>
      <c r="I1058" s="47"/>
      <c r="J1058" s="47"/>
      <c r="K1058" s="61"/>
      <c r="L1058" s="47"/>
      <c r="M1058" s="47"/>
      <c r="N1058" s="47"/>
      <c r="O1058" s="47"/>
      <c r="P1058" s="47"/>
      <c r="Q1058" s="47"/>
      <c r="R1058" s="47"/>
      <c r="S1058" s="47"/>
      <c r="T1058" s="47"/>
      <c r="U1058" s="47"/>
      <c r="V1058" s="47"/>
      <c r="W1058" s="47"/>
      <c r="X1058" s="47"/>
      <c r="Y1058" s="47"/>
      <c r="Z1058" s="47"/>
      <c r="AA1058" s="47"/>
      <c r="AB1058" s="47"/>
      <c r="AC1058" s="47"/>
      <c r="AD1058" s="47"/>
      <c r="AE1058" s="47"/>
      <c r="AF1058" s="47"/>
      <c r="AG1058" s="47"/>
      <c r="AH1058" s="47"/>
      <c r="AI1058" s="47"/>
      <c r="AJ1058" s="47"/>
      <c r="AK1058" s="47"/>
      <c r="AL1058" s="47"/>
      <c r="AM1058" s="47"/>
      <c r="AN1058" s="47"/>
      <c r="AO1058" s="47"/>
      <c r="AP1058" s="47"/>
      <c r="AQ1058" s="47"/>
      <c r="AR1058" s="47"/>
      <c r="AS1058" s="47"/>
      <c r="AT1058" s="47"/>
      <c r="AU1058" s="47"/>
      <c r="AV1058" s="47"/>
      <c r="AW1058" s="47"/>
      <c r="AX1058" s="47"/>
      <c r="AY1058" s="47"/>
      <c r="AZ1058" s="47"/>
      <c r="BA1058" s="47"/>
      <c r="BB1058" s="47"/>
      <c r="BC1058" s="47"/>
      <c r="BD1058" s="47"/>
      <c r="BE1058" s="47"/>
      <c r="BF1058" s="47"/>
      <c r="BG1058" s="47"/>
      <c r="BH1058" s="47"/>
      <c r="BI1058" s="47"/>
      <c r="BJ1058" s="47"/>
      <c r="BK1058" s="47"/>
      <c r="BL1058" s="47"/>
      <c r="BM1058" s="47"/>
      <c r="BN1058" s="47"/>
      <c r="BO1058" s="47"/>
      <c r="BP1058" s="47"/>
    </row>
    <row r="1059" spans="1:68" ht="12.75" customHeight="1">
      <c r="A1059" s="47"/>
      <c r="B1059" s="47"/>
      <c r="C1059" s="47"/>
      <c r="D1059" s="47"/>
      <c r="E1059" s="47"/>
      <c r="F1059" s="47"/>
      <c r="G1059" s="47"/>
      <c r="H1059" s="50"/>
      <c r="I1059" s="47"/>
      <c r="J1059" s="47"/>
      <c r="K1059" s="61"/>
      <c r="L1059" s="47"/>
      <c r="M1059" s="47"/>
      <c r="N1059" s="47"/>
      <c r="O1059" s="47"/>
      <c r="P1059" s="47"/>
      <c r="Q1059" s="47"/>
      <c r="R1059" s="47"/>
      <c r="S1059" s="47"/>
      <c r="T1059" s="47"/>
      <c r="U1059" s="47"/>
      <c r="V1059" s="47"/>
      <c r="W1059" s="47"/>
      <c r="X1059" s="47"/>
      <c r="Y1059" s="47"/>
      <c r="Z1059" s="47"/>
      <c r="AA1059" s="47"/>
      <c r="AB1059" s="47"/>
      <c r="AC1059" s="47"/>
      <c r="AD1059" s="47"/>
      <c r="AE1059" s="47"/>
      <c r="AF1059" s="47"/>
      <c r="AG1059" s="47"/>
      <c r="AH1059" s="47"/>
      <c r="AI1059" s="47"/>
      <c r="AJ1059" s="47"/>
      <c r="AK1059" s="47"/>
      <c r="AL1059" s="47"/>
      <c r="AM1059" s="47"/>
      <c r="AN1059" s="47"/>
      <c r="AO1059" s="47"/>
      <c r="AP1059" s="47"/>
      <c r="AQ1059" s="47"/>
      <c r="AR1059" s="47"/>
      <c r="AS1059" s="47"/>
      <c r="AT1059" s="47"/>
      <c r="AU1059" s="47"/>
      <c r="AV1059" s="47"/>
      <c r="AW1059" s="47"/>
      <c r="AX1059" s="47"/>
      <c r="AY1059" s="47"/>
      <c r="AZ1059" s="47"/>
      <c r="BA1059" s="47"/>
      <c r="BB1059" s="47"/>
      <c r="BC1059" s="47"/>
      <c r="BD1059" s="47"/>
      <c r="BE1059" s="47"/>
      <c r="BF1059" s="47"/>
      <c r="BG1059" s="47"/>
      <c r="BH1059" s="47"/>
      <c r="BI1059" s="47"/>
      <c r="BJ1059" s="47"/>
      <c r="BK1059" s="47"/>
      <c r="BL1059" s="47"/>
      <c r="BM1059" s="47"/>
      <c r="BN1059" s="47"/>
      <c r="BO1059" s="47"/>
      <c r="BP1059" s="47"/>
    </row>
    <row r="1060" spans="1:68" ht="12.75" customHeight="1">
      <c r="A1060" s="47"/>
      <c r="B1060" s="47"/>
      <c r="C1060" s="47"/>
      <c r="D1060" s="47"/>
      <c r="E1060" s="47"/>
      <c r="F1060" s="47"/>
      <c r="G1060" s="47"/>
      <c r="H1060" s="50"/>
      <c r="I1060" s="47"/>
      <c r="J1060" s="47"/>
      <c r="K1060" s="61"/>
      <c r="L1060" s="47"/>
      <c r="M1060" s="47"/>
      <c r="N1060" s="47"/>
      <c r="O1060" s="47"/>
      <c r="P1060" s="47"/>
      <c r="Q1060" s="47"/>
      <c r="R1060" s="47"/>
      <c r="S1060" s="47"/>
      <c r="T1060" s="47"/>
      <c r="U1060" s="47"/>
      <c r="V1060" s="47"/>
      <c r="W1060" s="47"/>
      <c r="X1060" s="47"/>
      <c r="Y1060" s="47"/>
      <c r="Z1060" s="47"/>
      <c r="AA1060" s="47"/>
      <c r="AB1060" s="47"/>
      <c r="AC1060" s="47"/>
      <c r="AD1060" s="47"/>
      <c r="AE1060" s="47"/>
      <c r="AF1060" s="47"/>
      <c r="AG1060" s="47"/>
      <c r="AH1060" s="47"/>
      <c r="AI1060" s="47"/>
      <c r="AJ1060" s="47"/>
      <c r="AK1060" s="47"/>
      <c r="AL1060" s="47"/>
      <c r="AM1060" s="47"/>
      <c r="AN1060" s="47"/>
      <c r="AO1060" s="47"/>
      <c r="AP1060" s="47"/>
      <c r="AQ1060" s="47"/>
      <c r="AR1060" s="47"/>
      <c r="AS1060" s="47"/>
      <c r="AT1060" s="47"/>
      <c r="AU1060" s="47"/>
      <c r="AV1060" s="47"/>
      <c r="AW1060" s="47"/>
      <c r="AX1060" s="47"/>
      <c r="AY1060" s="47"/>
      <c r="AZ1060" s="47"/>
      <c r="BA1060" s="47"/>
      <c r="BB1060" s="47"/>
      <c r="BC1060" s="47"/>
      <c r="BD1060" s="47"/>
      <c r="BE1060" s="47"/>
      <c r="BF1060" s="47"/>
      <c r="BG1060" s="47"/>
      <c r="BH1060" s="47"/>
      <c r="BI1060" s="47"/>
      <c r="BJ1060" s="47"/>
      <c r="BK1060" s="47"/>
      <c r="BL1060" s="47"/>
      <c r="BM1060" s="47"/>
      <c r="BN1060" s="47"/>
      <c r="BO1060" s="47"/>
      <c r="BP1060" s="47"/>
    </row>
    <row r="1061" spans="1:68" ht="12.75" customHeight="1">
      <c r="A1061" s="47"/>
      <c r="B1061" s="47"/>
      <c r="C1061" s="47"/>
      <c r="D1061" s="47"/>
      <c r="E1061" s="47"/>
      <c r="F1061" s="47"/>
      <c r="G1061" s="47"/>
      <c r="H1061" s="50"/>
      <c r="I1061" s="47"/>
      <c r="J1061" s="47"/>
      <c r="K1061" s="61"/>
      <c r="L1061" s="47"/>
      <c r="M1061" s="47"/>
      <c r="N1061" s="47"/>
      <c r="O1061" s="47"/>
      <c r="P1061" s="47"/>
      <c r="Q1061" s="47"/>
      <c r="R1061" s="47"/>
      <c r="S1061" s="47"/>
      <c r="T1061" s="47"/>
      <c r="U1061" s="47"/>
      <c r="V1061" s="47"/>
      <c r="W1061" s="47"/>
      <c r="X1061" s="47"/>
      <c r="Y1061" s="47"/>
      <c r="Z1061" s="47"/>
      <c r="AA1061" s="47"/>
      <c r="AB1061" s="47"/>
      <c r="AC1061" s="47"/>
      <c r="AD1061" s="47"/>
      <c r="AE1061" s="47"/>
      <c r="AF1061" s="47"/>
      <c r="AG1061" s="47"/>
      <c r="AH1061" s="47"/>
      <c r="AI1061" s="47"/>
      <c r="AJ1061" s="47"/>
      <c r="AK1061" s="47"/>
      <c r="AL1061" s="47"/>
      <c r="AM1061" s="47"/>
      <c r="AN1061" s="47"/>
      <c r="AO1061" s="47"/>
      <c r="AP1061" s="47"/>
      <c r="AQ1061" s="47"/>
      <c r="AR1061" s="47"/>
      <c r="AS1061" s="47"/>
      <c r="AT1061" s="47"/>
      <c r="AU1061" s="47"/>
      <c r="AV1061" s="47"/>
      <c r="AW1061" s="47"/>
      <c r="AX1061" s="47"/>
      <c r="AY1061" s="47"/>
      <c r="AZ1061" s="47"/>
      <c r="BA1061" s="47"/>
      <c r="BB1061" s="47"/>
      <c r="BC1061" s="47"/>
      <c r="BD1061" s="47"/>
      <c r="BE1061" s="47"/>
      <c r="BF1061" s="47"/>
      <c r="BG1061" s="47"/>
      <c r="BH1061" s="47"/>
      <c r="BI1061" s="47"/>
      <c r="BJ1061" s="47"/>
      <c r="BK1061" s="47"/>
      <c r="BL1061" s="47"/>
      <c r="BM1061" s="47"/>
      <c r="BN1061" s="47"/>
      <c r="BO1061" s="47"/>
      <c r="BP1061" s="47"/>
    </row>
    <row r="1062" spans="1:68" ht="12.75" customHeight="1">
      <c r="A1062" s="47"/>
      <c r="B1062" s="47"/>
      <c r="C1062" s="47"/>
      <c r="D1062" s="47"/>
      <c r="E1062" s="47"/>
      <c r="F1062" s="47"/>
      <c r="G1062" s="47"/>
      <c r="H1062" s="50"/>
      <c r="I1062" s="47"/>
      <c r="J1062" s="47"/>
      <c r="K1062" s="61"/>
      <c r="L1062" s="47"/>
      <c r="M1062" s="47"/>
      <c r="N1062" s="47"/>
      <c r="O1062" s="47"/>
      <c r="P1062" s="47"/>
      <c r="Q1062" s="47"/>
      <c r="R1062" s="47"/>
      <c r="S1062" s="47"/>
      <c r="T1062" s="47"/>
      <c r="U1062" s="47"/>
      <c r="V1062" s="47"/>
      <c r="W1062" s="47"/>
      <c r="X1062" s="47"/>
      <c r="Y1062" s="47"/>
      <c r="Z1062" s="47"/>
      <c r="AA1062" s="47"/>
      <c r="AB1062" s="47"/>
      <c r="AC1062" s="47"/>
      <c r="AD1062" s="47"/>
      <c r="AE1062" s="47"/>
      <c r="AF1062" s="47"/>
      <c r="AG1062" s="47"/>
      <c r="AH1062" s="47"/>
      <c r="AI1062" s="47"/>
      <c r="AJ1062" s="47"/>
      <c r="AK1062" s="47"/>
      <c r="AL1062" s="47"/>
      <c r="AM1062" s="47"/>
      <c r="AN1062" s="47"/>
      <c r="AO1062" s="47"/>
      <c r="AP1062" s="47"/>
      <c r="AQ1062" s="47"/>
      <c r="AR1062" s="47"/>
      <c r="AS1062" s="47"/>
      <c r="AT1062" s="47"/>
      <c r="AU1062" s="47"/>
      <c r="AV1062" s="47"/>
      <c r="AW1062" s="47"/>
      <c r="AX1062" s="47"/>
      <c r="AY1062" s="47"/>
      <c r="AZ1062" s="47"/>
      <c r="BA1062" s="47"/>
      <c r="BB1062" s="47"/>
      <c r="BC1062" s="47"/>
      <c r="BD1062" s="47"/>
      <c r="BE1062" s="47"/>
      <c r="BF1062" s="47"/>
      <c r="BG1062" s="47"/>
      <c r="BH1062" s="47"/>
      <c r="BI1062" s="47"/>
      <c r="BJ1062" s="47"/>
      <c r="BK1062" s="47"/>
      <c r="BL1062" s="47"/>
      <c r="BM1062" s="47"/>
      <c r="BN1062" s="47"/>
      <c r="BO1062" s="47"/>
      <c r="BP1062" s="47"/>
    </row>
    <row r="1063" spans="1:68" ht="12.75" customHeight="1">
      <c r="A1063" s="47"/>
      <c r="B1063" s="47"/>
      <c r="C1063" s="47"/>
      <c r="D1063" s="47"/>
      <c r="E1063" s="47"/>
      <c r="F1063" s="47"/>
      <c r="G1063" s="47"/>
      <c r="H1063" s="50"/>
      <c r="I1063" s="47"/>
      <c r="J1063" s="47"/>
      <c r="K1063" s="61"/>
      <c r="L1063" s="47"/>
      <c r="M1063" s="47"/>
      <c r="N1063" s="47"/>
      <c r="O1063" s="47"/>
      <c r="P1063" s="47"/>
      <c r="Q1063" s="47"/>
      <c r="R1063" s="47"/>
      <c r="S1063" s="47"/>
      <c r="T1063" s="47"/>
      <c r="U1063" s="47"/>
      <c r="V1063" s="47"/>
      <c r="W1063" s="47"/>
      <c r="X1063" s="47"/>
      <c r="Y1063" s="47"/>
      <c r="Z1063" s="47"/>
      <c r="AA1063" s="47"/>
      <c r="AB1063" s="47"/>
      <c r="AC1063" s="47"/>
      <c r="AD1063" s="47"/>
      <c r="AE1063" s="47"/>
      <c r="AF1063" s="47"/>
      <c r="AG1063" s="47"/>
      <c r="AH1063" s="47"/>
      <c r="AI1063" s="47"/>
      <c r="AJ1063" s="47"/>
      <c r="AK1063" s="47"/>
      <c r="AL1063" s="47"/>
      <c r="AM1063" s="47"/>
      <c r="AN1063" s="47"/>
      <c r="AO1063" s="47"/>
      <c r="AP1063" s="47"/>
      <c r="AQ1063" s="47"/>
      <c r="AR1063" s="47"/>
      <c r="AS1063" s="47"/>
      <c r="AT1063" s="47"/>
      <c r="AU1063" s="47"/>
      <c r="AV1063" s="47"/>
      <c r="AW1063" s="47"/>
      <c r="AX1063" s="47"/>
      <c r="AY1063" s="47"/>
      <c r="AZ1063" s="47"/>
      <c r="BA1063" s="47"/>
      <c r="BB1063" s="47"/>
      <c r="BC1063" s="47"/>
      <c r="BD1063" s="47"/>
      <c r="BE1063" s="47"/>
      <c r="BF1063" s="47"/>
      <c r="BG1063" s="47"/>
      <c r="BH1063" s="47"/>
      <c r="BI1063" s="47"/>
      <c r="BJ1063" s="47"/>
      <c r="BK1063" s="47"/>
      <c r="BL1063" s="47"/>
      <c r="BM1063" s="47"/>
      <c r="BN1063" s="47"/>
      <c r="BO1063" s="47"/>
      <c r="BP1063" s="47"/>
    </row>
    <row r="1064" spans="1:68" ht="12.75" customHeight="1">
      <c r="A1064" s="47"/>
      <c r="B1064" s="47"/>
      <c r="C1064" s="47"/>
      <c r="D1064" s="47"/>
      <c r="E1064" s="47"/>
      <c r="F1064" s="47"/>
      <c r="G1064" s="47"/>
      <c r="H1064" s="50"/>
      <c r="I1064" s="47"/>
      <c r="J1064" s="47"/>
      <c r="K1064" s="61"/>
      <c r="L1064" s="47"/>
      <c r="M1064" s="47"/>
      <c r="N1064" s="47"/>
      <c r="O1064" s="47"/>
      <c r="P1064" s="47"/>
      <c r="Q1064" s="47"/>
      <c r="R1064" s="47"/>
      <c r="S1064" s="47"/>
      <c r="T1064" s="47"/>
      <c r="U1064" s="47"/>
      <c r="V1064" s="47"/>
      <c r="W1064" s="47"/>
      <c r="X1064" s="47"/>
      <c r="Y1064" s="47"/>
      <c r="Z1064" s="47"/>
      <c r="AA1064" s="47"/>
      <c r="AB1064" s="47"/>
      <c r="AC1064" s="47"/>
      <c r="AD1064" s="47"/>
      <c r="AE1064" s="47"/>
      <c r="AF1064" s="47"/>
      <c r="AG1064" s="47"/>
      <c r="AH1064" s="47"/>
      <c r="AI1064" s="47"/>
      <c r="AJ1064" s="47"/>
      <c r="AK1064" s="47"/>
      <c r="AL1064" s="47"/>
      <c r="AM1064" s="47"/>
      <c r="AN1064" s="47"/>
      <c r="AO1064" s="47"/>
      <c r="AP1064" s="47"/>
      <c r="AQ1064" s="47"/>
      <c r="AR1064" s="47"/>
      <c r="AS1064" s="47"/>
      <c r="AT1064" s="47"/>
      <c r="AU1064" s="47"/>
      <c r="AV1064" s="47"/>
      <c r="AW1064" s="47"/>
      <c r="AX1064" s="47"/>
      <c r="AY1064" s="47"/>
      <c r="AZ1064" s="47"/>
      <c r="BA1064" s="47"/>
      <c r="BB1064" s="47"/>
      <c r="BC1064" s="47"/>
      <c r="BD1064" s="47"/>
      <c r="BE1064" s="47"/>
      <c r="BF1064" s="47"/>
      <c r="BG1064" s="47"/>
      <c r="BH1064" s="47"/>
      <c r="BI1064" s="47"/>
      <c r="BJ1064" s="47"/>
      <c r="BK1064" s="47"/>
      <c r="BL1064" s="47"/>
      <c r="BM1064" s="47"/>
      <c r="BN1064" s="47"/>
      <c r="BO1064" s="47"/>
      <c r="BP1064" s="47"/>
    </row>
    <row r="1065" spans="1:68" ht="12.75" customHeight="1">
      <c r="A1065" s="47"/>
      <c r="B1065" s="47"/>
      <c r="C1065" s="47"/>
      <c r="D1065" s="47"/>
      <c r="E1065" s="47"/>
      <c r="F1065" s="47"/>
      <c r="G1065" s="47"/>
      <c r="H1065" s="50"/>
      <c r="I1065" s="47"/>
      <c r="J1065" s="47"/>
      <c r="K1065" s="61"/>
      <c r="L1065" s="47"/>
      <c r="M1065" s="47"/>
      <c r="N1065" s="47"/>
      <c r="O1065" s="47"/>
      <c r="P1065" s="47"/>
      <c r="Q1065" s="47"/>
      <c r="R1065" s="47"/>
      <c r="S1065" s="47"/>
      <c r="T1065" s="47"/>
      <c r="U1065" s="47"/>
      <c r="V1065" s="47"/>
      <c r="W1065" s="47"/>
      <c r="X1065" s="47"/>
      <c r="Y1065" s="47"/>
      <c r="Z1065" s="47"/>
      <c r="AA1065" s="47"/>
      <c r="AB1065" s="47"/>
      <c r="AC1065" s="47"/>
      <c r="AD1065" s="47"/>
      <c r="AE1065" s="47"/>
      <c r="AF1065" s="47"/>
      <c r="AG1065" s="47"/>
      <c r="AH1065" s="47"/>
      <c r="AI1065" s="47"/>
      <c r="AJ1065" s="47"/>
      <c r="AK1065" s="47"/>
      <c r="AL1065" s="47"/>
      <c r="AM1065" s="47"/>
      <c r="AN1065" s="47"/>
      <c r="AO1065" s="47"/>
      <c r="AP1065" s="47"/>
      <c r="AQ1065" s="47"/>
      <c r="AR1065" s="47"/>
      <c r="AS1065" s="47"/>
      <c r="AT1065" s="47"/>
      <c r="AU1065" s="47"/>
      <c r="AV1065" s="47"/>
      <c r="AW1065" s="47"/>
      <c r="AX1065" s="47"/>
      <c r="AY1065" s="47"/>
      <c r="AZ1065" s="47"/>
      <c r="BA1065" s="47"/>
      <c r="BB1065" s="47"/>
      <c r="BC1065" s="47"/>
      <c r="BD1065" s="47"/>
      <c r="BE1065" s="47"/>
      <c r="BF1065" s="47"/>
      <c r="BG1065" s="47"/>
      <c r="BH1065" s="47"/>
      <c r="BI1065" s="47"/>
      <c r="BJ1065" s="47"/>
      <c r="BK1065" s="47"/>
      <c r="BL1065" s="47"/>
      <c r="BM1065" s="47"/>
      <c r="BN1065" s="47"/>
      <c r="BO1065" s="47"/>
      <c r="BP1065" s="47"/>
    </row>
    <row r="1066" spans="1:68" ht="12.75" customHeight="1">
      <c r="A1066" s="47"/>
      <c r="B1066" s="47"/>
      <c r="C1066" s="47"/>
      <c r="D1066" s="47"/>
      <c r="E1066" s="47"/>
      <c r="F1066" s="47"/>
      <c r="G1066" s="47"/>
      <c r="H1066" s="50"/>
      <c r="I1066" s="47"/>
      <c r="J1066" s="47"/>
      <c r="K1066" s="61"/>
      <c r="L1066" s="47"/>
      <c r="M1066" s="47"/>
      <c r="N1066" s="47"/>
      <c r="O1066" s="47"/>
      <c r="P1066" s="47"/>
      <c r="Q1066" s="47"/>
      <c r="R1066" s="47"/>
      <c r="S1066" s="47"/>
      <c r="T1066" s="47"/>
      <c r="U1066" s="47"/>
      <c r="V1066" s="47"/>
      <c r="W1066" s="47"/>
      <c r="X1066" s="47"/>
      <c r="Y1066" s="47"/>
      <c r="Z1066" s="47"/>
      <c r="AA1066" s="47"/>
      <c r="AB1066" s="47"/>
      <c r="AC1066" s="47"/>
      <c r="AD1066" s="47"/>
      <c r="AE1066" s="47"/>
      <c r="AF1066" s="47"/>
      <c r="AG1066" s="47"/>
      <c r="AH1066" s="47"/>
      <c r="AI1066" s="47"/>
      <c r="AJ1066" s="47"/>
      <c r="AK1066" s="47"/>
      <c r="AL1066" s="47"/>
      <c r="AM1066" s="47"/>
      <c r="AN1066" s="47"/>
      <c r="AO1066" s="47"/>
      <c r="AP1066" s="47"/>
      <c r="AQ1066" s="47"/>
      <c r="AR1066" s="47"/>
      <c r="AS1066" s="47"/>
      <c r="AT1066" s="47"/>
      <c r="AU1066" s="47"/>
      <c r="AV1066" s="47"/>
      <c r="AW1066" s="47"/>
      <c r="AX1066" s="47"/>
      <c r="AY1066" s="47"/>
      <c r="AZ1066" s="47"/>
      <c r="BA1066" s="47"/>
      <c r="BB1066" s="47"/>
      <c r="BC1066" s="47"/>
      <c r="BD1066" s="47"/>
      <c r="BE1066" s="47"/>
      <c r="BF1066" s="47"/>
      <c r="BG1066" s="47"/>
      <c r="BH1066" s="47"/>
      <c r="BI1066" s="47"/>
      <c r="BJ1066" s="47"/>
      <c r="BK1066" s="47"/>
      <c r="BL1066" s="47"/>
      <c r="BM1066" s="47"/>
      <c r="BN1066" s="47"/>
      <c r="BO1066" s="47"/>
      <c r="BP1066" s="47"/>
    </row>
    <row r="1067" spans="1:68" ht="12.75" customHeight="1">
      <c r="A1067" s="47"/>
      <c r="B1067" s="47"/>
      <c r="C1067" s="47"/>
      <c r="D1067" s="47"/>
      <c r="E1067" s="47"/>
      <c r="F1067" s="47"/>
      <c r="G1067" s="47"/>
      <c r="H1067" s="50"/>
      <c r="I1067" s="47"/>
      <c r="J1067" s="47"/>
      <c r="K1067" s="61"/>
      <c r="L1067" s="47"/>
      <c r="M1067" s="47"/>
      <c r="N1067" s="47"/>
      <c r="O1067" s="47"/>
      <c r="P1067" s="47"/>
      <c r="Q1067" s="47"/>
      <c r="R1067" s="47"/>
      <c r="S1067" s="47"/>
      <c r="T1067" s="47"/>
      <c r="U1067" s="47"/>
      <c r="V1067" s="47"/>
      <c r="W1067" s="47"/>
      <c r="X1067" s="47"/>
      <c r="Y1067" s="47"/>
      <c r="Z1067" s="47"/>
      <c r="AA1067" s="47"/>
      <c r="AB1067" s="47"/>
      <c r="AC1067" s="47"/>
      <c r="AD1067" s="47"/>
      <c r="AE1067" s="47"/>
      <c r="AF1067" s="47"/>
      <c r="AG1067" s="47"/>
      <c r="AH1067" s="47"/>
      <c r="AI1067" s="47"/>
      <c r="AJ1067" s="47"/>
      <c r="AK1067" s="47"/>
      <c r="AL1067" s="47"/>
      <c r="AM1067" s="47"/>
      <c r="AN1067" s="47"/>
      <c r="AO1067" s="47"/>
      <c r="AP1067" s="47"/>
      <c r="AQ1067" s="47"/>
      <c r="AR1067" s="47"/>
      <c r="AS1067" s="47"/>
      <c r="AT1067" s="47"/>
      <c r="AU1067" s="47"/>
      <c r="AV1067" s="47"/>
      <c r="AW1067" s="47"/>
      <c r="AX1067" s="47"/>
      <c r="AY1067" s="47"/>
      <c r="AZ1067" s="47"/>
      <c r="BA1067" s="47"/>
      <c r="BB1067" s="47"/>
      <c r="BC1067" s="47"/>
      <c r="BD1067" s="47"/>
      <c r="BE1067" s="47"/>
      <c r="BF1067" s="47"/>
      <c r="BG1067" s="47"/>
      <c r="BH1067" s="47"/>
      <c r="BI1067" s="47"/>
      <c r="BJ1067" s="47"/>
      <c r="BK1067" s="47"/>
      <c r="BL1067" s="47"/>
      <c r="BM1067" s="47"/>
      <c r="BN1067" s="47"/>
      <c r="BO1067" s="47"/>
      <c r="BP1067" s="47"/>
    </row>
    <row r="1068" spans="1:68" ht="12.75" customHeight="1">
      <c r="A1068" s="47"/>
      <c r="B1068" s="47"/>
      <c r="C1068" s="47"/>
      <c r="D1068" s="47"/>
      <c r="E1068" s="47"/>
      <c r="F1068" s="47"/>
      <c r="G1068" s="47"/>
      <c r="H1068" s="50"/>
      <c r="I1068" s="47"/>
      <c r="J1068" s="47"/>
      <c r="K1068" s="61"/>
      <c r="L1068" s="47"/>
      <c r="M1068" s="47"/>
      <c r="N1068" s="47"/>
      <c r="O1068" s="47"/>
      <c r="P1068" s="47"/>
      <c r="Q1068" s="47"/>
      <c r="R1068" s="47"/>
      <c r="S1068" s="47"/>
      <c r="T1068" s="47"/>
      <c r="U1068" s="47"/>
      <c r="V1068" s="47"/>
      <c r="W1068" s="47"/>
      <c r="X1068" s="47"/>
      <c r="Y1068" s="47"/>
      <c r="Z1068" s="47"/>
      <c r="AA1068" s="47"/>
      <c r="AB1068" s="47"/>
      <c r="AC1068" s="47"/>
      <c r="AD1068" s="47"/>
      <c r="AE1068" s="47"/>
      <c r="AF1068" s="47"/>
      <c r="AG1068" s="47"/>
      <c r="AH1068" s="47"/>
      <c r="AI1068" s="47"/>
      <c r="AJ1068" s="47"/>
      <c r="AK1068" s="47"/>
      <c r="AL1068" s="47"/>
      <c r="AM1068" s="47"/>
      <c r="AN1068" s="47"/>
      <c r="AO1068" s="47"/>
      <c r="AP1068" s="47"/>
      <c r="AQ1068" s="47"/>
      <c r="AR1068" s="47"/>
      <c r="AS1068" s="47"/>
      <c r="AT1068" s="47"/>
      <c r="AU1068" s="47"/>
      <c r="AV1068" s="47"/>
      <c r="AW1068" s="47"/>
      <c r="AX1068" s="47"/>
      <c r="AY1068" s="47"/>
      <c r="AZ1068" s="47"/>
      <c r="BA1068" s="47"/>
      <c r="BB1068" s="47"/>
      <c r="BC1068" s="47"/>
      <c r="BD1068" s="47"/>
      <c r="BE1068" s="47"/>
      <c r="BF1068" s="47"/>
      <c r="BG1068" s="47"/>
      <c r="BH1068" s="47"/>
      <c r="BI1068" s="47"/>
      <c r="BJ1068" s="47"/>
      <c r="BK1068" s="47"/>
      <c r="BL1068" s="47"/>
      <c r="BM1068" s="47"/>
      <c r="BN1068" s="47"/>
      <c r="BO1068" s="47"/>
      <c r="BP1068" s="47"/>
    </row>
    <row r="1069" spans="1:68" ht="12.75" customHeight="1">
      <c r="A1069" s="47"/>
      <c r="B1069" s="47"/>
      <c r="C1069" s="47"/>
      <c r="D1069" s="47"/>
      <c r="E1069" s="47"/>
      <c r="F1069" s="47"/>
      <c r="G1069" s="47"/>
      <c r="H1069" s="50"/>
      <c r="I1069" s="47"/>
      <c r="J1069" s="47"/>
      <c r="K1069" s="61"/>
      <c r="L1069" s="47"/>
      <c r="M1069" s="47"/>
      <c r="N1069" s="47"/>
      <c r="O1069" s="47"/>
      <c r="P1069" s="47"/>
      <c r="Q1069" s="47"/>
      <c r="R1069" s="47"/>
      <c r="S1069" s="47"/>
      <c r="T1069" s="47"/>
      <c r="U1069" s="47"/>
      <c r="V1069" s="47"/>
      <c r="W1069" s="47"/>
      <c r="X1069" s="47"/>
      <c r="Y1069" s="47"/>
      <c r="Z1069" s="47"/>
      <c r="AA1069" s="47"/>
      <c r="AB1069" s="47"/>
      <c r="AC1069" s="47"/>
      <c r="AD1069" s="47"/>
      <c r="AE1069" s="47"/>
      <c r="AF1069" s="47"/>
      <c r="AG1069" s="47"/>
      <c r="AH1069" s="47"/>
      <c r="AI1069" s="47"/>
      <c r="AJ1069" s="47"/>
      <c r="AK1069" s="47"/>
      <c r="AL1069" s="47"/>
      <c r="AM1069" s="47"/>
      <c r="AN1069" s="47"/>
      <c r="AO1069" s="47"/>
      <c r="AP1069" s="47"/>
      <c r="AQ1069" s="47"/>
      <c r="AR1069" s="47"/>
      <c r="AS1069" s="47"/>
      <c r="AT1069" s="47"/>
      <c r="AU1069" s="47"/>
      <c r="AV1069" s="47"/>
      <c r="AW1069" s="47"/>
      <c r="AX1069" s="47"/>
      <c r="AY1069" s="47"/>
      <c r="AZ1069" s="47"/>
      <c r="BA1069" s="47"/>
      <c r="BB1069" s="47"/>
      <c r="BC1069" s="47"/>
      <c r="BD1069" s="47"/>
      <c r="BE1069" s="47"/>
      <c r="BF1069" s="47"/>
      <c r="BG1069" s="47"/>
      <c r="BH1069" s="47"/>
      <c r="BI1069" s="47"/>
      <c r="BJ1069" s="47"/>
      <c r="BK1069" s="47"/>
      <c r="BL1069" s="47"/>
      <c r="BM1069" s="47"/>
      <c r="BN1069" s="47"/>
      <c r="BO1069" s="47"/>
      <c r="BP1069" s="47"/>
    </row>
    <row r="1070" spans="1:68" ht="12.75" customHeight="1">
      <c r="A1070" s="47"/>
      <c r="B1070" s="47"/>
      <c r="C1070" s="47"/>
      <c r="D1070" s="47"/>
      <c r="E1070" s="47"/>
      <c r="F1070" s="47"/>
      <c r="G1070" s="47"/>
      <c r="H1070" s="50"/>
      <c r="I1070" s="47"/>
      <c r="J1070" s="47"/>
      <c r="K1070" s="61"/>
      <c r="L1070" s="47"/>
      <c r="M1070" s="47"/>
      <c r="N1070" s="47"/>
      <c r="O1070" s="47"/>
      <c r="P1070" s="47"/>
      <c r="Q1070" s="47"/>
      <c r="R1070" s="47"/>
      <c r="S1070" s="47"/>
      <c r="T1070" s="47"/>
      <c r="U1070" s="47"/>
      <c r="V1070" s="47"/>
      <c r="W1070" s="47"/>
      <c r="X1070" s="47"/>
      <c r="Y1070" s="47"/>
      <c r="Z1070" s="47"/>
      <c r="AA1070" s="47"/>
      <c r="AB1070" s="47"/>
      <c r="AC1070" s="47"/>
      <c r="AD1070" s="47"/>
      <c r="AE1070" s="47"/>
      <c r="AF1070" s="47"/>
      <c r="AG1070" s="47"/>
      <c r="AH1070" s="47"/>
      <c r="AI1070" s="47"/>
      <c r="AJ1070" s="47"/>
      <c r="AK1070" s="47"/>
      <c r="AL1070" s="47"/>
      <c r="AM1070" s="47"/>
      <c r="AN1070" s="47"/>
      <c r="AO1070" s="47"/>
      <c r="AP1070" s="47"/>
      <c r="AQ1070" s="47"/>
      <c r="AR1070" s="47"/>
      <c r="AS1070" s="47"/>
      <c r="AT1070" s="47"/>
      <c r="AU1070" s="47"/>
      <c r="AV1070" s="47"/>
      <c r="AW1070" s="47"/>
      <c r="AX1070" s="47"/>
      <c r="AY1070" s="47"/>
      <c r="AZ1070" s="47"/>
      <c r="BA1070" s="47"/>
      <c r="BB1070" s="47"/>
      <c r="BC1070" s="47"/>
      <c r="BD1070" s="47"/>
      <c r="BE1070" s="47"/>
      <c r="BF1070" s="47"/>
      <c r="BG1070" s="47"/>
      <c r="BH1070" s="47"/>
      <c r="BI1070" s="47"/>
      <c r="BJ1070" s="47"/>
      <c r="BK1070" s="47"/>
      <c r="BL1070" s="47"/>
      <c r="BM1070" s="47"/>
      <c r="BN1070" s="47"/>
      <c r="BO1070" s="47"/>
      <c r="BP1070" s="47"/>
    </row>
    <row r="1071" spans="1:68" ht="12.75" customHeight="1">
      <c r="A1071" s="47"/>
      <c r="B1071" s="47"/>
      <c r="C1071" s="47"/>
      <c r="D1071" s="47"/>
      <c r="E1071" s="47"/>
      <c r="F1071" s="47"/>
      <c r="G1071" s="47"/>
      <c r="H1071" s="50"/>
      <c r="I1071" s="47"/>
      <c r="J1071" s="47"/>
      <c r="K1071" s="61"/>
      <c r="L1071" s="47"/>
      <c r="M1071" s="47"/>
      <c r="N1071" s="47"/>
      <c r="O1071" s="47"/>
      <c r="P1071" s="47"/>
      <c r="Q1071" s="47"/>
      <c r="R1071" s="47"/>
      <c r="S1071" s="47"/>
      <c r="T1071" s="47"/>
      <c r="U1071" s="47"/>
      <c r="V1071" s="47"/>
      <c r="W1071" s="47"/>
      <c r="X1071" s="47"/>
      <c r="Y1071" s="47"/>
      <c r="Z1071" s="47"/>
      <c r="AA1071" s="47"/>
      <c r="AB1071" s="47"/>
      <c r="AC1071" s="47"/>
      <c r="AD1071" s="47"/>
      <c r="AE1071" s="47"/>
      <c r="AF1071" s="47"/>
      <c r="AG1071" s="47"/>
      <c r="AH1071" s="47"/>
      <c r="AI1071" s="47"/>
      <c r="AJ1071" s="47"/>
      <c r="AK1071" s="47"/>
      <c r="AL1071" s="47"/>
      <c r="AM1071" s="47"/>
      <c r="AN1071" s="47"/>
      <c r="AO1071" s="47"/>
      <c r="AP1071" s="47"/>
      <c r="AQ1071" s="47"/>
      <c r="AR1071" s="47"/>
      <c r="AS1071" s="47"/>
      <c r="AT1071" s="47"/>
      <c r="AU1071" s="47"/>
      <c r="AV1071" s="47"/>
      <c r="AW1071" s="47"/>
      <c r="AX1071" s="47"/>
      <c r="AY1071" s="47"/>
      <c r="AZ1071" s="47"/>
      <c r="BA1071" s="47"/>
      <c r="BB1071" s="47"/>
      <c r="BC1071" s="47"/>
      <c r="BD1071" s="47"/>
      <c r="BE1071" s="47"/>
      <c r="BF1071" s="47"/>
      <c r="BG1071" s="47"/>
      <c r="BH1071" s="47"/>
      <c r="BI1071" s="47"/>
      <c r="BJ1071" s="47"/>
      <c r="BK1071" s="47"/>
      <c r="BL1071" s="47"/>
      <c r="BM1071" s="47"/>
      <c r="BN1071" s="47"/>
      <c r="BO1071" s="47"/>
      <c r="BP1071" s="47"/>
    </row>
    <row r="1072" spans="1:68" ht="12.75" customHeight="1">
      <c r="A1072" s="47"/>
      <c r="B1072" s="47"/>
      <c r="C1072" s="47"/>
      <c r="D1072" s="47"/>
      <c r="E1072" s="47"/>
      <c r="F1072" s="47"/>
      <c r="G1072" s="47"/>
      <c r="H1072" s="50"/>
      <c r="I1072" s="47"/>
      <c r="J1072" s="47"/>
      <c r="K1072" s="61"/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  <c r="AB1072" s="47"/>
      <c r="AC1072" s="47"/>
      <c r="AD1072" s="47"/>
      <c r="AE1072" s="47"/>
      <c r="AF1072" s="47"/>
      <c r="AG1072" s="47"/>
      <c r="AH1072" s="47"/>
      <c r="AI1072" s="47"/>
      <c r="AJ1072" s="47"/>
      <c r="AK1072" s="47"/>
      <c r="AL1072" s="47"/>
      <c r="AM1072" s="47"/>
      <c r="AN1072" s="47"/>
      <c r="AO1072" s="47"/>
      <c r="AP1072" s="47"/>
      <c r="AQ1072" s="47"/>
      <c r="AR1072" s="47"/>
      <c r="AS1072" s="47"/>
      <c r="AT1072" s="47"/>
      <c r="AU1072" s="47"/>
      <c r="AV1072" s="47"/>
      <c r="AW1072" s="47"/>
      <c r="AX1072" s="47"/>
      <c r="AY1072" s="47"/>
      <c r="AZ1072" s="47"/>
      <c r="BA1072" s="47"/>
      <c r="BB1072" s="47"/>
      <c r="BC1072" s="47"/>
      <c r="BD1072" s="47"/>
      <c r="BE1072" s="47"/>
      <c r="BF1072" s="47"/>
      <c r="BG1072" s="47"/>
      <c r="BH1072" s="47"/>
      <c r="BI1072" s="47"/>
      <c r="BJ1072" s="47"/>
      <c r="BK1072" s="47"/>
      <c r="BL1072" s="47"/>
      <c r="BM1072" s="47"/>
      <c r="BN1072" s="47"/>
      <c r="BO1072" s="47"/>
      <c r="BP1072" s="47"/>
    </row>
    <row r="1073" spans="1:68" ht="12.75" customHeight="1">
      <c r="A1073" s="47"/>
      <c r="B1073" s="47"/>
      <c r="C1073" s="47"/>
      <c r="D1073" s="47"/>
      <c r="E1073" s="47"/>
      <c r="F1073" s="47"/>
      <c r="G1073" s="47"/>
      <c r="H1073" s="50"/>
      <c r="I1073" s="47"/>
      <c r="J1073" s="47"/>
      <c r="K1073" s="61"/>
      <c r="L1073" s="47"/>
      <c r="M1073" s="47"/>
      <c r="N1073" s="47"/>
      <c r="O1073" s="47"/>
      <c r="P1073" s="47"/>
      <c r="Q1073" s="47"/>
      <c r="R1073" s="47"/>
      <c r="S1073" s="47"/>
      <c r="T1073" s="47"/>
      <c r="U1073" s="47"/>
      <c r="V1073" s="47"/>
      <c r="W1073" s="47"/>
      <c r="X1073" s="47"/>
      <c r="Y1073" s="47"/>
      <c r="Z1073" s="47"/>
      <c r="AA1073" s="47"/>
      <c r="AB1073" s="47"/>
      <c r="AC1073" s="47"/>
      <c r="AD1073" s="47"/>
      <c r="AE1073" s="47"/>
      <c r="AF1073" s="47"/>
      <c r="AG1073" s="47"/>
      <c r="AH1073" s="47"/>
      <c r="AI1073" s="47"/>
      <c r="AJ1073" s="47"/>
      <c r="AK1073" s="47"/>
      <c r="AL1073" s="47"/>
      <c r="AM1073" s="47"/>
      <c r="AN1073" s="47"/>
      <c r="AO1073" s="47"/>
      <c r="AP1073" s="47"/>
      <c r="AQ1073" s="47"/>
      <c r="AR1073" s="47"/>
      <c r="AS1073" s="47"/>
      <c r="AT1073" s="47"/>
      <c r="AU1073" s="47"/>
      <c r="AV1073" s="47"/>
      <c r="AW1073" s="47"/>
      <c r="AX1073" s="47"/>
      <c r="AY1073" s="47"/>
      <c r="AZ1073" s="47"/>
      <c r="BA1073" s="47"/>
      <c r="BB1073" s="47"/>
      <c r="BC1073" s="47"/>
      <c r="BD1073" s="47"/>
      <c r="BE1073" s="47"/>
      <c r="BF1073" s="47"/>
      <c r="BG1073" s="47"/>
      <c r="BH1073" s="47"/>
      <c r="BI1073" s="47"/>
      <c r="BJ1073" s="47"/>
      <c r="BK1073" s="47"/>
      <c r="BL1073" s="47"/>
      <c r="BM1073" s="47"/>
      <c r="BN1073" s="47"/>
      <c r="BO1073" s="47"/>
      <c r="BP1073" s="47"/>
    </row>
    <row r="1074" spans="1:68" ht="12.75" customHeight="1">
      <c r="A1074" s="47"/>
      <c r="B1074" s="47"/>
      <c r="C1074" s="47"/>
      <c r="D1074" s="47"/>
      <c r="E1074" s="47"/>
      <c r="F1074" s="47"/>
      <c r="G1074" s="47"/>
      <c r="H1074" s="50"/>
      <c r="I1074" s="47"/>
      <c r="J1074" s="47"/>
      <c r="K1074" s="61"/>
      <c r="L1074" s="47"/>
      <c r="M1074" s="47"/>
      <c r="N1074" s="47"/>
      <c r="O1074" s="47"/>
      <c r="P1074" s="47"/>
      <c r="Q1074" s="47"/>
      <c r="R1074" s="47"/>
      <c r="S1074" s="47"/>
      <c r="T1074" s="47"/>
      <c r="U1074" s="47"/>
      <c r="V1074" s="47"/>
      <c r="W1074" s="47"/>
      <c r="X1074" s="47"/>
      <c r="Y1074" s="47"/>
      <c r="Z1074" s="47"/>
      <c r="AA1074" s="47"/>
      <c r="AB1074" s="47"/>
      <c r="AC1074" s="47"/>
      <c r="AD1074" s="47"/>
      <c r="AE1074" s="47"/>
      <c r="AF1074" s="47"/>
      <c r="AG1074" s="47"/>
      <c r="AH1074" s="47"/>
      <c r="AI1074" s="47"/>
      <c r="AJ1074" s="47"/>
      <c r="AK1074" s="47"/>
      <c r="AL1074" s="47"/>
      <c r="AM1074" s="47"/>
      <c r="AN1074" s="47"/>
      <c r="AO1074" s="47"/>
      <c r="AP1074" s="47"/>
      <c r="AQ1074" s="47"/>
      <c r="AR1074" s="47"/>
      <c r="AS1074" s="47"/>
      <c r="AT1074" s="47"/>
      <c r="AU1074" s="47"/>
      <c r="AV1074" s="47"/>
      <c r="AW1074" s="47"/>
      <c r="AX1074" s="47"/>
      <c r="AY1074" s="47"/>
      <c r="AZ1074" s="47"/>
      <c r="BA1074" s="47"/>
      <c r="BB1074" s="47"/>
      <c r="BC1074" s="47"/>
      <c r="BD1074" s="47"/>
      <c r="BE1074" s="47"/>
      <c r="BF1074" s="47"/>
      <c r="BG1074" s="47"/>
      <c r="BH1074" s="47"/>
      <c r="BI1074" s="47"/>
      <c r="BJ1074" s="47"/>
      <c r="BK1074" s="47"/>
      <c r="BL1074" s="47"/>
      <c r="BM1074" s="47"/>
      <c r="BN1074" s="47"/>
      <c r="BO1074" s="47"/>
      <c r="BP1074" s="47"/>
    </row>
    <row r="1075" spans="1:68" ht="12.75" customHeight="1">
      <c r="A1075" s="47"/>
      <c r="B1075" s="47"/>
      <c r="C1075" s="47"/>
      <c r="D1075" s="47"/>
      <c r="E1075" s="47"/>
      <c r="F1075" s="47"/>
      <c r="G1075" s="47"/>
      <c r="H1075" s="50"/>
      <c r="I1075" s="47"/>
      <c r="J1075" s="47"/>
      <c r="K1075" s="61"/>
      <c r="L1075" s="47"/>
      <c r="M1075" s="47"/>
      <c r="N1075" s="47"/>
      <c r="O1075" s="47"/>
      <c r="P1075" s="47"/>
      <c r="Q1075" s="47"/>
      <c r="R1075" s="47"/>
      <c r="S1075" s="47"/>
      <c r="T1075" s="47"/>
      <c r="U1075" s="47"/>
      <c r="V1075" s="47"/>
      <c r="W1075" s="47"/>
      <c r="X1075" s="47"/>
      <c r="Y1075" s="47"/>
      <c r="Z1075" s="47"/>
      <c r="AA1075" s="47"/>
      <c r="AB1075" s="47"/>
      <c r="AC1075" s="47"/>
      <c r="AD1075" s="47"/>
      <c r="AE1075" s="47"/>
      <c r="AF1075" s="47"/>
      <c r="AG1075" s="47"/>
      <c r="AH1075" s="47"/>
      <c r="AI1075" s="47"/>
      <c r="AJ1075" s="47"/>
      <c r="AK1075" s="47"/>
      <c r="AL1075" s="47"/>
      <c r="AM1075" s="47"/>
      <c r="AN1075" s="47"/>
      <c r="AO1075" s="47"/>
      <c r="AP1075" s="47"/>
      <c r="AQ1075" s="47"/>
      <c r="AR1075" s="47"/>
      <c r="AS1075" s="47"/>
      <c r="AT1075" s="47"/>
      <c r="AU1075" s="47"/>
      <c r="AV1075" s="47"/>
      <c r="AW1075" s="47"/>
      <c r="AX1075" s="47"/>
      <c r="AY1075" s="47"/>
      <c r="AZ1075" s="47"/>
      <c r="BA1075" s="47"/>
      <c r="BB1075" s="47"/>
      <c r="BC1075" s="47"/>
      <c r="BD1075" s="47"/>
      <c r="BE1075" s="47"/>
      <c r="BF1075" s="47"/>
      <c r="BG1075" s="47"/>
      <c r="BH1075" s="47"/>
      <c r="BI1075" s="47"/>
      <c r="BJ1075" s="47"/>
      <c r="BK1075" s="47"/>
      <c r="BL1075" s="47"/>
      <c r="BM1075" s="47"/>
      <c r="BN1075" s="47"/>
      <c r="BO1075" s="47"/>
      <c r="BP1075" s="47"/>
    </row>
    <row r="1076" spans="1:68" ht="12.75" customHeight="1">
      <c r="A1076" s="47"/>
      <c r="B1076" s="47"/>
      <c r="C1076" s="47"/>
      <c r="D1076" s="47"/>
      <c r="E1076" s="47"/>
      <c r="F1076" s="47"/>
      <c r="G1076" s="47"/>
      <c r="H1076" s="50"/>
      <c r="I1076" s="47"/>
      <c r="J1076" s="47"/>
      <c r="K1076" s="61"/>
      <c r="L1076" s="47"/>
      <c r="M1076" s="47"/>
      <c r="N1076" s="47"/>
      <c r="O1076" s="47"/>
      <c r="P1076" s="47"/>
      <c r="Q1076" s="47"/>
      <c r="R1076" s="47"/>
      <c r="S1076" s="47"/>
      <c r="T1076" s="47"/>
      <c r="U1076" s="47"/>
      <c r="V1076" s="47"/>
      <c r="W1076" s="47"/>
      <c r="X1076" s="47"/>
      <c r="Y1076" s="47"/>
      <c r="Z1076" s="47"/>
      <c r="AA1076" s="47"/>
      <c r="AB1076" s="47"/>
      <c r="AC1076" s="47"/>
      <c r="AD1076" s="47"/>
      <c r="AE1076" s="47"/>
      <c r="AF1076" s="47"/>
      <c r="AG1076" s="47"/>
      <c r="AH1076" s="47"/>
      <c r="AI1076" s="47"/>
      <c r="AJ1076" s="47"/>
      <c r="AK1076" s="47"/>
      <c r="AL1076" s="47"/>
      <c r="AM1076" s="47"/>
      <c r="AN1076" s="47"/>
      <c r="AO1076" s="47"/>
      <c r="AP1076" s="47"/>
      <c r="AQ1076" s="47"/>
      <c r="AR1076" s="47"/>
      <c r="AS1076" s="47"/>
      <c r="AT1076" s="47"/>
      <c r="AU1076" s="47"/>
      <c r="AV1076" s="47"/>
      <c r="AW1076" s="47"/>
      <c r="AX1076" s="47"/>
      <c r="AY1076" s="47"/>
      <c r="AZ1076" s="47"/>
      <c r="BA1076" s="47"/>
      <c r="BB1076" s="47"/>
      <c r="BC1076" s="47"/>
      <c r="BD1076" s="47"/>
      <c r="BE1076" s="47"/>
      <c r="BF1076" s="47"/>
      <c r="BG1076" s="47"/>
      <c r="BH1076" s="47"/>
      <c r="BI1076" s="47"/>
      <c r="BJ1076" s="47"/>
      <c r="BK1076" s="47"/>
      <c r="BL1076" s="47"/>
      <c r="BM1076" s="47"/>
      <c r="BN1076" s="47"/>
      <c r="BO1076" s="47"/>
      <c r="BP1076" s="47"/>
    </row>
    <row r="1077" spans="1:68" ht="12.75" customHeight="1">
      <c r="A1077" s="47"/>
      <c r="B1077" s="47"/>
      <c r="C1077" s="47"/>
      <c r="D1077" s="47"/>
      <c r="E1077" s="47"/>
      <c r="F1077" s="47"/>
      <c r="G1077" s="47"/>
      <c r="H1077" s="50"/>
      <c r="I1077" s="47"/>
      <c r="J1077" s="47"/>
      <c r="K1077" s="61"/>
      <c r="L1077" s="47"/>
      <c r="M1077" s="47"/>
      <c r="N1077" s="47"/>
      <c r="O1077" s="47"/>
      <c r="P1077" s="47"/>
      <c r="Q1077" s="47"/>
      <c r="R1077" s="47"/>
      <c r="S1077" s="47"/>
      <c r="T1077" s="47"/>
      <c r="U1077" s="47"/>
      <c r="V1077" s="47"/>
      <c r="W1077" s="47"/>
      <c r="X1077" s="47"/>
      <c r="Y1077" s="47"/>
      <c r="Z1077" s="47"/>
      <c r="AA1077" s="47"/>
      <c r="AB1077" s="47"/>
      <c r="AC1077" s="47"/>
      <c r="AD1077" s="47"/>
      <c r="AE1077" s="47"/>
      <c r="AF1077" s="47"/>
      <c r="AG1077" s="47"/>
      <c r="AH1077" s="47"/>
      <c r="AI1077" s="47"/>
      <c r="AJ1077" s="47"/>
      <c r="AK1077" s="47"/>
      <c r="AL1077" s="47"/>
      <c r="AM1077" s="47"/>
      <c r="AN1077" s="47"/>
      <c r="AO1077" s="47"/>
      <c r="AP1077" s="47"/>
      <c r="AQ1077" s="47"/>
      <c r="AR1077" s="47"/>
      <c r="AS1077" s="47"/>
      <c r="AT1077" s="47"/>
      <c r="AU1077" s="47"/>
      <c r="AV1077" s="47"/>
      <c r="AW1077" s="47"/>
      <c r="AX1077" s="47"/>
      <c r="AY1077" s="47"/>
      <c r="AZ1077" s="47"/>
      <c r="BA1077" s="47"/>
      <c r="BB1077" s="47"/>
      <c r="BC1077" s="47"/>
      <c r="BD1077" s="47"/>
      <c r="BE1077" s="47"/>
      <c r="BF1077" s="47"/>
      <c r="BG1077" s="47"/>
      <c r="BH1077" s="47"/>
      <c r="BI1077" s="47"/>
      <c r="BJ1077" s="47"/>
      <c r="BK1077" s="47"/>
      <c r="BL1077" s="47"/>
      <c r="BM1077" s="47"/>
      <c r="BN1077" s="47"/>
      <c r="BO1077" s="47"/>
      <c r="BP1077" s="47"/>
    </row>
    <row r="1078" spans="1:68" ht="12.75" customHeight="1">
      <c r="A1078" s="47"/>
      <c r="B1078" s="47"/>
      <c r="C1078" s="47"/>
      <c r="D1078" s="47"/>
      <c r="E1078" s="47"/>
      <c r="F1078" s="47"/>
      <c r="G1078" s="47"/>
      <c r="H1078" s="50"/>
      <c r="I1078" s="47"/>
      <c r="J1078" s="47"/>
      <c r="K1078" s="61"/>
      <c r="L1078" s="47"/>
      <c r="M1078" s="47"/>
      <c r="N1078" s="47"/>
      <c r="O1078" s="47"/>
      <c r="P1078" s="47"/>
      <c r="Q1078" s="47"/>
      <c r="R1078" s="47"/>
      <c r="S1078" s="47"/>
      <c r="T1078" s="47"/>
      <c r="U1078" s="47"/>
      <c r="V1078" s="47"/>
      <c r="W1078" s="47"/>
      <c r="X1078" s="47"/>
      <c r="Y1078" s="47"/>
      <c r="Z1078" s="47"/>
      <c r="AA1078" s="47"/>
      <c r="AB1078" s="47"/>
      <c r="AC1078" s="47"/>
      <c r="AD1078" s="47"/>
      <c r="AE1078" s="47"/>
      <c r="AF1078" s="47"/>
      <c r="AG1078" s="47"/>
      <c r="AH1078" s="47"/>
      <c r="AI1078" s="47"/>
      <c r="AJ1078" s="47"/>
      <c r="AK1078" s="47"/>
      <c r="AL1078" s="47"/>
      <c r="AM1078" s="47"/>
      <c r="AN1078" s="47"/>
      <c r="AO1078" s="47"/>
      <c r="AP1078" s="47"/>
      <c r="AQ1078" s="47"/>
      <c r="AR1078" s="47"/>
      <c r="AS1078" s="47"/>
      <c r="AT1078" s="47"/>
      <c r="AU1078" s="47"/>
      <c r="AV1078" s="47"/>
      <c r="AW1078" s="47"/>
      <c r="AX1078" s="47"/>
      <c r="AY1078" s="47"/>
      <c r="AZ1078" s="47"/>
      <c r="BA1078" s="47"/>
      <c r="BB1078" s="47"/>
      <c r="BC1078" s="47"/>
      <c r="BD1078" s="47"/>
      <c r="BE1078" s="47"/>
      <c r="BF1078" s="47"/>
      <c r="BG1078" s="47"/>
      <c r="BH1078" s="47"/>
      <c r="BI1078" s="47"/>
      <c r="BJ1078" s="47"/>
      <c r="BK1078" s="47"/>
      <c r="BL1078" s="47"/>
      <c r="BM1078" s="47"/>
      <c r="BN1078" s="47"/>
      <c r="BO1078" s="47"/>
      <c r="BP1078" s="47"/>
    </row>
    <row r="1079" spans="1:68" ht="12.75" customHeight="1">
      <c r="A1079" s="47"/>
      <c r="B1079" s="47"/>
      <c r="C1079" s="47"/>
      <c r="D1079" s="47"/>
      <c r="E1079" s="47"/>
      <c r="F1079" s="47"/>
      <c r="G1079" s="47"/>
      <c r="H1079" s="50"/>
      <c r="I1079" s="47"/>
      <c r="J1079" s="47"/>
      <c r="K1079" s="61"/>
      <c r="L1079" s="47"/>
      <c r="M1079" s="47"/>
      <c r="N1079" s="47"/>
      <c r="O1079" s="47"/>
      <c r="P1079" s="47"/>
      <c r="Q1079" s="47"/>
      <c r="R1079" s="47"/>
      <c r="S1079" s="47"/>
      <c r="T1079" s="47"/>
      <c r="U1079" s="47"/>
      <c r="V1079" s="47"/>
      <c r="W1079" s="47"/>
      <c r="X1079" s="47"/>
      <c r="Y1079" s="47"/>
      <c r="Z1079" s="47"/>
      <c r="AA1079" s="47"/>
      <c r="AB1079" s="47"/>
      <c r="AC1079" s="47"/>
      <c r="AD1079" s="47"/>
      <c r="AE1079" s="47"/>
      <c r="AF1079" s="47"/>
      <c r="AG1079" s="47"/>
      <c r="AH1079" s="47"/>
      <c r="AI1079" s="47"/>
      <c r="AJ1079" s="47"/>
      <c r="AK1079" s="47"/>
      <c r="AL1079" s="47"/>
      <c r="AM1079" s="47"/>
      <c r="AN1079" s="47"/>
      <c r="AO1079" s="47"/>
      <c r="AP1079" s="47"/>
      <c r="AQ1079" s="47"/>
      <c r="AR1079" s="47"/>
      <c r="AS1079" s="47"/>
      <c r="AT1079" s="47"/>
      <c r="AU1079" s="47"/>
      <c r="AV1079" s="47"/>
      <c r="AW1079" s="47"/>
      <c r="AX1079" s="47"/>
      <c r="AY1079" s="47"/>
      <c r="AZ1079" s="47"/>
      <c r="BA1079" s="47"/>
      <c r="BB1079" s="47"/>
      <c r="BC1079" s="47"/>
      <c r="BD1079" s="47"/>
      <c r="BE1079" s="47"/>
      <c r="BF1079" s="47"/>
      <c r="BG1079" s="47"/>
      <c r="BH1079" s="47"/>
      <c r="BI1079" s="47"/>
      <c r="BJ1079" s="47"/>
      <c r="BK1079" s="47"/>
      <c r="BL1079" s="47"/>
      <c r="BM1079" s="47"/>
      <c r="BN1079" s="47"/>
      <c r="BO1079" s="47"/>
      <c r="BP1079" s="47"/>
    </row>
    <row r="1080" spans="1:68" ht="12.75" customHeight="1">
      <c r="A1080" s="47"/>
      <c r="B1080" s="47"/>
      <c r="C1080" s="47"/>
      <c r="D1080" s="47"/>
      <c r="E1080" s="47"/>
      <c r="F1080" s="47"/>
      <c r="G1080" s="47"/>
      <c r="H1080" s="50"/>
      <c r="I1080" s="47"/>
      <c r="J1080" s="47"/>
      <c r="K1080" s="61"/>
      <c r="L1080" s="47"/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  <c r="AB1080" s="47"/>
      <c r="AC1080" s="47"/>
      <c r="AD1080" s="47"/>
      <c r="AE1080" s="47"/>
      <c r="AF1080" s="47"/>
      <c r="AG1080" s="47"/>
      <c r="AH1080" s="47"/>
      <c r="AI1080" s="47"/>
      <c r="AJ1080" s="47"/>
      <c r="AK1080" s="47"/>
      <c r="AL1080" s="47"/>
      <c r="AM1080" s="47"/>
      <c r="AN1080" s="47"/>
      <c r="AO1080" s="47"/>
      <c r="AP1080" s="47"/>
      <c r="AQ1080" s="47"/>
      <c r="AR1080" s="47"/>
      <c r="AS1080" s="47"/>
      <c r="AT1080" s="47"/>
      <c r="AU1080" s="47"/>
      <c r="AV1080" s="47"/>
      <c r="AW1080" s="47"/>
      <c r="AX1080" s="47"/>
      <c r="AY1080" s="47"/>
      <c r="AZ1080" s="47"/>
      <c r="BA1080" s="47"/>
      <c r="BB1080" s="47"/>
      <c r="BC1080" s="47"/>
      <c r="BD1080" s="47"/>
      <c r="BE1080" s="47"/>
      <c r="BF1080" s="47"/>
      <c r="BG1080" s="47"/>
      <c r="BH1080" s="47"/>
      <c r="BI1080" s="47"/>
      <c r="BJ1080" s="47"/>
      <c r="BK1080" s="47"/>
      <c r="BL1080" s="47"/>
      <c r="BM1080" s="47"/>
      <c r="BN1080" s="47"/>
      <c r="BO1080" s="47"/>
      <c r="BP1080" s="47"/>
    </row>
    <row r="1081" spans="1:68" ht="12.75" customHeight="1">
      <c r="A1081" s="47"/>
      <c r="B1081" s="47"/>
      <c r="C1081" s="47"/>
      <c r="D1081" s="47"/>
      <c r="E1081" s="47"/>
      <c r="F1081" s="47"/>
      <c r="G1081" s="47"/>
      <c r="H1081" s="50"/>
      <c r="I1081" s="47"/>
      <c r="J1081" s="47"/>
      <c r="K1081" s="61"/>
      <c r="L1081" s="47"/>
      <c r="M1081" s="47"/>
      <c r="N1081" s="47"/>
      <c r="O1081" s="47"/>
      <c r="P1081" s="47"/>
      <c r="Q1081" s="47"/>
      <c r="R1081" s="47"/>
      <c r="S1081" s="47"/>
      <c r="T1081" s="47"/>
      <c r="U1081" s="47"/>
      <c r="V1081" s="47"/>
      <c r="W1081" s="47"/>
      <c r="X1081" s="47"/>
      <c r="Y1081" s="47"/>
      <c r="Z1081" s="47"/>
      <c r="AA1081" s="47"/>
      <c r="AB1081" s="47"/>
      <c r="AC1081" s="47"/>
      <c r="AD1081" s="47"/>
      <c r="AE1081" s="47"/>
      <c r="AF1081" s="47"/>
      <c r="AG1081" s="47"/>
      <c r="AH1081" s="47"/>
      <c r="AI1081" s="47"/>
      <c r="AJ1081" s="47"/>
      <c r="AK1081" s="47"/>
      <c r="AL1081" s="47"/>
      <c r="AM1081" s="47"/>
      <c r="AN1081" s="47"/>
      <c r="AO1081" s="47"/>
      <c r="AP1081" s="47"/>
      <c r="AQ1081" s="47"/>
      <c r="AR1081" s="47"/>
      <c r="AS1081" s="47"/>
      <c r="AT1081" s="47"/>
      <c r="AU1081" s="47"/>
      <c r="AV1081" s="47"/>
      <c r="AW1081" s="47"/>
      <c r="AX1081" s="47"/>
      <c r="AY1081" s="47"/>
      <c r="AZ1081" s="47"/>
      <c r="BA1081" s="47"/>
      <c r="BB1081" s="47"/>
      <c r="BC1081" s="47"/>
      <c r="BD1081" s="47"/>
      <c r="BE1081" s="47"/>
      <c r="BF1081" s="47"/>
      <c r="BG1081" s="47"/>
      <c r="BH1081" s="47"/>
      <c r="BI1081" s="47"/>
      <c r="BJ1081" s="47"/>
      <c r="BK1081" s="47"/>
      <c r="BL1081" s="47"/>
      <c r="BM1081" s="47"/>
      <c r="BN1081" s="47"/>
      <c r="BO1081" s="47"/>
      <c r="BP1081" s="47"/>
    </row>
    <row r="1082" spans="1:68" ht="12.75" customHeight="1">
      <c r="A1082" s="47"/>
      <c r="B1082" s="47"/>
      <c r="C1082" s="47"/>
      <c r="D1082" s="47"/>
      <c r="E1082" s="47"/>
      <c r="F1082" s="47"/>
      <c r="G1082" s="47"/>
      <c r="H1082" s="50"/>
      <c r="I1082" s="47"/>
      <c r="J1082" s="47"/>
      <c r="K1082" s="61"/>
      <c r="L1082" s="47"/>
      <c r="M1082" s="47"/>
      <c r="N1082" s="47"/>
      <c r="O1082" s="47"/>
      <c r="P1082" s="47"/>
      <c r="Q1082" s="47"/>
      <c r="R1082" s="47"/>
      <c r="S1082" s="47"/>
      <c r="T1082" s="47"/>
      <c r="U1082" s="47"/>
      <c r="V1082" s="47"/>
      <c r="W1082" s="47"/>
      <c r="X1082" s="47"/>
      <c r="Y1082" s="47"/>
      <c r="Z1082" s="47"/>
      <c r="AA1082" s="47"/>
      <c r="AB1082" s="47"/>
      <c r="AC1082" s="47"/>
      <c r="AD1082" s="47"/>
      <c r="AE1082" s="47"/>
      <c r="AF1082" s="47"/>
      <c r="AG1082" s="47"/>
      <c r="AH1082" s="47"/>
      <c r="AI1082" s="47"/>
      <c r="AJ1082" s="47"/>
      <c r="AK1082" s="47"/>
      <c r="AL1082" s="47"/>
      <c r="AM1082" s="47"/>
      <c r="AN1082" s="47"/>
      <c r="AO1082" s="47"/>
      <c r="AP1082" s="47"/>
      <c r="AQ1082" s="47"/>
      <c r="AR1082" s="47"/>
      <c r="AS1082" s="47"/>
      <c r="AT1082" s="47"/>
      <c r="AU1082" s="47"/>
      <c r="AV1082" s="47"/>
      <c r="AW1082" s="47"/>
      <c r="AX1082" s="47"/>
      <c r="AY1082" s="47"/>
      <c r="AZ1082" s="47"/>
      <c r="BA1082" s="47"/>
      <c r="BB1082" s="47"/>
      <c r="BC1082" s="47"/>
      <c r="BD1082" s="47"/>
      <c r="BE1082" s="47"/>
      <c r="BF1082" s="47"/>
      <c r="BG1082" s="47"/>
      <c r="BH1082" s="47"/>
      <c r="BI1082" s="47"/>
      <c r="BJ1082" s="47"/>
      <c r="BK1082" s="47"/>
      <c r="BL1082" s="47"/>
      <c r="BM1082" s="47"/>
      <c r="BN1082" s="47"/>
      <c r="BO1082" s="47"/>
      <c r="BP1082" s="47"/>
    </row>
    <row r="1083" spans="1:68" ht="12.75" customHeight="1">
      <c r="A1083" s="47"/>
      <c r="B1083" s="47"/>
      <c r="C1083" s="47"/>
      <c r="D1083" s="47"/>
      <c r="E1083" s="47"/>
      <c r="F1083" s="47"/>
      <c r="G1083" s="47"/>
      <c r="H1083" s="50"/>
      <c r="I1083" s="47"/>
      <c r="J1083" s="47"/>
      <c r="K1083" s="61"/>
      <c r="L1083" s="47"/>
      <c r="M1083" s="47"/>
      <c r="N1083" s="47"/>
      <c r="O1083" s="47"/>
      <c r="P1083" s="47"/>
      <c r="Q1083" s="47"/>
      <c r="R1083" s="47"/>
      <c r="S1083" s="47"/>
      <c r="T1083" s="47"/>
      <c r="U1083" s="47"/>
      <c r="V1083" s="47"/>
      <c r="W1083" s="47"/>
      <c r="X1083" s="47"/>
      <c r="Y1083" s="47"/>
      <c r="Z1083" s="47"/>
      <c r="AA1083" s="47"/>
      <c r="AB1083" s="47"/>
      <c r="AC1083" s="47"/>
      <c r="AD1083" s="47"/>
      <c r="AE1083" s="47"/>
      <c r="AF1083" s="47"/>
      <c r="AG1083" s="47"/>
      <c r="AH1083" s="47"/>
      <c r="AI1083" s="47"/>
      <c r="AJ1083" s="47"/>
      <c r="AK1083" s="47"/>
      <c r="AL1083" s="47"/>
      <c r="AM1083" s="47"/>
      <c r="AN1083" s="47"/>
      <c r="AO1083" s="47"/>
      <c r="AP1083" s="47"/>
      <c r="AQ1083" s="47"/>
      <c r="AR1083" s="47"/>
      <c r="AS1083" s="47"/>
      <c r="AT1083" s="47"/>
      <c r="AU1083" s="47"/>
      <c r="AV1083" s="47"/>
      <c r="AW1083" s="47"/>
      <c r="AX1083" s="47"/>
      <c r="AY1083" s="47"/>
      <c r="AZ1083" s="47"/>
      <c r="BA1083" s="47"/>
      <c r="BB1083" s="47"/>
      <c r="BC1083" s="47"/>
      <c r="BD1083" s="47"/>
      <c r="BE1083" s="47"/>
      <c r="BF1083" s="47"/>
      <c r="BG1083" s="47"/>
      <c r="BH1083" s="47"/>
      <c r="BI1083" s="47"/>
      <c r="BJ1083" s="47"/>
      <c r="BK1083" s="47"/>
      <c r="BL1083" s="47"/>
      <c r="BM1083" s="47"/>
      <c r="BN1083" s="47"/>
      <c r="BO1083" s="47"/>
      <c r="BP1083" s="47"/>
    </row>
    <row r="1084" spans="1:68" ht="12.75" customHeight="1">
      <c r="A1084" s="47"/>
      <c r="B1084" s="47"/>
      <c r="C1084" s="47"/>
      <c r="D1084" s="47"/>
      <c r="E1084" s="47"/>
      <c r="F1084" s="47"/>
      <c r="G1084" s="47"/>
      <c r="H1084" s="50"/>
      <c r="I1084" s="47"/>
      <c r="J1084" s="47"/>
      <c r="K1084" s="61"/>
      <c r="L1084" s="47"/>
      <c r="M1084" s="47"/>
      <c r="N1084" s="47"/>
      <c r="O1084" s="47"/>
      <c r="P1084" s="47"/>
      <c r="Q1084" s="47"/>
      <c r="R1084" s="47"/>
      <c r="S1084" s="47"/>
      <c r="T1084" s="47"/>
      <c r="U1084" s="47"/>
      <c r="V1084" s="47"/>
      <c r="W1084" s="47"/>
      <c r="X1084" s="47"/>
      <c r="Y1084" s="47"/>
      <c r="Z1084" s="47"/>
      <c r="AA1084" s="47"/>
      <c r="AB1084" s="47"/>
      <c r="AC1084" s="47"/>
      <c r="AD1084" s="47"/>
      <c r="AE1084" s="47"/>
      <c r="AF1084" s="47"/>
      <c r="AG1084" s="47"/>
      <c r="AH1084" s="47"/>
      <c r="AI1084" s="47"/>
      <c r="AJ1084" s="47"/>
      <c r="AK1084" s="47"/>
      <c r="AL1084" s="47"/>
      <c r="AM1084" s="47"/>
      <c r="AN1084" s="47"/>
      <c r="AO1084" s="47"/>
      <c r="AP1084" s="47"/>
      <c r="AQ1084" s="47"/>
      <c r="AR1084" s="47"/>
      <c r="AS1084" s="47"/>
      <c r="AT1084" s="47"/>
      <c r="AU1084" s="47"/>
      <c r="AV1084" s="47"/>
      <c r="AW1084" s="47"/>
      <c r="AX1084" s="47"/>
      <c r="AY1084" s="47"/>
      <c r="AZ1084" s="47"/>
      <c r="BA1084" s="47"/>
      <c r="BB1084" s="47"/>
      <c r="BC1084" s="47"/>
      <c r="BD1084" s="47"/>
      <c r="BE1084" s="47"/>
      <c r="BF1084" s="47"/>
      <c r="BG1084" s="47"/>
      <c r="BH1084" s="47"/>
      <c r="BI1084" s="47"/>
      <c r="BJ1084" s="47"/>
      <c r="BK1084" s="47"/>
      <c r="BL1084" s="47"/>
      <c r="BM1084" s="47"/>
      <c r="BN1084" s="47"/>
      <c r="BO1084" s="47"/>
      <c r="BP1084" s="47"/>
    </row>
    <row r="1085" spans="1:68" ht="12.75" customHeight="1">
      <c r="A1085" s="47"/>
      <c r="B1085" s="47"/>
      <c r="C1085" s="47"/>
      <c r="D1085" s="47"/>
      <c r="E1085" s="47"/>
      <c r="F1085" s="47"/>
      <c r="G1085" s="47"/>
      <c r="H1085" s="50"/>
      <c r="I1085" s="47"/>
      <c r="J1085" s="47"/>
      <c r="K1085" s="61"/>
      <c r="L1085" s="47"/>
      <c r="M1085" s="47"/>
      <c r="N1085" s="47"/>
      <c r="O1085" s="47"/>
      <c r="P1085" s="47"/>
      <c r="Q1085" s="47"/>
      <c r="R1085" s="47"/>
      <c r="S1085" s="47"/>
      <c r="T1085" s="47"/>
      <c r="U1085" s="47"/>
      <c r="V1085" s="47"/>
      <c r="W1085" s="47"/>
      <c r="X1085" s="47"/>
      <c r="Y1085" s="47"/>
      <c r="Z1085" s="47"/>
      <c r="AA1085" s="47"/>
      <c r="AB1085" s="47"/>
      <c r="AC1085" s="47"/>
      <c r="AD1085" s="47"/>
      <c r="AE1085" s="47"/>
      <c r="AF1085" s="47"/>
      <c r="AG1085" s="47"/>
      <c r="AH1085" s="47"/>
      <c r="AI1085" s="47"/>
      <c r="AJ1085" s="47"/>
      <c r="AK1085" s="47"/>
      <c r="AL1085" s="47"/>
      <c r="AM1085" s="47"/>
      <c r="AN1085" s="47"/>
      <c r="AO1085" s="47"/>
      <c r="AP1085" s="47"/>
      <c r="AQ1085" s="47"/>
      <c r="AR1085" s="47"/>
      <c r="AS1085" s="47"/>
      <c r="AT1085" s="47"/>
      <c r="AU1085" s="47"/>
      <c r="AV1085" s="47"/>
      <c r="AW1085" s="47"/>
      <c r="AX1085" s="47"/>
      <c r="AY1085" s="47"/>
      <c r="AZ1085" s="47"/>
      <c r="BA1085" s="47"/>
      <c r="BB1085" s="47"/>
      <c r="BC1085" s="47"/>
      <c r="BD1085" s="47"/>
      <c r="BE1085" s="47"/>
      <c r="BF1085" s="47"/>
      <c r="BG1085" s="47"/>
      <c r="BH1085" s="47"/>
      <c r="BI1085" s="47"/>
      <c r="BJ1085" s="47"/>
      <c r="BK1085" s="47"/>
      <c r="BL1085" s="47"/>
      <c r="BM1085" s="47"/>
      <c r="BN1085" s="47"/>
      <c r="BO1085" s="47"/>
      <c r="BP1085" s="47"/>
    </row>
    <row r="1086" spans="1:68" ht="12.75" customHeight="1">
      <c r="A1086" s="47"/>
      <c r="B1086" s="47"/>
      <c r="C1086" s="47"/>
      <c r="D1086" s="47"/>
      <c r="E1086" s="47"/>
      <c r="F1086" s="47"/>
      <c r="G1086" s="47"/>
      <c r="H1086" s="50"/>
      <c r="I1086" s="47"/>
      <c r="J1086" s="47"/>
      <c r="K1086" s="61"/>
      <c r="L1086" s="47"/>
      <c r="M1086" s="47"/>
      <c r="N1086" s="47"/>
      <c r="O1086" s="47"/>
      <c r="P1086" s="47"/>
      <c r="Q1086" s="47"/>
      <c r="R1086" s="47"/>
      <c r="S1086" s="47"/>
      <c r="T1086" s="47"/>
      <c r="U1086" s="47"/>
      <c r="V1086" s="47"/>
      <c r="W1086" s="47"/>
      <c r="X1086" s="47"/>
      <c r="Y1086" s="47"/>
      <c r="Z1086" s="47"/>
      <c r="AA1086" s="47"/>
      <c r="AB1086" s="47"/>
      <c r="AC1086" s="47"/>
      <c r="AD1086" s="47"/>
      <c r="AE1086" s="47"/>
      <c r="AF1086" s="47"/>
      <c r="AG1086" s="47"/>
      <c r="AH1086" s="47"/>
      <c r="AI1086" s="47"/>
      <c r="AJ1086" s="47"/>
      <c r="AK1086" s="47"/>
      <c r="AL1086" s="47"/>
      <c r="AM1086" s="47"/>
      <c r="AN1086" s="47"/>
      <c r="AO1086" s="47"/>
      <c r="AP1086" s="47"/>
      <c r="AQ1086" s="47"/>
      <c r="AR1086" s="47"/>
      <c r="AS1086" s="47"/>
      <c r="AT1086" s="47"/>
      <c r="AU1086" s="47"/>
      <c r="AV1086" s="47"/>
      <c r="AW1086" s="47"/>
      <c r="AX1086" s="47"/>
      <c r="AY1086" s="47"/>
      <c r="AZ1086" s="47"/>
      <c r="BA1086" s="47"/>
      <c r="BB1086" s="47"/>
      <c r="BC1086" s="47"/>
      <c r="BD1086" s="47"/>
      <c r="BE1086" s="47"/>
      <c r="BF1086" s="47"/>
      <c r="BG1086" s="47"/>
      <c r="BH1086" s="47"/>
      <c r="BI1086" s="47"/>
      <c r="BJ1086" s="47"/>
      <c r="BK1086" s="47"/>
      <c r="BL1086" s="47"/>
      <c r="BM1086" s="47"/>
      <c r="BN1086" s="47"/>
      <c r="BO1086" s="47"/>
      <c r="BP1086" s="47"/>
    </row>
    <row r="1087" spans="1:68" ht="12.75" customHeight="1">
      <c r="A1087" s="47"/>
      <c r="B1087" s="47"/>
      <c r="C1087" s="47"/>
      <c r="D1087" s="47"/>
      <c r="E1087" s="47"/>
      <c r="F1087" s="47"/>
      <c r="G1087" s="47"/>
      <c r="H1087" s="50"/>
      <c r="I1087" s="47"/>
      <c r="J1087" s="47"/>
      <c r="K1087" s="61"/>
      <c r="L1087" s="47"/>
      <c r="M1087" s="47"/>
      <c r="N1087" s="47"/>
      <c r="O1087" s="47"/>
      <c r="P1087" s="47"/>
      <c r="Q1087" s="47"/>
      <c r="R1087" s="47"/>
      <c r="S1087" s="47"/>
      <c r="T1087" s="47"/>
      <c r="U1087" s="47"/>
      <c r="V1087" s="47"/>
      <c r="W1087" s="47"/>
      <c r="X1087" s="47"/>
      <c r="Y1087" s="47"/>
      <c r="Z1087" s="47"/>
      <c r="AA1087" s="47"/>
      <c r="AB1087" s="47"/>
      <c r="AC1087" s="47"/>
      <c r="AD1087" s="47"/>
      <c r="AE1087" s="47"/>
      <c r="AF1087" s="47"/>
      <c r="AG1087" s="47"/>
      <c r="AH1087" s="47"/>
      <c r="AI1087" s="47"/>
      <c r="AJ1087" s="47"/>
      <c r="AK1087" s="47"/>
      <c r="AL1087" s="47"/>
      <c r="AM1087" s="47"/>
      <c r="AN1087" s="47"/>
      <c r="AO1087" s="47"/>
      <c r="AP1087" s="47"/>
      <c r="AQ1087" s="47"/>
      <c r="AR1087" s="47"/>
      <c r="AS1087" s="47"/>
      <c r="AT1087" s="47"/>
      <c r="AU1087" s="47"/>
      <c r="AV1087" s="47"/>
      <c r="AW1087" s="47"/>
      <c r="AX1087" s="47"/>
      <c r="AY1087" s="47"/>
      <c r="AZ1087" s="47"/>
      <c r="BA1087" s="47"/>
      <c r="BB1087" s="47"/>
      <c r="BC1087" s="47"/>
      <c r="BD1087" s="47"/>
      <c r="BE1087" s="47"/>
      <c r="BF1087" s="47"/>
      <c r="BG1087" s="47"/>
      <c r="BH1087" s="47"/>
      <c r="BI1087" s="47"/>
      <c r="BJ1087" s="47"/>
      <c r="BK1087" s="47"/>
      <c r="BL1087" s="47"/>
      <c r="BM1087" s="47"/>
      <c r="BN1087" s="47"/>
      <c r="BO1087" s="47"/>
      <c r="BP1087" s="47"/>
    </row>
    <row r="1088" spans="1:68" ht="12.75" customHeight="1">
      <c r="A1088" s="47"/>
      <c r="B1088" s="47"/>
      <c r="C1088" s="47"/>
      <c r="D1088" s="47"/>
      <c r="E1088" s="47"/>
      <c r="F1088" s="47"/>
      <c r="G1088" s="47"/>
      <c r="H1088" s="50"/>
      <c r="I1088" s="47"/>
      <c r="J1088" s="47"/>
      <c r="K1088" s="61"/>
      <c r="L1088" s="47"/>
      <c r="M1088" s="47"/>
      <c r="N1088" s="47"/>
      <c r="O1088" s="47"/>
      <c r="P1088" s="47"/>
      <c r="Q1088" s="47"/>
      <c r="R1088" s="47"/>
      <c r="S1088" s="47"/>
      <c r="T1088" s="47"/>
      <c r="U1088" s="47"/>
      <c r="V1088" s="47"/>
      <c r="W1088" s="47"/>
      <c r="X1088" s="47"/>
      <c r="Y1088" s="47"/>
      <c r="Z1088" s="47"/>
      <c r="AA1088" s="47"/>
      <c r="AB1088" s="47"/>
      <c r="AC1088" s="47"/>
      <c r="AD1088" s="47"/>
      <c r="AE1088" s="47"/>
      <c r="AF1088" s="47"/>
      <c r="AG1088" s="47"/>
      <c r="AH1088" s="47"/>
      <c r="AI1088" s="47"/>
      <c r="AJ1088" s="47"/>
      <c r="AK1088" s="47"/>
      <c r="AL1088" s="47"/>
      <c r="AM1088" s="47"/>
      <c r="AN1088" s="47"/>
      <c r="AO1088" s="47"/>
      <c r="AP1088" s="47"/>
      <c r="AQ1088" s="47"/>
      <c r="AR1088" s="47"/>
      <c r="AS1088" s="47"/>
      <c r="AT1088" s="47"/>
      <c r="AU1088" s="47"/>
      <c r="AV1088" s="47"/>
      <c r="AW1088" s="47"/>
      <c r="AX1088" s="47"/>
      <c r="AY1088" s="47"/>
      <c r="AZ1088" s="47"/>
      <c r="BA1088" s="47"/>
      <c r="BB1088" s="47"/>
      <c r="BC1088" s="47"/>
      <c r="BD1088" s="47"/>
      <c r="BE1088" s="47"/>
      <c r="BF1088" s="47"/>
      <c r="BG1088" s="47"/>
      <c r="BH1088" s="47"/>
      <c r="BI1088" s="47"/>
      <c r="BJ1088" s="47"/>
      <c r="BK1088" s="47"/>
      <c r="BL1088" s="47"/>
      <c r="BM1088" s="47"/>
      <c r="BN1088" s="47"/>
      <c r="BO1088" s="47"/>
      <c r="BP1088" s="47"/>
    </row>
    <row r="1089" spans="1:68" ht="12.75" customHeight="1">
      <c r="A1089" s="47"/>
      <c r="B1089" s="47"/>
      <c r="C1089" s="47"/>
      <c r="D1089" s="47"/>
      <c r="E1089" s="47"/>
      <c r="F1089" s="47"/>
      <c r="G1089" s="47"/>
      <c r="H1089" s="50"/>
      <c r="I1089" s="47"/>
      <c r="J1089" s="47"/>
      <c r="K1089" s="61"/>
      <c r="L1089" s="47"/>
      <c r="M1089" s="47"/>
      <c r="N1089" s="47"/>
      <c r="O1089" s="47"/>
      <c r="P1089" s="47"/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  <c r="AA1089" s="47"/>
      <c r="AB1089" s="47"/>
      <c r="AC1089" s="47"/>
      <c r="AD1089" s="47"/>
      <c r="AE1089" s="47"/>
      <c r="AF1089" s="47"/>
      <c r="AG1089" s="47"/>
      <c r="AH1089" s="47"/>
      <c r="AI1089" s="47"/>
      <c r="AJ1089" s="47"/>
      <c r="AK1089" s="47"/>
      <c r="AL1089" s="47"/>
      <c r="AM1089" s="47"/>
      <c r="AN1089" s="47"/>
      <c r="AO1089" s="47"/>
      <c r="AP1089" s="47"/>
      <c r="AQ1089" s="47"/>
      <c r="AR1089" s="47"/>
      <c r="AS1089" s="47"/>
      <c r="AT1089" s="47"/>
      <c r="AU1089" s="47"/>
      <c r="AV1089" s="47"/>
      <c r="AW1089" s="47"/>
      <c r="AX1089" s="47"/>
      <c r="AY1089" s="47"/>
      <c r="AZ1089" s="47"/>
      <c r="BA1089" s="47"/>
      <c r="BB1089" s="47"/>
      <c r="BC1089" s="47"/>
      <c r="BD1089" s="47"/>
      <c r="BE1089" s="47"/>
      <c r="BF1089" s="47"/>
      <c r="BG1089" s="47"/>
      <c r="BH1089" s="47"/>
      <c r="BI1089" s="47"/>
      <c r="BJ1089" s="47"/>
      <c r="BK1089" s="47"/>
      <c r="BL1089" s="47"/>
      <c r="BM1089" s="47"/>
      <c r="BN1089" s="47"/>
      <c r="BO1089" s="47"/>
      <c r="BP1089" s="47"/>
    </row>
    <row r="1090" spans="1:68" ht="12.75" customHeight="1">
      <c r="A1090" s="47"/>
      <c r="B1090" s="47"/>
      <c r="C1090" s="47"/>
      <c r="D1090" s="47"/>
      <c r="E1090" s="47"/>
      <c r="F1090" s="47"/>
      <c r="G1090" s="47"/>
      <c r="H1090" s="50"/>
      <c r="I1090" s="47"/>
      <c r="J1090" s="47"/>
      <c r="K1090" s="61"/>
      <c r="L1090" s="47"/>
      <c r="M1090" s="47"/>
      <c r="N1090" s="47"/>
      <c r="O1090" s="47"/>
      <c r="P1090" s="47"/>
      <c r="Q1090" s="47"/>
      <c r="R1090" s="47"/>
      <c r="S1090" s="47"/>
      <c r="T1090" s="47"/>
      <c r="U1090" s="47"/>
      <c r="V1090" s="47"/>
      <c r="W1090" s="47"/>
      <c r="X1090" s="47"/>
      <c r="Y1090" s="47"/>
      <c r="Z1090" s="47"/>
      <c r="AA1090" s="47"/>
      <c r="AB1090" s="47"/>
      <c r="AC1090" s="47"/>
      <c r="AD1090" s="47"/>
      <c r="AE1090" s="47"/>
      <c r="AF1090" s="47"/>
      <c r="AG1090" s="47"/>
      <c r="AH1090" s="47"/>
      <c r="AI1090" s="47"/>
      <c r="AJ1090" s="47"/>
      <c r="AK1090" s="47"/>
      <c r="AL1090" s="47"/>
      <c r="AM1090" s="47"/>
      <c r="AN1090" s="47"/>
      <c r="AO1090" s="47"/>
      <c r="AP1090" s="47"/>
      <c r="AQ1090" s="47"/>
      <c r="AR1090" s="47"/>
      <c r="AS1090" s="47"/>
      <c r="AT1090" s="47"/>
      <c r="AU1090" s="47"/>
      <c r="AV1090" s="47"/>
      <c r="AW1090" s="47"/>
      <c r="AX1090" s="47"/>
      <c r="AY1090" s="47"/>
      <c r="AZ1090" s="47"/>
      <c r="BA1090" s="47"/>
      <c r="BB1090" s="47"/>
      <c r="BC1090" s="47"/>
      <c r="BD1090" s="47"/>
      <c r="BE1090" s="47"/>
      <c r="BF1090" s="47"/>
      <c r="BG1090" s="47"/>
      <c r="BH1090" s="47"/>
      <c r="BI1090" s="47"/>
      <c r="BJ1090" s="47"/>
      <c r="BK1090" s="47"/>
      <c r="BL1090" s="47"/>
      <c r="BM1090" s="47"/>
      <c r="BN1090" s="47"/>
      <c r="BO1090" s="47"/>
      <c r="BP1090" s="47"/>
    </row>
    <row r="1091" spans="1:68" ht="12.75" customHeight="1">
      <c r="A1091" s="47"/>
      <c r="B1091" s="47"/>
      <c r="C1091" s="47"/>
      <c r="D1091" s="47"/>
      <c r="E1091" s="47"/>
      <c r="F1091" s="47"/>
      <c r="G1091" s="47"/>
      <c r="H1091" s="50"/>
      <c r="I1091" s="47"/>
      <c r="J1091" s="47"/>
      <c r="K1091" s="61"/>
      <c r="L1091" s="47"/>
      <c r="M1091" s="47"/>
      <c r="N1091" s="47"/>
      <c r="O1091" s="47"/>
      <c r="P1091" s="47"/>
      <c r="Q1091" s="47"/>
      <c r="R1091" s="47"/>
      <c r="S1091" s="47"/>
      <c r="T1091" s="47"/>
      <c r="U1091" s="47"/>
      <c r="V1091" s="47"/>
      <c r="W1091" s="47"/>
      <c r="X1091" s="47"/>
      <c r="Y1091" s="47"/>
      <c r="Z1091" s="47"/>
      <c r="AA1091" s="47"/>
      <c r="AB1091" s="47"/>
      <c r="AC1091" s="47"/>
      <c r="AD1091" s="47"/>
      <c r="AE1091" s="47"/>
      <c r="AF1091" s="47"/>
      <c r="AG1091" s="47"/>
      <c r="AH1091" s="47"/>
      <c r="AI1091" s="47"/>
      <c r="AJ1091" s="47"/>
      <c r="AK1091" s="47"/>
      <c r="AL1091" s="47"/>
      <c r="AM1091" s="47"/>
      <c r="AN1091" s="47"/>
      <c r="AO1091" s="47"/>
      <c r="AP1091" s="47"/>
      <c r="AQ1091" s="47"/>
      <c r="AR1091" s="47"/>
      <c r="AS1091" s="47"/>
      <c r="AT1091" s="47"/>
      <c r="AU1091" s="47"/>
      <c r="AV1091" s="47"/>
      <c r="AW1091" s="47"/>
      <c r="AX1091" s="47"/>
      <c r="AY1091" s="47"/>
      <c r="AZ1091" s="47"/>
      <c r="BA1091" s="47"/>
      <c r="BB1091" s="47"/>
      <c r="BC1091" s="47"/>
      <c r="BD1091" s="47"/>
      <c r="BE1091" s="47"/>
      <c r="BF1091" s="47"/>
      <c r="BG1091" s="47"/>
      <c r="BH1091" s="47"/>
      <c r="BI1091" s="47"/>
      <c r="BJ1091" s="47"/>
      <c r="BK1091" s="47"/>
      <c r="BL1091" s="47"/>
      <c r="BM1091" s="47"/>
      <c r="BN1091" s="47"/>
      <c r="BO1091" s="47"/>
      <c r="BP1091" s="47"/>
    </row>
    <row r="1092" spans="1:68" ht="12.75" customHeight="1">
      <c r="A1092" s="47"/>
      <c r="B1092" s="47"/>
      <c r="C1092" s="47"/>
      <c r="D1092" s="47"/>
      <c r="E1092" s="47"/>
      <c r="F1092" s="47"/>
      <c r="G1092" s="47"/>
      <c r="H1092" s="50"/>
      <c r="I1092" s="47"/>
      <c r="J1092" s="47"/>
      <c r="K1092" s="61"/>
      <c r="L1092" s="47"/>
      <c r="M1092" s="47"/>
      <c r="N1092" s="47"/>
      <c r="O1092" s="47"/>
      <c r="P1092" s="47"/>
      <c r="Q1092" s="47"/>
      <c r="R1092" s="47"/>
      <c r="S1092" s="47"/>
      <c r="T1092" s="47"/>
      <c r="U1092" s="47"/>
      <c r="V1092" s="47"/>
      <c r="W1092" s="47"/>
      <c r="X1092" s="47"/>
      <c r="Y1092" s="47"/>
      <c r="Z1092" s="47"/>
      <c r="AA1092" s="47"/>
      <c r="AB1092" s="47"/>
      <c r="AC1092" s="47"/>
      <c r="AD1092" s="47"/>
      <c r="AE1092" s="47"/>
      <c r="AF1092" s="47"/>
      <c r="AG1092" s="47"/>
      <c r="AH1092" s="47"/>
      <c r="AI1092" s="47"/>
      <c r="AJ1092" s="47"/>
      <c r="AK1092" s="47"/>
      <c r="AL1092" s="47"/>
      <c r="AM1092" s="47"/>
      <c r="AN1092" s="47"/>
      <c r="AO1092" s="47"/>
      <c r="AP1092" s="47"/>
      <c r="AQ1092" s="47"/>
      <c r="AR1092" s="47"/>
      <c r="AS1092" s="47"/>
      <c r="AT1092" s="47"/>
      <c r="AU1092" s="47"/>
      <c r="AV1092" s="47"/>
      <c r="AW1092" s="47"/>
      <c r="AX1092" s="47"/>
      <c r="AY1092" s="47"/>
      <c r="AZ1092" s="47"/>
      <c r="BA1092" s="47"/>
      <c r="BB1092" s="47"/>
      <c r="BC1092" s="47"/>
      <c r="BD1092" s="47"/>
      <c r="BE1092" s="47"/>
      <c r="BF1092" s="47"/>
      <c r="BG1092" s="47"/>
      <c r="BH1092" s="47"/>
      <c r="BI1092" s="47"/>
      <c r="BJ1092" s="47"/>
      <c r="BK1092" s="47"/>
      <c r="BL1092" s="47"/>
      <c r="BM1092" s="47"/>
      <c r="BN1092" s="47"/>
      <c r="BO1092" s="47"/>
      <c r="BP1092" s="47"/>
    </row>
    <row r="1093" spans="1:68" ht="12.75" customHeight="1">
      <c r="A1093" s="47"/>
      <c r="B1093" s="47"/>
      <c r="C1093" s="47"/>
      <c r="D1093" s="47"/>
      <c r="E1093" s="47"/>
      <c r="F1093" s="47"/>
      <c r="G1093" s="47"/>
      <c r="H1093" s="50"/>
      <c r="I1093" s="47"/>
      <c r="J1093" s="47"/>
      <c r="K1093" s="61"/>
      <c r="L1093" s="47"/>
      <c r="M1093" s="47"/>
      <c r="N1093" s="47"/>
      <c r="O1093" s="47"/>
      <c r="P1093" s="47"/>
      <c r="Q1093" s="47"/>
      <c r="R1093" s="47"/>
      <c r="S1093" s="47"/>
      <c r="T1093" s="47"/>
      <c r="U1093" s="47"/>
      <c r="V1093" s="47"/>
      <c r="W1093" s="47"/>
      <c r="X1093" s="47"/>
      <c r="Y1093" s="47"/>
      <c r="Z1093" s="47"/>
      <c r="AA1093" s="47"/>
      <c r="AB1093" s="47"/>
      <c r="AC1093" s="47"/>
      <c r="AD1093" s="47"/>
      <c r="AE1093" s="47"/>
      <c r="AF1093" s="47"/>
      <c r="AG1093" s="47"/>
      <c r="AH1093" s="47"/>
      <c r="AI1093" s="47"/>
      <c r="AJ1093" s="47"/>
      <c r="AK1093" s="47"/>
      <c r="AL1093" s="47"/>
      <c r="AM1093" s="47"/>
      <c r="AN1093" s="47"/>
      <c r="AO1093" s="47"/>
      <c r="AP1093" s="47"/>
      <c r="AQ1093" s="47"/>
      <c r="AR1093" s="47"/>
      <c r="AS1093" s="47"/>
      <c r="AT1093" s="47"/>
      <c r="AU1093" s="47"/>
      <c r="AV1093" s="47"/>
      <c r="AW1093" s="47"/>
      <c r="AX1093" s="47"/>
      <c r="AY1093" s="47"/>
      <c r="AZ1093" s="47"/>
      <c r="BA1093" s="47"/>
      <c r="BB1093" s="47"/>
      <c r="BC1093" s="47"/>
      <c r="BD1093" s="47"/>
      <c r="BE1093" s="47"/>
      <c r="BF1093" s="47"/>
      <c r="BG1093" s="47"/>
      <c r="BH1093" s="47"/>
      <c r="BI1093" s="47"/>
      <c r="BJ1093" s="47"/>
      <c r="BK1093" s="47"/>
      <c r="BL1093" s="47"/>
      <c r="BM1093" s="47"/>
      <c r="BN1093" s="47"/>
      <c r="BO1093" s="47"/>
      <c r="BP1093" s="47"/>
    </row>
    <row r="1094" spans="1:68" ht="12.75" customHeight="1">
      <c r="A1094" s="47"/>
      <c r="B1094" s="47"/>
      <c r="C1094" s="47"/>
      <c r="D1094" s="47"/>
      <c r="E1094" s="47"/>
      <c r="F1094" s="47"/>
      <c r="G1094" s="47"/>
      <c r="H1094" s="50"/>
      <c r="I1094" s="47"/>
      <c r="J1094" s="47"/>
      <c r="K1094" s="61"/>
      <c r="L1094" s="47"/>
      <c r="M1094" s="47"/>
      <c r="N1094" s="47"/>
      <c r="O1094" s="47"/>
      <c r="P1094" s="47"/>
      <c r="Q1094" s="47"/>
      <c r="R1094" s="47"/>
      <c r="S1094" s="47"/>
      <c r="T1094" s="47"/>
      <c r="U1094" s="47"/>
      <c r="V1094" s="47"/>
      <c r="W1094" s="47"/>
      <c r="X1094" s="47"/>
      <c r="Y1094" s="47"/>
      <c r="Z1094" s="47"/>
      <c r="AA1094" s="47"/>
      <c r="AB1094" s="47"/>
      <c r="AC1094" s="47"/>
      <c r="AD1094" s="47"/>
      <c r="AE1094" s="47"/>
      <c r="AF1094" s="47"/>
      <c r="AG1094" s="47"/>
      <c r="AH1094" s="47"/>
      <c r="AI1094" s="47"/>
      <c r="AJ1094" s="47"/>
      <c r="AK1094" s="47"/>
      <c r="AL1094" s="47"/>
      <c r="AM1094" s="47"/>
      <c r="AN1094" s="47"/>
      <c r="AO1094" s="47"/>
      <c r="AP1094" s="47"/>
      <c r="AQ1094" s="47"/>
      <c r="AR1094" s="47"/>
      <c r="AS1094" s="47"/>
      <c r="AT1094" s="47"/>
      <c r="AU1094" s="47"/>
      <c r="AV1094" s="47"/>
      <c r="AW1094" s="47"/>
      <c r="AX1094" s="47"/>
      <c r="AY1094" s="47"/>
      <c r="AZ1094" s="47"/>
      <c r="BA1094" s="47"/>
      <c r="BB1094" s="47"/>
      <c r="BC1094" s="47"/>
      <c r="BD1094" s="47"/>
      <c r="BE1094" s="47"/>
      <c r="BF1094" s="47"/>
      <c r="BG1094" s="47"/>
      <c r="BH1094" s="47"/>
      <c r="BI1094" s="47"/>
      <c r="BJ1094" s="47"/>
      <c r="BK1094" s="47"/>
      <c r="BL1094" s="47"/>
      <c r="BM1094" s="47"/>
      <c r="BN1094" s="47"/>
      <c r="BO1094" s="47"/>
      <c r="BP1094" s="47"/>
    </row>
    <row r="1095" spans="1:68" ht="12.75" customHeight="1">
      <c r="A1095" s="47"/>
      <c r="B1095" s="47"/>
      <c r="C1095" s="47"/>
      <c r="D1095" s="47"/>
      <c r="E1095" s="47"/>
      <c r="F1095" s="47"/>
      <c r="G1095" s="47"/>
      <c r="H1095" s="50"/>
      <c r="I1095" s="47"/>
      <c r="J1095" s="47"/>
      <c r="K1095" s="61"/>
      <c r="L1095" s="47"/>
      <c r="M1095" s="47"/>
      <c r="N1095" s="47"/>
      <c r="O1095" s="47"/>
      <c r="P1095" s="47"/>
      <c r="Q1095" s="47"/>
      <c r="R1095" s="47"/>
      <c r="S1095" s="47"/>
      <c r="T1095" s="47"/>
      <c r="U1095" s="47"/>
      <c r="V1095" s="47"/>
      <c r="W1095" s="47"/>
      <c r="X1095" s="47"/>
      <c r="Y1095" s="47"/>
      <c r="Z1095" s="47"/>
      <c r="AA1095" s="47"/>
      <c r="AB1095" s="47"/>
      <c r="AC1095" s="47"/>
      <c r="AD1095" s="47"/>
      <c r="AE1095" s="47"/>
      <c r="AF1095" s="47"/>
      <c r="AG1095" s="47"/>
      <c r="AH1095" s="47"/>
      <c r="AI1095" s="47"/>
      <c r="AJ1095" s="47"/>
      <c r="AK1095" s="47"/>
      <c r="AL1095" s="47"/>
      <c r="AM1095" s="47"/>
      <c r="AN1095" s="47"/>
      <c r="AO1095" s="47"/>
      <c r="AP1095" s="47"/>
      <c r="AQ1095" s="47"/>
      <c r="AR1095" s="47"/>
      <c r="AS1095" s="47"/>
      <c r="AT1095" s="47"/>
      <c r="AU1095" s="47"/>
      <c r="AV1095" s="47"/>
      <c r="AW1095" s="47"/>
      <c r="AX1095" s="47"/>
      <c r="AY1095" s="47"/>
      <c r="AZ1095" s="47"/>
      <c r="BA1095" s="47"/>
      <c r="BB1095" s="47"/>
      <c r="BC1095" s="47"/>
      <c r="BD1095" s="47"/>
      <c r="BE1095" s="47"/>
      <c r="BF1095" s="47"/>
      <c r="BG1095" s="47"/>
      <c r="BH1095" s="47"/>
      <c r="BI1095" s="47"/>
      <c r="BJ1095" s="47"/>
      <c r="BK1095" s="47"/>
      <c r="BL1095" s="47"/>
      <c r="BM1095" s="47"/>
      <c r="BN1095" s="47"/>
      <c r="BO1095" s="47"/>
      <c r="BP1095" s="47"/>
    </row>
    <row r="1096" spans="1:68" ht="12.75" customHeight="1">
      <c r="A1096" s="47"/>
      <c r="B1096" s="47"/>
      <c r="C1096" s="47"/>
      <c r="D1096" s="47"/>
      <c r="E1096" s="47"/>
      <c r="F1096" s="47"/>
      <c r="G1096" s="47"/>
      <c r="H1096" s="50"/>
      <c r="I1096" s="47"/>
      <c r="J1096" s="47"/>
      <c r="K1096" s="61"/>
      <c r="L1096" s="47"/>
      <c r="M1096" s="47"/>
      <c r="N1096" s="47"/>
      <c r="O1096" s="47"/>
      <c r="P1096" s="47"/>
      <c r="Q1096" s="47"/>
      <c r="R1096" s="47"/>
      <c r="S1096" s="47"/>
      <c r="T1096" s="47"/>
      <c r="U1096" s="47"/>
      <c r="V1096" s="47"/>
      <c r="W1096" s="47"/>
      <c r="X1096" s="47"/>
      <c r="Y1096" s="47"/>
      <c r="Z1096" s="47"/>
      <c r="AA1096" s="47"/>
      <c r="AB1096" s="47"/>
      <c r="AC1096" s="47"/>
      <c r="AD1096" s="47"/>
      <c r="AE1096" s="47"/>
      <c r="AF1096" s="47"/>
      <c r="AG1096" s="47"/>
      <c r="AH1096" s="47"/>
      <c r="AI1096" s="47"/>
      <c r="AJ1096" s="47"/>
      <c r="AK1096" s="47"/>
      <c r="AL1096" s="47"/>
      <c r="AM1096" s="47"/>
      <c r="AN1096" s="47"/>
      <c r="AO1096" s="47"/>
      <c r="AP1096" s="47"/>
      <c r="AQ1096" s="47"/>
      <c r="AR1096" s="47"/>
      <c r="AS1096" s="47"/>
      <c r="AT1096" s="47"/>
      <c r="AU1096" s="47"/>
      <c r="AV1096" s="47"/>
      <c r="AW1096" s="47"/>
      <c r="AX1096" s="47"/>
      <c r="AY1096" s="47"/>
      <c r="AZ1096" s="47"/>
      <c r="BA1096" s="47"/>
      <c r="BB1096" s="47"/>
      <c r="BC1096" s="47"/>
      <c r="BD1096" s="47"/>
      <c r="BE1096" s="47"/>
      <c r="BF1096" s="47"/>
      <c r="BG1096" s="47"/>
      <c r="BH1096" s="47"/>
      <c r="BI1096" s="47"/>
      <c r="BJ1096" s="47"/>
      <c r="BK1096" s="47"/>
      <c r="BL1096" s="47"/>
      <c r="BM1096" s="47"/>
      <c r="BN1096" s="47"/>
      <c r="BO1096" s="47"/>
      <c r="BP1096" s="47"/>
    </row>
    <row r="1097" spans="1:68" ht="12.75" customHeight="1">
      <c r="A1097" s="47"/>
      <c r="B1097" s="47"/>
      <c r="C1097" s="47"/>
      <c r="D1097" s="47"/>
      <c r="E1097" s="47"/>
      <c r="F1097" s="47"/>
      <c r="G1097" s="47"/>
      <c r="H1097" s="50"/>
      <c r="I1097" s="47"/>
      <c r="J1097" s="47"/>
      <c r="K1097" s="61"/>
      <c r="L1097" s="47"/>
      <c r="M1097" s="47"/>
      <c r="N1097" s="47"/>
      <c r="O1097" s="47"/>
      <c r="P1097" s="47"/>
      <c r="Q1097" s="47"/>
      <c r="R1097" s="47"/>
      <c r="S1097" s="47"/>
      <c r="T1097" s="47"/>
      <c r="U1097" s="47"/>
      <c r="V1097" s="47"/>
      <c r="W1097" s="47"/>
      <c r="X1097" s="47"/>
      <c r="Y1097" s="47"/>
      <c r="Z1097" s="47"/>
      <c r="AA1097" s="47"/>
      <c r="AB1097" s="47"/>
      <c r="AC1097" s="47"/>
      <c r="AD1097" s="47"/>
      <c r="AE1097" s="47"/>
      <c r="AF1097" s="47"/>
      <c r="AG1097" s="47"/>
      <c r="AH1097" s="47"/>
      <c r="AI1097" s="47"/>
      <c r="AJ1097" s="47"/>
      <c r="AK1097" s="47"/>
      <c r="AL1097" s="47"/>
      <c r="AM1097" s="47"/>
      <c r="AN1097" s="47"/>
      <c r="AO1097" s="47"/>
      <c r="AP1097" s="47"/>
      <c r="AQ1097" s="47"/>
      <c r="AR1097" s="47"/>
      <c r="AS1097" s="47"/>
      <c r="AT1097" s="47"/>
      <c r="AU1097" s="47"/>
      <c r="AV1097" s="47"/>
      <c r="AW1097" s="47"/>
      <c r="AX1097" s="47"/>
      <c r="AY1097" s="47"/>
      <c r="AZ1097" s="47"/>
      <c r="BA1097" s="47"/>
      <c r="BB1097" s="47"/>
      <c r="BC1097" s="47"/>
      <c r="BD1097" s="47"/>
      <c r="BE1097" s="47"/>
      <c r="BF1097" s="47"/>
      <c r="BG1097" s="47"/>
      <c r="BH1097" s="47"/>
      <c r="BI1097" s="47"/>
      <c r="BJ1097" s="47"/>
      <c r="BK1097" s="47"/>
      <c r="BL1097" s="47"/>
      <c r="BM1097" s="47"/>
      <c r="BN1097" s="47"/>
      <c r="BO1097" s="47"/>
      <c r="BP1097" s="47"/>
    </row>
    <row r="1098" spans="1:68" ht="12.75" customHeight="1">
      <c r="A1098" s="47"/>
      <c r="B1098" s="47"/>
      <c r="C1098" s="47"/>
      <c r="D1098" s="47"/>
      <c r="E1098" s="47"/>
      <c r="F1098" s="47"/>
      <c r="G1098" s="47"/>
      <c r="H1098" s="50"/>
      <c r="I1098" s="47"/>
      <c r="J1098" s="47"/>
      <c r="K1098" s="61"/>
      <c r="L1098" s="47"/>
      <c r="M1098" s="47"/>
      <c r="N1098" s="47"/>
      <c r="O1098" s="47"/>
      <c r="P1098" s="47"/>
      <c r="Q1098" s="47"/>
      <c r="R1098" s="47"/>
      <c r="S1098" s="47"/>
      <c r="T1098" s="47"/>
      <c r="U1098" s="47"/>
      <c r="V1098" s="47"/>
      <c r="W1098" s="47"/>
      <c r="X1098" s="47"/>
      <c r="Y1098" s="47"/>
      <c r="Z1098" s="47"/>
      <c r="AA1098" s="47"/>
      <c r="AB1098" s="47"/>
      <c r="AC1098" s="47"/>
      <c r="AD1098" s="47"/>
      <c r="AE1098" s="47"/>
      <c r="AF1098" s="47"/>
      <c r="AG1098" s="47"/>
      <c r="AH1098" s="47"/>
      <c r="AI1098" s="47"/>
      <c r="AJ1098" s="47"/>
      <c r="AK1098" s="47"/>
      <c r="AL1098" s="47"/>
      <c r="AM1098" s="47"/>
      <c r="AN1098" s="47"/>
      <c r="AO1098" s="47"/>
      <c r="AP1098" s="47"/>
      <c r="AQ1098" s="47"/>
      <c r="AR1098" s="47"/>
      <c r="AS1098" s="47"/>
      <c r="AT1098" s="47"/>
      <c r="AU1098" s="47"/>
      <c r="AV1098" s="47"/>
      <c r="AW1098" s="47"/>
      <c r="AX1098" s="47"/>
      <c r="AY1098" s="47"/>
      <c r="AZ1098" s="47"/>
      <c r="BA1098" s="47"/>
      <c r="BB1098" s="47"/>
      <c r="BC1098" s="47"/>
      <c r="BD1098" s="47"/>
      <c r="BE1098" s="47"/>
      <c r="BF1098" s="47"/>
      <c r="BG1098" s="47"/>
      <c r="BH1098" s="47"/>
      <c r="BI1098" s="47"/>
      <c r="BJ1098" s="47"/>
      <c r="BK1098" s="47"/>
      <c r="BL1098" s="47"/>
      <c r="BM1098" s="47"/>
      <c r="BN1098" s="47"/>
      <c r="BO1098" s="47"/>
      <c r="BP1098" s="47"/>
    </row>
    <row r="1099" spans="1:68" ht="12.75" customHeight="1">
      <c r="A1099" s="47"/>
      <c r="B1099" s="47"/>
      <c r="C1099" s="47"/>
      <c r="D1099" s="47"/>
      <c r="E1099" s="47"/>
      <c r="F1099" s="47"/>
      <c r="G1099" s="47"/>
      <c r="H1099" s="50"/>
      <c r="I1099" s="47"/>
      <c r="J1099" s="47"/>
      <c r="K1099" s="61"/>
      <c r="L1099" s="47"/>
      <c r="M1099" s="47"/>
      <c r="N1099" s="47"/>
      <c r="O1099" s="47"/>
      <c r="P1099" s="47"/>
      <c r="Q1099" s="47"/>
      <c r="R1099" s="47"/>
      <c r="S1099" s="47"/>
      <c r="T1099" s="47"/>
      <c r="U1099" s="47"/>
      <c r="V1099" s="47"/>
      <c r="W1099" s="47"/>
      <c r="X1099" s="47"/>
      <c r="Y1099" s="47"/>
      <c r="Z1099" s="47"/>
      <c r="AA1099" s="47"/>
      <c r="AB1099" s="47"/>
      <c r="AC1099" s="47"/>
      <c r="AD1099" s="47"/>
      <c r="AE1099" s="47"/>
      <c r="AF1099" s="47"/>
      <c r="AG1099" s="47"/>
      <c r="AH1099" s="47"/>
      <c r="AI1099" s="47"/>
      <c r="AJ1099" s="47"/>
      <c r="AK1099" s="47"/>
      <c r="AL1099" s="47"/>
      <c r="AM1099" s="47"/>
      <c r="AN1099" s="47"/>
      <c r="AO1099" s="47"/>
      <c r="AP1099" s="47"/>
      <c r="AQ1099" s="47"/>
      <c r="AR1099" s="47"/>
      <c r="AS1099" s="47"/>
      <c r="AT1099" s="47"/>
      <c r="AU1099" s="47"/>
      <c r="AV1099" s="47"/>
      <c r="AW1099" s="47"/>
      <c r="AX1099" s="47"/>
      <c r="AY1099" s="47"/>
      <c r="AZ1099" s="47"/>
      <c r="BA1099" s="47"/>
      <c r="BB1099" s="47"/>
      <c r="BC1099" s="47"/>
      <c r="BD1099" s="47"/>
      <c r="BE1099" s="47"/>
      <c r="BF1099" s="47"/>
      <c r="BG1099" s="47"/>
      <c r="BH1099" s="47"/>
      <c r="BI1099" s="47"/>
      <c r="BJ1099" s="47"/>
      <c r="BK1099" s="47"/>
      <c r="BL1099" s="47"/>
      <c r="BM1099" s="47"/>
      <c r="BN1099" s="47"/>
      <c r="BO1099" s="47"/>
      <c r="BP1099" s="47"/>
    </row>
    <row r="1100" spans="1:68" ht="12.75" customHeight="1">
      <c r="A1100" s="47"/>
      <c r="B1100" s="47"/>
      <c r="C1100" s="47"/>
      <c r="D1100" s="47"/>
      <c r="E1100" s="47"/>
      <c r="F1100" s="47"/>
      <c r="G1100" s="47"/>
      <c r="H1100" s="50"/>
      <c r="I1100" s="47"/>
      <c r="J1100" s="47"/>
      <c r="K1100" s="61"/>
      <c r="L1100" s="47"/>
      <c r="M1100" s="47"/>
      <c r="N1100" s="47"/>
      <c r="O1100" s="47"/>
      <c r="P1100" s="47"/>
      <c r="Q1100" s="47"/>
      <c r="R1100" s="47"/>
      <c r="S1100" s="47"/>
      <c r="T1100" s="47"/>
      <c r="U1100" s="47"/>
      <c r="V1100" s="47"/>
      <c r="W1100" s="47"/>
      <c r="X1100" s="47"/>
      <c r="Y1100" s="47"/>
      <c r="Z1100" s="47"/>
      <c r="AA1100" s="47"/>
      <c r="AB1100" s="47"/>
      <c r="AC1100" s="47"/>
      <c r="AD1100" s="47"/>
      <c r="AE1100" s="47"/>
      <c r="AF1100" s="47"/>
      <c r="AG1100" s="47"/>
      <c r="AH1100" s="47"/>
      <c r="AI1100" s="47"/>
      <c r="AJ1100" s="47"/>
      <c r="AK1100" s="47"/>
      <c r="AL1100" s="47"/>
      <c r="AM1100" s="47"/>
      <c r="AN1100" s="47"/>
      <c r="AO1100" s="47"/>
      <c r="AP1100" s="47"/>
      <c r="AQ1100" s="47"/>
      <c r="AR1100" s="47"/>
      <c r="AS1100" s="47"/>
      <c r="AT1100" s="47"/>
      <c r="AU1100" s="47"/>
      <c r="AV1100" s="47"/>
      <c r="AW1100" s="47"/>
      <c r="AX1100" s="47"/>
      <c r="AY1100" s="47"/>
      <c r="AZ1100" s="47"/>
      <c r="BA1100" s="47"/>
      <c r="BB1100" s="47"/>
      <c r="BC1100" s="47"/>
      <c r="BD1100" s="47"/>
      <c r="BE1100" s="47"/>
      <c r="BF1100" s="47"/>
      <c r="BG1100" s="47"/>
      <c r="BH1100" s="47"/>
      <c r="BI1100" s="47"/>
      <c r="BJ1100" s="47"/>
      <c r="BK1100" s="47"/>
      <c r="BL1100" s="47"/>
      <c r="BM1100" s="47"/>
      <c r="BN1100" s="47"/>
      <c r="BO1100" s="47"/>
      <c r="BP1100" s="47"/>
    </row>
    <row r="1101" spans="1:68" ht="12.75" customHeight="1">
      <c r="A1101" s="47"/>
      <c r="B1101" s="47"/>
      <c r="C1101" s="47"/>
      <c r="D1101" s="47"/>
      <c r="E1101" s="47"/>
      <c r="F1101" s="47"/>
      <c r="G1101" s="47"/>
      <c r="H1101" s="50"/>
      <c r="I1101" s="47"/>
      <c r="J1101" s="47"/>
      <c r="K1101" s="61"/>
      <c r="L1101" s="47"/>
      <c r="M1101" s="47"/>
      <c r="N1101" s="47"/>
      <c r="O1101" s="47"/>
      <c r="P1101" s="47"/>
      <c r="Q1101" s="47"/>
      <c r="R1101" s="47"/>
      <c r="S1101" s="47"/>
      <c r="T1101" s="47"/>
      <c r="U1101" s="47"/>
      <c r="V1101" s="47"/>
      <c r="W1101" s="47"/>
      <c r="X1101" s="47"/>
      <c r="Y1101" s="47"/>
      <c r="Z1101" s="47"/>
      <c r="AA1101" s="47"/>
      <c r="AB1101" s="47"/>
      <c r="AC1101" s="47"/>
      <c r="AD1101" s="47"/>
      <c r="AE1101" s="47"/>
      <c r="AF1101" s="47"/>
      <c r="AG1101" s="47"/>
      <c r="AH1101" s="47"/>
      <c r="AI1101" s="47"/>
      <c r="AJ1101" s="47"/>
      <c r="AK1101" s="47"/>
      <c r="AL1101" s="47"/>
      <c r="AM1101" s="47"/>
      <c r="AN1101" s="47"/>
      <c r="AO1101" s="47"/>
      <c r="AP1101" s="47"/>
      <c r="AQ1101" s="47"/>
      <c r="AR1101" s="47"/>
      <c r="AS1101" s="47"/>
      <c r="AT1101" s="47"/>
      <c r="AU1101" s="47"/>
      <c r="AV1101" s="47"/>
      <c r="AW1101" s="47"/>
      <c r="AX1101" s="47"/>
      <c r="AY1101" s="47"/>
      <c r="AZ1101" s="47"/>
      <c r="BA1101" s="47"/>
      <c r="BB1101" s="47"/>
      <c r="BC1101" s="47"/>
      <c r="BD1101" s="47"/>
      <c r="BE1101" s="47"/>
      <c r="BF1101" s="47"/>
      <c r="BG1101" s="47"/>
      <c r="BH1101" s="47"/>
      <c r="BI1101" s="47"/>
      <c r="BJ1101" s="47"/>
      <c r="BK1101" s="47"/>
      <c r="BL1101" s="47"/>
      <c r="BM1101" s="47"/>
      <c r="BN1101" s="47"/>
      <c r="BO1101" s="47"/>
      <c r="BP1101" s="47"/>
    </row>
    <row r="1102" spans="1:68" ht="12.75" customHeight="1">
      <c r="A1102" s="47"/>
      <c r="B1102" s="47"/>
      <c r="C1102" s="47"/>
      <c r="D1102" s="47"/>
      <c r="E1102" s="47"/>
      <c r="F1102" s="47"/>
      <c r="G1102" s="47"/>
      <c r="H1102" s="50"/>
      <c r="I1102" s="47"/>
      <c r="J1102" s="47"/>
      <c r="K1102" s="61"/>
      <c r="L1102" s="47"/>
      <c r="M1102" s="47"/>
      <c r="N1102" s="47"/>
      <c r="O1102" s="47"/>
      <c r="P1102" s="47"/>
      <c r="Q1102" s="47"/>
      <c r="R1102" s="47"/>
      <c r="S1102" s="47"/>
      <c r="T1102" s="47"/>
      <c r="U1102" s="47"/>
      <c r="V1102" s="47"/>
      <c r="W1102" s="47"/>
      <c r="X1102" s="47"/>
      <c r="Y1102" s="47"/>
      <c r="Z1102" s="47"/>
      <c r="AA1102" s="47"/>
      <c r="AB1102" s="47"/>
      <c r="AC1102" s="47"/>
      <c r="AD1102" s="47"/>
      <c r="AE1102" s="47"/>
      <c r="AF1102" s="47"/>
      <c r="AG1102" s="47"/>
      <c r="AH1102" s="47"/>
      <c r="AI1102" s="47"/>
      <c r="AJ1102" s="47"/>
      <c r="AK1102" s="47"/>
      <c r="AL1102" s="47"/>
      <c r="AM1102" s="47"/>
      <c r="AN1102" s="47"/>
      <c r="AO1102" s="47"/>
      <c r="AP1102" s="47"/>
      <c r="AQ1102" s="47"/>
      <c r="AR1102" s="47"/>
      <c r="AS1102" s="47"/>
      <c r="AT1102" s="47"/>
      <c r="AU1102" s="47"/>
      <c r="AV1102" s="47"/>
      <c r="AW1102" s="47"/>
      <c r="AX1102" s="47"/>
      <c r="AY1102" s="47"/>
      <c r="AZ1102" s="47"/>
      <c r="BA1102" s="47"/>
      <c r="BB1102" s="47"/>
      <c r="BC1102" s="47"/>
      <c r="BD1102" s="47"/>
      <c r="BE1102" s="47"/>
      <c r="BF1102" s="47"/>
      <c r="BG1102" s="47"/>
      <c r="BH1102" s="47"/>
      <c r="BI1102" s="47"/>
      <c r="BJ1102" s="47"/>
      <c r="BK1102" s="47"/>
      <c r="BL1102" s="47"/>
      <c r="BM1102" s="47"/>
      <c r="BN1102" s="47"/>
      <c r="BO1102" s="47"/>
      <c r="BP1102" s="47"/>
    </row>
    <row r="1103" spans="1:68" ht="12.75" customHeight="1">
      <c r="A1103" s="47"/>
      <c r="B1103" s="47"/>
      <c r="C1103" s="47"/>
      <c r="D1103" s="47"/>
      <c r="E1103" s="47"/>
      <c r="F1103" s="47"/>
      <c r="G1103" s="47"/>
      <c r="H1103" s="50"/>
      <c r="I1103" s="47"/>
      <c r="J1103" s="47"/>
      <c r="K1103" s="61"/>
      <c r="L1103" s="47"/>
      <c r="M1103" s="47"/>
      <c r="N1103" s="47"/>
      <c r="O1103" s="47"/>
      <c r="P1103" s="47"/>
      <c r="Q1103" s="47"/>
      <c r="R1103" s="47"/>
      <c r="S1103" s="47"/>
      <c r="T1103" s="47"/>
      <c r="U1103" s="47"/>
      <c r="V1103" s="47"/>
      <c r="W1103" s="47"/>
      <c r="X1103" s="47"/>
      <c r="Y1103" s="47"/>
      <c r="Z1103" s="47"/>
      <c r="AA1103" s="47"/>
      <c r="AB1103" s="47"/>
      <c r="AC1103" s="47"/>
      <c r="AD1103" s="47"/>
      <c r="AE1103" s="47"/>
      <c r="AF1103" s="47"/>
      <c r="AG1103" s="47"/>
      <c r="AH1103" s="47"/>
      <c r="AI1103" s="47"/>
      <c r="AJ1103" s="47"/>
      <c r="AK1103" s="47"/>
      <c r="AL1103" s="47"/>
      <c r="AM1103" s="47"/>
      <c r="AN1103" s="47"/>
      <c r="AO1103" s="47"/>
      <c r="AP1103" s="47"/>
      <c r="AQ1103" s="47"/>
      <c r="AR1103" s="47"/>
      <c r="AS1103" s="47"/>
      <c r="AT1103" s="47"/>
      <c r="AU1103" s="47"/>
      <c r="AV1103" s="47"/>
      <c r="AW1103" s="47"/>
      <c r="AX1103" s="47"/>
      <c r="AY1103" s="47"/>
      <c r="AZ1103" s="47"/>
      <c r="BA1103" s="47"/>
      <c r="BB1103" s="47"/>
      <c r="BC1103" s="47"/>
      <c r="BD1103" s="47"/>
      <c r="BE1103" s="47"/>
      <c r="BF1103" s="47"/>
      <c r="BG1103" s="47"/>
      <c r="BH1103" s="47"/>
      <c r="BI1103" s="47"/>
      <c r="BJ1103" s="47"/>
      <c r="BK1103" s="47"/>
      <c r="BL1103" s="47"/>
      <c r="BM1103" s="47"/>
      <c r="BN1103" s="47"/>
      <c r="BO1103" s="47"/>
      <c r="BP1103" s="47"/>
    </row>
    <row r="1104" spans="1:68" ht="12.75" customHeight="1">
      <c r="A1104" s="47"/>
      <c r="B1104" s="47"/>
      <c r="C1104" s="47"/>
      <c r="D1104" s="47"/>
      <c r="E1104" s="47"/>
      <c r="F1104" s="47"/>
      <c r="G1104" s="47"/>
      <c r="H1104" s="50"/>
      <c r="I1104" s="47"/>
      <c r="J1104" s="47"/>
      <c r="K1104" s="61"/>
      <c r="L1104" s="47"/>
      <c r="M1104" s="47"/>
      <c r="N1104" s="47"/>
      <c r="O1104" s="47"/>
      <c r="P1104" s="47"/>
      <c r="Q1104" s="47"/>
      <c r="R1104" s="47"/>
      <c r="S1104" s="47"/>
      <c r="T1104" s="47"/>
      <c r="U1104" s="47"/>
      <c r="V1104" s="47"/>
      <c r="W1104" s="47"/>
      <c r="X1104" s="47"/>
      <c r="Y1104" s="47"/>
      <c r="Z1104" s="47"/>
      <c r="AA1104" s="47"/>
      <c r="AB1104" s="47"/>
      <c r="AC1104" s="47"/>
      <c r="AD1104" s="47"/>
      <c r="AE1104" s="47"/>
      <c r="AF1104" s="47"/>
      <c r="AG1104" s="47"/>
      <c r="AH1104" s="47"/>
      <c r="AI1104" s="47"/>
      <c r="AJ1104" s="47"/>
      <c r="AK1104" s="47"/>
      <c r="AL1104" s="47"/>
      <c r="AM1104" s="47"/>
      <c r="AN1104" s="47"/>
      <c r="AO1104" s="47"/>
      <c r="AP1104" s="47"/>
      <c r="AQ1104" s="47"/>
      <c r="AR1104" s="47"/>
      <c r="AS1104" s="47"/>
      <c r="AT1104" s="47"/>
      <c r="AU1104" s="47"/>
      <c r="AV1104" s="47"/>
      <c r="AW1104" s="47"/>
      <c r="AX1104" s="47"/>
      <c r="AY1104" s="47"/>
      <c r="AZ1104" s="47"/>
      <c r="BA1104" s="47"/>
      <c r="BB1104" s="47"/>
      <c r="BC1104" s="47"/>
      <c r="BD1104" s="47"/>
      <c r="BE1104" s="47"/>
      <c r="BF1104" s="47"/>
      <c r="BG1104" s="47"/>
      <c r="BH1104" s="47"/>
      <c r="BI1104" s="47"/>
      <c r="BJ1104" s="47"/>
      <c r="BK1104" s="47"/>
      <c r="BL1104" s="47"/>
      <c r="BM1104" s="47"/>
      <c r="BN1104" s="47"/>
      <c r="BO1104" s="47"/>
      <c r="BP1104" s="47"/>
    </row>
    <row r="1105" spans="1:68" ht="12.75" customHeight="1">
      <c r="A1105" s="47"/>
      <c r="B1105" s="47"/>
      <c r="C1105" s="47"/>
      <c r="D1105" s="47"/>
      <c r="E1105" s="47"/>
      <c r="F1105" s="47"/>
      <c r="G1105" s="47"/>
      <c r="H1105" s="50"/>
      <c r="I1105" s="47"/>
      <c r="J1105" s="47"/>
      <c r="K1105" s="61"/>
      <c r="L1105" s="47"/>
      <c r="M1105" s="47"/>
      <c r="N1105" s="47"/>
      <c r="O1105" s="47"/>
      <c r="P1105" s="47"/>
      <c r="Q1105" s="47"/>
      <c r="R1105" s="47"/>
      <c r="S1105" s="47"/>
      <c r="T1105" s="47"/>
      <c r="U1105" s="47"/>
      <c r="V1105" s="47"/>
      <c r="W1105" s="47"/>
      <c r="X1105" s="47"/>
      <c r="Y1105" s="47"/>
      <c r="Z1105" s="47"/>
      <c r="AA1105" s="47"/>
      <c r="AB1105" s="47"/>
      <c r="AC1105" s="47"/>
      <c r="AD1105" s="47"/>
      <c r="AE1105" s="47"/>
      <c r="AF1105" s="47"/>
      <c r="AG1105" s="47"/>
      <c r="AH1105" s="47"/>
      <c r="AI1105" s="47"/>
      <c r="AJ1105" s="47"/>
      <c r="AK1105" s="47"/>
      <c r="AL1105" s="47"/>
      <c r="AM1105" s="47"/>
      <c r="AN1105" s="47"/>
      <c r="AO1105" s="47"/>
      <c r="AP1105" s="47"/>
      <c r="AQ1105" s="47"/>
      <c r="AR1105" s="47"/>
      <c r="AS1105" s="47"/>
      <c r="AT1105" s="47"/>
      <c r="AU1105" s="47"/>
      <c r="AV1105" s="47"/>
      <c r="AW1105" s="47"/>
      <c r="AX1105" s="47"/>
      <c r="AY1105" s="47"/>
      <c r="AZ1105" s="47"/>
      <c r="BA1105" s="47"/>
      <c r="BB1105" s="47"/>
      <c r="BC1105" s="47"/>
      <c r="BD1105" s="47"/>
      <c r="BE1105" s="47"/>
      <c r="BF1105" s="47"/>
      <c r="BG1105" s="47"/>
      <c r="BH1105" s="47"/>
      <c r="BI1105" s="47"/>
      <c r="BJ1105" s="47"/>
      <c r="BK1105" s="47"/>
      <c r="BL1105" s="47"/>
      <c r="BM1105" s="47"/>
      <c r="BN1105" s="47"/>
      <c r="BO1105" s="47"/>
      <c r="BP1105" s="47"/>
    </row>
    <row r="1106" spans="1:68" ht="12.75" customHeight="1">
      <c r="A1106" s="47"/>
      <c r="B1106" s="47"/>
      <c r="C1106" s="47"/>
      <c r="D1106" s="47"/>
      <c r="E1106" s="47"/>
      <c r="F1106" s="47"/>
      <c r="G1106" s="47"/>
      <c r="H1106" s="50"/>
      <c r="I1106" s="47"/>
      <c r="J1106" s="47"/>
      <c r="K1106" s="61"/>
      <c r="L1106" s="47"/>
      <c r="M1106" s="47"/>
      <c r="N1106" s="47"/>
      <c r="O1106" s="47"/>
      <c r="P1106" s="47"/>
      <c r="Q1106" s="47"/>
      <c r="R1106" s="47"/>
      <c r="S1106" s="47"/>
      <c r="T1106" s="47"/>
      <c r="U1106" s="47"/>
      <c r="V1106" s="47"/>
      <c r="W1106" s="47"/>
      <c r="X1106" s="47"/>
      <c r="Y1106" s="47"/>
      <c r="Z1106" s="47"/>
      <c r="AA1106" s="47"/>
      <c r="AB1106" s="47"/>
      <c r="AC1106" s="47"/>
      <c r="AD1106" s="47"/>
      <c r="AE1106" s="47"/>
      <c r="AF1106" s="47"/>
      <c r="AG1106" s="47"/>
      <c r="AH1106" s="47"/>
      <c r="AI1106" s="47"/>
      <c r="AJ1106" s="47"/>
      <c r="AK1106" s="47"/>
      <c r="AL1106" s="47"/>
      <c r="AM1106" s="47"/>
      <c r="AN1106" s="47"/>
      <c r="AO1106" s="47"/>
      <c r="AP1106" s="47"/>
      <c r="AQ1106" s="47"/>
      <c r="AR1106" s="47"/>
      <c r="AS1106" s="47"/>
      <c r="AT1106" s="47"/>
      <c r="AU1106" s="47"/>
      <c r="AV1106" s="47"/>
      <c r="AW1106" s="47"/>
      <c r="AX1106" s="47"/>
      <c r="AY1106" s="47"/>
      <c r="AZ1106" s="47"/>
      <c r="BA1106" s="47"/>
      <c r="BB1106" s="47"/>
      <c r="BC1106" s="47"/>
      <c r="BD1106" s="47"/>
      <c r="BE1106" s="47"/>
      <c r="BF1106" s="47"/>
      <c r="BG1106" s="47"/>
      <c r="BH1106" s="47"/>
      <c r="BI1106" s="47"/>
      <c r="BJ1106" s="47"/>
      <c r="BK1106" s="47"/>
      <c r="BL1106" s="47"/>
      <c r="BM1106" s="47"/>
      <c r="BN1106" s="47"/>
      <c r="BO1106" s="47"/>
      <c r="BP1106" s="47"/>
    </row>
    <row r="1107" spans="1:68" ht="12.75" customHeight="1">
      <c r="A1107" s="47"/>
      <c r="B1107" s="47"/>
      <c r="C1107" s="47"/>
      <c r="D1107" s="47"/>
      <c r="E1107" s="47"/>
      <c r="F1107" s="47"/>
      <c r="G1107" s="47"/>
      <c r="H1107" s="50"/>
      <c r="I1107" s="47"/>
      <c r="J1107" s="47"/>
      <c r="K1107" s="61"/>
      <c r="L1107" s="47"/>
      <c r="M1107" s="47"/>
      <c r="N1107" s="47"/>
      <c r="O1107" s="47"/>
      <c r="P1107" s="47"/>
      <c r="Q1107" s="47"/>
      <c r="R1107" s="47"/>
      <c r="S1107" s="47"/>
      <c r="T1107" s="47"/>
      <c r="U1107" s="47"/>
      <c r="V1107" s="47"/>
      <c r="W1107" s="47"/>
      <c r="X1107" s="47"/>
      <c r="Y1107" s="47"/>
      <c r="Z1107" s="47"/>
      <c r="AA1107" s="47"/>
      <c r="AB1107" s="47"/>
      <c r="AC1107" s="47"/>
      <c r="AD1107" s="47"/>
      <c r="AE1107" s="47"/>
      <c r="AF1107" s="47"/>
      <c r="AG1107" s="47"/>
      <c r="AH1107" s="47"/>
      <c r="AI1107" s="47"/>
      <c r="AJ1107" s="47"/>
      <c r="AK1107" s="47"/>
      <c r="AL1107" s="47"/>
      <c r="AM1107" s="47"/>
      <c r="AN1107" s="47"/>
      <c r="AO1107" s="47"/>
      <c r="AP1107" s="47"/>
      <c r="AQ1107" s="47"/>
      <c r="AR1107" s="47"/>
      <c r="AS1107" s="47"/>
      <c r="AT1107" s="47"/>
      <c r="AU1107" s="47"/>
      <c r="AV1107" s="47"/>
      <c r="AW1107" s="47"/>
      <c r="AX1107" s="47"/>
      <c r="AY1107" s="47"/>
      <c r="AZ1107" s="47"/>
      <c r="BA1107" s="47"/>
      <c r="BB1107" s="47"/>
      <c r="BC1107" s="47"/>
      <c r="BD1107" s="47"/>
      <c r="BE1107" s="47"/>
      <c r="BF1107" s="47"/>
      <c r="BG1107" s="47"/>
      <c r="BH1107" s="47"/>
      <c r="BI1107" s="47"/>
      <c r="BJ1107" s="47"/>
      <c r="BK1107" s="47"/>
      <c r="BL1107" s="47"/>
      <c r="BM1107" s="47"/>
      <c r="BN1107" s="47"/>
      <c r="BO1107" s="47"/>
      <c r="BP1107" s="47"/>
    </row>
    <row r="1108" spans="1:68" ht="12.75" customHeight="1">
      <c r="A1108" s="47"/>
      <c r="B1108" s="47"/>
      <c r="C1108" s="47"/>
      <c r="D1108" s="47"/>
      <c r="E1108" s="47"/>
      <c r="F1108" s="47"/>
      <c r="G1108" s="47"/>
      <c r="H1108" s="50"/>
      <c r="I1108" s="47"/>
      <c r="J1108" s="47"/>
      <c r="K1108" s="61"/>
      <c r="L1108" s="47"/>
      <c r="M1108" s="47"/>
      <c r="N1108" s="47"/>
      <c r="O1108" s="47"/>
      <c r="P1108" s="47"/>
      <c r="Q1108" s="47"/>
      <c r="R1108" s="47"/>
      <c r="S1108" s="47"/>
      <c r="T1108" s="47"/>
      <c r="U1108" s="47"/>
      <c r="V1108" s="47"/>
      <c r="W1108" s="47"/>
      <c r="X1108" s="47"/>
      <c r="Y1108" s="47"/>
      <c r="Z1108" s="47"/>
      <c r="AA1108" s="47"/>
      <c r="AB1108" s="47"/>
      <c r="AC1108" s="47"/>
      <c r="AD1108" s="47"/>
      <c r="AE1108" s="47"/>
      <c r="AF1108" s="47"/>
      <c r="AG1108" s="47"/>
      <c r="AH1108" s="47"/>
      <c r="AI1108" s="47"/>
      <c r="AJ1108" s="47"/>
      <c r="AK1108" s="47"/>
      <c r="AL1108" s="47"/>
      <c r="AM1108" s="47"/>
      <c r="AN1108" s="47"/>
      <c r="AO1108" s="47"/>
      <c r="AP1108" s="47"/>
      <c r="AQ1108" s="47"/>
      <c r="AR1108" s="47"/>
      <c r="AS1108" s="47"/>
      <c r="AT1108" s="47"/>
      <c r="AU1108" s="47"/>
      <c r="AV1108" s="47"/>
      <c r="AW1108" s="47"/>
      <c r="AX1108" s="47"/>
      <c r="AY1108" s="47"/>
      <c r="AZ1108" s="47"/>
      <c r="BA1108" s="47"/>
      <c r="BB1108" s="47"/>
      <c r="BC1108" s="47"/>
      <c r="BD1108" s="47"/>
      <c r="BE1108" s="47"/>
      <c r="BF1108" s="47"/>
      <c r="BG1108" s="47"/>
      <c r="BH1108" s="47"/>
      <c r="BI1108" s="47"/>
      <c r="BJ1108" s="47"/>
      <c r="BK1108" s="47"/>
      <c r="BL1108" s="47"/>
      <c r="BM1108" s="47"/>
      <c r="BN1108" s="47"/>
      <c r="BO1108" s="47"/>
      <c r="BP1108" s="47"/>
    </row>
    <row r="1109" spans="1:68" ht="12.75" customHeight="1">
      <c r="A1109" s="47"/>
      <c r="B1109" s="47"/>
      <c r="C1109" s="47"/>
      <c r="D1109" s="47"/>
      <c r="E1109" s="47"/>
      <c r="F1109" s="47"/>
      <c r="G1109" s="47"/>
      <c r="H1109" s="50"/>
      <c r="I1109" s="47"/>
      <c r="J1109" s="47"/>
      <c r="K1109" s="61"/>
      <c r="L1109" s="47"/>
      <c r="M1109" s="47"/>
      <c r="N1109" s="47"/>
      <c r="O1109" s="47"/>
      <c r="P1109" s="47"/>
      <c r="Q1109" s="47"/>
      <c r="R1109" s="47"/>
      <c r="S1109" s="47"/>
      <c r="T1109" s="47"/>
      <c r="U1109" s="47"/>
      <c r="V1109" s="47"/>
      <c r="W1109" s="47"/>
      <c r="X1109" s="47"/>
      <c r="Y1109" s="47"/>
      <c r="Z1109" s="47"/>
      <c r="AA1109" s="47"/>
      <c r="AB1109" s="47"/>
      <c r="AC1109" s="47"/>
      <c r="AD1109" s="47"/>
      <c r="AE1109" s="47"/>
      <c r="AF1109" s="47"/>
      <c r="AG1109" s="47"/>
      <c r="AH1109" s="47"/>
      <c r="AI1109" s="47"/>
      <c r="AJ1109" s="47"/>
      <c r="AK1109" s="47"/>
      <c r="AL1109" s="47"/>
      <c r="AM1109" s="47"/>
      <c r="AN1109" s="47"/>
      <c r="AO1109" s="47"/>
      <c r="AP1109" s="47"/>
      <c r="AQ1109" s="47"/>
      <c r="AR1109" s="47"/>
      <c r="AS1109" s="47"/>
      <c r="AT1109" s="47"/>
      <c r="AU1109" s="47"/>
      <c r="AV1109" s="47"/>
      <c r="AW1109" s="47"/>
      <c r="AX1109" s="47"/>
      <c r="AY1109" s="47"/>
      <c r="AZ1109" s="47"/>
      <c r="BA1109" s="47"/>
      <c r="BB1109" s="47"/>
      <c r="BC1109" s="47"/>
      <c r="BD1109" s="47"/>
      <c r="BE1109" s="47"/>
      <c r="BF1109" s="47"/>
      <c r="BG1109" s="47"/>
      <c r="BH1109" s="47"/>
      <c r="BI1109" s="47"/>
      <c r="BJ1109" s="47"/>
      <c r="BK1109" s="47"/>
      <c r="BL1109" s="47"/>
      <c r="BM1109" s="47"/>
      <c r="BN1109" s="47"/>
      <c r="BO1109" s="47"/>
      <c r="BP1109" s="47"/>
    </row>
    <row r="1110" spans="1:68" ht="12.75" customHeight="1">
      <c r="A1110" s="47"/>
      <c r="B1110" s="47"/>
      <c r="C1110" s="47"/>
      <c r="D1110" s="47"/>
      <c r="E1110" s="47"/>
      <c r="F1110" s="47"/>
      <c r="G1110" s="47"/>
      <c r="H1110" s="50"/>
      <c r="I1110" s="47"/>
      <c r="J1110" s="47"/>
      <c r="K1110" s="61"/>
      <c r="L1110" s="47"/>
      <c r="M1110" s="47"/>
      <c r="N1110" s="47"/>
      <c r="O1110" s="47"/>
      <c r="P1110" s="47"/>
      <c r="Q1110" s="47"/>
      <c r="R1110" s="47"/>
      <c r="S1110" s="47"/>
      <c r="T1110" s="47"/>
      <c r="U1110" s="47"/>
      <c r="V1110" s="47"/>
      <c r="W1110" s="47"/>
      <c r="X1110" s="47"/>
      <c r="Y1110" s="47"/>
      <c r="Z1110" s="47"/>
      <c r="AA1110" s="47"/>
      <c r="AB1110" s="47"/>
      <c r="AC1110" s="47"/>
      <c r="AD1110" s="47"/>
      <c r="AE1110" s="47"/>
      <c r="AF1110" s="47"/>
      <c r="AG1110" s="47"/>
      <c r="AH1110" s="47"/>
      <c r="AI1110" s="47"/>
      <c r="AJ1110" s="47"/>
      <c r="AK1110" s="47"/>
      <c r="AL1110" s="47"/>
      <c r="AM1110" s="47"/>
      <c r="AN1110" s="47"/>
      <c r="AO1110" s="47"/>
      <c r="AP1110" s="47"/>
      <c r="AQ1110" s="47"/>
      <c r="AR1110" s="47"/>
      <c r="AS1110" s="47"/>
      <c r="AT1110" s="47"/>
      <c r="AU1110" s="47"/>
      <c r="AV1110" s="47"/>
      <c r="AW1110" s="47"/>
      <c r="AX1110" s="47"/>
      <c r="AY1110" s="47"/>
      <c r="AZ1110" s="47"/>
      <c r="BA1110" s="47"/>
      <c r="BB1110" s="47"/>
      <c r="BC1110" s="47"/>
      <c r="BD1110" s="47"/>
      <c r="BE1110" s="47"/>
      <c r="BF1110" s="47"/>
      <c r="BG1110" s="47"/>
      <c r="BH1110" s="47"/>
      <c r="BI1110" s="47"/>
      <c r="BJ1110" s="47"/>
      <c r="BK1110" s="47"/>
      <c r="BL1110" s="47"/>
      <c r="BM1110" s="47"/>
      <c r="BN1110" s="47"/>
      <c r="BO1110" s="47"/>
      <c r="BP1110" s="47"/>
    </row>
    <row r="1111" spans="1:68" ht="12.75" customHeight="1">
      <c r="A1111" s="47"/>
      <c r="B1111" s="47"/>
      <c r="C1111" s="47"/>
      <c r="D1111" s="47"/>
      <c r="E1111" s="47"/>
      <c r="F1111" s="47"/>
      <c r="G1111" s="47"/>
      <c r="H1111" s="50"/>
      <c r="I1111" s="47"/>
      <c r="J1111" s="47"/>
      <c r="K1111" s="61"/>
      <c r="L1111" s="47"/>
      <c r="M1111" s="47"/>
      <c r="N1111" s="47"/>
      <c r="O1111" s="47"/>
      <c r="P1111" s="47"/>
      <c r="Q1111" s="47"/>
      <c r="R1111" s="47"/>
      <c r="S1111" s="47"/>
      <c r="T1111" s="47"/>
      <c r="U1111" s="47"/>
      <c r="V1111" s="47"/>
      <c r="W1111" s="47"/>
      <c r="X1111" s="47"/>
      <c r="Y1111" s="47"/>
      <c r="Z1111" s="47"/>
      <c r="AA1111" s="47"/>
      <c r="AB1111" s="47"/>
      <c r="AC1111" s="47"/>
      <c r="AD1111" s="47"/>
      <c r="AE1111" s="47"/>
      <c r="AF1111" s="47"/>
      <c r="AG1111" s="47"/>
      <c r="AH1111" s="47"/>
      <c r="AI1111" s="47"/>
      <c r="AJ1111" s="47"/>
      <c r="AK1111" s="47"/>
      <c r="AL1111" s="47"/>
      <c r="AM1111" s="47"/>
      <c r="AN1111" s="47"/>
      <c r="AO1111" s="47"/>
      <c r="AP1111" s="47"/>
      <c r="AQ1111" s="47"/>
      <c r="AR1111" s="47"/>
      <c r="AS1111" s="47"/>
      <c r="AT1111" s="47"/>
      <c r="AU1111" s="47"/>
      <c r="AV1111" s="47"/>
      <c r="AW1111" s="47"/>
      <c r="AX1111" s="47"/>
      <c r="AY1111" s="47"/>
      <c r="AZ1111" s="47"/>
      <c r="BA1111" s="47"/>
      <c r="BB1111" s="47"/>
      <c r="BC1111" s="47"/>
      <c r="BD1111" s="47"/>
      <c r="BE1111" s="47"/>
      <c r="BF1111" s="47"/>
      <c r="BG1111" s="47"/>
      <c r="BH1111" s="47"/>
      <c r="BI1111" s="47"/>
      <c r="BJ1111" s="47"/>
      <c r="BK1111" s="47"/>
      <c r="BL1111" s="47"/>
      <c r="BM1111" s="47"/>
      <c r="BN1111" s="47"/>
      <c r="BO1111" s="47"/>
      <c r="BP1111" s="47"/>
    </row>
    <row r="1112" spans="1:68" ht="12.75" customHeight="1">
      <c r="A1112" s="47"/>
      <c r="B1112" s="47"/>
      <c r="C1112" s="47"/>
      <c r="D1112" s="47"/>
      <c r="E1112" s="47"/>
      <c r="F1112" s="47"/>
      <c r="G1112" s="47"/>
      <c r="H1112" s="50"/>
      <c r="I1112" s="47"/>
      <c r="J1112" s="47"/>
      <c r="K1112" s="61"/>
      <c r="L1112" s="47"/>
      <c r="M1112" s="47"/>
      <c r="N1112" s="47"/>
      <c r="O1112" s="47"/>
      <c r="P1112" s="47"/>
      <c r="Q1112" s="47"/>
      <c r="R1112" s="47"/>
      <c r="S1112" s="47"/>
      <c r="T1112" s="47"/>
      <c r="U1112" s="47"/>
      <c r="V1112" s="47"/>
      <c r="W1112" s="47"/>
      <c r="X1112" s="47"/>
      <c r="Y1112" s="47"/>
      <c r="Z1112" s="47"/>
      <c r="AA1112" s="47"/>
      <c r="AB1112" s="47"/>
      <c r="AC1112" s="47"/>
      <c r="AD1112" s="47"/>
      <c r="AE1112" s="47"/>
      <c r="AF1112" s="47"/>
      <c r="AG1112" s="47"/>
      <c r="AH1112" s="47"/>
      <c r="AI1112" s="47"/>
      <c r="AJ1112" s="47"/>
      <c r="AK1112" s="47"/>
      <c r="AL1112" s="47"/>
      <c r="AM1112" s="47"/>
      <c r="AN1112" s="47"/>
      <c r="AO1112" s="47"/>
      <c r="AP1112" s="47"/>
      <c r="AQ1112" s="47"/>
      <c r="AR1112" s="47"/>
      <c r="AS1112" s="47"/>
      <c r="AT1112" s="47"/>
      <c r="AU1112" s="47"/>
      <c r="AV1112" s="47"/>
      <c r="AW1112" s="47"/>
      <c r="AX1112" s="47"/>
      <c r="AY1112" s="47"/>
      <c r="AZ1112" s="47"/>
      <c r="BA1112" s="47"/>
      <c r="BB1112" s="47"/>
      <c r="BC1112" s="47"/>
      <c r="BD1112" s="47"/>
      <c r="BE1112" s="47"/>
      <c r="BF1112" s="47"/>
      <c r="BG1112" s="47"/>
      <c r="BH1112" s="47"/>
      <c r="BI1112" s="47"/>
      <c r="BJ1112" s="47"/>
      <c r="BK1112" s="47"/>
      <c r="BL1112" s="47"/>
      <c r="BM1112" s="47"/>
      <c r="BN1112" s="47"/>
      <c r="BO1112" s="47"/>
      <c r="BP1112" s="47"/>
    </row>
    <row r="1113" spans="1:68" ht="12.75" customHeight="1">
      <c r="A1113" s="47"/>
      <c r="B1113" s="47"/>
      <c r="C1113" s="47"/>
      <c r="D1113" s="47"/>
      <c r="E1113" s="47"/>
      <c r="F1113" s="47"/>
      <c r="G1113" s="47"/>
      <c r="H1113" s="50"/>
      <c r="I1113" s="47"/>
      <c r="J1113" s="47"/>
      <c r="K1113" s="61"/>
      <c r="L1113" s="47"/>
      <c r="M1113" s="47"/>
      <c r="N1113" s="47"/>
      <c r="O1113" s="47"/>
      <c r="P1113" s="47"/>
      <c r="Q1113" s="47"/>
      <c r="R1113" s="47"/>
      <c r="S1113" s="47"/>
      <c r="T1113" s="47"/>
      <c r="U1113" s="47"/>
      <c r="V1113" s="47"/>
      <c r="W1113" s="47"/>
      <c r="X1113" s="47"/>
      <c r="Y1113" s="47"/>
      <c r="Z1113" s="47"/>
      <c r="AA1113" s="47"/>
      <c r="AB1113" s="47"/>
      <c r="AC1113" s="47"/>
      <c r="AD1113" s="47"/>
      <c r="AE1113" s="47"/>
      <c r="AF1113" s="47"/>
      <c r="AG1113" s="47"/>
      <c r="AH1113" s="47"/>
      <c r="AI1113" s="47"/>
      <c r="AJ1113" s="47"/>
      <c r="AK1113" s="47"/>
      <c r="AL1113" s="47"/>
      <c r="AM1113" s="47"/>
      <c r="AN1113" s="47"/>
      <c r="AO1113" s="47"/>
      <c r="AP1113" s="47"/>
      <c r="AQ1113" s="47"/>
      <c r="AR1113" s="47"/>
      <c r="AS1113" s="47"/>
      <c r="AT1113" s="47"/>
      <c r="AU1113" s="47"/>
      <c r="AV1113" s="47"/>
      <c r="AW1113" s="47"/>
      <c r="AX1113" s="47"/>
      <c r="AY1113" s="47"/>
      <c r="AZ1113" s="47"/>
      <c r="BA1113" s="47"/>
      <c r="BB1113" s="47"/>
      <c r="BC1113" s="47"/>
      <c r="BD1113" s="47"/>
      <c r="BE1113" s="47"/>
      <c r="BF1113" s="47"/>
      <c r="BG1113" s="47"/>
      <c r="BH1113" s="47"/>
      <c r="BI1113" s="47"/>
      <c r="BJ1113" s="47"/>
      <c r="BK1113" s="47"/>
      <c r="BL1113" s="47"/>
      <c r="BM1113" s="47"/>
      <c r="BN1113" s="47"/>
      <c r="BO1113" s="47"/>
      <c r="BP1113" s="47"/>
    </row>
    <row r="1114" spans="1:68" ht="12.75" customHeight="1">
      <c r="A1114" s="47"/>
      <c r="B1114" s="47"/>
      <c r="C1114" s="47"/>
      <c r="D1114" s="47"/>
      <c r="E1114" s="47"/>
      <c r="F1114" s="47"/>
      <c r="G1114" s="47"/>
      <c r="H1114" s="50"/>
      <c r="I1114" s="47"/>
      <c r="J1114" s="47"/>
      <c r="K1114" s="61"/>
      <c r="L1114" s="47"/>
      <c r="M1114" s="47"/>
      <c r="N1114" s="47"/>
      <c r="O1114" s="47"/>
      <c r="P1114" s="47"/>
      <c r="Q1114" s="47"/>
      <c r="R1114" s="47"/>
      <c r="S1114" s="47"/>
      <c r="T1114" s="47"/>
      <c r="U1114" s="47"/>
      <c r="V1114" s="47"/>
      <c r="W1114" s="47"/>
      <c r="X1114" s="47"/>
      <c r="Y1114" s="47"/>
      <c r="Z1114" s="47"/>
      <c r="AA1114" s="47"/>
      <c r="AB1114" s="47"/>
      <c r="AC1114" s="47"/>
      <c r="AD1114" s="47"/>
      <c r="AE1114" s="47"/>
      <c r="AF1114" s="47"/>
      <c r="AG1114" s="47"/>
      <c r="AH1114" s="47"/>
      <c r="AI1114" s="47"/>
      <c r="AJ1114" s="47"/>
      <c r="AK1114" s="47"/>
      <c r="AL1114" s="47"/>
      <c r="AM1114" s="47"/>
      <c r="AN1114" s="47"/>
      <c r="AO1114" s="47"/>
      <c r="AP1114" s="47"/>
      <c r="AQ1114" s="47"/>
      <c r="AR1114" s="47"/>
      <c r="AS1114" s="47"/>
      <c r="AT1114" s="47"/>
      <c r="AU1114" s="47"/>
      <c r="AV1114" s="47"/>
      <c r="AW1114" s="47"/>
      <c r="AX1114" s="47"/>
      <c r="AY1114" s="47"/>
      <c r="AZ1114" s="47"/>
      <c r="BA1114" s="47"/>
      <c r="BB1114" s="47"/>
      <c r="BC1114" s="47"/>
      <c r="BD1114" s="47"/>
      <c r="BE1114" s="47"/>
      <c r="BF1114" s="47"/>
      <c r="BG1114" s="47"/>
      <c r="BH1114" s="47"/>
      <c r="BI1114" s="47"/>
      <c r="BJ1114" s="47"/>
      <c r="BK1114" s="47"/>
      <c r="BL1114" s="47"/>
      <c r="BM1114" s="47"/>
      <c r="BN1114" s="47"/>
      <c r="BO1114" s="47"/>
      <c r="BP1114" s="47"/>
    </row>
    <row r="1115" spans="1:68" ht="12.75" customHeight="1">
      <c r="A1115" s="47"/>
      <c r="B1115" s="47"/>
      <c r="C1115" s="47"/>
      <c r="D1115" s="47"/>
      <c r="E1115" s="47"/>
      <c r="F1115" s="47"/>
      <c r="G1115" s="47"/>
      <c r="H1115" s="50"/>
      <c r="I1115" s="47"/>
      <c r="J1115" s="47"/>
      <c r="K1115" s="61"/>
      <c r="L1115" s="47"/>
      <c r="M1115" s="47"/>
      <c r="N1115" s="47"/>
      <c r="O1115" s="47"/>
      <c r="P1115" s="47"/>
      <c r="Q1115" s="47"/>
      <c r="R1115" s="47"/>
      <c r="S1115" s="47"/>
      <c r="T1115" s="47"/>
      <c r="U1115" s="47"/>
      <c r="V1115" s="47"/>
      <c r="W1115" s="47"/>
      <c r="X1115" s="47"/>
      <c r="Y1115" s="47"/>
      <c r="Z1115" s="47"/>
      <c r="AA1115" s="47"/>
      <c r="AB1115" s="47"/>
      <c r="AC1115" s="47"/>
      <c r="AD1115" s="47"/>
      <c r="AE1115" s="47"/>
      <c r="AF1115" s="47"/>
      <c r="AG1115" s="47"/>
      <c r="AH1115" s="47"/>
      <c r="AI1115" s="47"/>
      <c r="AJ1115" s="47"/>
      <c r="AK1115" s="47"/>
      <c r="AL1115" s="47"/>
      <c r="AM1115" s="47"/>
      <c r="AN1115" s="47"/>
      <c r="AO1115" s="47"/>
      <c r="AP1115" s="47"/>
      <c r="AQ1115" s="47"/>
      <c r="AR1115" s="47"/>
      <c r="AS1115" s="47"/>
      <c r="AT1115" s="47"/>
      <c r="AU1115" s="47"/>
      <c r="AV1115" s="47"/>
      <c r="AW1115" s="47"/>
      <c r="AX1115" s="47"/>
      <c r="AY1115" s="47"/>
      <c r="AZ1115" s="47"/>
      <c r="BA1115" s="47"/>
      <c r="BB1115" s="47"/>
      <c r="BC1115" s="47"/>
      <c r="BD1115" s="47"/>
      <c r="BE1115" s="47"/>
      <c r="BF1115" s="47"/>
      <c r="BG1115" s="47"/>
      <c r="BH1115" s="47"/>
      <c r="BI1115" s="47"/>
      <c r="BJ1115" s="47"/>
      <c r="BK1115" s="47"/>
      <c r="BL1115" s="47"/>
      <c r="BM1115" s="47"/>
      <c r="BN1115" s="47"/>
      <c r="BO1115" s="47"/>
      <c r="BP1115" s="47"/>
    </row>
    <row r="1116" spans="1:68" ht="12.75" customHeight="1">
      <c r="A1116" s="47"/>
      <c r="B1116" s="47"/>
      <c r="C1116" s="47"/>
      <c r="D1116" s="47"/>
      <c r="E1116" s="47"/>
      <c r="F1116" s="47"/>
      <c r="G1116" s="47"/>
      <c r="H1116" s="50"/>
      <c r="I1116" s="47"/>
      <c r="J1116" s="47"/>
      <c r="K1116" s="61"/>
      <c r="L1116" s="47"/>
      <c r="M1116" s="47"/>
      <c r="N1116" s="47"/>
      <c r="O1116" s="47"/>
      <c r="P1116" s="47"/>
      <c r="Q1116" s="47"/>
      <c r="R1116" s="47"/>
      <c r="S1116" s="47"/>
      <c r="T1116" s="47"/>
      <c r="U1116" s="47"/>
      <c r="V1116" s="47"/>
      <c r="W1116" s="47"/>
      <c r="X1116" s="47"/>
      <c r="Y1116" s="47"/>
      <c r="Z1116" s="47"/>
      <c r="AA1116" s="47"/>
      <c r="AB1116" s="47"/>
      <c r="AC1116" s="47"/>
      <c r="AD1116" s="47"/>
      <c r="AE1116" s="47"/>
      <c r="AF1116" s="47"/>
      <c r="AG1116" s="47"/>
      <c r="AH1116" s="47"/>
      <c r="AI1116" s="47"/>
      <c r="AJ1116" s="47"/>
      <c r="AK1116" s="47"/>
      <c r="AL1116" s="47"/>
      <c r="AM1116" s="47"/>
      <c r="AN1116" s="47"/>
      <c r="AO1116" s="47"/>
      <c r="AP1116" s="47"/>
      <c r="AQ1116" s="47"/>
      <c r="AR1116" s="47"/>
      <c r="AS1116" s="47"/>
      <c r="AT1116" s="47"/>
      <c r="AU1116" s="47"/>
      <c r="AV1116" s="47"/>
      <c r="AW1116" s="47"/>
      <c r="AX1116" s="47"/>
      <c r="AY1116" s="47"/>
      <c r="AZ1116" s="47"/>
      <c r="BA1116" s="47"/>
      <c r="BB1116" s="47"/>
      <c r="BC1116" s="47"/>
      <c r="BD1116" s="47"/>
      <c r="BE1116" s="47"/>
      <c r="BF1116" s="47"/>
      <c r="BG1116" s="47"/>
      <c r="BH1116" s="47"/>
      <c r="BI1116" s="47"/>
      <c r="BJ1116" s="47"/>
      <c r="BK1116" s="47"/>
      <c r="BL1116" s="47"/>
      <c r="BM1116" s="47"/>
      <c r="BN1116" s="47"/>
      <c r="BO1116" s="47"/>
      <c r="BP1116" s="47"/>
    </row>
    <row r="1117" spans="1:68" ht="12.75" customHeight="1">
      <c r="A1117" s="47"/>
      <c r="B1117" s="47"/>
      <c r="C1117" s="47"/>
      <c r="D1117" s="47"/>
      <c r="E1117" s="47"/>
      <c r="F1117" s="47"/>
      <c r="G1117" s="47"/>
      <c r="H1117" s="50"/>
      <c r="I1117" s="47"/>
      <c r="J1117" s="47"/>
      <c r="K1117" s="61"/>
      <c r="L1117" s="47"/>
      <c r="M1117" s="47"/>
      <c r="N1117" s="47"/>
      <c r="O1117" s="47"/>
      <c r="P1117" s="47"/>
      <c r="Q1117" s="47"/>
      <c r="R1117" s="47"/>
      <c r="S1117" s="47"/>
      <c r="T1117" s="47"/>
      <c r="U1117" s="47"/>
      <c r="V1117" s="47"/>
      <c r="W1117" s="47"/>
      <c r="X1117" s="47"/>
      <c r="Y1117" s="47"/>
      <c r="Z1117" s="47"/>
      <c r="AA1117" s="47"/>
      <c r="AB1117" s="47"/>
      <c r="AC1117" s="47"/>
      <c r="AD1117" s="47"/>
      <c r="AE1117" s="47"/>
      <c r="AF1117" s="47"/>
      <c r="AG1117" s="47"/>
      <c r="AH1117" s="47"/>
      <c r="AI1117" s="47"/>
      <c r="AJ1117" s="47"/>
      <c r="AK1117" s="47"/>
      <c r="AL1117" s="47"/>
      <c r="AM1117" s="47"/>
      <c r="AN1117" s="47"/>
      <c r="AO1117" s="47"/>
      <c r="AP1117" s="47"/>
      <c r="AQ1117" s="47"/>
      <c r="AR1117" s="47"/>
      <c r="AS1117" s="47"/>
      <c r="AT1117" s="47"/>
      <c r="AU1117" s="47"/>
      <c r="AV1117" s="47"/>
      <c r="AW1117" s="47"/>
      <c r="AX1117" s="47"/>
      <c r="AY1117" s="47"/>
      <c r="AZ1117" s="47"/>
      <c r="BA1117" s="47"/>
      <c r="BB1117" s="47"/>
      <c r="BC1117" s="47"/>
      <c r="BD1117" s="47"/>
      <c r="BE1117" s="47"/>
      <c r="BF1117" s="47"/>
      <c r="BG1117" s="47"/>
      <c r="BH1117" s="47"/>
      <c r="BI1117" s="47"/>
      <c r="BJ1117" s="47"/>
      <c r="BK1117" s="47"/>
      <c r="BL1117" s="47"/>
      <c r="BM1117" s="47"/>
      <c r="BN1117" s="47"/>
      <c r="BO1117" s="47"/>
      <c r="BP1117" s="47"/>
    </row>
    <row r="1118" spans="1:68" ht="12.75" customHeight="1">
      <c r="A1118" s="47"/>
      <c r="B1118" s="47"/>
      <c r="C1118" s="47"/>
      <c r="D1118" s="47"/>
      <c r="E1118" s="47"/>
      <c r="F1118" s="47"/>
      <c r="G1118" s="47"/>
      <c r="H1118" s="50"/>
      <c r="I1118" s="47"/>
      <c r="J1118" s="47"/>
      <c r="K1118" s="61"/>
      <c r="L1118" s="47"/>
      <c r="M1118" s="47"/>
      <c r="N1118" s="47"/>
      <c r="O1118" s="47"/>
      <c r="P1118" s="47"/>
      <c r="Q1118" s="47"/>
      <c r="R1118" s="47"/>
      <c r="S1118" s="47"/>
      <c r="T1118" s="47"/>
      <c r="U1118" s="47"/>
      <c r="V1118" s="47"/>
      <c r="W1118" s="47"/>
      <c r="X1118" s="47"/>
      <c r="Y1118" s="47"/>
      <c r="Z1118" s="47"/>
      <c r="AA1118" s="47"/>
      <c r="AB1118" s="47"/>
      <c r="AC1118" s="47"/>
      <c r="AD1118" s="47"/>
      <c r="AE1118" s="47"/>
      <c r="AF1118" s="47"/>
      <c r="AG1118" s="47"/>
      <c r="AH1118" s="47"/>
      <c r="AI1118" s="47"/>
      <c r="AJ1118" s="47"/>
      <c r="AK1118" s="47"/>
      <c r="AL1118" s="47"/>
      <c r="AM1118" s="47"/>
      <c r="AN1118" s="47"/>
      <c r="AO1118" s="47"/>
      <c r="AP1118" s="47"/>
      <c r="AQ1118" s="47"/>
      <c r="AR1118" s="47"/>
      <c r="AS1118" s="47"/>
      <c r="AT1118" s="47"/>
      <c r="AU1118" s="47"/>
      <c r="AV1118" s="47"/>
      <c r="AW1118" s="47"/>
      <c r="AX1118" s="47"/>
      <c r="AY1118" s="47"/>
      <c r="AZ1118" s="47"/>
      <c r="BA1118" s="47"/>
      <c r="BB1118" s="47"/>
      <c r="BC1118" s="47"/>
      <c r="BD1118" s="47"/>
      <c r="BE1118" s="47"/>
      <c r="BF1118" s="47"/>
      <c r="BG1118" s="47"/>
      <c r="BH1118" s="47"/>
      <c r="BI1118" s="47"/>
      <c r="BJ1118" s="47"/>
      <c r="BK1118" s="47"/>
      <c r="BL1118" s="47"/>
      <c r="BM1118" s="47"/>
      <c r="BN1118" s="47"/>
      <c r="BO1118" s="47"/>
      <c r="BP1118" s="47"/>
    </row>
    <row r="1119" spans="1:68" ht="12.75" customHeight="1">
      <c r="A1119" s="47"/>
      <c r="B1119" s="47"/>
      <c r="C1119" s="47"/>
      <c r="D1119" s="47"/>
      <c r="E1119" s="47"/>
      <c r="F1119" s="47"/>
      <c r="G1119" s="47"/>
      <c r="H1119" s="50"/>
      <c r="I1119" s="47"/>
      <c r="J1119" s="47"/>
      <c r="K1119" s="61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  <c r="AB1119" s="47"/>
      <c r="AC1119" s="47"/>
      <c r="AD1119" s="47"/>
      <c r="AE1119" s="47"/>
      <c r="AF1119" s="47"/>
      <c r="AG1119" s="47"/>
      <c r="AH1119" s="47"/>
      <c r="AI1119" s="47"/>
      <c r="AJ1119" s="47"/>
      <c r="AK1119" s="47"/>
      <c r="AL1119" s="47"/>
      <c r="AM1119" s="47"/>
      <c r="AN1119" s="47"/>
      <c r="AO1119" s="47"/>
      <c r="AP1119" s="47"/>
      <c r="AQ1119" s="47"/>
      <c r="AR1119" s="47"/>
      <c r="AS1119" s="47"/>
      <c r="AT1119" s="47"/>
      <c r="AU1119" s="47"/>
      <c r="AV1119" s="47"/>
      <c r="AW1119" s="47"/>
      <c r="AX1119" s="47"/>
      <c r="AY1119" s="47"/>
      <c r="AZ1119" s="47"/>
      <c r="BA1119" s="47"/>
      <c r="BB1119" s="47"/>
      <c r="BC1119" s="47"/>
      <c r="BD1119" s="47"/>
      <c r="BE1119" s="47"/>
      <c r="BF1119" s="47"/>
      <c r="BG1119" s="47"/>
      <c r="BH1119" s="47"/>
      <c r="BI1119" s="47"/>
      <c r="BJ1119" s="47"/>
      <c r="BK1119" s="47"/>
      <c r="BL1119" s="47"/>
      <c r="BM1119" s="47"/>
      <c r="BN1119" s="47"/>
      <c r="BO1119" s="47"/>
      <c r="BP1119" s="47"/>
    </row>
    <row r="1120" spans="1:68" ht="12.75" customHeight="1">
      <c r="A1120" s="47"/>
      <c r="B1120" s="47"/>
      <c r="C1120" s="47"/>
      <c r="D1120" s="47"/>
      <c r="E1120" s="47"/>
      <c r="F1120" s="47"/>
      <c r="G1120" s="47"/>
      <c r="H1120" s="50"/>
      <c r="I1120" s="47"/>
      <c r="J1120" s="47"/>
      <c r="K1120" s="61"/>
      <c r="L1120" s="47"/>
      <c r="M1120" s="47"/>
      <c r="N1120" s="47"/>
      <c r="O1120" s="47"/>
      <c r="P1120" s="47"/>
      <c r="Q1120" s="47"/>
      <c r="R1120" s="47"/>
      <c r="S1120" s="47"/>
      <c r="T1120" s="47"/>
      <c r="U1120" s="47"/>
      <c r="V1120" s="47"/>
      <c r="W1120" s="47"/>
      <c r="X1120" s="47"/>
      <c r="Y1120" s="47"/>
      <c r="Z1120" s="47"/>
      <c r="AA1120" s="47"/>
      <c r="AB1120" s="47"/>
      <c r="AC1120" s="47"/>
      <c r="AD1120" s="47"/>
      <c r="AE1120" s="47"/>
      <c r="AF1120" s="47"/>
      <c r="AG1120" s="47"/>
      <c r="AH1120" s="47"/>
      <c r="AI1120" s="47"/>
      <c r="AJ1120" s="47"/>
      <c r="AK1120" s="47"/>
      <c r="AL1120" s="47"/>
      <c r="AM1120" s="47"/>
      <c r="AN1120" s="47"/>
      <c r="AO1120" s="47"/>
      <c r="AP1120" s="47"/>
      <c r="AQ1120" s="47"/>
      <c r="AR1120" s="47"/>
      <c r="AS1120" s="47"/>
      <c r="AT1120" s="47"/>
      <c r="AU1120" s="47"/>
      <c r="AV1120" s="47"/>
      <c r="AW1120" s="47"/>
      <c r="AX1120" s="47"/>
      <c r="AY1120" s="47"/>
      <c r="AZ1120" s="47"/>
      <c r="BA1120" s="47"/>
      <c r="BB1120" s="47"/>
      <c r="BC1120" s="47"/>
      <c r="BD1120" s="47"/>
      <c r="BE1120" s="47"/>
      <c r="BF1120" s="47"/>
      <c r="BG1120" s="47"/>
      <c r="BH1120" s="47"/>
      <c r="BI1120" s="47"/>
      <c r="BJ1120" s="47"/>
      <c r="BK1120" s="47"/>
      <c r="BL1120" s="47"/>
      <c r="BM1120" s="47"/>
      <c r="BN1120" s="47"/>
      <c r="BO1120" s="47"/>
      <c r="BP1120" s="47"/>
    </row>
    <row r="1121" spans="1:68" ht="12.75" customHeight="1">
      <c r="A1121" s="47"/>
      <c r="B1121" s="47"/>
      <c r="C1121" s="47"/>
      <c r="D1121" s="47"/>
      <c r="E1121" s="47"/>
      <c r="F1121" s="47"/>
      <c r="G1121" s="47"/>
      <c r="H1121" s="50"/>
      <c r="I1121" s="47"/>
      <c r="J1121" s="47"/>
      <c r="K1121" s="61"/>
      <c r="L1121" s="47"/>
      <c r="M1121" s="47"/>
      <c r="N1121" s="47"/>
      <c r="O1121" s="47"/>
      <c r="P1121" s="47"/>
      <c r="Q1121" s="47"/>
      <c r="R1121" s="47"/>
      <c r="S1121" s="47"/>
      <c r="T1121" s="47"/>
      <c r="U1121" s="47"/>
      <c r="V1121" s="47"/>
      <c r="W1121" s="47"/>
      <c r="X1121" s="47"/>
      <c r="Y1121" s="47"/>
      <c r="Z1121" s="47"/>
      <c r="AA1121" s="47"/>
      <c r="AB1121" s="47"/>
      <c r="AC1121" s="47"/>
      <c r="AD1121" s="47"/>
      <c r="AE1121" s="47"/>
      <c r="AF1121" s="47"/>
      <c r="AG1121" s="47"/>
      <c r="AH1121" s="47"/>
      <c r="AI1121" s="47"/>
      <c r="AJ1121" s="47"/>
      <c r="AK1121" s="47"/>
      <c r="AL1121" s="47"/>
      <c r="AM1121" s="47"/>
      <c r="AN1121" s="47"/>
      <c r="AO1121" s="47"/>
      <c r="AP1121" s="47"/>
      <c r="AQ1121" s="47"/>
      <c r="AR1121" s="47"/>
      <c r="AS1121" s="47"/>
      <c r="AT1121" s="47"/>
      <c r="AU1121" s="47"/>
      <c r="AV1121" s="47"/>
      <c r="AW1121" s="47"/>
      <c r="AX1121" s="47"/>
      <c r="AY1121" s="47"/>
      <c r="AZ1121" s="47"/>
      <c r="BA1121" s="47"/>
      <c r="BB1121" s="47"/>
      <c r="BC1121" s="47"/>
      <c r="BD1121" s="47"/>
      <c r="BE1121" s="47"/>
      <c r="BF1121" s="47"/>
      <c r="BG1121" s="47"/>
      <c r="BH1121" s="47"/>
      <c r="BI1121" s="47"/>
      <c r="BJ1121" s="47"/>
      <c r="BK1121" s="47"/>
      <c r="BL1121" s="47"/>
      <c r="BM1121" s="47"/>
      <c r="BN1121" s="47"/>
      <c r="BO1121" s="47"/>
      <c r="BP1121" s="47"/>
    </row>
    <row r="1122" spans="1:68" ht="12.75" customHeight="1">
      <c r="A1122" s="47"/>
      <c r="B1122" s="47"/>
      <c r="C1122" s="47"/>
      <c r="D1122" s="47"/>
      <c r="E1122" s="47"/>
      <c r="F1122" s="47"/>
      <c r="G1122" s="47"/>
      <c r="H1122" s="50"/>
      <c r="I1122" s="47"/>
      <c r="J1122" s="47"/>
      <c r="K1122" s="61"/>
      <c r="L1122" s="47"/>
      <c r="M1122" s="47"/>
      <c r="N1122" s="47"/>
      <c r="O1122" s="47"/>
      <c r="P1122" s="47"/>
      <c r="Q1122" s="47"/>
      <c r="R1122" s="47"/>
      <c r="S1122" s="47"/>
      <c r="T1122" s="47"/>
      <c r="U1122" s="47"/>
      <c r="V1122" s="47"/>
      <c r="W1122" s="47"/>
      <c r="X1122" s="47"/>
      <c r="Y1122" s="47"/>
      <c r="Z1122" s="47"/>
      <c r="AA1122" s="47"/>
      <c r="AB1122" s="47"/>
      <c r="AC1122" s="47"/>
      <c r="AD1122" s="47"/>
      <c r="AE1122" s="47"/>
      <c r="AF1122" s="47"/>
      <c r="AG1122" s="47"/>
      <c r="AH1122" s="47"/>
      <c r="AI1122" s="47"/>
      <c r="AJ1122" s="47"/>
      <c r="AK1122" s="47"/>
      <c r="AL1122" s="47"/>
      <c r="AM1122" s="47"/>
      <c r="AN1122" s="47"/>
      <c r="AO1122" s="47"/>
      <c r="AP1122" s="47"/>
      <c r="AQ1122" s="47"/>
      <c r="AR1122" s="47"/>
      <c r="AS1122" s="47"/>
      <c r="AT1122" s="47"/>
      <c r="AU1122" s="47"/>
      <c r="AV1122" s="47"/>
      <c r="AW1122" s="47"/>
      <c r="AX1122" s="47"/>
      <c r="AY1122" s="47"/>
      <c r="AZ1122" s="47"/>
      <c r="BA1122" s="47"/>
      <c r="BB1122" s="47"/>
      <c r="BC1122" s="47"/>
      <c r="BD1122" s="47"/>
      <c r="BE1122" s="47"/>
      <c r="BF1122" s="47"/>
      <c r="BG1122" s="47"/>
      <c r="BH1122" s="47"/>
      <c r="BI1122" s="47"/>
      <c r="BJ1122" s="47"/>
      <c r="BK1122" s="47"/>
      <c r="BL1122" s="47"/>
      <c r="BM1122" s="47"/>
      <c r="BN1122" s="47"/>
      <c r="BO1122" s="47"/>
      <c r="BP1122" s="47"/>
    </row>
    <row r="1123" spans="1:68" ht="12.75" customHeight="1">
      <c r="A1123" s="47"/>
      <c r="B1123" s="47"/>
      <c r="C1123" s="47"/>
      <c r="D1123" s="47"/>
      <c r="E1123" s="47"/>
      <c r="F1123" s="47"/>
      <c r="G1123" s="47"/>
      <c r="H1123" s="50"/>
      <c r="I1123" s="47"/>
      <c r="J1123" s="47"/>
      <c r="K1123" s="61"/>
      <c r="L1123" s="47"/>
      <c r="M1123" s="47"/>
      <c r="N1123" s="47"/>
      <c r="O1123" s="47"/>
      <c r="P1123" s="47"/>
      <c r="Q1123" s="47"/>
      <c r="R1123" s="47"/>
      <c r="S1123" s="47"/>
      <c r="T1123" s="47"/>
      <c r="U1123" s="47"/>
      <c r="V1123" s="47"/>
      <c r="W1123" s="47"/>
      <c r="X1123" s="47"/>
      <c r="Y1123" s="47"/>
      <c r="Z1123" s="47"/>
      <c r="AA1123" s="47"/>
      <c r="AB1123" s="47"/>
      <c r="AC1123" s="47"/>
      <c r="AD1123" s="47"/>
      <c r="AE1123" s="47"/>
      <c r="AF1123" s="47"/>
      <c r="AG1123" s="47"/>
      <c r="AH1123" s="47"/>
      <c r="AI1123" s="47"/>
      <c r="AJ1123" s="47"/>
      <c r="AK1123" s="47"/>
      <c r="AL1123" s="47"/>
      <c r="AM1123" s="47"/>
      <c r="AN1123" s="47"/>
      <c r="AO1123" s="47"/>
      <c r="AP1123" s="47"/>
      <c r="AQ1123" s="47"/>
      <c r="AR1123" s="47"/>
      <c r="AS1123" s="47"/>
      <c r="AT1123" s="47"/>
      <c r="AU1123" s="47"/>
      <c r="AV1123" s="47"/>
      <c r="AW1123" s="47"/>
      <c r="AX1123" s="47"/>
      <c r="AY1123" s="47"/>
      <c r="AZ1123" s="47"/>
      <c r="BA1123" s="47"/>
      <c r="BB1123" s="47"/>
      <c r="BC1123" s="47"/>
      <c r="BD1123" s="47"/>
      <c r="BE1123" s="47"/>
      <c r="BF1123" s="47"/>
      <c r="BG1123" s="47"/>
      <c r="BH1123" s="47"/>
      <c r="BI1123" s="47"/>
      <c r="BJ1123" s="47"/>
      <c r="BK1123" s="47"/>
      <c r="BL1123" s="47"/>
      <c r="BM1123" s="47"/>
      <c r="BN1123" s="47"/>
      <c r="BO1123" s="47"/>
      <c r="BP1123" s="47"/>
    </row>
    <row r="1124" spans="1:68" ht="12.75" customHeight="1">
      <c r="A1124" s="47"/>
      <c r="B1124" s="47"/>
      <c r="C1124" s="47"/>
      <c r="D1124" s="47"/>
      <c r="E1124" s="47"/>
      <c r="F1124" s="47"/>
      <c r="G1124" s="47"/>
      <c r="H1124" s="50"/>
      <c r="I1124" s="47"/>
      <c r="J1124" s="47"/>
      <c r="K1124" s="61"/>
      <c r="L1124" s="47"/>
      <c r="M1124" s="47"/>
      <c r="N1124" s="47"/>
      <c r="O1124" s="47"/>
      <c r="P1124" s="47"/>
      <c r="Q1124" s="47"/>
      <c r="R1124" s="47"/>
      <c r="S1124" s="47"/>
      <c r="T1124" s="47"/>
      <c r="U1124" s="47"/>
      <c r="V1124" s="47"/>
      <c r="W1124" s="47"/>
      <c r="X1124" s="47"/>
      <c r="Y1124" s="47"/>
      <c r="Z1124" s="47"/>
      <c r="AA1124" s="47"/>
      <c r="AB1124" s="47"/>
      <c r="AC1124" s="47"/>
      <c r="AD1124" s="47"/>
      <c r="AE1124" s="47"/>
      <c r="AF1124" s="47"/>
      <c r="AG1124" s="47"/>
      <c r="AH1124" s="47"/>
      <c r="AI1124" s="47"/>
      <c r="AJ1124" s="47"/>
      <c r="AK1124" s="47"/>
      <c r="AL1124" s="47"/>
      <c r="AM1124" s="47"/>
      <c r="AN1124" s="47"/>
      <c r="AO1124" s="47"/>
      <c r="AP1124" s="47"/>
      <c r="AQ1124" s="47"/>
      <c r="AR1124" s="47"/>
      <c r="AS1124" s="47"/>
      <c r="AT1124" s="47"/>
      <c r="AU1124" s="47"/>
      <c r="AV1124" s="47"/>
      <c r="AW1124" s="47"/>
      <c r="AX1124" s="47"/>
      <c r="AY1124" s="47"/>
      <c r="AZ1124" s="47"/>
      <c r="BA1124" s="47"/>
      <c r="BB1124" s="47"/>
      <c r="BC1124" s="47"/>
      <c r="BD1124" s="47"/>
      <c r="BE1124" s="47"/>
      <c r="BF1124" s="47"/>
      <c r="BG1124" s="47"/>
      <c r="BH1124" s="47"/>
      <c r="BI1124" s="47"/>
      <c r="BJ1124" s="47"/>
      <c r="BK1124" s="47"/>
      <c r="BL1124" s="47"/>
      <c r="BM1124" s="47"/>
      <c r="BN1124" s="47"/>
      <c r="BO1124" s="47"/>
      <c r="BP1124" s="47"/>
    </row>
    <row r="1125" spans="1:68" ht="12.75" customHeight="1">
      <c r="A1125" s="47"/>
      <c r="B1125" s="47"/>
      <c r="C1125" s="47"/>
      <c r="D1125" s="47"/>
      <c r="E1125" s="47"/>
      <c r="F1125" s="47"/>
      <c r="G1125" s="47"/>
      <c r="H1125" s="50"/>
      <c r="I1125" s="47"/>
      <c r="J1125" s="47"/>
      <c r="K1125" s="61"/>
      <c r="L1125" s="47"/>
      <c r="M1125" s="47"/>
      <c r="N1125" s="47"/>
      <c r="O1125" s="47"/>
      <c r="P1125" s="47"/>
      <c r="Q1125" s="47"/>
      <c r="R1125" s="47"/>
      <c r="S1125" s="47"/>
      <c r="T1125" s="47"/>
      <c r="U1125" s="47"/>
      <c r="V1125" s="47"/>
      <c r="W1125" s="47"/>
      <c r="X1125" s="47"/>
      <c r="Y1125" s="47"/>
      <c r="Z1125" s="47"/>
      <c r="AA1125" s="47"/>
      <c r="AB1125" s="47"/>
      <c r="AC1125" s="47"/>
      <c r="AD1125" s="47"/>
      <c r="AE1125" s="47"/>
      <c r="AF1125" s="47"/>
      <c r="AG1125" s="47"/>
      <c r="AH1125" s="47"/>
      <c r="AI1125" s="47"/>
      <c r="AJ1125" s="47"/>
      <c r="AK1125" s="47"/>
      <c r="AL1125" s="47"/>
      <c r="AM1125" s="47"/>
      <c r="AN1125" s="47"/>
      <c r="AO1125" s="47"/>
      <c r="AP1125" s="47"/>
      <c r="AQ1125" s="47"/>
      <c r="AR1125" s="47"/>
      <c r="AS1125" s="47"/>
      <c r="AT1125" s="47"/>
      <c r="AU1125" s="47"/>
      <c r="AV1125" s="47"/>
      <c r="AW1125" s="47"/>
      <c r="AX1125" s="47"/>
      <c r="AY1125" s="47"/>
      <c r="AZ1125" s="47"/>
      <c r="BA1125" s="47"/>
      <c r="BB1125" s="47"/>
      <c r="BC1125" s="47"/>
      <c r="BD1125" s="47"/>
      <c r="BE1125" s="47"/>
      <c r="BF1125" s="47"/>
      <c r="BG1125" s="47"/>
      <c r="BH1125" s="47"/>
      <c r="BI1125" s="47"/>
      <c r="BJ1125" s="47"/>
      <c r="BK1125" s="47"/>
      <c r="BL1125" s="47"/>
      <c r="BM1125" s="47"/>
      <c r="BN1125" s="47"/>
      <c r="BO1125" s="47"/>
      <c r="BP1125" s="47"/>
    </row>
    <row r="1126" spans="1:68" ht="12.75" customHeight="1">
      <c r="A1126" s="47"/>
      <c r="B1126" s="47"/>
      <c r="C1126" s="47"/>
      <c r="D1126" s="47"/>
      <c r="E1126" s="47"/>
      <c r="F1126" s="47"/>
      <c r="G1126" s="47"/>
      <c r="H1126" s="50"/>
      <c r="I1126" s="47"/>
      <c r="J1126" s="47"/>
      <c r="K1126" s="61"/>
      <c r="L1126" s="47"/>
      <c r="M1126" s="47"/>
      <c r="N1126" s="47"/>
      <c r="O1126" s="47"/>
      <c r="P1126" s="47"/>
      <c r="Q1126" s="47"/>
      <c r="R1126" s="47"/>
      <c r="S1126" s="47"/>
      <c r="T1126" s="47"/>
      <c r="U1126" s="47"/>
      <c r="V1126" s="47"/>
      <c r="W1126" s="47"/>
      <c r="X1126" s="47"/>
      <c r="Y1126" s="47"/>
      <c r="Z1126" s="47"/>
      <c r="AA1126" s="47"/>
      <c r="AB1126" s="47"/>
      <c r="AC1126" s="47"/>
      <c r="AD1126" s="47"/>
      <c r="AE1126" s="47"/>
      <c r="AF1126" s="47"/>
      <c r="AG1126" s="47"/>
      <c r="AH1126" s="47"/>
      <c r="AI1126" s="47"/>
      <c r="AJ1126" s="47"/>
      <c r="AK1126" s="47"/>
      <c r="AL1126" s="47"/>
      <c r="AM1126" s="47"/>
      <c r="AN1126" s="47"/>
      <c r="AO1126" s="47"/>
      <c r="AP1126" s="47"/>
      <c r="AQ1126" s="47"/>
      <c r="AR1126" s="47"/>
      <c r="AS1126" s="47"/>
      <c r="AT1126" s="47"/>
      <c r="AU1126" s="47"/>
      <c r="AV1126" s="47"/>
      <c r="AW1126" s="47"/>
      <c r="AX1126" s="47"/>
      <c r="AY1126" s="47"/>
      <c r="AZ1126" s="47"/>
      <c r="BA1126" s="47"/>
      <c r="BB1126" s="47"/>
      <c r="BC1126" s="47"/>
      <c r="BD1126" s="47"/>
      <c r="BE1126" s="47"/>
      <c r="BF1126" s="47"/>
      <c r="BG1126" s="47"/>
      <c r="BH1126" s="47"/>
      <c r="BI1126" s="47"/>
      <c r="BJ1126" s="47"/>
      <c r="BK1126" s="47"/>
      <c r="BL1126" s="47"/>
      <c r="BM1126" s="47"/>
      <c r="BN1126" s="47"/>
      <c r="BO1126" s="47"/>
      <c r="BP1126" s="47"/>
    </row>
    <row r="1127" spans="1:68" ht="12.75" customHeight="1">
      <c r="A1127" s="47"/>
      <c r="B1127" s="47"/>
      <c r="C1127" s="47"/>
      <c r="D1127" s="47"/>
      <c r="E1127" s="47"/>
      <c r="F1127" s="47"/>
      <c r="G1127" s="47"/>
      <c r="H1127" s="50"/>
      <c r="I1127" s="47"/>
      <c r="J1127" s="47"/>
      <c r="K1127" s="61"/>
      <c r="L1127" s="47"/>
      <c r="M1127" s="47"/>
      <c r="N1127" s="47"/>
      <c r="O1127" s="47"/>
      <c r="P1127" s="47"/>
      <c r="Q1127" s="47"/>
      <c r="R1127" s="47"/>
      <c r="S1127" s="47"/>
      <c r="T1127" s="47"/>
      <c r="U1127" s="47"/>
      <c r="V1127" s="47"/>
      <c r="W1127" s="47"/>
      <c r="X1127" s="47"/>
      <c r="Y1127" s="47"/>
      <c r="Z1127" s="47"/>
      <c r="AA1127" s="47"/>
      <c r="AB1127" s="47"/>
      <c r="AC1127" s="47"/>
      <c r="AD1127" s="47"/>
      <c r="AE1127" s="47"/>
      <c r="AF1127" s="47"/>
      <c r="AG1127" s="47"/>
      <c r="AH1127" s="47"/>
      <c r="AI1127" s="47"/>
      <c r="AJ1127" s="47"/>
      <c r="AK1127" s="47"/>
      <c r="AL1127" s="47"/>
      <c r="AM1127" s="47"/>
      <c r="AN1127" s="47"/>
      <c r="AO1127" s="47"/>
      <c r="AP1127" s="47"/>
      <c r="AQ1127" s="47"/>
      <c r="AR1127" s="47"/>
      <c r="AS1127" s="47"/>
      <c r="AT1127" s="47"/>
      <c r="AU1127" s="47"/>
      <c r="AV1127" s="47"/>
      <c r="AW1127" s="47"/>
      <c r="AX1127" s="47"/>
      <c r="AY1127" s="47"/>
      <c r="AZ1127" s="47"/>
      <c r="BA1127" s="47"/>
      <c r="BB1127" s="47"/>
      <c r="BC1127" s="47"/>
      <c r="BD1127" s="47"/>
      <c r="BE1127" s="47"/>
      <c r="BF1127" s="47"/>
      <c r="BG1127" s="47"/>
      <c r="BH1127" s="47"/>
      <c r="BI1127" s="47"/>
      <c r="BJ1127" s="47"/>
      <c r="BK1127" s="47"/>
      <c r="BL1127" s="47"/>
      <c r="BM1127" s="47"/>
      <c r="BN1127" s="47"/>
      <c r="BO1127" s="47"/>
      <c r="BP1127" s="47"/>
    </row>
    <row r="1128" spans="1:68" ht="12.75" customHeight="1">
      <c r="A1128" s="47"/>
      <c r="B1128" s="47"/>
      <c r="C1128" s="47"/>
      <c r="D1128" s="47"/>
      <c r="E1128" s="47"/>
      <c r="F1128" s="47"/>
      <c r="G1128" s="47"/>
      <c r="H1128" s="50"/>
      <c r="I1128" s="47"/>
      <c r="J1128" s="47"/>
      <c r="K1128" s="61"/>
      <c r="L1128" s="47"/>
      <c r="M1128" s="47"/>
      <c r="N1128" s="47"/>
      <c r="O1128" s="47"/>
      <c r="P1128" s="47"/>
      <c r="Q1128" s="47"/>
      <c r="R1128" s="47"/>
      <c r="S1128" s="47"/>
      <c r="T1128" s="47"/>
      <c r="U1128" s="47"/>
      <c r="V1128" s="47"/>
      <c r="W1128" s="47"/>
      <c r="X1128" s="47"/>
      <c r="Y1128" s="47"/>
      <c r="Z1128" s="47"/>
      <c r="AA1128" s="47"/>
      <c r="AB1128" s="47"/>
      <c r="AC1128" s="47"/>
      <c r="AD1128" s="47"/>
      <c r="AE1128" s="47"/>
      <c r="AF1128" s="47"/>
      <c r="AG1128" s="47"/>
      <c r="AH1128" s="47"/>
      <c r="AI1128" s="47"/>
      <c r="AJ1128" s="47"/>
      <c r="AK1128" s="47"/>
      <c r="AL1128" s="47"/>
      <c r="AM1128" s="47"/>
      <c r="AN1128" s="47"/>
      <c r="AO1128" s="47"/>
      <c r="AP1128" s="47"/>
      <c r="AQ1128" s="47"/>
      <c r="AR1128" s="47"/>
      <c r="AS1128" s="47"/>
      <c r="AT1128" s="47"/>
      <c r="AU1128" s="47"/>
      <c r="AV1128" s="47"/>
      <c r="AW1128" s="47"/>
      <c r="AX1128" s="47"/>
      <c r="AY1128" s="47"/>
      <c r="AZ1128" s="47"/>
      <c r="BA1128" s="47"/>
      <c r="BB1128" s="47"/>
      <c r="BC1128" s="47"/>
      <c r="BD1128" s="47"/>
      <c r="BE1128" s="47"/>
      <c r="BF1128" s="47"/>
      <c r="BG1128" s="47"/>
      <c r="BH1128" s="47"/>
      <c r="BI1128" s="47"/>
      <c r="BJ1128" s="47"/>
      <c r="BK1128" s="47"/>
      <c r="BL1128" s="47"/>
      <c r="BM1128" s="47"/>
      <c r="BN1128" s="47"/>
      <c r="BO1128" s="47"/>
      <c r="BP1128" s="47"/>
    </row>
    <row r="1129" spans="1:68" ht="12.75" customHeight="1">
      <c r="A1129" s="47"/>
      <c r="B1129" s="47"/>
      <c r="C1129" s="47"/>
      <c r="D1129" s="47"/>
      <c r="E1129" s="47"/>
      <c r="F1129" s="47"/>
      <c r="G1129" s="47"/>
      <c r="H1129" s="50"/>
      <c r="I1129" s="47"/>
      <c r="J1129" s="47"/>
      <c r="K1129" s="61"/>
      <c r="L1129" s="47"/>
      <c r="M1129" s="47"/>
      <c r="N1129" s="47"/>
      <c r="O1129" s="47"/>
      <c r="P1129" s="47"/>
      <c r="Q1129" s="47"/>
      <c r="R1129" s="47"/>
      <c r="S1129" s="47"/>
      <c r="T1129" s="47"/>
      <c r="U1129" s="47"/>
      <c r="V1129" s="47"/>
      <c r="W1129" s="47"/>
      <c r="X1129" s="47"/>
      <c r="Y1129" s="47"/>
      <c r="Z1129" s="47"/>
      <c r="AA1129" s="47"/>
      <c r="AB1129" s="47"/>
      <c r="AC1129" s="47"/>
      <c r="AD1129" s="47"/>
      <c r="AE1129" s="47"/>
      <c r="AF1129" s="47"/>
      <c r="AG1129" s="47"/>
      <c r="AH1129" s="47"/>
      <c r="AI1129" s="47"/>
      <c r="AJ1129" s="47"/>
      <c r="AK1129" s="47"/>
      <c r="AL1129" s="47"/>
      <c r="AM1129" s="47"/>
      <c r="AN1129" s="47"/>
      <c r="AO1129" s="47"/>
      <c r="AP1129" s="47"/>
      <c r="AQ1129" s="47"/>
      <c r="AR1129" s="47"/>
      <c r="AS1129" s="47"/>
      <c r="AT1129" s="47"/>
      <c r="AU1129" s="47"/>
      <c r="AV1129" s="47"/>
      <c r="AW1129" s="47"/>
      <c r="AX1129" s="47"/>
      <c r="AY1129" s="47"/>
      <c r="AZ1129" s="47"/>
      <c r="BA1129" s="47"/>
      <c r="BB1129" s="47"/>
      <c r="BC1129" s="47"/>
      <c r="BD1129" s="47"/>
      <c r="BE1129" s="47"/>
      <c r="BF1129" s="47"/>
      <c r="BG1129" s="47"/>
      <c r="BH1129" s="47"/>
      <c r="BI1129" s="47"/>
      <c r="BJ1129" s="47"/>
      <c r="BK1129" s="47"/>
      <c r="BL1129" s="47"/>
      <c r="BM1129" s="47"/>
      <c r="BN1129" s="47"/>
      <c r="BO1129" s="47"/>
      <c r="BP1129" s="47"/>
    </row>
    <row r="1130" spans="1:68" ht="12.75" customHeight="1">
      <c r="A1130" s="47"/>
      <c r="B1130" s="47"/>
      <c r="C1130" s="47"/>
      <c r="D1130" s="47"/>
      <c r="E1130" s="47"/>
      <c r="F1130" s="47"/>
      <c r="G1130" s="47"/>
      <c r="H1130" s="50"/>
      <c r="I1130" s="47"/>
      <c r="J1130" s="47"/>
      <c r="K1130" s="61"/>
      <c r="L1130" s="47"/>
      <c r="M1130" s="47"/>
      <c r="N1130" s="47"/>
      <c r="O1130" s="47"/>
      <c r="P1130" s="47"/>
      <c r="Q1130" s="47"/>
      <c r="R1130" s="47"/>
      <c r="S1130" s="47"/>
      <c r="T1130" s="47"/>
      <c r="U1130" s="47"/>
      <c r="V1130" s="47"/>
      <c r="W1130" s="47"/>
      <c r="X1130" s="47"/>
      <c r="Y1130" s="47"/>
      <c r="Z1130" s="47"/>
      <c r="AA1130" s="47"/>
      <c r="AB1130" s="47"/>
      <c r="AC1130" s="47"/>
      <c r="AD1130" s="47"/>
      <c r="AE1130" s="47"/>
      <c r="AF1130" s="47"/>
      <c r="AG1130" s="47"/>
      <c r="AH1130" s="47"/>
      <c r="AI1130" s="47"/>
      <c r="AJ1130" s="47"/>
      <c r="AK1130" s="47"/>
      <c r="AL1130" s="47"/>
      <c r="AM1130" s="47"/>
      <c r="AN1130" s="47"/>
      <c r="AO1130" s="47"/>
      <c r="AP1130" s="47"/>
      <c r="AQ1130" s="47"/>
      <c r="AR1130" s="47"/>
      <c r="AS1130" s="47"/>
      <c r="AT1130" s="47"/>
      <c r="AU1130" s="47"/>
      <c r="AV1130" s="47"/>
      <c r="AW1130" s="47"/>
      <c r="AX1130" s="47"/>
      <c r="AY1130" s="47"/>
      <c r="AZ1130" s="47"/>
      <c r="BA1130" s="47"/>
      <c r="BB1130" s="47"/>
      <c r="BC1130" s="47"/>
      <c r="BD1130" s="47"/>
      <c r="BE1130" s="47"/>
      <c r="BF1130" s="47"/>
      <c r="BG1130" s="47"/>
      <c r="BH1130" s="47"/>
      <c r="BI1130" s="47"/>
      <c r="BJ1130" s="47"/>
      <c r="BK1130" s="47"/>
      <c r="BL1130" s="47"/>
      <c r="BM1130" s="47"/>
      <c r="BN1130" s="47"/>
      <c r="BO1130" s="47"/>
      <c r="BP1130" s="47"/>
    </row>
    <row r="1131" spans="1:68" ht="12.75" customHeight="1">
      <c r="A1131" s="47"/>
      <c r="B1131" s="47"/>
      <c r="C1131" s="47"/>
      <c r="D1131" s="47"/>
      <c r="E1131" s="47"/>
      <c r="F1131" s="47"/>
      <c r="G1131" s="47"/>
      <c r="H1131" s="50"/>
      <c r="I1131" s="47"/>
      <c r="J1131" s="47"/>
      <c r="K1131" s="61"/>
      <c r="L1131" s="47"/>
      <c r="M1131" s="47"/>
      <c r="N1131" s="47"/>
      <c r="O1131" s="47"/>
      <c r="P1131" s="47"/>
      <c r="Q1131" s="47"/>
      <c r="R1131" s="47"/>
      <c r="S1131" s="47"/>
      <c r="T1131" s="47"/>
      <c r="U1131" s="47"/>
      <c r="V1131" s="47"/>
      <c r="W1131" s="47"/>
      <c r="X1131" s="47"/>
      <c r="Y1131" s="47"/>
      <c r="Z1131" s="47"/>
      <c r="AA1131" s="47"/>
      <c r="AB1131" s="47"/>
      <c r="AC1131" s="47"/>
      <c r="AD1131" s="47"/>
      <c r="AE1131" s="47"/>
      <c r="AF1131" s="47"/>
      <c r="AG1131" s="47"/>
      <c r="AH1131" s="47"/>
      <c r="AI1131" s="47"/>
      <c r="AJ1131" s="47"/>
      <c r="AK1131" s="47"/>
      <c r="AL1131" s="47"/>
      <c r="AM1131" s="47"/>
      <c r="AN1131" s="47"/>
      <c r="AO1131" s="47"/>
      <c r="AP1131" s="47"/>
      <c r="AQ1131" s="47"/>
      <c r="AR1131" s="47"/>
      <c r="AS1131" s="47"/>
      <c r="AT1131" s="47"/>
      <c r="AU1131" s="47"/>
      <c r="AV1131" s="47"/>
      <c r="AW1131" s="47"/>
      <c r="AX1131" s="47"/>
      <c r="AY1131" s="47"/>
      <c r="AZ1131" s="47"/>
      <c r="BA1131" s="47"/>
      <c r="BB1131" s="47"/>
      <c r="BC1131" s="47"/>
      <c r="BD1131" s="47"/>
      <c r="BE1131" s="47"/>
      <c r="BF1131" s="47"/>
      <c r="BG1131" s="47"/>
      <c r="BH1131" s="47"/>
      <c r="BI1131" s="47"/>
      <c r="BJ1131" s="47"/>
      <c r="BK1131" s="47"/>
      <c r="BL1131" s="47"/>
      <c r="BM1131" s="47"/>
      <c r="BN1131" s="47"/>
      <c r="BO1131" s="47"/>
      <c r="BP1131" s="47"/>
    </row>
    <row r="1132" spans="1:68" ht="12.75" customHeight="1">
      <c r="A1132" s="47"/>
      <c r="B1132" s="47"/>
      <c r="C1132" s="47"/>
      <c r="D1132" s="47"/>
      <c r="E1132" s="47"/>
      <c r="F1132" s="47"/>
      <c r="G1132" s="47"/>
      <c r="H1132" s="50"/>
      <c r="I1132" s="47"/>
      <c r="J1132" s="47"/>
      <c r="K1132" s="61"/>
      <c r="L1132" s="47"/>
      <c r="M1132" s="47"/>
      <c r="N1132" s="47"/>
      <c r="O1132" s="47"/>
      <c r="P1132" s="47"/>
      <c r="Q1132" s="47"/>
      <c r="R1132" s="47"/>
      <c r="S1132" s="47"/>
      <c r="T1132" s="47"/>
      <c r="U1132" s="47"/>
      <c r="V1132" s="47"/>
      <c r="W1132" s="47"/>
      <c r="X1132" s="47"/>
      <c r="Y1132" s="47"/>
      <c r="Z1132" s="47"/>
      <c r="AA1132" s="47"/>
      <c r="AB1132" s="47"/>
      <c r="AC1132" s="47"/>
      <c r="AD1132" s="47"/>
      <c r="AE1132" s="47"/>
      <c r="AF1132" s="47"/>
      <c r="AG1132" s="47"/>
      <c r="AH1132" s="47"/>
      <c r="AI1132" s="47"/>
      <c r="AJ1132" s="47"/>
      <c r="AK1132" s="47"/>
      <c r="AL1132" s="47"/>
      <c r="AM1132" s="47"/>
      <c r="AN1132" s="47"/>
      <c r="AO1132" s="47"/>
      <c r="AP1132" s="47"/>
      <c r="AQ1132" s="47"/>
      <c r="AR1132" s="47"/>
      <c r="AS1132" s="47"/>
      <c r="AT1132" s="47"/>
      <c r="AU1132" s="47"/>
      <c r="AV1132" s="47"/>
      <c r="AW1132" s="47"/>
      <c r="AX1132" s="47"/>
      <c r="AY1132" s="47"/>
      <c r="AZ1132" s="47"/>
      <c r="BA1132" s="47"/>
      <c r="BB1132" s="47"/>
      <c r="BC1132" s="47"/>
      <c r="BD1132" s="47"/>
      <c r="BE1132" s="47"/>
      <c r="BF1132" s="47"/>
      <c r="BG1132" s="47"/>
      <c r="BH1132" s="47"/>
      <c r="BI1132" s="47"/>
      <c r="BJ1132" s="47"/>
      <c r="BK1132" s="47"/>
      <c r="BL1132" s="47"/>
      <c r="BM1132" s="47"/>
      <c r="BN1132" s="47"/>
      <c r="BO1132" s="47"/>
      <c r="BP1132" s="47"/>
    </row>
    <row r="1133" spans="1:68" ht="12.75" customHeight="1">
      <c r="A1133" s="47"/>
      <c r="B1133" s="47"/>
      <c r="C1133" s="47"/>
      <c r="D1133" s="47"/>
      <c r="E1133" s="47"/>
      <c r="F1133" s="47"/>
      <c r="G1133" s="47"/>
      <c r="H1133" s="50"/>
      <c r="I1133" s="47"/>
      <c r="J1133" s="47"/>
      <c r="K1133" s="61"/>
      <c r="L1133" s="47"/>
      <c r="M1133" s="47"/>
      <c r="N1133" s="47"/>
      <c r="O1133" s="47"/>
      <c r="P1133" s="47"/>
      <c r="Q1133" s="47"/>
      <c r="R1133" s="47"/>
      <c r="S1133" s="47"/>
      <c r="T1133" s="47"/>
      <c r="U1133" s="47"/>
      <c r="V1133" s="47"/>
      <c r="W1133" s="47"/>
      <c r="X1133" s="47"/>
      <c r="Y1133" s="47"/>
      <c r="Z1133" s="47"/>
      <c r="AA1133" s="47"/>
      <c r="AB1133" s="47"/>
      <c r="AC1133" s="47"/>
      <c r="AD1133" s="47"/>
      <c r="AE1133" s="47"/>
      <c r="AF1133" s="47"/>
      <c r="AG1133" s="47"/>
      <c r="AH1133" s="47"/>
      <c r="AI1133" s="47"/>
      <c r="AJ1133" s="47"/>
      <c r="AK1133" s="47"/>
      <c r="AL1133" s="47"/>
      <c r="AM1133" s="47"/>
      <c r="AN1133" s="47"/>
      <c r="AO1133" s="47"/>
      <c r="AP1133" s="47"/>
      <c r="AQ1133" s="47"/>
      <c r="AR1133" s="47"/>
      <c r="AS1133" s="47"/>
      <c r="AT1133" s="47"/>
      <c r="AU1133" s="47"/>
      <c r="AV1133" s="47"/>
      <c r="AW1133" s="47"/>
      <c r="AX1133" s="47"/>
      <c r="AY1133" s="47"/>
      <c r="AZ1133" s="47"/>
      <c r="BA1133" s="47"/>
      <c r="BB1133" s="47"/>
      <c r="BC1133" s="47"/>
      <c r="BD1133" s="47"/>
      <c r="BE1133" s="47"/>
      <c r="BF1133" s="47"/>
      <c r="BG1133" s="47"/>
      <c r="BH1133" s="47"/>
      <c r="BI1133" s="47"/>
      <c r="BJ1133" s="47"/>
      <c r="BK1133" s="47"/>
      <c r="BL1133" s="47"/>
      <c r="BM1133" s="47"/>
      <c r="BN1133" s="47"/>
      <c r="BO1133" s="47"/>
      <c r="BP1133" s="47"/>
    </row>
    <row r="1134" spans="1:68" ht="12.75" customHeight="1">
      <c r="A1134" s="47"/>
      <c r="B1134" s="47"/>
      <c r="C1134" s="47"/>
      <c r="D1134" s="47"/>
      <c r="E1134" s="47"/>
      <c r="F1134" s="47"/>
      <c r="G1134" s="47"/>
      <c r="H1134" s="50"/>
      <c r="I1134" s="47"/>
      <c r="J1134" s="47"/>
      <c r="K1134" s="61"/>
      <c r="L1134" s="47"/>
      <c r="M1134" s="47"/>
      <c r="N1134" s="47"/>
      <c r="O1134" s="47"/>
      <c r="P1134" s="47"/>
      <c r="Q1134" s="47"/>
      <c r="R1134" s="47"/>
      <c r="S1134" s="47"/>
      <c r="T1134" s="47"/>
      <c r="U1134" s="47"/>
      <c r="V1134" s="47"/>
      <c r="W1134" s="47"/>
      <c r="X1134" s="47"/>
      <c r="Y1134" s="47"/>
      <c r="Z1134" s="47"/>
      <c r="AA1134" s="47"/>
      <c r="AB1134" s="47"/>
      <c r="AC1134" s="47"/>
      <c r="AD1134" s="47"/>
      <c r="AE1134" s="47"/>
      <c r="AF1134" s="47"/>
      <c r="AG1134" s="47"/>
      <c r="AH1134" s="47"/>
      <c r="AI1134" s="47"/>
      <c r="AJ1134" s="47"/>
      <c r="AK1134" s="47"/>
      <c r="AL1134" s="47"/>
      <c r="AM1134" s="47"/>
      <c r="AN1134" s="47"/>
      <c r="AO1134" s="47"/>
      <c r="AP1134" s="47"/>
      <c r="AQ1134" s="47"/>
      <c r="AR1134" s="47"/>
      <c r="AS1134" s="47"/>
      <c r="AT1134" s="47"/>
      <c r="AU1134" s="47"/>
      <c r="AV1134" s="47"/>
      <c r="AW1134" s="47"/>
      <c r="AX1134" s="47"/>
      <c r="AY1134" s="47"/>
      <c r="AZ1134" s="47"/>
      <c r="BA1134" s="47"/>
      <c r="BB1134" s="47"/>
      <c r="BC1134" s="47"/>
      <c r="BD1134" s="47"/>
      <c r="BE1134" s="47"/>
      <c r="BF1134" s="47"/>
      <c r="BG1134" s="47"/>
      <c r="BH1134" s="47"/>
      <c r="BI1134" s="47"/>
      <c r="BJ1134" s="47"/>
      <c r="BK1134" s="47"/>
      <c r="BL1134" s="47"/>
      <c r="BM1134" s="47"/>
      <c r="BN1134" s="47"/>
      <c r="BO1134" s="47"/>
      <c r="BP1134" s="47"/>
    </row>
    <row r="1135" spans="1:68" ht="12.75" customHeight="1">
      <c r="A1135" s="47"/>
      <c r="B1135" s="47"/>
      <c r="C1135" s="47"/>
      <c r="D1135" s="47"/>
      <c r="E1135" s="47"/>
      <c r="F1135" s="47"/>
      <c r="G1135" s="47"/>
      <c r="H1135" s="50"/>
      <c r="I1135" s="47"/>
      <c r="J1135" s="47"/>
      <c r="K1135" s="61"/>
      <c r="L1135" s="47"/>
      <c r="M1135" s="47"/>
      <c r="N1135" s="47"/>
      <c r="O1135" s="47"/>
      <c r="P1135" s="47"/>
      <c r="Q1135" s="47"/>
      <c r="R1135" s="47"/>
      <c r="S1135" s="47"/>
      <c r="T1135" s="47"/>
      <c r="U1135" s="47"/>
      <c r="V1135" s="47"/>
      <c r="W1135" s="47"/>
      <c r="X1135" s="47"/>
      <c r="Y1135" s="47"/>
      <c r="Z1135" s="47"/>
      <c r="AA1135" s="47"/>
      <c r="AB1135" s="47"/>
      <c r="AC1135" s="47"/>
      <c r="AD1135" s="47"/>
      <c r="AE1135" s="47"/>
      <c r="AF1135" s="47"/>
      <c r="AG1135" s="47"/>
      <c r="AH1135" s="47"/>
      <c r="AI1135" s="47"/>
      <c r="AJ1135" s="47"/>
      <c r="AK1135" s="47"/>
      <c r="AL1135" s="47"/>
      <c r="AM1135" s="47"/>
      <c r="AN1135" s="47"/>
      <c r="AO1135" s="47"/>
      <c r="AP1135" s="47"/>
      <c r="AQ1135" s="47"/>
      <c r="AR1135" s="47"/>
      <c r="AS1135" s="47"/>
      <c r="AT1135" s="47"/>
      <c r="AU1135" s="47"/>
      <c r="AV1135" s="47"/>
      <c r="AW1135" s="47"/>
      <c r="AX1135" s="47"/>
      <c r="AY1135" s="47"/>
      <c r="AZ1135" s="47"/>
      <c r="BA1135" s="47"/>
      <c r="BB1135" s="47"/>
      <c r="BC1135" s="47"/>
      <c r="BD1135" s="47"/>
      <c r="BE1135" s="47"/>
      <c r="BF1135" s="47"/>
      <c r="BG1135" s="47"/>
      <c r="BH1135" s="47"/>
      <c r="BI1135" s="47"/>
      <c r="BJ1135" s="47"/>
      <c r="BK1135" s="47"/>
      <c r="BL1135" s="47"/>
      <c r="BM1135" s="47"/>
      <c r="BN1135" s="47"/>
      <c r="BO1135" s="47"/>
      <c r="BP1135" s="47"/>
    </row>
    <row r="1136" spans="1:68" ht="12.75" customHeight="1">
      <c r="A1136" s="47"/>
      <c r="B1136" s="47"/>
      <c r="C1136" s="47"/>
      <c r="D1136" s="47"/>
      <c r="E1136" s="47"/>
      <c r="F1136" s="47"/>
      <c r="G1136" s="47"/>
      <c r="H1136" s="50"/>
      <c r="I1136" s="47"/>
      <c r="J1136" s="47"/>
      <c r="K1136" s="61"/>
      <c r="L1136" s="47"/>
      <c r="M1136" s="47"/>
      <c r="N1136" s="47"/>
      <c r="O1136" s="47"/>
      <c r="P1136" s="47"/>
      <c r="Q1136" s="47"/>
      <c r="R1136" s="47"/>
      <c r="S1136" s="47"/>
      <c r="T1136" s="47"/>
      <c r="U1136" s="47"/>
      <c r="V1136" s="47"/>
      <c r="W1136" s="47"/>
      <c r="X1136" s="47"/>
      <c r="Y1136" s="47"/>
      <c r="Z1136" s="47"/>
      <c r="AA1136" s="47"/>
      <c r="AB1136" s="47"/>
      <c r="AC1136" s="47"/>
      <c r="AD1136" s="47"/>
      <c r="AE1136" s="47"/>
      <c r="AF1136" s="47"/>
      <c r="AG1136" s="47"/>
      <c r="AH1136" s="47"/>
      <c r="AI1136" s="47"/>
      <c r="AJ1136" s="47"/>
      <c r="AK1136" s="47"/>
      <c r="AL1136" s="47"/>
      <c r="AM1136" s="47"/>
      <c r="AN1136" s="47"/>
      <c r="AO1136" s="47"/>
      <c r="AP1136" s="47"/>
      <c r="AQ1136" s="47"/>
      <c r="AR1136" s="47"/>
      <c r="AS1136" s="47"/>
      <c r="AT1136" s="47"/>
      <c r="AU1136" s="47"/>
      <c r="AV1136" s="47"/>
      <c r="AW1136" s="47"/>
      <c r="AX1136" s="47"/>
      <c r="AY1136" s="47"/>
      <c r="AZ1136" s="47"/>
      <c r="BA1136" s="47"/>
      <c r="BB1136" s="47"/>
      <c r="BC1136" s="47"/>
      <c r="BD1136" s="47"/>
      <c r="BE1136" s="47"/>
      <c r="BF1136" s="47"/>
      <c r="BG1136" s="47"/>
      <c r="BH1136" s="47"/>
      <c r="BI1136" s="47"/>
      <c r="BJ1136" s="47"/>
      <c r="BK1136" s="47"/>
      <c r="BL1136" s="47"/>
      <c r="BM1136" s="47"/>
      <c r="BN1136" s="47"/>
      <c r="BO1136" s="47"/>
      <c r="BP1136" s="47"/>
    </row>
    <row r="1137" spans="1:68" ht="12.75" customHeight="1">
      <c r="A1137" s="47"/>
      <c r="B1137" s="47"/>
      <c r="C1137" s="47"/>
      <c r="D1137" s="47"/>
      <c r="E1137" s="47"/>
      <c r="F1137" s="47"/>
      <c r="G1137" s="47"/>
      <c r="H1137" s="50"/>
      <c r="I1137" s="47"/>
      <c r="J1137" s="47"/>
      <c r="K1137" s="61"/>
      <c r="L1137" s="47"/>
      <c r="M1137" s="47"/>
      <c r="N1137" s="47"/>
      <c r="O1137" s="47"/>
      <c r="P1137" s="47"/>
      <c r="Q1137" s="47"/>
      <c r="R1137" s="47"/>
      <c r="S1137" s="47"/>
      <c r="T1137" s="47"/>
      <c r="U1137" s="47"/>
      <c r="V1137" s="47"/>
      <c r="W1137" s="47"/>
      <c r="X1137" s="47"/>
      <c r="Y1137" s="47"/>
      <c r="Z1137" s="47"/>
      <c r="AA1137" s="47"/>
      <c r="AB1137" s="47"/>
      <c r="AC1137" s="47"/>
      <c r="AD1137" s="47"/>
      <c r="AE1137" s="47"/>
      <c r="AF1137" s="47"/>
      <c r="AG1137" s="47"/>
      <c r="AH1137" s="47"/>
      <c r="AI1137" s="47"/>
      <c r="AJ1137" s="47"/>
      <c r="AK1137" s="47"/>
      <c r="AL1137" s="47"/>
      <c r="AM1137" s="47"/>
      <c r="AN1137" s="47"/>
      <c r="AO1137" s="47"/>
      <c r="AP1137" s="47"/>
      <c r="AQ1137" s="47"/>
      <c r="AR1137" s="47"/>
      <c r="AS1137" s="47"/>
      <c r="AT1137" s="47"/>
      <c r="AU1137" s="47"/>
      <c r="AV1137" s="47"/>
      <c r="AW1137" s="47"/>
      <c r="AX1137" s="47"/>
      <c r="AY1137" s="47"/>
      <c r="AZ1137" s="47"/>
      <c r="BA1137" s="47"/>
      <c r="BB1137" s="47"/>
      <c r="BC1137" s="47"/>
      <c r="BD1137" s="47"/>
      <c r="BE1137" s="47"/>
      <c r="BF1137" s="47"/>
      <c r="BG1137" s="47"/>
      <c r="BH1137" s="47"/>
      <c r="BI1137" s="47"/>
      <c r="BJ1137" s="47"/>
      <c r="BK1137" s="47"/>
      <c r="BL1137" s="47"/>
      <c r="BM1137" s="47"/>
      <c r="BN1137" s="47"/>
      <c r="BO1137" s="47"/>
      <c r="BP1137" s="47"/>
    </row>
    <row r="1138" spans="1:68" ht="12.75" customHeight="1">
      <c r="A1138" s="47"/>
      <c r="B1138" s="47"/>
      <c r="C1138" s="47"/>
      <c r="D1138" s="47"/>
      <c r="E1138" s="47"/>
      <c r="F1138" s="47"/>
      <c r="G1138" s="47"/>
      <c r="H1138" s="50"/>
      <c r="I1138" s="47"/>
      <c r="J1138" s="47"/>
      <c r="K1138" s="61"/>
      <c r="L1138" s="47"/>
      <c r="M1138" s="47"/>
      <c r="N1138" s="47"/>
      <c r="O1138" s="47"/>
      <c r="P1138" s="47"/>
      <c r="Q1138" s="47"/>
      <c r="R1138" s="47"/>
      <c r="S1138" s="47"/>
      <c r="T1138" s="47"/>
      <c r="U1138" s="47"/>
      <c r="V1138" s="47"/>
      <c r="W1138" s="47"/>
      <c r="X1138" s="47"/>
      <c r="Y1138" s="47"/>
      <c r="Z1138" s="47"/>
      <c r="AA1138" s="47"/>
      <c r="AB1138" s="47"/>
      <c r="AC1138" s="47"/>
      <c r="AD1138" s="47"/>
      <c r="AE1138" s="47"/>
      <c r="AF1138" s="47"/>
      <c r="AG1138" s="47"/>
      <c r="AH1138" s="47"/>
      <c r="AI1138" s="47"/>
      <c r="AJ1138" s="47"/>
      <c r="AK1138" s="47"/>
      <c r="AL1138" s="47"/>
      <c r="AM1138" s="47"/>
      <c r="AN1138" s="47"/>
      <c r="AO1138" s="47"/>
      <c r="AP1138" s="47"/>
      <c r="AQ1138" s="47"/>
      <c r="AR1138" s="47"/>
      <c r="AS1138" s="47"/>
      <c r="AT1138" s="47"/>
      <c r="AU1138" s="47"/>
      <c r="AV1138" s="47"/>
      <c r="AW1138" s="47"/>
      <c r="AX1138" s="47"/>
      <c r="AY1138" s="47"/>
      <c r="AZ1138" s="47"/>
      <c r="BA1138" s="47"/>
      <c r="BB1138" s="47"/>
      <c r="BC1138" s="47"/>
      <c r="BD1138" s="47"/>
      <c r="BE1138" s="47"/>
      <c r="BF1138" s="47"/>
      <c r="BG1138" s="47"/>
      <c r="BH1138" s="47"/>
      <c r="BI1138" s="47"/>
      <c r="BJ1138" s="47"/>
      <c r="BK1138" s="47"/>
      <c r="BL1138" s="47"/>
      <c r="BM1138" s="47"/>
      <c r="BN1138" s="47"/>
      <c r="BO1138" s="47"/>
      <c r="BP1138" s="47"/>
    </row>
    <row r="1139" spans="1:68" ht="12.75" customHeight="1">
      <c r="A1139" s="47"/>
      <c r="B1139" s="47"/>
      <c r="C1139" s="47"/>
      <c r="D1139" s="47"/>
      <c r="E1139" s="47"/>
      <c r="F1139" s="47"/>
      <c r="G1139" s="47"/>
      <c r="H1139" s="50"/>
      <c r="I1139" s="47"/>
      <c r="J1139" s="47"/>
      <c r="K1139" s="61"/>
      <c r="L1139" s="47"/>
      <c r="M1139" s="47"/>
      <c r="N1139" s="47"/>
      <c r="O1139" s="47"/>
      <c r="P1139" s="47"/>
      <c r="Q1139" s="47"/>
      <c r="R1139" s="47"/>
      <c r="S1139" s="47"/>
      <c r="T1139" s="47"/>
      <c r="U1139" s="47"/>
      <c r="V1139" s="47"/>
      <c r="W1139" s="47"/>
      <c r="X1139" s="47"/>
      <c r="Y1139" s="47"/>
      <c r="Z1139" s="47"/>
      <c r="AA1139" s="47"/>
      <c r="AB1139" s="47"/>
      <c r="AC1139" s="47"/>
      <c r="AD1139" s="47"/>
      <c r="AE1139" s="47"/>
      <c r="AF1139" s="47"/>
      <c r="AG1139" s="47"/>
      <c r="AH1139" s="47"/>
      <c r="AI1139" s="47"/>
      <c r="AJ1139" s="47"/>
      <c r="AK1139" s="47"/>
      <c r="AL1139" s="47"/>
      <c r="AM1139" s="47"/>
      <c r="AN1139" s="47"/>
      <c r="AO1139" s="47"/>
      <c r="AP1139" s="47"/>
      <c r="AQ1139" s="47"/>
      <c r="AR1139" s="47"/>
      <c r="AS1139" s="47"/>
      <c r="AT1139" s="47"/>
      <c r="AU1139" s="47"/>
      <c r="AV1139" s="47"/>
      <c r="AW1139" s="47"/>
      <c r="AX1139" s="47"/>
      <c r="AY1139" s="47"/>
      <c r="AZ1139" s="47"/>
      <c r="BA1139" s="47"/>
      <c r="BB1139" s="47"/>
      <c r="BC1139" s="47"/>
      <c r="BD1139" s="47"/>
      <c r="BE1139" s="47"/>
      <c r="BF1139" s="47"/>
      <c r="BG1139" s="47"/>
      <c r="BH1139" s="47"/>
      <c r="BI1139" s="47"/>
      <c r="BJ1139" s="47"/>
      <c r="BK1139" s="47"/>
      <c r="BL1139" s="47"/>
      <c r="BM1139" s="47"/>
      <c r="BN1139" s="47"/>
      <c r="BO1139" s="47"/>
      <c r="BP1139" s="47"/>
    </row>
    <row r="1140" spans="1:68" ht="12.75" customHeight="1">
      <c r="A1140" s="47"/>
      <c r="B1140" s="47"/>
      <c r="C1140" s="47"/>
      <c r="D1140" s="47"/>
      <c r="E1140" s="47"/>
      <c r="F1140" s="47"/>
      <c r="G1140" s="47"/>
      <c r="H1140" s="50"/>
      <c r="I1140" s="47"/>
      <c r="J1140" s="47"/>
      <c r="K1140" s="61"/>
      <c r="L1140" s="47"/>
      <c r="M1140" s="47"/>
      <c r="N1140" s="47"/>
      <c r="O1140" s="47"/>
      <c r="P1140" s="47"/>
      <c r="Q1140" s="47"/>
      <c r="R1140" s="47"/>
      <c r="S1140" s="47"/>
      <c r="T1140" s="47"/>
      <c r="U1140" s="47"/>
      <c r="V1140" s="47"/>
      <c r="W1140" s="47"/>
      <c r="X1140" s="47"/>
      <c r="Y1140" s="47"/>
      <c r="Z1140" s="47"/>
      <c r="AA1140" s="47"/>
      <c r="AB1140" s="47"/>
      <c r="AC1140" s="47"/>
      <c r="AD1140" s="47"/>
      <c r="AE1140" s="47"/>
      <c r="AF1140" s="47"/>
      <c r="AG1140" s="47"/>
      <c r="AH1140" s="47"/>
      <c r="AI1140" s="47"/>
      <c r="AJ1140" s="47"/>
      <c r="AK1140" s="47"/>
      <c r="AL1140" s="47"/>
      <c r="AM1140" s="47"/>
      <c r="AN1140" s="47"/>
      <c r="AO1140" s="47"/>
      <c r="AP1140" s="47"/>
      <c r="AQ1140" s="47"/>
      <c r="AR1140" s="47"/>
      <c r="AS1140" s="47"/>
      <c r="AT1140" s="47"/>
      <c r="AU1140" s="47"/>
      <c r="AV1140" s="47"/>
      <c r="AW1140" s="47"/>
      <c r="AX1140" s="47"/>
      <c r="AY1140" s="47"/>
      <c r="AZ1140" s="47"/>
      <c r="BA1140" s="47"/>
      <c r="BB1140" s="47"/>
      <c r="BC1140" s="47"/>
      <c r="BD1140" s="47"/>
      <c r="BE1140" s="47"/>
      <c r="BF1140" s="47"/>
      <c r="BG1140" s="47"/>
      <c r="BH1140" s="47"/>
      <c r="BI1140" s="47"/>
      <c r="BJ1140" s="47"/>
      <c r="BK1140" s="47"/>
      <c r="BL1140" s="47"/>
      <c r="BM1140" s="47"/>
      <c r="BN1140" s="47"/>
      <c r="BO1140" s="47"/>
      <c r="BP1140" s="47"/>
    </row>
    <row r="1141" spans="1:68" ht="12.75" customHeight="1">
      <c r="A1141" s="47"/>
      <c r="B1141" s="47"/>
      <c r="C1141" s="47"/>
      <c r="D1141" s="47"/>
      <c r="E1141" s="47"/>
      <c r="F1141" s="47"/>
      <c r="G1141" s="47"/>
      <c r="H1141" s="50"/>
      <c r="I1141" s="47"/>
      <c r="J1141" s="47"/>
      <c r="K1141" s="61"/>
      <c r="L1141" s="47"/>
      <c r="M1141" s="47"/>
      <c r="N1141" s="47"/>
      <c r="O1141" s="47"/>
      <c r="P1141" s="47"/>
      <c r="Q1141" s="47"/>
      <c r="R1141" s="47"/>
      <c r="S1141" s="47"/>
      <c r="T1141" s="47"/>
      <c r="U1141" s="47"/>
      <c r="V1141" s="47"/>
      <c r="W1141" s="47"/>
      <c r="X1141" s="47"/>
      <c r="Y1141" s="47"/>
      <c r="Z1141" s="47"/>
      <c r="AA1141" s="47"/>
      <c r="AB1141" s="47"/>
      <c r="AC1141" s="47"/>
      <c r="AD1141" s="47"/>
      <c r="AE1141" s="47"/>
      <c r="AF1141" s="47"/>
      <c r="AG1141" s="47"/>
      <c r="AH1141" s="47"/>
      <c r="AI1141" s="47"/>
      <c r="AJ1141" s="47"/>
      <c r="AK1141" s="47"/>
      <c r="AL1141" s="47"/>
      <c r="AM1141" s="47"/>
      <c r="AN1141" s="47"/>
      <c r="AO1141" s="47"/>
      <c r="AP1141" s="47"/>
      <c r="AQ1141" s="47"/>
      <c r="AR1141" s="47"/>
      <c r="AS1141" s="47"/>
      <c r="AT1141" s="47"/>
      <c r="AU1141" s="47"/>
      <c r="AV1141" s="47"/>
      <c r="AW1141" s="47"/>
      <c r="AX1141" s="47"/>
      <c r="AY1141" s="47"/>
      <c r="AZ1141" s="47"/>
      <c r="BA1141" s="47"/>
      <c r="BB1141" s="47"/>
      <c r="BC1141" s="47"/>
      <c r="BD1141" s="47"/>
      <c r="BE1141" s="47"/>
      <c r="BF1141" s="47"/>
      <c r="BG1141" s="47"/>
      <c r="BH1141" s="47"/>
      <c r="BI1141" s="47"/>
      <c r="BJ1141" s="47"/>
      <c r="BK1141" s="47"/>
      <c r="BL1141" s="47"/>
      <c r="BM1141" s="47"/>
      <c r="BN1141" s="47"/>
      <c r="BO1141" s="47"/>
      <c r="BP1141" s="47"/>
    </row>
    <row r="1142" spans="1:68" ht="12.75" customHeight="1">
      <c r="A1142" s="47"/>
      <c r="B1142" s="47"/>
      <c r="C1142" s="47"/>
      <c r="D1142" s="47"/>
      <c r="E1142" s="47"/>
      <c r="F1142" s="47"/>
      <c r="G1142" s="47"/>
      <c r="H1142" s="50"/>
      <c r="I1142" s="47"/>
      <c r="J1142" s="47"/>
      <c r="K1142" s="61"/>
      <c r="L1142" s="47"/>
      <c r="M1142" s="47"/>
      <c r="N1142" s="47"/>
      <c r="O1142" s="47"/>
      <c r="P1142" s="47"/>
      <c r="Q1142" s="47"/>
      <c r="R1142" s="47"/>
      <c r="S1142" s="47"/>
      <c r="T1142" s="47"/>
      <c r="U1142" s="47"/>
      <c r="V1142" s="47"/>
      <c r="W1142" s="47"/>
      <c r="X1142" s="47"/>
      <c r="Y1142" s="47"/>
      <c r="Z1142" s="47"/>
      <c r="AA1142" s="47"/>
      <c r="AB1142" s="47"/>
      <c r="AC1142" s="47"/>
      <c r="AD1142" s="47"/>
      <c r="AE1142" s="47"/>
      <c r="AF1142" s="47"/>
      <c r="AG1142" s="47"/>
      <c r="AH1142" s="47"/>
      <c r="AI1142" s="47"/>
      <c r="AJ1142" s="47"/>
      <c r="AK1142" s="47"/>
      <c r="AL1142" s="47"/>
      <c r="AM1142" s="47"/>
      <c r="AN1142" s="47"/>
      <c r="AO1142" s="47"/>
      <c r="AP1142" s="47"/>
      <c r="AQ1142" s="47"/>
      <c r="AR1142" s="47"/>
      <c r="AS1142" s="47"/>
      <c r="AT1142" s="47"/>
      <c r="AU1142" s="47"/>
      <c r="AV1142" s="47"/>
      <c r="AW1142" s="47"/>
      <c r="AX1142" s="47"/>
      <c r="AY1142" s="47"/>
      <c r="AZ1142" s="47"/>
      <c r="BA1142" s="47"/>
      <c r="BB1142" s="47"/>
      <c r="BC1142" s="47"/>
      <c r="BD1142" s="47"/>
      <c r="BE1142" s="47"/>
      <c r="BF1142" s="47"/>
      <c r="BG1142" s="47"/>
      <c r="BH1142" s="47"/>
      <c r="BI1142" s="47"/>
      <c r="BJ1142" s="47"/>
      <c r="BK1142" s="47"/>
      <c r="BL1142" s="47"/>
      <c r="BM1142" s="47"/>
      <c r="BN1142" s="47"/>
      <c r="BO1142" s="47"/>
      <c r="BP1142" s="47"/>
    </row>
    <row r="1143" spans="1:68" ht="12.75" customHeight="1">
      <c r="A1143" s="47"/>
      <c r="B1143" s="47"/>
      <c r="C1143" s="47"/>
      <c r="D1143" s="47"/>
      <c r="E1143" s="47"/>
      <c r="F1143" s="47"/>
      <c r="G1143" s="47"/>
      <c r="H1143" s="50"/>
      <c r="I1143" s="47"/>
      <c r="J1143" s="47"/>
      <c r="K1143" s="61"/>
      <c r="L1143" s="47"/>
      <c r="M1143" s="47"/>
      <c r="N1143" s="47"/>
      <c r="O1143" s="47"/>
      <c r="P1143" s="47"/>
      <c r="Q1143" s="47"/>
      <c r="R1143" s="47"/>
      <c r="S1143" s="47"/>
      <c r="T1143" s="47"/>
      <c r="U1143" s="47"/>
      <c r="V1143" s="47"/>
      <c r="W1143" s="47"/>
      <c r="X1143" s="47"/>
      <c r="Y1143" s="47"/>
      <c r="Z1143" s="47"/>
      <c r="AA1143" s="47"/>
      <c r="AB1143" s="47"/>
      <c r="AC1143" s="47"/>
      <c r="AD1143" s="47"/>
      <c r="AE1143" s="47"/>
      <c r="AF1143" s="47"/>
      <c r="AG1143" s="47"/>
      <c r="AH1143" s="47"/>
      <c r="AI1143" s="47"/>
      <c r="AJ1143" s="47"/>
      <c r="AK1143" s="47"/>
      <c r="AL1143" s="47"/>
      <c r="AM1143" s="47"/>
      <c r="AN1143" s="47"/>
      <c r="AO1143" s="47"/>
      <c r="AP1143" s="47"/>
      <c r="AQ1143" s="47"/>
      <c r="AR1143" s="47"/>
      <c r="AS1143" s="47"/>
      <c r="AT1143" s="47"/>
      <c r="AU1143" s="47"/>
      <c r="AV1143" s="47"/>
      <c r="AW1143" s="47"/>
      <c r="AX1143" s="47"/>
      <c r="AY1143" s="47"/>
      <c r="AZ1143" s="47"/>
      <c r="BA1143" s="47"/>
      <c r="BB1143" s="47"/>
      <c r="BC1143" s="47"/>
      <c r="BD1143" s="47"/>
      <c r="BE1143" s="47"/>
      <c r="BF1143" s="47"/>
      <c r="BG1143" s="47"/>
      <c r="BH1143" s="47"/>
      <c r="BI1143" s="47"/>
      <c r="BJ1143" s="47"/>
      <c r="BK1143" s="47"/>
      <c r="BL1143" s="47"/>
      <c r="BM1143" s="47"/>
      <c r="BN1143" s="47"/>
      <c r="BO1143" s="47"/>
      <c r="BP1143" s="47"/>
    </row>
    <row r="1144" spans="1:68" ht="12.75" customHeight="1">
      <c r="A1144" s="47"/>
      <c r="B1144" s="47"/>
      <c r="C1144" s="47"/>
      <c r="D1144" s="47"/>
      <c r="E1144" s="47"/>
      <c r="F1144" s="47"/>
      <c r="G1144" s="47"/>
      <c r="H1144" s="50"/>
      <c r="I1144" s="47"/>
      <c r="J1144" s="47"/>
      <c r="K1144" s="61"/>
      <c r="L1144" s="47"/>
      <c r="M1144" s="47"/>
      <c r="N1144" s="47"/>
      <c r="O1144" s="47"/>
      <c r="P1144" s="47"/>
      <c r="Q1144" s="47"/>
      <c r="R1144" s="47"/>
      <c r="S1144" s="47"/>
      <c r="T1144" s="47"/>
      <c r="U1144" s="47"/>
      <c r="V1144" s="47"/>
      <c r="W1144" s="47"/>
      <c r="X1144" s="47"/>
      <c r="Y1144" s="47"/>
      <c r="Z1144" s="47"/>
      <c r="AA1144" s="47"/>
      <c r="AB1144" s="47"/>
      <c r="AC1144" s="47"/>
      <c r="AD1144" s="47"/>
      <c r="AE1144" s="47"/>
      <c r="AF1144" s="47"/>
      <c r="AG1144" s="47"/>
      <c r="AH1144" s="47"/>
      <c r="AI1144" s="47"/>
      <c r="AJ1144" s="47"/>
      <c r="AK1144" s="47"/>
      <c r="AL1144" s="47"/>
      <c r="AM1144" s="47"/>
      <c r="AN1144" s="47"/>
      <c r="AO1144" s="47"/>
      <c r="AP1144" s="47"/>
      <c r="AQ1144" s="47"/>
      <c r="AR1144" s="47"/>
      <c r="AS1144" s="47"/>
      <c r="AT1144" s="47"/>
      <c r="AU1144" s="47"/>
      <c r="AV1144" s="47"/>
      <c r="AW1144" s="47"/>
      <c r="AX1144" s="47"/>
      <c r="AY1144" s="47"/>
      <c r="AZ1144" s="47"/>
      <c r="BA1144" s="47"/>
      <c r="BB1144" s="47"/>
      <c r="BC1144" s="47"/>
      <c r="BD1144" s="47"/>
      <c r="BE1144" s="47"/>
      <c r="BF1144" s="47"/>
      <c r="BG1144" s="47"/>
      <c r="BH1144" s="47"/>
      <c r="BI1144" s="47"/>
      <c r="BJ1144" s="47"/>
      <c r="BK1144" s="47"/>
      <c r="BL1144" s="47"/>
      <c r="BM1144" s="47"/>
      <c r="BN1144" s="47"/>
      <c r="BO1144" s="47"/>
      <c r="BP1144" s="47"/>
    </row>
    <row r="1145" spans="1:68" ht="12.75" customHeight="1">
      <c r="A1145" s="47"/>
      <c r="B1145" s="47"/>
      <c r="C1145" s="47"/>
      <c r="D1145" s="47"/>
      <c r="E1145" s="47"/>
      <c r="F1145" s="47"/>
      <c r="G1145" s="47"/>
      <c r="H1145" s="50"/>
      <c r="I1145" s="47"/>
      <c r="J1145" s="47"/>
      <c r="K1145" s="61"/>
      <c r="L1145" s="47"/>
      <c r="M1145" s="47"/>
      <c r="N1145" s="47"/>
      <c r="O1145" s="47"/>
      <c r="P1145" s="47"/>
      <c r="Q1145" s="47"/>
      <c r="R1145" s="47"/>
      <c r="S1145" s="47"/>
      <c r="T1145" s="47"/>
      <c r="U1145" s="47"/>
      <c r="V1145" s="47"/>
      <c r="W1145" s="47"/>
      <c r="X1145" s="47"/>
      <c r="Y1145" s="47"/>
      <c r="Z1145" s="47"/>
      <c r="AA1145" s="47"/>
      <c r="AB1145" s="47"/>
      <c r="AC1145" s="47"/>
      <c r="AD1145" s="47"/>
      <c r="AE1145" s="47"/>
      <c r="AF1145" s="47"/>
      <c r="AG1145" s="47"/>
      <c r="AH1145" s="47"/>
      <c r="AI1145" s="47"/>
      <c r="AJ1145" s="47"/>
      <c r="AK1145" s="47"/>
      <c r="AL1145" s="47"/>
      <c r="AM1145" s="47"/>
      <c r="AN1145" s="47"/>
      <c r="AO1145" s="47"/>
      <c r="AP1145" s="47"/>
      <c r="AQ1145" s="47"/>
      <c r="AR1145" s="47"/>
      <c r="AS1145" s="47"/>
      <c r="AT1145" s="47"/>
      <c r="AU1145" s="47"/>
      <c r="AV1145" s="47"/>
      <c r="AW1145" s="47"/>
      <c r="AX1145" s="47"/>
      <c r="AY1145" s="47"/>
      <c r="AZ1145" s="47"/>
      <c r="BA1145" s="47"/>
      <c r="BB1145" s="47"/>
      <c r="BC1145" s="47"/>
      <c r="BD1145" s="47"/>
      <c r="BE1145" s="47"/>
      <c r="BF1145" s="47"/>
      <c r="BG1145" s="47"/>
      <c r="BH1145" s="47"/>
      <c r="BI1145" s="47"/>
      <c r="BJ1145" s="47"/>
      <c r="BK1145" s="47"/>
      <c r="BL1145" s="47"/>
      <c r="BM1145" s="47"/>
      <c r="BN1145" s="47"/>
      <c r="BO1145" s="47"/>
      <c r="BP1145" s="47"/>
    </row>
    <row r="1146" spans="1:68" ht="12.75" customHeight="1">
      <c r="A1146" s="47"/>
      <c r="B1146" s="47"/>
      <c r="C1146" s="47"/>
      <c r="D1146" s="47"/>
      <c r="E1146" s="47"/>
      <c r="F1146" s="47"/>
      <c r="G1146" s="47"/>
      <c r="H1146" s="50"/>
      <c r="I1146" s="47"/>
      <c r="J1146" s="47"/>
      <c r="K1146" s="61"/>
      <c r="L1146" s="47"/>
      <c r="M1146" s="47"/>
      <c r="N1146" s="47"/>
      <c r="O1146" s="47"/>
      <c r="P1146" s="47"/>
      <c r="Q1146" s="47"/>
      <c r="R1146" s="47"/>
      <c r="S1146" s="47"/>
      <c r="T1146" s="47"/>
      <c r="U1146" s="47"/>
      <c r="V1146" s="47"/>
      <c r="W1146" s="47"/>
      <c r="X1146" s="47"/>
      <c r="Y1146" s="47"/>
      <c r="Z1146" s="47"/>
      <c r="AA1146" s="47"/>
      <c r="AB1146" s="47"/>
      <c r="AC1146" s="47"/>
      <c r="AD1146" s="47"/>
      <c r="AE1146" s="47"/>
      <c r="AF1146" s="47"/>
      <c r="AG1146" s="47"/>
      <c r="AH1146" s="47"/>
      <c r="AI1146" s="47"/>
      <c r="AJ1146" s="47"/>
      <c r="AK1146" s="47"/>
      <c r="AL1146" s="47"/>
      <c r="AM1146" s="47"/>
      <c r="AN1146" s="47"/>
      <c r="AO1146" s="47"/>
      <c r="AP1146" s="47"/>
      <c r="AQ1146" s="47"/>
      <c r="AR1146" s="47"/>
      <c r="AS1146" s="47"/>
      <c r="AT1146" s="47"/>
      <c r="AU1146" s="47"/>
      <c r="AV1146" s="47"/>
      <c r="AW1146" s="47"/>
      <c r="AX1146" s="47"/>
      <c r="AY1146" s="47"/>
      <c r="AZ1146" s="47"/>
      <c r="BA1146" s="47"/>
      <c r="BB1146" s="47"/>
      <c r="BC1146" s="47"/>
      <c r="BD1146" s="47"/>
      <c r="BE1146" s="47"/>
      <c r="BF1146" s="47"/>
      <c r="BG1146" s="47"/>
      <c r="BH1146" s="47"/>
      <c r="BI1146" s="47"/>
      <c r="BJ1146" s="47"/>
      <c r="BK1146" s="47"/>
      <c r="BL1146" s="47"/>
      <c r="BM1146" s="47"/>
      <c r="BN1146" s="47"/>
      <c r="BO1146" s="47"/>
      <c r="BP1146" s="47"/>
    </row>
    <row r="1147" spans="1:68" ht="12.75" customHeight="1">
      <c r="A1147" s="47"/>
      <c r="B1147" s="47"/>
      <c r="C1147" s="47"/>
      <c r="D1147" s="47"/>
      <c r="E1147" s="47"/>
      <c r="F1147" s="47"/>
      <c r="G1147" s="47"/>
      <c r="H1147" s="50"/>
      <c r="I1147" s="47"/>
      <c r="J1147" s="47"/>
      <c r="K1147" s="61"/>
      <c r="L1147" s="47"/>
      <c r="M1147" s="47"/>
      <c r="N1147" s="47"/>
      <c r="O1147" s="47"/>
      <c r="P1147" s="47"/>
      <c r="Q1147" s="47"/>
      <c r="R1147" s="47"/>
      <c r="S1147" s="47"/>
      <c r="T1147" s="47"/>
      <c r="U1147" s="47"/>
      <c r="V1147" s="47"/>
      <c r="W1147" s="47"/>
      <c r="X1147" s="47"/>
      <c r="Y1147" s="47"/>
      <c r="Z1147" s="47"/>
      <c r="AA1147" s="47"/>
      <c r="AB1147" s="47"/>
      <c r="AC1147" s="47"/>
      <c r="AD1147" s="47"/>
      <c r="AE1147" s="47"/>
      <c r="AF1147" s="47"/>
      <c r="AG1147" s="47"/>
      <c r="AH1147" s="47"/>
      <c r="AI1147" s="47"/>
      <c r="AJ1147" s="47"/>
      <c r="AK1147" s="47"/>
      <c r="AL1147" s="47"/>
      <c r="AM1147" s="47"/>
      <c r="AN1147" s="47"/>
      <c r="AO1147" s="47"/>
      <c r="AP1147" s="47"/>
      <c r="AQ1147" s="47"/>
      <c r="AR1147" s="47"/>
      <c r="AS1147" s="47"/>
      <c r="AT1147" s="47"/>
      <c r="AU1147" s="47"/>
      <c r="AV1147" s="47"/>
      <c r="AW1147" s="47"/>
      <c r="AX1147" s="47"/>
      <c r="AY1147" s="47"/>
      <c r="AZ1147" s="47"/>
      <c r="BA1147" s="47"/>
      <c r="BB1147" s="47"/>
      <c r="BC1147" s="47"/>
      <c r="BD1147" s="47"/>
      <c r="BE1147" s="47"/>
      <c r="BF1147" s="47"/>
      <c r="BG1147" s="47"/>
      <c r="BH1147" s="47"/>
      <c r="BI1147" s="47"/>
      <c r="BJ1147" s="47"/>
      <c r="BK1147" s="47"/>
      <c r="BL1147" s="47"/>
      <c r="BM1147" s="47"/>
      <c r="BN1147" s="47"/>
      <c r="BO1147" s="47"/>
      <c r="BP1147" s="47"/>
    </row>
    <row r="1148" spans="1:68" ht="12.75" customHeight="1">
      <c r="A1148" s="47"/>
      <c r="B1148" s="47"/>
      <c r="C1148" s="47"/>
      <c r="D1148" s="47"/>
      <c r="E1148" s="47"/>
      <c r="F1148" s="47"/>
      <c r="G1148" s="47"/>
      <c r="H1148" s="50"/>
      <c r="I1148" s="47"/>
      <c r="J1148" s="47"/>
      <c r="K1148" s="61"/>
      <c r="L1148" s="47"/>
      <c r="M1148" s="47"/>
      <c r="N1148" s="47"/>
      <c r="O1148" s="47"/>
      <c r="P1148" s="47"/>
      <c r="Q1148" s="47"/>
      <c r="R1148" s="47"/>
      <c r="S1148" s="47"/>
      <c r="T1148" s="47"/>
      <c r="U1148" s="47"/>
      <c r="V1148" s="47"/>
      <c r="W1148" s="47"/>
      <c r="X1148" s="47"/>
      <c r="Y1148" s="47"/>
      <c r="Z1148" s="47"/>
      <c r="AA1148" s="47"/>
      <c r="AB1148" s="47"/>
      <c r="AC1148" s="47"/>
      <c r="AD1148" s="47"/>
      <c r="AE1148" s="47"/>
      <c r="AF1148" s="47"/>
      <c r="AG1148" s="47"/>
      <c r="AH1148" s="47"/>
      <c r="AI1148" s="47"/>
      <c r="AJ1148" s="47"/>
      <c r="AK1148" s="47"/>
      <c r="AL1148" s="47"/>
      <c r="AM1148" s="47"/>
      <c r="AN1148" s="47"/>
      <c r="AO1148" s="47"/>
      <c r="AP1148" s="47"/>
      <c r="AQ1148" s="47"/>
      <c r="AR1148" s="47"/>
      <c r="AS1148" s="47"/>
      <c r="AT1148" s="47"/>
      <c r="AU1148" s="47"/>
      <c r="AV1148" s="47"/>
      <c r="AW1148" s="47"/>
      <c r="AX1148" s="47"/>
      <c r="AY1148" s="47"/>
      <c r="AZ1148" s="47"/>
      <c r="BA1148" s="47"/>
      <c r="BB1148" s="47"/>
      <c r="BC1148" s="47"/>
      <c r="BD1148" s="47"/>
      <c r="BE1148" s="47"/>
      <c r="BF1148" s="47"/>
      <c r="BG1148" s="47"/>
      <c r="BH1148" s="47"/>
      <c r="BI1148" s="47"/>
      <c r="BJ1148" s="47"/>
      <c r="BK1148" s="47"/>
      <c r="BL1148" s="47"/>
      <c r="BM1148" s="47"/>
      <c r="BN1148" s="47"/>
      <c r="BO1148" s="47"/>
      <c r="BP1148" s="47"/>
    </row>
    <row r="1149" spans="1:68" ht="12.75" customHeight="1">
      <c r="A1149" s="47"/>
      <c r="B1149" s="47"/>
      <c r="C1149" s="47"/>
      <c r="D1149" s="47"/>
      <c r="E1149" s="47"/>
      <c r="F1149" s="47"/>
      <c r="G1149" s="47"/>
      <c r="H1149" s="50"/>
      <c r="I1149" s="47"/>
      <c r="J1149" s="47"/>
      <c r="K1149" s="61"/>
      <c r="L1149" s="47"/>
      <c r="M1149" s="47"/>
      <c r="N1149" s="47"/>
      <c r="O1149" s="47"/>
      <c r="P1149" s="47"/>
      <c r="Q1149" s="47"/>
      <c r="R1149" s="47"/>
      <c r="S1149" s="47"/>
      <c r="T1149" s="47"/>
      <c r="U1149" s="47"/>
      <c r="V1149" s="47"/>
      <c r="W1149" s="47"/>
      <c r="X1149" s="47"/>
      <c r="Y1149" s="47"/>
      <c r="Z1149" s="47"/>
      <c r="AA1149" s="47"/>
      <c r="AB1149" s="47"/>
      <c r="AC1149" s="47"/>
      <c r="AD1149" s="47"/>
      <c r="AE1149" s="47"/>
      <c r="AF1149" s="47"/>
      <c r="AG1149" s="47"/>
      <c r="AH1149" s="47"/>
      <c r="AI1149" s="47"/>
      <c r="AJ1149" s="47"/>
      <c r="AK1149" s="47"/>
      <c r="AL1149" s="47"/>
      <c r="AM1149" s="47"/>
      <c r="AN1149" s="47"/>
      <c r="AO1149" s="47"/>
      <c r="AP1149" s="47"/>
      <c r="AQ1149" s="47"/>
      <c r="AR1149" s="47"/>
      <c r="AS1149" s="47"/>
      <c r="AT1149" s="47"/>
      <c r="AU1149" s="47"/>
      <c r="AV1149" s="47"/>
      <c r="AW1149" s="47"/>
      <c r="AX1149" s="47"/>
      <c r="AY1149" s="47"/>
      <c r="AZ1149" s="47"/>
      <c r="BA1149" s="47"/>
      <c r="BB1149" s="47"/>
      <c r="BC1149" s="47"/>
      <c r="BD1149" s="47"/>
      <c r="BE1149" s="47"/>
      <c r="BF1149" s="47"/>
      <c r="BG1149" s="47"/>
      <c r="BH1149" s="47"/>
      <c r="BI1149" s="47"/>
      <c r="BJ1149" s="47"/>
      <c r="BK1149" s="47"/>
      <c r="BL1149" s="47"/>
      <c r="BM1149" s="47"/>
      <c r="BN1149" s="47"/>
      <c r="BO1149" s="47"/>
      <c r="BP1149" s="47"/>
    </row>
    <row r="1150" spans="1:68" ht="12.75" customHeight="1">
      <c r="A1150" s="47"/>
      <c r="B1150" s="47"/>
      <c r="C1150" s="47"/>
      <c r="D1150" s="47"/>
      <c r="E1150" s="47"/>
      <c r="F1150" s="47"/>
      <c r="G1150" s="47"/>
      <c r="H1150" s="50"/>
      <c r="I1150" s="47"/>
      <c r="J1150" s="47"/>
      <c r="K1150" s="61"/>
      <c r="L1150" s="47"/>
      <c r="M1150" s="47"/>
      <c r="N1150" s="47"/>
      <c r="O1150" s="47"/>
      <c r="P1150" s="47"/>
      <c r="Q1150" s="47"/>
      <c r="R1150" s="47"/>
      <c r="S1150" s="47"/>
      <c r="T1150" s="47"/>
      <c r="U1150" s="47"/>
      <c r="V1150" s="47"/>
      <c r="W1150" s="47"/>
      <c r="X1150" s="47"/>
      <c r="Y1150" s="47"/>
      <c r="Z1150" s="47"/>
      <c r="AA1150" s="47"/>
      <c r="AB1150" s="47"/>
      <c r="AC1150" s="47"/>
      <c r="AD1150" s="47"/>
      <c r="AE1150" s="47"/>
      <c r="AF1150" s="47"/>
      <c r="AG1150" s="47"/>
      <c r="AH1150" s="47"/>
      <c r="AI1150" s="47"/>
      <c r="AJ1150" s="47"/>
      <c r="AK1150" s="47"/>
      <c r="AL1150" s="47"/>
      <c r="AM1150" s="47"/>
      <c r="AN1150" s="47"/>
      <c r="AO1150" s="47"/>
      <c r="AP1150" s="47"/>
      <c r="AQ1150" s="47"/>
      <c r="AR1150" s="47"/>
      <c r="AS1150" s="47"/>
      <c r="AT1150" s="47"/>
      <c r="AU1150" s="47"/>
      <c r="AV1150" s="47"/>
      <c r="AW1150" s="47"/>
      <c r="AX1150" s="47"/>
      <c r="AY1150" s="47"/>
      <c r="AZ1150" s="47"/>
      <c r="BA1150" s="47"/>
      <c r="BB1150" s="47"/>
      <c r="BC1150" s="47"/>
      <c r="BD1150" s="47"/>
      <c r="BE1150" s="47"/>
      <c r="BF1150" s="47"/>
      <c r="BG1150" s="47"/>
      <c r="BH1150" s="47"/>
      <c r="BI1150" s="47"/>
      <c r="BJ1150" s="47"/>
      <c r="BK1150" s="47"/>
      <c r="BL1150" s="47"/>
      <c r="BM1150" s="47"/>
      <c r="BN1150" s="47"/>
      <c r="BO1150" s="47"/>
      <c r="BP1150" s="47"/>
    </row>
    <row r="1151" spans="1:68" ht="12.75" customHeight="1">
      <c r="A1151" s="47"/>
      <c r="B1151" s="47"/>
      <c r="C1151" s="47"/>
      <c r="D1151" s="47"/>
      <c r="E1151" s="47"/>
      <c r="F1151" s="47"/>
      <c r="G1151" s="47"/>
      <c r="H1151" s="50"/>
      <c r="I1151" s="47"/>
      <c r="J1151" s="47"/>
      <c r="K1151" s="61"/>
      <c r="L1151" s="47"/>
      <c r="M1151" s="47"/>
      <c r="N1151" s="47"/>
      <c r="O1151" s="47"/>
      <c r="P1151" s="47"/>
      <c r="Q1151" s="47"/>
      <c r="R1151" s="47"/>
      <c r="S1151" s="47"/>
      <c r="T1151" s="47"/>
      <c r="U1151" s="47"/>
      <c r="V1151" s="47"/>
      <c r="W1151" s="47"/>
      <c r="X1151" s="47"/>
      <c r="Y1151" s="47"/>
      <c r="Z1151" s="47"/>
      <c r="AA1151" s="47"/>
      <c r="AB1151" s="47"/>
      <c r="AC1151" s="47"/>
      <c r="AD1151" s="47"/>
      <c r="AE1151" s="47"/>
      <c r="AF1151" s="47"/>
      <c r="AG1151" s="47"/>
      <c r="AH1151" s="47"/>
      <c r="AI1151" s="47"/>
      <c r="AJ1151" s="47"/>
      <c r="AK1151" s="47"/>
      <c r="AL1151" s="47"/>
      <c r="AM1151" s="47"/>
      <c r="AN1151" s="47"/>
      <c r="AO1151" s="47"/>
      <c r="AP1151" s="47"/>
      <c r="AQ1151" s="47"/>
      <c r="AR1151" s="47"/>
      <c r="AS1151" s="47"/>
      <c r="AT1151" s="47"/>
      <c r="AU1151" s="47"/>
      <c r="AV1151" s="47"/>
      <c r="AW1151" s="47"/>
      <c r="AX1151" s="47"/>
      <c r="AY1151" s="47"/>
      <c r="AZ1151" s="47"/>
      <c r="BA1151" s="47"/>
      <c r="BB1151" s="47"/>
      <c r="BC1151" s="47"/>
      <c r="BD1151" s="47"/>
      <c r="BE1151" s="47"/>
      <c r="BF1151" s="47"/>
      <c r="BG1151" s="47"/>
      <c r="BH1151" s="47"/>
      <c r="BI1151" s="47"/>
      <c r="BJ1151" s="47"/>
      <c r="BK1151" s="47"/>
      <c r="BL1151" s="47"/>
      <c r="BM1151" s="47"/>
      <c r="BN1151" s="47"/>
      <c r="BO1151" s="47"/>
      <c r="BP1151" s="47"/>
    </row>
    <row r="1152" spans="1:68" ht="12.75" customHeight="1">
      <c r="A1152" s="47"/>
      <c r="B1152" s="47"/>
      <c r="C1152" s="47"/>
      <c r="D1152" s="47"/>
      <c r="E1152" s="47"/>
      <c r="F1152" s="47"/>
      <c r="G1152" s="47"/>
      <c r="H1152" s="50"/>
      <c r="I1152" s="47"/>
      <c r="J1152" s="47"/>
      <c r="K1152" s="61"/>
      <c r="L1152" s="47"/>
      <c r="M1152" s="47"/>
      <c r="N1152" s="47"/>
      <c r="O1152" s="47"/>
      <c r="P1152" s="47"/>
      <c r="Q1152" s="47"/>
      <c r="R1152" s="47"/>
      <c r="S1152" s="47"/>
      <c r="T1152" s="47"/>
      <c r="U1152" s="47"/>
      <c r="V1152" s="47"/>
      <c r="W1152" s="47"/>
      <c r="X1152" s="47"/>
      <c r="Y1152" s="47"/>
      <c r="Z1152" s="47"/>
      <c r="AA1152" s="47"/>
      <c r="AB1152" s="47"/>
      <c r="AC1152" s="47"/>
      <c r="AD1152" s="47"/>
      <c r="AE1152" s="47"/>
      <c r="AF1152" s="47"/>
      <c r="AG1152" s="47"/>
      <c r="AH1152" s="47"/>
      <c r="AI1152" s="47"/>
      <c r="AJ1152" s="47"/>
      <c r="AK1152" s="47"/>
      <c r="AL1152" s="47"/>
      <c r="AM1152" s="47"/>
      <c r="AN1152" s="47"/>
      <c r="AO1152" s="47"/>
      <c r="AP1152" s="47"/>
      <c r="AQ1152" s="47"/>
      <c r="AR1152" s="47"/>
      <c r="AS1152" s="47"/>
      <c r="AT1152" s="47"/>
      <c r="AU1152" s="47"/>
      <c r="AV1152" s="47"/>
      <c r="AW1152" s="47"/>
      <c r="AX1152" s="47"/>
      <c r="AY1152" s="47"/>
      <c r="AZ1152" s="47"/>
      <c r="BA1152" s="47"/>
      <c r="BB1152" s="47"/>
      <c r="BC1152" s="47"/>
      <c r="BD1152" s="47"/>
      <c r="BE1152" s="47"/>
      <c r="BF1152" s="47"/>
      <c r="BG1152" s="47"/>
      <c r="BH1152" s="47"/>
      <c r="BI1152" s="47"/>
      <c r="BJ1152" s="47"/>
      <c r="BK1152" s="47"/>
      <c r="BL1152" s="47"/>
      <c r="BM1152" s="47"/>
      <c r="BN1152" s="47"/>
      <c r="BO1152" s="47"/>
      <c r="BP1152" s="47"/>
    </row>
    <row r="1153" spans="1:68" ht="12.75" customHeight="1">
      <c r="A1153" s="47"/>
      <c r="B1153" s="47"/>
      <c r="C1153" s="47"/>
      <c r="D1153" s="47"/>
      <c r="E1153" s="47"/>
      <c r="F1153" s="47"/>
      <c r="G1153" s="47"/>
      <c r="H1153" s="50"/>
      <c r="I1153" s="47"/>
      <c r="J1153" s="47"/>
      <c r="K1153" s="61"/>
      <c r="L1153" s="47"/>
      <c r="M1153" s="47"/>
      <c r="N1153" s="47"/>
      <c r="O1153" s="47"/>
      <c r="P1153" s="47"/>
      <c r="Q1153" s="47"/>
      <c r="R1153" s="47"/>
      <c r="S1153" s="47"/>
      <c r="T1153" s="47"/>
      <c r="U1153" s="47"/>
      <c r="V1153" s="47"/>
      <c r="W1153" s="47"/>
      <c r="X1153" s="47"/>
      <c r="Y1153" s="47"/>
      <c r="Z1153" s="47"/>
      <c r="AA1153" s="47"/>
      <c r="AB1153" s="47"/>
      <c r="AC1153" s="47"/>
      <c r="AD1153" s="47"/>
      <c r="AE1153" s="47"/>
      <c r="AF1153" s="47"/>
      <c r="AG1153" s="47"/>
      <c r="AH1153" s="47"/>
      <c r="AI1153" s="47"/>
      <c r="AJ1153" s="47"/>
      <c r="AK1153" s="47"/>
      <c r="AL1153" s="47"/>
      <c r="AM1153" s="47"/>
      <c r="AN1153" s="47"/>
      <c r="AO1153" s="47"/>
      <c r="AP1153" s="47"/>
      <c r="AQ1153" s="47"/>
      <c r="AR1153" s="47"/>
      <c r="AS1153" s="47"/>
      <c r="AT1153" s="47"/>
      <c r="AU1153" s="47"/>
      <c r="AV1153" s="47"/>
      <c r="AW1153" s="47"/>
      <c r="AX1153" s="47"/>
      <c r="AY1153" s="47"/>
      <c r="AZ1153" s="47"/>
      <c r="BA1153" s="47"/>
      <c r="BB1153" s="47"/>
      <c r="BC1153" s="47"/>
      <c r="BD1153" s="47"/>
      <c r="BE1153" s="47"/>
      <c r="BF1153" s="47"/>
      <c r="BG1153" s="47"/>
      <c r="BH1153" s="47"/>
      <c r="BI1153" s="47"/>
      <c r="BJ1153" s="47"/>
      <c r="BK1153" s="47"/>
      <c r="BL1153" s="47"/>
      <c r="BM1153" s="47"/>
      <c r="BN1153" s="47"/>
      <c r="BO1153" s="47"/>
      <c r="BP1153" s="47"/>
    </row>
    <row r="1154" spans="1:68" ht="12.75" customHeight="1">
      <c r="A1154" s="47"/>
      <c r="B1154" s="47"/>
      <c r="C1154" s="47"/>
      <c r="D1154" s="47"/>
      <c r="E1154" s="47"/>
      <c r="F1154" s="47"/>
      <c r="G1154" s="47"/>
      <c r="H1154" s="50"/>
      <c r="I1154" s="47"/>
      <c r="J1154" s="47"/>
      <c r="K1154" s="61"/>
      <c r="L1154" s="47"/>
      <c r="M1154" s="47"/>
      <c r="N1154" s="47"/>
      <c r="O1154" s="47"/>
      <c r="P1154" s="47"/>
      <c r="Q1154" s="47"/>
      <c r="R1154" s="47"/>
      <c r="S1154" s="47"/>
      <c r="T1154" s="47"/>
      <c r="U1154" s="47"/>
      <c r="V1154" s="47"/>
      <c r="W1154" s="47"/>
      <c r="X1154" s="47"/>
      <c r="Y1154" s="47"/>
      <c r="Z1154" s="47"/>
      <c r="AA1154" s="47"/>
      <c r="AB1154" s="47"/>
      <c r="AC1154" s="47"/>
      <c r="AD1154" s="47"/>
      <c r="AE1154" s="47"/>
      <c r="AF1154" s="47"/>
      <c r="AG1154" s="47"/>
      <c r="AH1154" s="47"/>
      <c r="AI1154" s="47"/>
      <c r="AJ1154" s="47"/>
      <c r="AK1154" s="47"/>
      <c r="AL1154" s="47"/>
      <c r="AM1154" s="47"/>
      <c r="AN1154" s="47"/>
      <c r="AO1154" s="47"/>
      <c r="AP1154" s="47"/>
      <c r="AQ1154" s="47"/>
      <c r="AR1154" s="47"/>
      <c r="AS1154" s="47"/>
      <c r="AT1154" s="47"/>
      <c r="AU1154" s="47"/>
      <c r="AV1154" s="47"/>
      <c r="AW1154" s="47"/>
      <c r="AX1154" s="47"/>
      <c r="AY1154" s="47"/>
      <c r="AZ1154" s="47"/>
      <c r="BA1154" s="47"/>
      <c r="BB1154" s="47"/>
      <c r="BC1154" s="47"/>
      <c r="BD1154" s="47"/>
      <c r="BE1154" s="47"/>
      <c r="BF1154" s="47"/>
      <c r="BG1154" s="47"/>
      <c r="BH1154" s="47"/>
      <c r="BI1154" s="47"/>
      <c r="BJ1154" s="47"/>
      <c r="BK1154" s="47"/>
      <c r="BL1154" s="47"/>
      <c r="BM1154" s="47"/>
      <c r="BN1154" s="47"/>
      <c r="BO1154" s="47"/>
      <c r="BP1154" s="47"/>
    </row>
    <row r="1155" spans="1:68" ht="12.75" customHeight="1">
      <c r="A1155" s="47"/>
      <c r="B1155" s="47"/>
      <c r="C1155" s="47"/>
      <c r="D1155" s="47"/>
      <c r="E1155" s="47"/>
      <c r="F1155" s="47"/>
      <c r="G1155" s="47"/>
      <c r="H1155" s="50"/>
      <c r="I1155" s="47"/>
      <c r="J1155" s="47"/>
      <c r="K1155" s="61"/>
      <c r="L1155" s="47"/>
      <c r="M1155" s="47"/>
      <c r="N1155" s="47"/>
      <c r="O1155" s="47"/>
      <c r="P1155" s="47"/>
      <c r="Q1155" s="47"/>
      <c r="R1155" s="47"/>
      <c r="S1155" s="47"/>
      <c r="T1155" s="47"/>
      <c r="U1155" s="47"/>
      <c r="V1155" s="47"/>
      <c r="W1155" s="47"/>
      <c r="X1155" s="47"/>
      <c r="Y1155" s="47"/>
      <c r="Z1155" s="47"/>
      <c r="AA1155" s="47"/>
      <c r="AB1155" s="47"/>
      <c r="AC1155" s="47"/>
      <c r="AD1155" s="47"/>
      <c r="AE1155" s="47"/>
      <c r="AF1155" s="47"/>
      <c r="AG1155" s="47"/>
      <c r="AH1155" s="47"/>
      <c r="AI1155" s="47"/>
      <c r="AJ1155" s="47"/>
      <c r="AK1155" s="47"/>
      <c r="AL1155" s="47"/>
      <c r="AM1155" s="47"/>
      <c r="AN1155" s="47"/>
      <c r="AO1155" s="47"/>
      <c r="AP1155" s="47"/>
      <c r="AQ1155" s="47"/>
      <c r="AR1155" s="47"/>
      <c r="AS1155" s="47"/>
      <c r="AT1155" s="47"/>
      <c r="AU1155" s="47"/>
      <c r="AV1155" s="47"/>
      <c r="AW1155" s="47"/>
      <c r="AX1155" s="47"/>
      <c r="AY1155" s="47"/>
      <c r="AZ1155" s="47"/>
      <c r="BA1155" s="47"/>
      <c r="BB1155" s="47"/>
      <c r="BC1155" s="47"/>
      <c r="BD1155" s="47"/>
      <c r="BE1155" s="47"/>
      <c r="BF1155" s="47"/>
      <c r="BG1155" s="47"/>
      <c r="BH1155" s="47"/>
      <c r="BI1155" s="47"/>
      <c r="BJ1155" s="47"/>
      <c r="BK1155" s="47"/>
      <c r="BL1155" s="47"/>
      <c r="BM1155" s="47"/>
      <c r="BN1155" s="47"/>
      <c r="BO1155" s="47"/>
      <c r="BP1155" s="47"/>
    </row>
    <row r="1156" spans="1:68" ht="12.75" customHeight="1">
      <c r="A1156" s="47"/>
      <c r="B1156" s="47"/>
      <c r="C1156" s="47"/>
      <c r="D1156" s="47"/>
      <c r="E1156" s="47"/>
      <c r="F1156" s="47"/>
      <c r="G1156" s="47"/>
      <c r="H1156" s="50"/>
      <c r="I1156" s="47"/>
      <c r="J1156" s="47"/>
      <c r="K1156" s="61"/>
      <c r="L1156" s="47"/>
      <c r="M1156" s="47"/>
      <c r="N1156" s="47"/>
      <c r="O1156" s="47"/>
      <c r="P1156" s="47"/>
      <c r="Q1156" s="47"/>
      <c r="R1156" s="47"/>
      <c r="S1156" s="47"/>
      <c r="T1156" s="47"/>
      <c r="U1156" s="47"/>
      <c r="V1156" s="47"/>
      <c r="W1156" s="47"/>
      <c r="X1156" s="47"/>
      <c r="Y1156" s="47"/>
      <c r="Z1156" s="47"/>
      <c r="AA1156" s="47"/>
      <c r="AB1156" s="47"/>
      <c r="AC1156" s="47"/>
      <c r="AD1156" s="47"/>
      <c r="AE1156" s="47"/>
      <c r="AF1156" s="47"/>
      <c r="AG1156" s="47"/>
      <c r="AH1156" s="47"/>
      <c r="AI1156" s="47"/>
      <c r="AJ1156" s="47"/>
      <c r="AK1156" s="47"/>
      <c r="AL1156" s="47"/>
      <c r="AM1156" s="47"/>
      <c r="AN1156" s="47"/>
      <c r="AO1156" s="47"/>
      <c r="AP1156" s="47"/>
      <c r="AQ1156" s="47"/>
      <c r="AR1156" s="47"/>
      <c r="AS1156" s="47"/>
      <c r="AT1156" s="47"/>
      <c r="AU1156" s="47"/>
      <c r="AV1156" s="47"/>
      <c r="AW1156" s="47"/>
      <c r="AX1156" s="47"/>
      <c r="AY1156" s="47"/>
      <c r="AZ1156" s="47"/>
      <c r="BA1156" s="47"/>
      <c r="BB1156" s="47"/>
      <c r="BC1156" s="47"/>
      <c r="BD1156" s="47"/>
      <c r="BE1156" s="47"/>
      <c r="BF1156" s="47"/>
      <c r="BG1156" s="47"/>
      <c r="BH1156" s="47"/>
      <c r="BI1156" s="47"/>
      <c r="BJ1156" s="47"/>
      <c r="BK1156" s="47"/>
      <c r="BL1156" s="47"/>
      <c r="BM1156" s="47"/>
      <c r="BN1156" s="47"/>
      <c r="BO1156" s="47"/>
      <c r="BP1156" s="47"/>
    </row>
    <row r="1157" spans="1:68" ht="12.75" customHeight="1">
      <c r="A1157" s="47"/>
      <c r="B1157" s="47"/>
      <c r="C1157" s="47"/>
      <c r="D1157" s="47"/>
      <c r="E1157" s="47"/>
      <c r="F1157" s="47"/>
      <c r="G1157" s="47"/>
      <c r="H1157" s="50"/>
      <c r="I1157" s="47"/>
      <c r="J1157" s="47"/>
      <c r="K1157" s="61"/>
      <c r="L1157" s="47"/>
      <c r="M1157" s="47"/>
      <c r="N1157" s="47"/>
      <c r="O1157" s="47"/>
      <c r="P1157" s="47"/>
      <c r="Q1157" s="47"/>
      <c r="R1157" s="47"/>
      <c r="S1157" s="47"/>
      <c r="T1157" s="47"/>
      <c r="U1157" s="47"/>
      <c r="V1157" s="47"/>
      <c r="W1157" s="47"/>
      <c r="X1157" s="47"/>
      <c r="Y1157" s="47"/>
      <c r="Z1157" s="47"/>
      <c r="AA1157" s="47"/>
      <c r="AB1157" s="47"/>
      <c r="AC1157" s="47"/>
      <c r="AD1157" s="47"/>
      <c r="AE1157" s="47"/>
      <c r="AF1157" s="47"/>
      <c r="AG1157" s="47"/>
      <c r="AH1157" s="47"/>
      <c r="AI1157" s="47"/>
      <c r="AJ1157" s="47"/>
      <c r="AK1157" s="47"/>
      <c r="AL1157" s="47"/>
      <c r="AM1157" s="47"/>
      <c r="AN1157" s="47"/>
      <c r="AO1157" s="47"/>
      <c r="AP1157" s="47"/>
      <c r="AQ1157" s="47"/>
      <c r="AR1157" s="47"/>
      <c r="AS1157" s="47"/>
      <c r="AT1157" s="47"/>
      <c r="AU1157" s="47"/>
      <c r="AV1157" s="47"/>
      <c r="AW1157" s="47"/>
      <c r="AX1157" s="47"/>
      <c r="AY1157" s="47"/>
      <c r="AZ1157" s="47"/>
      <c r="BA1157" s="47"/>
      <c r="BB1157" s="47"/>
      <c r="BC1157" s="47"/>
      <c r="BD1157" s="47"/>
      <c r="BE1157" s="47"/>
      <c r="BF1157" s="47"/>
      <c r="BG1157" s="47"/>
      <c r="BH1157" s="47"/>
      <c r="BI1157" s="47"/>
      <c r="BJ1157" s="47"/>
      <c r="BK1157" s="47"/>
      <c r="BL1157" s="47"/>
      <c r="BM1157" s="47"/>
      <c r="BN1157" s="47"/>
      <c r="BO1157" s="47"/>
      <c r="BP1157" s="47"/>
    </row>
    <row r="1158" spans="1:68" ht="12.75" customHeight="1">
      <c r="A1158" s="47"/>
      <c r="B1158" s="47"/>
      <c r="C1158" s="47"/>
      <c r="D1158" s="47"/>
      <c r="E1158" s="47"/>
      <c r="F1158" s="47"/>
      <c r="G1158" s="47"/>
      <c r="H1158" s="50"/>
      <c r="I1158" s="47"/>
      <c r="J1158" s="47"/>
      <c r="K1158" s="61"/>
      <c r="L1158" s="47"/>
      <c r="M1158" s="47"/>
      <c r="N1158" s="47"/>
      <c r="O1158" s="47"/>
      <c r="P1158" s="47"/>
      <c r="Q1158" s="47"/>
      <c r="R1158" s="47"/>
      <c r="S1158" s="47"/>
      <c r="T1158" s="47"/>
      <c r="U1158" s="47"/>
      <c r="V1158" s="47"/>
      <c r="W1158" s="47"/>
      <c r="X1158" s="47"/>
      <c r="Y1158" s="47"/>
      <c r="Z1158" s="47"/>
      <c r="AA1158" s="47"/>
      <c r="AB1158" s="47"/>
      <c r="AC1158" s="47"/>
      <c r="AD1158" s="47"/>
      <c r="AE1158" s="47"/>
      <c r="AF1158" s="47"/>
      <c r="AG1158" s="47"/>
      <c r="AH1158" s="47"/>
      <c r="AI1158" s="47"/>
      <c r="AJ1158" s="47"/>
      <c r="AK1158" s="47"/>
      <c r="AL1158" s="47"/>
      <c r="AM1158" s="47"/>
      <c r="AN1158" s="47"/>
      <c r="AO1158" s="47"/>
      <c r="AP1158" s="47"/>
      <c r="AQ1158" s="47"/>
      <c r="AR1158" s="47"/>
      <c r="AS1158" s="47"/>
      <c r="AT1158" s="47"/>
      <c r="AU1158" s="47"/>
      <c r="AV1158" s="47"/>
      <c r="AW1158" s="47"/>
      <c r="AX1158" s="47"/>
      <c r="AY1158" s="47"/>
      <c r="AZ1158" s="47"/>
      <c r="BA1158" s="47"/>
      <c r="BB1158" s="47"/>
      <c r="BC1158" s="47"/>
      <c r="BD1158" s="47"/>
      <c r="BE1158" s="47"/>
      <c r="BF1158" s="47"/>
      <c r="BG1158" s="47"/>
      <c r="BH1158" s="47"/>
      <c r="BI1158" s="47"/>
      <c r="BJ1158" s="47"/>
      <c r="BK1158" s="47"/>
      <c r="BL1158" s="47"/>
      <c r="BM1158" s="47"/>
      <c r="BN1158" s="47"/>
      <c r="BO1158" s="47"/>
      <c r="BP1158" s="47"/>
    </row>
    <row r="1159" spans="1:68" ht="12.75" customHeight="1">
      <c r="A1159" s="47"/>
      <c r="B1159" s="47"/>
      <c r="C1159" s="47"/>
      <c r="D1159" s="47"/>
      <c r="E1159" s="47"/>
      <c r="F1159" s="47"/>
      <c r="G1159" s="47"/>
      <c r="H1159" s="50"/>
      <c r="I1159" s="47"/>
      <c r="J1159" s="47"/>
      <c r="K1159" s="61"/>
      <c r="L1159" s="47"/>
      <c r="M1159" s="47"/>
      <c r="N1159" s="47"/>
      <c r="O1159" s="47"/>
      <c r="P1159" s="47"/>
      <c r="Q1159" s="47"/>
      <c r="R1159" s="47"/>
      <c r="S1159" s="47"/>
      <c r="T1159" s="47"/>
      <c r="U1159" s="47"/>
      <c r="V1159" s="47"/>
      <c r="W1159" s="47"/>
      <c r="X1159" s="47"/>
      <c r="Y1159" s="47"/>
      <c r="Z1159" s="47"/>
      <c r="AA1159" s="47"/>
      <c r="AB1159" s="47"/>
      <c r="AC1159" s="47"/>
      <c r="AD1159" s="47"/>
      <c r="AE1159" s="47"/>
      <c r="AF1159" s="47"/>
      <c r="AG1159" s="47"/>
      <c r="AH1159" s="47"/>
      <c r="AI1159" s="47"/>
      <c r="AJ1159" s="47"/>
      <c r="AK1159" s="47"/>
      <c r="AL1159" s="47"/>
      <c r="AM1159" s="47"/>
      <c r="AN1159" s="47"/>
      <c r="AO1159" s="47"/>
      <c r="AP1159" s="47"/>
      <c r="AQ1159" s="47"/>
      <c r="AR1159" s="47"/>
      <c r="AS1159" s="47"/>
      <c r="AT1159" s="47"/>
      <c r="AU1159" s="47"/>
      <c r="AV1159" s="47"/>
      <c r="AW1159" s="47"/>
      <c r="AX1159" s="47"/>
      <c r="AY1159" s="47"/>
      <c r="AZ1159" s="47"/>
      <c r="BA1159" s="47"/>
      <c r="BB1159" s="47"/>
      <c r="BC1159" s="47"/>
      <c r="BD1159" s="47"/>
      <c r="BE1159" s="47"/>
      <c r="BF1159" s="47"/>
      <c r="BG1159" s="47"/>
      <c r="BH1159" s="47"/>
      <c r="BI1159" s="47"/>
      <c r="BJ1159" s="47"/>
      <c r="BK1159" s="47"/>
      <c r="BL1159" s="47"/>
      <c r="BM1159" s="47"/>
      <c r="BN1159" s="47"/>
      <c r="BO1159" s="47"/>
      <c r="BP1159" s="47"/>
    </row>
    <row r="1160" spans="1:68" ht="12.75" customHeight="1">
      <c r="A1160" s="47"/>
      <c r="B1160" s="47"/>
      <c r="C1160" s="47"/>
      <c r="D1160" s="47"/>
      <c r="E1160" s="47"/>
      <c r="F1160" s="47"/>
      <c r="G1160" s="47"/>
      <c r="H1160" s="50"/>
      <c r="I1160" s="47"/>
      <c r="J1160" s="47"/>
      <c r="K1160" s="61"/>
      <c r="L1160" s="47"/>
      <c r="M1160" s="47"/>
      <c r="N1160" s="47"/>
      <c r="O1160" s="47"/>
      <c r="P1160" s="47"/>
      <c r="Q1160" s="47"/>
      <c r="R1160" s="47"/>
      <c r="S1160" s="47"/>
      <c r="T1160" s="47"/>
      <c r="U1160" s="47"/>
      <c r="V1160" s="47"/>
      <c r="W1160" s="47"/>
      <c r="X1160" s="47"/>
      <c r="Y1160" s="47"/>
      <c r="Z1160" s="47"/>
      <c r="AA1160" s="47"/>
      <c r="AB1160" s="47"/>
      <c r="AC1160" s="47"/>
      <c r="AD1160" s="47"/>
      <c r="AE1160" s="47"/>
      <c r="AF1160" s="47"/>
      <c r="AG1160" s="47"/>
      <c r="AH1160" s="47"/>
      <c r="AI1160" s="47"/>
      <c r="AJ1160" s="47"/>
      <c r="AK1160" s="47"/>
      <c r="AL1160" s="47"/>
      <c r="AM1160" s="47"/>
      <c r="AN1160" s="47"/>
      <c r="AO1160" s="47"/>
      <c r="AP1160" s="47"/>
      <c r="AQ1160" s="47"/>
      <c r="AR1160" s="47"/>
      <c r="AS1160" s="47"/>
      <c r="AT1160" s="47"/>
      <c r="AU1160" s="47"/>
      <c r="AV1160" s="47"/>
      <c r="AW1160" s="47"/>
      <c r="AX1160" s="47"/>
      <c r="AY1160" s="47"/>
      <c r="AZ1160" s="47"/>
      <c r="BA1160" s="47"/>
      <c r="BB1160" s="47"/>
      <c r="BC1160" s="47"/>
      <c r="BD1160" s="47"/>
      <c r="BE1160" s="47"/>
      <c r="BF1160" s="47"/>
      <c r="BG1160" s="47"/>
      <c r="BH1160" s="47"/>
      <c r="BI1160" s="47"/>
      <c r="BJ1160" s="47"/>
      <c r="BK1160" s="47"/>
      <c r="BL1160" s="47"/>
      <c r="BM1160" s="47"/>
      <c r="BN1160" s="47"/>
      <c r="BO1160" s="47"/>
      <c r="BP1160" s="47"/>
    </row>
    <row r="1161" spans="1:68" ht="12.75" customHeight="1">
      <c r="A1161" s="47"/>
      <c r="B1161" s="47"/>
      <c r="C1161" s="47"/>
      <c r="D1161" s="47"/>
      <c r="E1161" s="47"/>
      <c r="F1161" s="47"/>
      <c r="G1161" s="47"/>
      <c r="H1161" s="50"/>
      <c r="I1161" s="47"/>
      <c r="J1161" s="47"/>
      <c r="K1161" s="61"/>
      <c r="L1161" s="47"/>
      <c r="M1161" s="47"/>
      <c r="N1161" s="47"/>
      <c r="O1161" s="47"/>
      <c r="P1161" s="47"/>
      <c r="Q1161" s="47"/>
      <c r="R1161" s="47"/>
      <c r="S1161" s="47"/>
      <c r="T1161" s="47"/>
      <c r="U1161" s="47"/>
      <c r="V1161" s="47"/>
      <c r="W1161" s="47"/>
      <c r="X1161" s="47"/>
      <c r="Y1161" s="47"/>
      <c r="Z1161" s="47"/>
      <c r="AA1161" s="47"/>
      <c r="AB1161" s="47"/>
      <c r="AC1161" s="47"/>
      <c r="AD1161" s="47"/>
      <c r="AE1161" s="47"/>
      <c r="AF1161" s="47"/>
      <c r="AG1161" s="47"/>
      <c r="AH1161" s="47"/>
      <c r="AI1161" s="47"/>
      <c r="AJ1161" s="47"/>
      <c r="AK1161" s="47"/>
      <c r="AL1161" s="47"/>
      <c r="AM1161" s="47"/>
      <c r="AN1161" s="47"/>
      <c r="AO1161" s="47"/>
      <c r="AP1161" s="47"/>
      <c r="AQ1161" s="47"/>
      <c r="AR1161" s="47"/>
      <c r="AS1161" s="47"/>
      <c r="AT1161" s="47"/>
      <c r="AU1161" s="47"/>
      <c r="AV1161" s="47"/>
      <c r="AW1161" s="47"/>
      <c r="AX1161" s="47"/>
      <c r="AY1161" s="47"/>
      <c r="AZ1161" s="47"/>
      <c r="BA1161" s="47"/>
      <c r="BB1161" s="47"/>
      <c r="BC1161" s="47"/>
      <c r="BD1161" s="47"/>
      <c r="BE1161" s="47"/>
      <c r="BF1161" s="47"/>
      <c r="BG1161" s="47"/>
      <c r="BH1161" s="47"/>
      <c r="BI1161" s="47"/>
      <c r="BJ1161" s="47"/>
      <c r="BK1161" s="47"/>
      <c r="BL1161" s="47"/>
      <c r="BM1161" s="47"/>
      <c r="BN1161" s="47"/>
      <c r="BO1161" s="47"/>
      <c r="BP1161" s="47"/>
    </row>
    <row r="1162" spans="1:68" ht="12.75" customHeight="1">
      <c r="A1162" s="47"/>
      <c r="B1162" s="47"/>
      <c r="C1162" s="47"/>
      <c r="D1162" s="47"/>
      <c r="E1162" s="47"/>
      <c r="F1162" s="47"/>
      <c r="G1162" s="47"/>
      <c r="H1162" s="50"/>
      <c r="I1162" s="47"/>
      <c r="J1162" s="47"/>
      <c r="K1162" s="61"/>
      <c r="L1162" s="47"/>
      <c r="M1162" s="47"/>
      <c r="N1162" s="47"/>
      <c r="O1162" s="47"/>
      <c r="P1162" s="47"/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  <c r="AA1162" s="47"/>
      <c r="AB1162" s="47"/>
      <c r="AC1162" s="47"/>
      <c r="AD1162" s="47"/>
      <c r="AE1162" s="47"/>
      <c r="AF1162" s="47"/>
      <c r="AG1162" s="47"/>
      <c r="AH1162" s="47"/>
      <c r="AI1162" s="47"/>
      <c r="AJ1162" s="47"/>
      <c r="AK1162" s="47"/>
      <c r="AL1162" s="47"/>
      <c r="AM1162" s="47"/>
      <c r="AN1162" s="47"/>
      <c r="AO1162" s="47"/>
      <c r="AP1162" s="47"/>
      <c r="AQ1162" s="47"/>
      <c r="AR1162" s="47"/>
      <c r="AS1162" s="47"/>
      <c r="AT1162" s="47"/>
      <c r="AU1162" s="47"/>
      <c r="AV1162" s="47"/>
      <c r="AW1162" s="47"/>
      <c r="AX1162" s="47"/>
      <c r="AY1162" s="47"/>
      <c r="AZ1162" s="47"/>
      <c r="BA1162" s="47"/>
      <c r="BB1162" s="47"/>
      <c r="BC1162" s="47"/>
      <c r="BD1162" s="47"/>
      <c r="BE1162" s="47"/>
      <c r="BF1162" s="47"/>
      <c r="BG1162" s="47"/>
      <c r="BH1162" s="47"/>
      <c r="BI1162" s="47"/>
      <c r="BJ1162" s="47"/>
      <c r="BK1162" s="47"/>
      <c r="BL1162" s="47"/>
      <c r="BM1162" s="47"/>
      <c r="BN1162" s="47"/>
      <c r="BO1162" s="47"/>
      <c r="BP1162" s="47"/>
    </row>
    <row r="1163" spans="1:68" ht="12.75" customHeight="1">
      <c r="A1163" s="47"/>
      <c r="B1163" s="47"/>
      <c r="C1163" s="47"/>
      <c r="D1163" s="47"/>
      <c r="E1163" s="47"/>
      <c r="F1163" s="47"/>
      <c r="G1163" s="47"/>
      <c r="H1163" s="50"/>
      <c r="I1163" s="47"/>
      <c r="J1163" s="47"/>
      <c r="K1163" s="61"/>
      <c r="L1163" s="47"/>
      <c r="M1163" s="47"/>
      <c r="N1163" s="47"/>
      <c r="O1163" s="47"/>
      <c r="P1163" s="47"/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  <c r="AA1163" s="47"/>
      <c r="AB1163" s="47"/>
      <c r="AC1163" s="47"/>
      <c r="AD1163" s="47"/>
      <c r="AE1163" s="47"/>
      <c r="AF1163" s="47"/>
      <c r="AG1163" s="47"/>
      <c r="AH1163" s="47"/>
      <c r="AI1163" s="47"/>
      <c r="AJ1163" s="47"/>
      <c r="AK1163" s="47"/>
      <c r="AL1163" s="47"/>
      <c r="AM1163" s="47"/>
      <c r="AN1163" s="47"/>
      <c r="AO1163" s="47"/>
      <c r="AP1163" s="47"/>
      <c r="AQ1163" s="47"/>
      <c r="AR1163" s="47"/>
      <c r="AS1163" s="47"/>
      <c r="AT1163" s="47"/>
      <c r="AU1163" s="47"/>
      <c r="AV1163" s="47"/>
      <c r="AW1163" s="47"/>
      <c r="AX1163" s="47"/>
      <c r="AY1163" s="47"/>
      <c r="AZ1163" s="47"/>
      <c r="BA1163" s="47"/>
      <c r="BB1163" s="47"/>
      <c r="BC1163" s="47"/>
      <c r="BD1163" s="47"/>
      <c r="BE1163" s="47"/>
      <c r="BF1163" s="47"/>
      <c r="BG1163" s="47"/>
      <c r="BH1163" s="47"/>
      <c r="BI1163" s="47"/>
      <c r="BJ1163" s="47"/>
      <c r="BK1163" s="47"/>
      <c r="BL1163" s="47"/>
      <c r="BM1163" s="47"/>
      <c r="BN1163" s="47"/>
      <c r="BO1163" s="47"/>
      <c r="BP1163" s="47"/>
    </row>
    <row r="1164" spans="1:68" ht="12.75" customHeight="1">
      <c r="A1164" s="47"/>
      <c r="B1164" s="47"/>
      <c r="C1164" s="47"/>
      <c r="D1164" s="47"/>
      <c r="E1164" s="47"/>
      <c r="F1164" s="47"/>
      <c r="G1164" s="47"/>
      <c r="H1164" s="50"/>
      <c r="I1164" s="47"/>
      <c r="J1164" s="47"/>
      <c r="K1164" s="61"/>
      <c r="L1164" s="47"/>
      <c r="M1164" s="47"/>
      <c r="N1164" s="47"/>
      <c r="O1164" s="47"/>
      <c r="P1164" s="47"/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  <c r="AA1164" s="47"/>
      <c r="AB1164" s="47"/>
      <c r="AC1164" s="47"/>
      <c r="AD1164" s="47"/>
      <c r="AE1164" s="47"/>
      <c r="AF1164" s="47"/>
      <c r="AG1164" s="47"/>
      <c r="AH1164" s="47"/>
      <c r="AI1164" s="47"/>
      <c r="AJ1164" s="47"/>
      <c r="AK1164" s="47"/>
      <c r="AL1164" s="47"/>
      <c r="AM1164" s="47"/>
      <c r="AN1164" s="47"/>
      <c r="AO1164" s="47"/>
      <c r="AP1164" s="47"/>
      <c r="AQ1164" s="47"/>
      <c r="AR1164" s="47"/>
      <c r="AS1164" s="47"/>
      <c r="AT1164" s="47"/>
      <c r="AU1164" s="47"/>
      <c r="AV1164" s="47"/>
      <c r="AW1164" s="47"/>
      <c r="AX1164" s="47"/>
      <c r="AY1164" s="47"/>
      <c r="AZ1164" s="47"/>
      <c r="BA1164" s="47"/>
      <c r="BB1164" s="47"/>
      <c r="BC1164" s="47"/>
      <c r="BD1164" s="47"/>
      <c r="BE1164" s="47"/>
      <c r="BF1164" s="47"/>
      <c r="BG1164" s="47"/>
      <c r="BH1164" s="47"/>
      <c r="BI1164" s="47"/>
      <c r="BJ1164" s="47"/>
      <c r="BK1164" s="47"/>
      <c r="BL1164" s="47"/>
      <c r="BM1164" s="47"/>
      <c r="BN1164" s="47"/>
      <c r="BO1164" s="47"/>
      <c r="BP1164" s="47"/>
    </row>
    <row r="1165" spans="1:68" ht="12.75" customHeight="1">
      <c r="A1165" s="47"/>
      <c r="B1165" s="47"/>
      <c r="C1165" s="47"/>
      <c r="D1165" s="47"/>
      <c r="E1165" s="47"/>
      <c r="F1165" s="47"/>
      <c r="G1165" s="47"/>
      <c r="H1165" s="50"/>
      <c r="I1165" s="47"/>
      <c r="J1165" s="47"/>
      <c r="K1165" s="61"/>
      <c r="L1165" s="47"/>
      <c r="M1165" s="47"/>
      <c r="N1165" s="47"/>
      <c r="O1165" s="47"/>
      <c r="P1165" s="47"/>
      <c r="Q1165" s="47"/>
      <c r="R1165" s="47"/>
      <c r="S1165" s="47"/>
      <c r="T1165" s="47"/>
      <c r="U1165" s="47"/>
      <c r="V1165" s="47"/>
      <c r="W1165" s="47"/>
      <c r="X1165" s="47"/>
      <c r="Y1165" s="47"/>
      <c r="Z1165" s="47"/>
      <c r="AA1165" s="47"/>
      <c r="AB1165" s="47"/>
      <c r="AC1165" s="47"/>
      <c r="AD1165" s="47"/>
      <c r="AE1165" s="47"/>
      <c r="AF1165" s="47"/>
      <c r="AG1165" s="47"/>
      <c r="AH1165" s="47"/>
      <c r="AI1165" s="47"/>
      <c r="AJ1165" s="47"/>
      <c r="AK1165" s="47"/>
      <c r="AL1165" s="47"/>
      <c r="AM1165" s="47"/>
      <c r="AN1165" s="47"/>
      <c r="AO1165" s="47"/>
      <c r="AP1165" s="47"/>
      <c r="AQ1165" s="47"/>
      <c r="AR1165" s="47"/>
      <c r="AS1165" s="47"/>
      <c r="AT1165" s="47"/>
      <c r="AU1165" s="47"/>
      <c r="AV1165" s="47"/>
      <c r="AW1165" s="47"/>
      <c r="AX1165" s="47"/>
      <c r="AY1165" s="47"/>
      <c r="AZ1165" s="47"/>
      <c r="BA1165" s="47"/>
      <c r="BB1165" s="47"/>
      <c r="BC1165" s="47"/>
      <c r="BD1165" s="47"/>
      <c r="BE1165" s="47"/>
      <c r="BF1165" s="47"/>
      <c r="BG1165" s="47"/>
      <c r="BH1165" s="47"/>
      <c r="BI1165" s="47"/>
      <c r="BJ1165" s="47"/>
      <c r="BK1165" s="47"/>
      <c r="BL1165" s="47"/>
      <c r="BM1165" s="47"/>
      <c r="BN1165" s="47"/>
      <c r="BO1165" s="47"/>
      <c r="BP1165" s="47"/>
    </row>
    <row r="1166" spans="1:68" ht="12.75" customHeight="1">
      <c r="A1166" s="47"/>
      <c r="B1166" s="47"/>
      <c r="C1166" s="47"/>
      <c r="D1166" s="47"/>
      <c r="E1166" s="47"/>
      <c r="F1166" s="47"/>
      <c r="G1166" s="47"/>
      <c r="H1166" s="50"/>
      <c r="I1166" s="47"/>
      <c r="J1166" s="47"/>
      <c r="K1166" s="61"/>
      <c r="L1166" s="47"/>
      <c r="M1166" s="47"/>
      <c r="N1166" s="47"/>
      <c r="O1166" s="47"/>
      <c r="P1166" s="47"/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47"/>
      <c r="AB1166" s="47"/>
      <c r="AC1166" s="47"/>
      <c r="AD1166" s="47"/>
      <c r="AE1166" s="47"/>
      <c r="AF1166" s="47"/>
      <c r="AG1166" s="47"/>
      <c r="AH1166" s="47"/>
      <c r="AI1166" s="47"/>
      <c r="AJ1166" s="47"/>
      <c r="AK1166" s="47"/>
      <c r="AL1166" s="47"/>
      <c r="AM1166" s="47"/>
      <c r="AN1166" s="47"/>
      <c r="AO1166" s="47"/>
      <c r="AP1166" s="47"/>
      <c r="AQ1166" s="47"/>
      <c r="AR1166" s="47"/>
      <c r="AS1166" s="47"/>
      <c r="AT1166" s="47"/>
      <c r="AU1166" s="47"/>
      <c r="AV1166" s="47"/>
      <c r="AW1166" s="47"/>
      <c r="AX1166" s="47"/>
      <c r="AY1166" s="47"/>
      <c r="AZ1166" s="47"/>
      <c r="BA1166" s="47"/>
      <c r="BB1166" s="47"/>
      <c r="BC1166" s="47"/>
      <c r="BD1166" s="47"/>
      <c r="BE1166" s="47"/>
      <c r="BF1166" s="47"/>
      <c r="BG1166" s="47"/>
      <c r="BH1166" s="47"/>
      <c r="BI1166" s="47"/>
      <c r="BJ1166" s="47"/>
      <c r="BK1166" s="47"/>
      <c r="BL1166" s="47"/>
      <c r="BM1166" s="47"/>
      <c r="BN1166" s="47"/>
      <c r="BO1166" s="47"/>
      <c r="BP1166" s="47"/>
    </row>
    <row r="1167" spans="1:68" ht="12.75" customHeight="1">
      <c r="A1167" s="47"/>
      <c r="B1167" s="47"/>
      <c r="C1167" s="47"/>
      <c r="D1167" s="47"/>
      <c r="E1167" s="47"/>
      <c r="F1167" s="47"/>
      <c r="G1167" s="47"/>
      <c r="H1167" s="50"/>
      <c r="I1167" s="47"/>
      <c r="J1167" s="47"/>
      <c r="K1167" s="61"/>
      <c r="L1167" s="47"/>
      <c r="M1167" s="47"/>
      <c r="N1167" s="47"/>
      <c r="O1167" s="47"/>
      <c r="P1167" s="47"/>
      <c r="Q1167" s="47"/>
      <c r="R1167" s="47"/>
      <c r="S1167" s="47"/>
      <c r="T1167" s="47"/>
      <c r="U1167" s="47"/>
      <c r="V1167" s="47"/>
      <c r="W1167" s="47"/>
      <c r="X1167" s="47"/>
      <c r="Y1167" s="47"/>
      <c r="Z1167" s="47"/>
      <c r="AA1167" s="47"/>
      <c r="AB1167" s="47"/>
      <c r="AC1167" s="47"/>
      <c r="AD1167" s="47"/>
      <c r="AE1167" s="47"/>
      <c r="AF1167" s="47"/>
      <c r="AG1167" s="47"/>
      <c r="AH1167" s="47"/>
      <c r="AI1167" s="47"/>
      <c r="AJ1167" s="47"/>
      <c r="AK1167" s="47"/>
      <c r="AL1167" s="47"/>
      <c r="AM1167" s="47"/>
      <c r="AN1167" s="47"/>
      <c r="AO1167" s="47"/>
      <c r="AP1167" s="47"/>
      <c r="AQ1167" s="47"/>
      <c r="AR1167" s="47"/>
      <c r="AS1167" s="47"/>
      <c r="AT1167" s="47"/>
      <c r="AU1167" s="47"/>
      <c r="AV1167" s="47"/>
      <c r="AW1167" s="47"/>
      <c r="AX1167" s="47"/>
      <c r="AY1167" s="47"/>
      <c r="AZ1167" s="47"/>
      <c r="BA1167" s="47"/>
      <c r="BB1167" s="47"/>
      <c r="BC1167" s="47"/>
      <c r="BD1167" s="47"/>
      <c r="BE1167" s="47"/>
      <c r="BF1167" s="47"/>
      <c r="BG1167" s="47"/>
      <c r="BH1167" s="47"/>
      <c r="BI1167" s="47"/>
      <c r="BJ1167" s="47"/>
      <c r="BK1167" s="47"/>
      <c r="BL1167" s="47"/>
      <c r="BM1167" s="47"/>
      <c r="BN1167" s="47"/>
      <c r="BO1167" s="47"/>
      <c r="BP1167" s="47"/>
    </row>
    <row r="1168" spans="1:68" ht="12.75" customHeight="1">
      <c r="A1168" s="47"/>
      <c r="B1168" s="47"/>
      <c r="C1168" s="47"/>
      <c r="D1168" s="47"/>
      <c r="E1168" s="47"/>
      <c r="F1168" s="47"/>
      <c r="G1168" s="47"/>
      <c r="H1168" s="50"/>
      <c r="I1168" s="47"/>
      <c r="J1168" s="47"/>
      <c r="K1168" s="61"/>
      <c r="L1168" s="47"/>
      <c r="M1168" s="47"/>
      <c r="N1168" s="47"/>
      <c r="O1168" s="47"/>
      <c r="P1168" s="47"/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  <c r="AA1168" s="47"/>
      <c r="AB1168" s="47"/>
      <c r="AC1168" s="47"/>
      <c r="AD1168" s="47"/>
      <c r="AE1168" s="47"/>
      <c r="AF1168" s="47"/>
      <c r="AG1168" s="47"/>
      <c r="AH1168" s="47"/>
      <c r="AI1168" s="47"/>
      <c r="AJ1168" s="47"/>
      <c r="AK1168" s="47"/>
      <c r="AL1168" s="47"/>
      <c r="AM1168" s="47"/>
      <c r="AN1168" s="47"/>
      <c r="AO1168" s="47"/>
      <c r="AP1168" s="47"/>
      <c r="AQ1168" s="47"/>
      <c r="AR1168" s="47"/>
      <c r="AS1168" s="47"/>
      <c r="AT1168" s="47"/>
      <c r="AU1168" s="47"/>
      <c r="AV1168" s="47"/>
      <c r="AW1168" s="47"/>
      <c r="AX1168" s="47"/>
      <c r="AY1168" s="47"/>
      <c r="AZ1168" s="47"/>
      <c r="BA1168" s="47"/>
      <c r="BB1168" s="47"/>
      <c r="BC1168" s="47"/>
      <c r="BD1168" s="47"/>
      <c r="BE1168" s="47"/>
      <c r="BF1168" s="47"/>
      <c r="BG1168" s="47"/>
      <c r="BH1168" s="47"/>
      <c r="BI1168" s="47"/>
      <c r="BJ1168" s="47"/>
      <c r="BK1168" s="47"/>
      <c r="BL1168" s="47"/>
      <c r="BM1168" s="47"/>
      <c r="BN1168" s="47"/>
      <c r="BO1168" s="47"/>
      <c r="BP1168" s="47"/>
    </row>
    <row r="1169" spans="1:68" ht="12.75" customHeight="1">
      <c r="A1169" s="47"/>
      <c r="B1169" s="47"/>
      <c r="C1169" s="47"/>
      <c r="D1169" s="47"/>
      <c r="E1169" s="47"/>
      <c r="F1169" s="47"/>
      <c r="G1169" s="47"/>
      <c r="H1169" s="50"/>
      <c r="I1169" s="47"/>
      <c r="J1169" s="47"/>
      <c r="K1169" s="61"/>
      <c r="L1169" s="47"/>
      <c r="M1169" s="47"/>
      <c r="N1169" s="47"/>
      <c r="O1169" s="47"/>
      <c r="P1169" s="47"/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  <c r="AA1169" s="47"/>
      <c r="AB1169" s="47"/>
      <c r="AC1169" s="47"/>
      <c r="AD1169" s="47"/>
      <c r="AE1169" s="47"/>
      <c r="AF1169" s="47"/>
      <c r="AG1169" s="47"/>
      <c r="AH1169" s="47"/>
      <c r="AI1169" s="47"/>
      <c r="AJ1169" s="47"/>
      <c r="AK1169" s="47"/>
      <c r="AL1169" s="47"/>
      <c r="AM1169" s="47"/>
      <c r="AN1169" s="47"/>
      <c r="AO1169" s="47"/>
      <c r="AP1169" s="47"/>
      <c r="AQ1169" s="47"/>
      <c r="AR1169" s="47"/>
      <c r="AS1169" s="47"/>
      <c r="AT1169" s="47"/>
      <c r="AU1169" s="47"/>
      <c r="AV1169" s="47"/>
      <c r="AW1169" s="47"/>
      <c r="AX1169" s="47"/>
      <c r="AY1169" s="47"/>
      <c r="AZ1169" s="47"/>
      <c r="BA1169" s="47"/>
      <c r="BB1169" s="47"/>
      <c r="BC1169" s="47"/>
      <c r="BD1169" s="47"/>
      <c r="BE1169" s="47"/>
      <c r="BF1169" s="47"/>
      <c r="BG1169" s="47"/>
      <c r="BH1169" s="47"/>
      <c r="BI1169" s="47"/>
      <c r="BJ1169" s="47"/>
      <c r="BK1169" s="47"/>
      <c r="BL1169" s="47"/>
      <c r="BM1169" s="47"/>
      <c r="BN1169" s="47"/>
      <c r="BO1169" s="47"/>
      <c r="BP1169" s="47"/>
    </row>
    <row r="1170" spans="1:68" ht="12.75" customHeight="1">
      <c r="A1170" s="47"/>
      <c r="B1170" s="47"/>
      <c r="C1170" s="47"/>
      <c r="D1170" s="47"/>
      <c r="E1170" s="47"/>
      <c r="F1170" s="47"/>
      <c r="G1170" s="47"/>
      <c r="H1170" s="50"/>
      <c r="I1170" s="47"/>
      <c r="J1170" s="47"/>
      <c r="K1170" s="61"/>
      <c r="L1170" s="47"/>
      <c r="M1170" s="47"/>
      <c r="N1170" s="47"/>
      <c r="O1170" s="47"/>
      <c r="P1170" s="47"/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  <c r="AA1170" s="47"/>
      <c r="AB1170" s="47"/>
      <c r="AC1170" s="47"/>
      <c r="AD1170" s="47"/>
      <c r="AE1170" s="47"/>
      <c r="AF1170" s="47"/>
      <c r="AG1170" s="47"/>
      <c r="AH1170" s="47"/>
      <c r="AI1170" s="47"/>
      <c r="AJ1170" s="47"/>
      <c r="AK1170" s="47"/>
      <c r="AL1170" s="47"/>
      <c r="AM1170" s="47"/>
      <c r="AN1170" s="47"/>
      <c r="AO1170" s="47"/>
      <c r="AP1170" s="47"/>
      <c r="AQ1170" s="47"/>
      <c r="AR1170" s="47"/>
      <c r="AS1170" s="47"/>
      <c r="AT1170" s="47"/>
      <c r="AU1170" s="47"/>
      <c r="AV1170" s="47"/>
      <c r="AW1170" s="47"/>
      <c r="AX1170" s="47"/>
      <c r="AY1170" s="47"/>
      <c r="AZ1170" s="47"/>
      <c r="BA1170" s="47"/>
      <c r="BB1170" s="47"/>
      <c r="BC1170" s="47"/>
      <c r="BD1170" s="47"/>
      <c r="BE1170" s="47"/>
      <c r="BF1170" s="47"/>
      <c r="BG1170" s="47"/>
      <c r="BH1170" s="47"/>
      <c r="BI1170" s="47"/>
      <c r="BJ1170" s="47"/>
      <c r="BK1170" s="47"/>
      <c r="BL1170" s="47"/>
      <c r="BM1170" s="47"/>
      <c r="BN1170" s="47"/>
      <c r="BO1170" s="47"/>
      <c r="BP1170" s="47"/>
    </row>
    <row r="1171" spans="1:68" ht="12.75" customHeight="1">
      <c r="A1171" s="47"/>
      <c r="B1171" s="47"/>
      <c r="C1171" s="47"/>
      <c r="D1171" s="47"/>
      <c r="E1171" s="47"/>
      <c r="F1171" s="47"/>
      <c r="G1171" s="47"/>
      <c r="H1171" s="50"/>
      <c r="I1171" s="47"/>
      <c r="J1171" s="47"/>
      <c r="K1171" s="61"/>
      <c r="L1171" s="47"/>
      <c r="M1171" s="47"/>
      <c r="N1171" s="47"/>
      <c r="O1171" s="47"/>
      <c r="P1171" s="47"/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  <c r="AA1171" s="47"/>
      <c r="AB1171" s="47"/>
      <c r="AC1171" s="47"/>
      <c r="AD1171" s="47"/>
      <c r="AE1171" s="47"/>
      <c r="AF1171" s="47"/>
      <c r="AG1171" s="47"/>
      <c r="AH1171" s="47"/>
      <c r="AI1171" s="47"/>
      <c r="AJ1171" s="47"/>
      <c r="AK1171" s="47"/>
      <c r="AL1171" s="47"/>
      <c r="AM1171" s="47"/>
      <c r="AN1171" s="47"/>
      <c r="AO1171" s="47"/>
      <c r="AP1171" s="47"/>
      <c r="AQ1171" s="47"/>
      <c r="AR1171" s="47"/>
      <c r="AS1171" s="47"/>
      <c r="AT1171" s="47"/>
      <c r="AU1171" s="47"/>
      <c r="AV1171" s="47"/>
      <c r="AW1171" s="47"/>
      <c r="AX1171" s="47"/>
      <c r="AY1171" s="47"/>
      <c r="AZ1171" s="47"/>
      <c r="BA1171" s="47"/>
      <c r="BB1171" s="47"/>
      <c r="BC1171" s="47"/>
      <c r="BD1171" s="47"/>
      <c r="BE1171" s="47"/>
      <c r="BF1171" s="47"/>
      <c r="BG1171" s="47"/>
      <c r="BH1171" s="47"/>
      <c r="BI1171" s="47"/>
      <c r="BJ1171" s="47"/>
      <c r="BK1171" s="47"/>
      <c r="BL1171" s="47"/>
      <c r="BM1171" s="47"/>
      <c r="BN1171" s="47"/>
      <c r="BO1171" s="47"/>
      <c r="BP1171" s="47"/>
    </row>
    <row r="1172" spans="1:68" ht="12.75" customHeight="1">
      <c r="A1172" s="47"/>
      <c r="B1172" s="47"/>
      <c r="C1172" s="47"/>
      <c r="D1172" s="47"/>
      <c r="E1172" s="47"/>
      <c r="F1172" s="47"/>
      <c r="G1172" s="47"/>
      <c r="H1172" s="50"/>
      <c r="I1172" s="47"/>
      <c r="J1172" s="47"/>
      <c r="K1172" s="61"/>
      <c r="L1172" s="47"/>
      <c r="M1172" s="47"/>
      <c r="N1172" s="47"/>
      <c r="O1172" s="47"/>
      <c r="P1172" s="47"/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  <c r="AA1172" s="47"/>
      <c r="AB1172" s="47"/>
      <c r="AC1172" s="47"/>
      <c r="AD1172" s="47"/>
      <c r="AE1172" s="47"/>
      <c r="AF1172" s="47"/>
      <c r="AG1172" s="47"/>
      <c r="AH1172" s="47"/>
      <c r="AI1172" s="47"/>
      <c r="AJ1172" s="47"/>
      <c r="AK1172" s="47"/>
      <c r="AL1172" s="47"/>
      <c r="AM1172" s="47"/>
      <c r="AN1172" s="47"/>
      <c r="AO1172" s="47"/>
      <c r="AP1172" s="47"/>
      <c r="AQ1172" s="47"/>
      <c r="AR1172" s="47"/>
      <c r="AS1172" s="47"/>
      <c r="AT1172" s="47"/>
      <c r="AU1172" s="47"/>
      <c r="AV1172" s="47"/>
      <c r="AW1172" s="47"/>
      <c r="AX1172" s="47"/>
      <c r="AY1172" s="47"/>
      <c r="AZ1172" s="47"/>
      <c r="BA1172" s="47"/>
      <c r="BB1172" s="47"/>
      <c r="BC1172" s="47"/>
      <c r="BD1172" s="47"/>
      <c r="BE1172" s="47"/>
      <c r="BF1172" s="47"/>
      <c r="BG1172" s="47"/>
      <c r="BH1172" s="47"/>
      <c r="BI1172" s="47"/>
      <c r="BJ1172" s="47"/>
      <c r="BK1172" s="47"/>
      <c r="BL1172" s="47"/>
      <c r="BM1172" s="47"/>
      <c r="BN1172" s="47"/>
      <c r="BO1172" s="47"/>
      <c r="BP1172" s="47"/>
    </row>
    <row r="1173" spans="1:68" ht="12.75" customHeight="1">
      <c r="A1173" s="47"/>
      <c r="B1173" s="47"/>
      <c r="C1173" s="47"/>
      <c r="D1173" s="47"/>
      <c r="E1173" s="47"/>
      <c r="F1173" s="47"/>
      <c r="G1173" s="47"/>
      <c r="H1173" s="50"/>
      <c r="I1173" s="47"/>
      <c r="J1173" s="47"/>
      <c r="K1173" s="61"/>
      <c r="L1173" s="47"/>
      <c r="M1173" s="47"/>
      <c r="N1173" s="47"/>
      <c r="O1173" s="47"/>
      <c r="P1173" s="47"/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  <c r="AA1173" s="47"/>
      <c r="AB1173" s="47"/>
      <c r="AC1173" s="47"/>
      <c r="AD1173" s="47"/>
      <c r="AE1173" s="47"/>
      <c r="AF1173" s="47"/>
      <c r="AG1173" s="47"/>
      <c r="AH1173" s="47"/>
      <c r="AI1173" s="47"/>
      <c r="AJ1173" s="47"/>
      <c r="AK1173" s="47"/>
      <c r="AL1173" s="47"/>
      <c r="AM1173" s="47"/>
      <c r="AN1173" s="47"/>
      <c r="AO1173" s="47"/>
      <c r="AP1173" s="47"/>
      <c r="AQ1173" s="47"/>
      <c r="AR1173" s="47"/>
      <c r="AS1173" s="47"/>
      <c r="AT1173" s="47"/>
      <c r="AU1173" s="47"/>
      <c r="AV1173" s="47"/>
      <c r="AW1173" s="47"/>
      <c r="AX1173" s="47"/>
      <c r="AY1173" s="47"/>
      <c r="AZ1173" s="47"/>
      <c r="BA1173" s="47"/>
      <c r="BB1173" s="47"/>
      <c r="BC1173" s="47"/>
      <c r="BD1173" s="47"/>
      <c r="BE1173" s="47"/>
      <c r="BF1173" s="47"/>
      <c r="BG1173" s="47"/>
      <c r="BH1173" s="47"/>
      <c r="BI1173" s="47"/>
      <c r="BJ1173" s="47"/>
      <c r="BK1173" s="47"/>
      <c r="BL1173" s="47"/>
      <c r="BM1173" s="47"/>
      <c r="BN1173" s="47"/>
      <c r="BO1173" s="47"/>
      <c r="BP1173" s="47"/>
    </row>
    <row r="1174" spans="1:68" ht="12.75" customHeight="1">
      <c r="A1174" s="47"/>
      <c r="B1174" s="47"/>
      <c r="C1174" s="47"/>
      <c r="D1174" s="47"/>
      <c r="E1174" s="47"/>
      <c r="F1174" s="47"/>
      <c r="G1174" s="47"/>
      <c r="H1174" s="50"/>
      <c r="I1174" s="47"/>
      <c r="J1174" s="47"/>
      <c r="K1174" s="61"/>
      <c r="L1174" s="47"/>
      <c r="M1174" s="47"/>
      <c r="N1174" s="47"/>
      <c r="O1174" s="47"/>
      <c r="P1174" s="47"/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  <c r="AA1174" s="47"/>
      <c r="AB1174" s="47"/>
      <c r="AC1174" s="47"/>
      <c r="AD1174" s="47"/>
      <c r="AE1174" s="47"/>
      <c r="AF1174" s="47"/>
      <c r="AG1174" s="47"/>
      <c r="AH1174" s="47"/>
      <c r="AI1174" s="47"/>
      <c r="AJ1174" s="47"/>
      <c r="AK1174" s="47"/>
      <c r="AL1174" s="47"/>
      <c r="AM1174" s="47"/>
      <c r="AN1174" s="47"/>
      <c r="AO1174" s="47"/>
      <c r="AP1174" s="47"/>
      <c r="AQ1174" s="47"/>
      <c r="AR1174" s="47"/>
      <c r="AS1174" s="47"/>
      <c r="AT1174" s="47"/>
      <c r="AU1174" s="47"/>
      <c r="AV1174" s="47"/>
      <c r="AW1174" s="47"/>
      <c r="AX1174" s="47"/>
      <c r="AY1174" s="47"/>
      <c r="AZ1174" s="47"/>
      <c r="BA1174" s="47"/>
      <c r="BB1174" s="47"/>
      <c r="BC1174" s="47"/>
      <c r="BD1174" s="47"/>
      <c r="BE1174" s="47"/>
      <c r="BF1174" s="47"/>
      <c r="BG1174" s="47"/>
      <c r="BH1174" s="47"/>
      <c r="BI1174" s="47"/>
      <c r="BJ1174" s="47"/>
      <c r="BK1174" s="47"/>
      <c r="BL1174" s="47"/>
      <c r="BM1174" s="47"/>
      <c r="BN1174" s="47"/>
      <c r="BO1174" s="47"/>
      <c r="BP1174" s="47"/>
    </row>
    <row r="1175" spans="1:68" ht="12.75" customHeight="1">
      <c r="A1175" s="47"/>
      <c r="B1175" s="47"/>
      <c r="C1175" s="47"/>
      <c r="D1175" s="47"/>
      <c r="E1175" s="47"/>
      <c r="F1175" s="47"/>
      <c r="G1175" s="47"/>
      <c r="H1175" s="50"/>
      <c r="I1175" s="47"/>
      <c r="J1175" s="47"/>
      <c r="K1175" s="61"/>
      <c r="L1175" s="47"/>
      <c r="M1175" s="47"/>
      <c r="N1175" s="47"/>
      <c r="O1175" s="47"/>
      <c r="P1175" s="47"/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47"/>
      <c r="AB1175" s="47"/>
      <c r="AC1175" s="47"/>
      <c r="AD1175" s="47"/>
      <c r="AE1175" s="47"/>
      <c r="AF1175" s="47"/>
      <c r="AG1175" s="47"/>
      <c r="AH1175" s="47"/>
      <c r="AI1175" s="47"/>
      <c r="AJ1175" s="47"/>
      <c r="AK1175" s="47"/>
      <c r="AL1175" s="47"/>
      <c r="AM1175" s="47"/>
      <c r="AN1175" s="47"/>
      <c r="AO1175" s="47"/>
      <c r="AP1175" s="47"/>
      <c r="AQ1175" s="47"/>
      <c r="AR1175" s="47"/>
      <c r="AS1175" s="47"/>
      <c r="AT1175" s="47"/>
      <c r="AU1175" s="47"/>
      <c r="AV1175" s="47"/>
      <c r="AW1175" s="47"/>
      <c r="AX1175" s="47"/>
      <c r="AY1175" s="47"/>
      <c r="AZ1175" s="47"/>
      <c r="BA1175" s="47"/>
      <c r="BB1175" s="47"/>
      <c r="BC1175" s="47"/>
      <c r="BD1175" s="47"/>
      <c r="BE1175" s="47"/>
      <c r="BF1175" s="47"/>
      <c r="BG1175" s="47"/>
      <c r="BH1175" s="47"/>
      <c r="BI1175" s="47"/>
      <c r="BJ1175" s="47"/>
      <c r="BK1175" s="47"/>
      <c r="BL1175" s="47"/>
      <c r="BM1175" s="47"/>
      <c r="BN1175" s="47"/>
      <c r="BO1175" s="47"/>
      <c r="BP1175" s="47"/>
    </row>
    <row r="1176" spans="1:68" ht="12.75" customHeight="1">
      <c r="A1176" s="47"/>
      <c r="B1176" s="47"/>
      <c r="C1176" s="47"/>
      <c r="D1176" s="47"/>
      <c r="E1176" s="47"/>
      <c r="F1176" s="47"/>
      <c r="G1176" s="47"/>
      <c r="H1176" s="50"/>
      <c r="I1176" s="47"/>
      <c r="J1176" s="47"/>
      <c r="K1176" s="61"/>
      <c r="L1176" s="47"/>
      <c r="M1176" s="47"/>
      <c r="N1176" s="47"/>
      <c r="O1176" s="47"/>
      <c r="P1176" s="47"/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  <c r="AA1176" s="47"/>
      <c r="AB1176" s="47"/>
      <c r="AC1176" s="47"/>
      <c r="AD1176" s="47"/>
      <c r="AE1176" s="47"/>
      <c r="AF1176" s="47"/>
      <c r="AG1176" s="47"/>
      <c r="AH1176" s="47"/>
      <c r="AI1176" s="47"/>
      <c r="AJ1176" s="47"/>
      <c r="AK1176" s="47"/>
      <c r="AL1176" s="47"/>
      <c r="AM1176" s="47"/>
      <c r="AN1176" s="47"/>
      <c r="AO1176" s="47"/>
      <c r="AP1176" s="47"/>
      <c r="AQ1176" s="47"/>
      <c r="AR1176" s="47"/>
      <c r="AS1176" s="47"/>
      <c r="AT1176" s="47"/>
      <c r="AU1176" s="47"/>
      <c r="AV1176" s="47"/>
      <c r="AW1176" s="47"/>
      <c r="AX1176" s="47"/>
      <c r="AY1176" s="47"/>
      <c r="AZ1176" s="47"/>
      <c r="BA1176" s="47"/>
      <c r="BB1176" s="47"/>
      <c r="BC1176" s="47"/>
      <c r="BD1176" s="47"/>
      <c r="BE1176" s="47"/>
      <c r="BF1176" s="47"/>
      <c r="BG1176" s="47"/>
      <c r="BH1176" s="47"/>
      <c r="BI1176" s="47"/>
      <c r="BJ1176" s="47"/>
      <c r="BK1176" s="47"/>
      <c r="BL1176" s="47"/>
      <c r="BM1176" s="47"/>
      <c r="BN1176" s="47"/>
      <c r="BO1176" s="47"/>
      <c r="BP1176" s="47"/>
    </row>
    <row r="1177" spans="1:68" ht="12.75" customHeight="1">
      <c r="A1177" s="47"/>
      <c r="B1177" s="47"/>
      <c r="C1177" s="47"/>
      <c r="D1177" s="47"/>
      <c r="E1177" s="47"/>
      <c r="F1177" s="47"/>
      <c r="G1177" s="47"/>
      <c r="H1177" s="50"/>
      <c r="I1177" s="47"/>
      <c r="J1177" s="47"/>
      <c r="K1177" s="61"/>
      <c r="L1177" s="47"/>
      <c r="M1177" s="47"/>
      <c r="N1177" s="47"/>
      <c r="O1177" s="47"/>
      <c r="P1177" s="47"/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  <c r="AA1177" s="47"/>
      <c r="AB1177" s="47"/>
      <c r="AC1177" s="47"/>
      <c r="AD1177" s="47"/>
      <c r="AE1177" s="47"/>
      <c r="AF1177" s="47"/>
      <c r="AG1177" s="47"/>
      <c r="AH1177" s="47"/>
      <c r="AI1177" s="47"/>
      <c r="AJ1177" s="47"/>
      <c r="AK1177" s="47"/>
      <c r="AL1177" s="47"/>
      <c r="AM1177" s="47"/>
      <c r="AN1177" s="47"/>
      <c r="AO1177" s="47"/>
      <c r="AP1177" s="47"/>
      <c r="AQ1177" s="47"/>
      <c r="AR1177" s="47"/>
      <c r="AS1177" s="47"/>
      <c r="AT1177" s="47"/>
      <c r="AU1177" s="47"/>
      <c r="AV1177" s="47"/>
      <c r="AW1177" s="47"/>
      <c r="AX1177" s="47"/>
      <c r="AY1177" s="47"/>
      <c r="AZ1177" s="47"/>
      <c r="BA1177" s="47"/>
      <c r="BB1177" s="47"/>
      <c r="BC1177" s="47"/>
      <c r="BD1177" s="47"/>
      <c r="BE1177" s="47"/>
      <c r="BF1177" s="47"/>
      <c r="BG1177" s="47"/>
      <c r="BH1177" s="47"/>
      <c r="BI1177" s="47"/>
      <c r="BJ1177" s="47"/>
      <c r="BK1177" s="47"/>
      <c r="BL1177" s="47"/>
      <c r="BM1177" s="47"/>
      <c r="BN1177" s="47"/>
      <c r="BO1177" s="47"/>
      <c r="BP1177" s="47"/>
    </row>
    <row r="1178" spans="1:68" ht="12.75" customHeight="1">
      <c r="A1178" s="47"/>
      <c r="B1178" s="47"/>
      <c r="C1178" s="47"/>
      <c r="D1178" s="47"/>
      <c r="E1178" s="47"/>
      <c r="F1178" s="47"/>
      <c r="G1178" s="47"/>
      <c r="H1178" s="50"/>
      <c r="I1178" s="47"/>
      <c r="J1178" s="47"/>
      <c r="K1178" s="61"/>
      <c r="L1178" s="47"/>
      <c r="M1178" s="47"/>
      <c r="N1178" s="47"/>
      <c r="O1178" s="47"/>
      <c r="P1178" s="47"/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  <c r="AA1178" s="47"/>
      <c r="AB1178" s="47"/>
      <c r="AC1178" s="47"/>
      <c r="AD1178" s="47"/>
      <c r="AE1178" s="47"/>
      <c r="AF1178" s="47"/>
      <c r="AG1178" s="47"/>
      <c r="AH1178" s="47"/>
      <c r="AI1178" s="47"/>
      <c r="AJ1178" s="47"/>
      <c r="AK1178" s="47"/>
      <c r="AL1178" s="47"/>
      <c r="AM1178" s="47"/>
      <c r="AN1178" s="47"/>
      <c r="AO1178" s="47"/>
      <c r="AP1178" s="47"/>
      <c r="AQ1178" s="47"/>
      <c r="AR1178" s="47"/>
      <c r="AS1178" s="47"/>
      <c r="AT1178" s="47"/>
      <c r="AU1178" s="47"/>
      <c r="AV1178" s="47"/>
      <c r="AW1178" s="47"/>
      <c r="AX1178" s="47"/>
      <c r="AY1178" s="47"/>
      <c r="AZ1178" s="47"/>
      <c r="BA1178" s="47"/>
      <c r="BB1178" s="47"/>
      <c r="BC1178" s="47"/>
      <c r="BD1178" s="47"/>
      <c r="BE1178" s="47"/>
      <c r="BF1178" s="47"/>
      <c r="BG1178" s="47"/>
      <c r="BH1178" s="47"/>
      <c r="BI1178" s="47"/>
      <c r="BJ1178" s="47"/>
      <c r="BK1178" s="47"/>
      <c r="BL1178" s="47"/>
      <c r="BM1178" s="47"/>
      <c r="BN1178" s="47"/>
      <c r="BO1178" s="47"/>
      <c r="BP1178" s="47"/>
    </row>
    <row r="1179" spans="1:68" ht="12.75" customHeight="1">
      <c r="A1179" s="47"/>
      <c r="B1179" s="47"/>
      <c r="C1179" s="47"/>
      <c r="D1179" s="47"/>
      <c r="E1179" s="47"/>
      <c r="F1179" s="47"/>
      <c r="G1179" s="47"/>
      <c r="H1179" s="50"/>
      <c r="I1179" s="47"/>
      <c r="J1179" s="47"/>
      <c r="K1179" s="61"/>
      <c r="L1179" s="47"/>
      <c r="M1179" s="47"/>
      <c r="N1179" s="47"/>
      <c r="O1179" s="47"/>
      <c r="P1179" s="47"/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  <c r="AA1179" s="47"/>
      <c r="AB1179" s="47"/>
      <c r="AC1179" s="47"/>
      <c r="AD1179" s="47"/>
      <c r="AE1179" s="47"/>
      <c r="AF1179" s="47"/>
      <c r="AG1179" s="47"/>
      <c r="AH1179" s="47"/>
      <c r="AI1179" s="47"/>
      <c r="AJ1179" s="47"/>
      <c r="AK1179" s="47"/>
      <c r="AL1179" s="47"/>
      <c r="AM1179" s="47"/>
      <c r="AN1179" s="47"/>
      <c r="AO1179" s="47"/>
      <c r="AP1179" s="47"/>
      <c r="AQ1179" s="47"/>
      <c r="AR1179" s="47"/>
      <c r="AS1179" s="47"/>
      <c r="AT1179" s="47"/>
      <c r="AU1179" s="47"/>
      <c r="AV1179" s="47"/>
      <c r="AW1179" s="47"/>
      <c r="AX1179" s="47"/>
      <c r="AY1179" s="47"/>
      <c r="AZ1179" s="47"/>
      <c r="BA1179" s="47"/>
      <c r="BB1179" s="47"/>
      <c r="BC1179" s="47"/>
      <c r="BD1179" s="47"/>
      <c r="BE1179" s="47"/>
      <c r="BF1179" s="47"/>
      <c r="BG1179" s="47"/>
      <c r="BH1179" s="47"/>
      <c r="BI1179" s="47"/>
      <c r="BJ1179" s="47"/>
      <c r="BK1179" s="47"/>
      <c r="BL1179" s="47"/>
      <c r="BM1179" s="47"/>
      <c r="BN1179" s="47"/>
      <c r="BO1179" s="47"/>
      <c r="BP1179" s="47"/>
    </row>
    <row r="1180" spans="1:68" ht="12.75" customHeight="1">
      <c r="A1180" s="47"/>
      <c r="B1180" s="47"/>
      <c r="C1180" s="47"/>
      <c r="D1180" s="47"/>
      <c r="E1180" s="47"/>
      <c r="F1180" s="47"/>
      <c r="G1180" s="47"/>
      <c r="H1180" s="50"/>
      <c r="I1180" s="47"/>
      <c r="J1180" s="47"/>
      <c r="K1180" s="61"/>
      <c r="L1180" s="47"/>
      <c r="M1180" s="47"/>
      <c r="N1180" s="47"/>
      <c r="O1180" s="47"/>
      <c r="P1180" s="47"/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  <c r="AA1180" s="47"/>
      <c r="AB1180" s="47"/>
      <c r="AC1180" s="47"/>
      <c r="AD1180" s="47"/>
      <c r="AE1180" s="47"/>
      <c r="AF1180" s="47"/>
      <c r="AG1180" s="47"/>
      <c r="AH1180" s="47"/>
      <c r="AI1180" s="47"/>
      <c r="AJ1180" s="47"/>
      <c r="AK1180" s="47"/>
      <c r="AL1180" s="47"/>
      <c r="AM1180" s="47"/>
      <c r="AN1180" s="47"/>
      <c r="AO1180" s="47"/>
      <c r="AP1180" s="47"/>
      <c r="AQ1180" s="47"/>
      <c r="AR1180" s="47"/>
      <c r="AS1180" s="47"/>
      <c r="AT1180" s="47"/>
      <c r="AU1180" s="47"/>
      <c r="AV1180" s="47"/>
      <c r="AW1180" s="47"/>
      <c r="AX1180" s="47"/>
      <c r="AY1180" s="47"/>
      <c r="AZ1180" s="47"/>
      <c r="BA1180" s="47"/>
      <c r="BB1180" s="47"/>
      <c r="BC1180" s="47"/>
      <c r="BD1180" s="47"/>
      <c r="BE1180" s="47"/>
      <c r="BF1180" s="47"/>
      <c r="BG1180" s="47"/>
      <c r="BH1180" s="47"/>
      <c r="BI1180" s="47"/>
      <c r="BJ1180" s="47"/>
      <c r="BK1180" s="47"/>
      <c r="BL1180" s="47"/>
      <c r="BM1180" s="47"/>
      <c r="BN1180" s="47"/>
      <c r="BO1180" s="47"/>
      <c r="BP1180" s="47"/>
    </row>
    <row r="1181" spans="1:68" ht="12.75" customHeight="1">
      <c r="A1181" s="47"/>
      <c r="B1181" s="47"/>
      <c r="C1181" s="47"/>
      <c r="D1181" s="47"/>
      <c r="E1181" s="47"/>
      <c r="F1181" s="47"/>
      <c r="G1181" s="47"/>
      <c r="H1181" s="50"/>
      <c r="I1181" s="47"/>
      <c r="J1181" s="47"/>
      <c r="K1181" s="61"/>
      <c r="L1181" s="47"/>
      <c r="M1181" s="47"/>
      <c r="N1181" s="47"/>
      <c r="O1181" s="47"/>
      <c r="P1181" s="47"/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  <c r="AA1181" s="47"/>
      <c r="AB1181" s="47"/>
      <c r="AC1181" s="47"/>
      <c r="AD1181" s="47"/>
      <c r="AE1181" s="47"/>
      <c r="AF1181" s="47"/>
      <c r="AG1181" s="47"/>
      <c r="AH1181" s="47"/>
      <c r="AI1181" s="47"/>
      <c r="AJ1181" s="47"/>
      <c r="AK1181" s="47"/>
      <c r="AL1181" s="47"/>
      <c r="AM1181" s="47"/>
      <c r="AN1181" s="47"/>
      <c r="AO1181" s="47"/>
      <c r="AP1181" s="47"/>
      <c r="AQ1181" s="47"/>
      <c r="AR1181" s="47"/>
      <c r="AS1181" s="47"/>
      <c r="AT1181" s="47"/>
      <c r="AU1181" s="47"/>
      <c r="AV1181" s="47"/>
      <c r="AW1181" s="47"/>
      <c r="AX1181" s="47"/>
      <c r="AY1181" s="47"/>
      <c r="AZ1181" s="47"/>
      <c r="BA1181" s="47"/>
      <c r="BB1181" s="47"/>
      <c r="BC1181" s="47"/>
      <c r="BD1181" s="47"/>
      <c r="BE1181" s="47"/>
      <c r="BF1181" s="47"/>
      <c r="BG1181" s="47"/>
      <c r="BH1181" s="47"/>
      <c r="BI1181" s="47"/>
      <c r="BJ1181" s="47"/>
      <c r="BK1181" s="47"/>
      <c r="BL1181" s="47"/>
      <c r="BM1181" s="47"/>
      <c r="BN1181" s="47"/>
      <c r="BO1181" s="47"/>
      <c r="BP1181" s="47"/>
    </row>
    <row r="1182" spans="1:68" ht="12.75" customHeight="1">
      <c r="A1182" s="47"/>
      <c r="B1182" s="47"/>
      <c r="C1182" s="47"/>
      <c r="D1182" s="47"/>
      <c r="E1182" s="47"/>
      <c r="F1182" s="47"/>
      <c r="G1182" s="47"/>
      <c r="H1182" s="50"/>
      <c r="I1182" s="47"/>
      <c r="J1182" s="47"/>
      <c r="K1182" s="61"/>
      <c r="L1182" s="47"/>
      <c r="M1182" s="47"/>
      <c r="N1182" s="47"/>
      <c r="O1182" s="47"/>
      <c r="P1182" s="47"/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  <c r="AA1182" s="47"/>
      <c r="AB1182" s="47"/>
      <c r="AC1182" s="47"/>
      <c r="AD1182" s="47"/>
      <c r="AE1182" s="47"/>
      <c r="AF1182" s="47"/>
      <c r="AG1182" s="47"/>
      <c r="AH1182" s="47"/>
      <c r="AI1182" s="47"/>
      <c r="AJ1182" s="47"/>
      <c r="AK1182" s="47"/>
      <c r="AL1182" s="47"/>
      <c r="AM1182" s="47"/>
      <c r="AN1182" s="47"/>
      <c r="AO1182" s="47"/>
      <c r="AP1182" s="47"/>
      <c r="AQ1182" s="47"/>
      <c r="AR1182" s="47"/>
      <c r="AS1182" s="47"/>
      <c r="AT1182" s="47"/>
      <c r="AU1182" s="47"/>
      <c r="AV1182" s="47"/>
      <c r="AW1182" s="47"/>
      <c r="AX1182" s="47"/>
      <c r="AY1182" s="47"/>
      <c r="AZ1182" s="47"/>
      <c r="BA1182" s="47"/>
      <c r="BB1182" s="47"/>
      <c r="BC1182" s="47"/>
      <c r="BD1182" s="47"/>
      <c r="BE1182" s="47"/>
      <c r="BF1182" s="47"/>
      <c r="BG1182" s="47"/>
      <c r="BH1182" s="47"/>
      <c r="BI1182" s="47"/>
      <c r="BJ1182" s="47"/>
      <c r="BK1182" s="47"/>
      <c r="BL1182" s="47"/>
      <c r="BM1182" s="47"/>
      <c r="BN1182" s="47"/>
      <c r="BO1182" s="47"/>
      <c r="BP1182" s="47"/>
    </row>
    <row r="1183" spans="1:68" ht="12.75" customHeight="1">
      <c r="A1183" s="47"/>
      <c r="B1183" s="47"/>
      <c r="C1183" s="47"/>
      <c r="D1183" s="47"/>
      <c r="E1183" s="47"/>
      <c r="F1183" s="47"/>
      <c r="G1183" s="47"/>
      <c r="H1183" s="50"/>
      <c r="I1183" s="47"/>
      <c r="J1183" s="47"/>
      <c r="K1183" s="61"/>
      <c r="L1183" s="47"/>
      <c r="M1183" s="47"/>
      <c r="N1183" s="47"/>
      <c r="O1183" s="47"/>
      <c r="P1183" s="47"/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  <c r="AA1183" s="47"/>
      <c r="AB1183" s="47"/>
      <c r="AC1183" s="47"/>
      <c r="AD1183" s="47"/>
      <c r="AE1183" s="47"/>
      <c r="AF1183" s="47"/>
      <c r="AG1183" s="47"/>
      <c r="AH1183" s="47"/>
      <c r="AI1183" s="47"/>
      <c r="AJ1183" s="47"/>
      <c r="AK1183" s="47"/>
      <c r="AL1183" s="47"/>
      <c r="AM1183" s="47"/>
      <c r="AN1183" s="47"/>
      <c r="AO1183" s="47"/>
      <c r="AP1183" s="47"/>
      <c r="AQ1183" s="47"/>
      <c r="AR1183" s="47"/>
      <c r="AS1183" s="47"/>
      <c r="AT1183" s="47"/>
      <c r="AU1183" s="47"/>
      <c r="AV1183" s="47"/>
      <c r="AW1183" s="47"/>
      <c r="AX1183" s="47"/>
      <c r="AY1183" s="47"/>
      <c r="AZ1183" s="47"/>
      <c r="BA1183" s="47"/>
      <c r="BB1183" s="47"/>
      <c r="BC1183" s="47"/>
      <c r="BD1183" s="47"/>
      <c r="BE1183" s="47"/>
      <c r="BF1183" s="47"/>
      <c r="BG1183" s="47"/>
      <c r="BH1183" s="47"/>
      <c r="BI1183" s="47"/>
      <c r="BJ1183" s="47"/>
      <c r="BK1183" s="47"/>
      <c r="BL1183" s="47"/>
      <c r="BM1183" s="47"/>
      <c r="BN1183" s="47"/>
      <c r="BO1183" s="47"/>
      <c r="BP1183" s="47"/>
    </row>
    <row r="1184" spans="1:68" ht="12.75" customHeight="1">
      <c r="A1184" s="47"/>
      <c r="B1184" s="47"/>
      <c r="C1184" s="47"/>
      <c r="D1184" s="47"/>
      <c r="E1184" s="47"/>
      <c r="F1184" s="47"/>
      <c r="G1184" s="47"/>
      <c r="H1184" s="50"/>
      <c r="I1184" s="47"/>
      <c r="J1184" s="47"/>
      <c r="K1184" s="61"/>
      <c r="L1184" s="47"/>
      <c r="M1184" s="47"/>
      <c r="N1184" s="47"/>
      <c r="O1184" s="47"/>
      <c r="P1184" s="47"/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  <c r="AA1184" s="47"/>
      <c r="AB1184" s="47"/>
      <c r="AC1184" s="47"/>
      <c r="AD1184" s="47"/>
      <c r="AE1184" s="47"/>
      <c r="AF1184" s="47"/>
      <c r="AG1184" s="47"/>
      <c r="AH1184" s="47"/>
      <c r="AI1184" s="47"/>
      <c r="AJ1184" s="47"/>
      <c r="AK1184" s="47"/>
      <c r="AL1184" s="47"/>
      <c r="AM1184" s="47"/>
      <c r="AN1184" s="47"/>
      <c r="AO1184" s="47"/>
      <c r="AP1184" s="47"/>
      <c r="AQ1184" s="47"/>
      <c r="AR1184" s="47"/>
      <c r="AS1184" s="47"/>
      <c r="AT1184" s="47"/>
      <c r="AU1184" s="47"/>
      <c r="AV1184" s="47"/>
      <c r="AW1184" s="47"/>
      <c r="AX1184" s="47"/>
      <c r="AY1184" s="47"/>
      <c r="AZ1184" s="47"/>
      <c r="BA1184" s="47"/>
      <c r="BB1184" s="47"/>
      <c r="BC1184" s="47"/>
      <c r="BD1184" s="47"/>
      <c r="BE1184" s="47"/>
      <c r="BF1184" s="47"/>
      <c r="BG1184" s="47"/>
      <c r="BH1184" s="47"/>
      <c r="BI1184" s="47"/>
      <c r="BJ1184" s="47"/>
      <c r="BK1184" s="47"/>
      <c r="BL1184" s="47"/>
      <c r="BM1184" s="47"/>
      <c r="BN1184" s="47"/>
      <c r="BO1184" s="47"/>
      <c r="BP1184" s="47"/>
    </row>
    <row r="1185" spans="1:68" ht="12.75" customHeight="1">
      <c r="A1185" s="47"/>
      <c r="B1185" s="47"/>
      <c r="C1185" s="47"/>
      <c r="D1185" s="47"/>
      <c r="E1185" s="47"/>
      <c r="F1185" s="47"/>
      <c r="G1185" s="47"/>
      <c r="H1185" s="50"/>
      <c r="I1185" s="47"/>
      <c r="J1185" s="47"/>
      <c r="K1185" s="61"/>
      <c r="L1185" s="47"/>
      <c r="M1185" s="47"/>
      <c r="N1185" s="47"/>
      <c r="O1185" s="47"/>
      <c r="P1185" s="47"/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  <c r="AA1185" s="47"/>
      <c r="AB1185" s="47"/>
      <c r="AC1185" s="47"/>
      <c r="AD1185" s="47"/>
      <c r="AE1185" s="47"/>
      <c r="AF1185" s="47"/>
      <c r="AG1185" s="47"/>
      <c r="AH1185" s="47"/>
      <c r="AI1185" s="47"/>
      <c r="AJ1185" s="47"/>
      <c r="AK1185" s="47"/>
      <c r="AL1185" s="47"/>
      <c r="AM1185" s="47"/>
      <c r="AN1185" s="47"/>
      <c r="AO1185" s="47"/>
      <c r="AP1185" s="47"/>
      <c r="AQ1185" s="47"/>
      <c r="AR1185" s="47"/>
      <c r="AS1185" s="47"/>
      <c r="AT1185" s="47"/>
      <c r="AU1185" s="47"/>
      <c r="AV1185" s="47"/>
      <c r="AW1185" s="47"/>
      <c r="AX1185" s="47"/>
      <c r="AY1185" s="47"/>
      <c r="AZ1185" s="47"/>
      <c r="BA1185" s="47"/>
      <c r="BB1185" s="47"/>
      <c r="BC1185" s="47"/>
      <c r="BD1185" s="47"/>
      <c r="BE1185" s="47"/>
      <c r="BF1185" s="47"/>
      <c r="BG1185" s="47"/>
      <c r="BH1185" s="47"/>
      <c r="BI1185" s="47"/>
      <c r="BJ1185" s="47"/>
      <c r="BK1185" s="47"/>
      <c r="BL1185" s="47"/>
      <c r="BM1185" s="47"/>
      <c r="BN1185" s="47"/>
      <c r="BO1185" s="47"/>
      <c r="BP1185" s="47"/>
    </row>
    <row r="1186" spans="1:68" ht="12.75" customHeight="1">
      <c r="A1186" s="47"/>
      <c r="B1186" s="47"/>
      <c r="C1186" s="47"/>
      <c r="D1186" s="47"/>
      <c r="E1186" s="47"/>
      <c r="F1186" s="47"/>
      <c r="G1186" s="47"/>
      <c r="H1186" s="50"/>
      <c r="I1186" s="47"/>
      <c r="J1186" s="47"/>
      <c r="K1186" s="61"/>
      <c r="L1186" s="47"/>
      <c r="M1186" s="47"/>
      <c r="N1186" s="47"/>
      <c r="O1186" s="47"/>
      <c r="P1186" s="47"/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  <c r="AA1186" s="47"/>
      <c r="AB1186" s="47"/>
      <c r="AC1186" s="47"/>
      <c r="AD1186" s="47"/>
      <c r="AE1186" s="47"/>
      <c r="AF1186" s="47"/>
      <c r="AG1186" s="47"/>
      <c r="AH1186" s="47"/>
      <c r="AI1186" s="47"/>
      <c r="AJ1186" s="47"/>
      <c r="AK1186" s="47"/>
      <c r="AL1186" s="47"/>
      <c r="AM1186" s="47"/>
      <c r="AN1186" s="47"/>
      <c r="AO1186" s="47"/>
      <c r="AP1186" s="47"/>
      <c r="AQ1186" s="47"/>
      <c r="AR1186" s="47"/>
      <c r="AS1186" s="47"/>
      <c r="AT1186" s="47"/>
      <c r="AU1186" s="47"/>
      <c r="AV1186" s="47"/>
      <c r="AW1186" s="47"/>
      <c r="AX1186" s="47"/>
      <c r="AY1186" s="47"/>
      <c r="AZ1186" s="47"/>
      <c r="BA1186" s="47"/>
      <c r="BB1186" s="47"/>
      <c r="BC1186" s="47"/>
      <c r="BD1186" s="47"/>
      <c r="BE1186" s="47"/>
      <c r="BF1186" s="47"/>
      <c r="BG1186" s="47"/>
      <c r="BH1186" s="47"/>
      <c r="BI1186" s="47"/>
      <c r="BJ1186" s="47"/>
      <c r="BK1186" s="47"/>
      <c r="BL1186" s="47"/>
      <c r="BM1186" s="47"/>
      <c r="BN1186" s="47"/>
      <c r="BO1186" s="47"/>
      <c r="BP1186" s="47"/>
    </row>
    <row r="1187" spans="1:68" ht="12.75" customHeight="1">
      <c r="A1187" s="47"/>
      <c r="B1187" s="47"/>
      <c r="C1187" s="47"/>
      <c r="D1187" s="47"/>
      <c r="E1187" s="47"/>
      <c r="F1187" s="47"/>
      <c r="G1187" s="47"/>
      <c r="H1187" s="50"/>
      <c r="I1187" s="47"/>
      <c r="J1187" s="47"/>
      <c r="K1187" s="61"/>
      <c r="L1187" s="47"/>
      <c r="M1187" s="47"/>
      <c r="N1187" s="47"/>
      <c r="O1187" s="47"/>
      <c r="P1187" s="47"/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  <c r="AA1187" s="47"/>
      <c r="AB1187" s="47"/>
      <c r="AC1187" s="47"/>
      <c r="AD1187" s="47"/>
      <c r="AE1187" s="47"/>
      <c r="AF1187" s="47"/>
      <c r="AG1187" s="47"/>
      <c r="AH1187" s="47"/>
      <c r="AI1187" s="47"/>
      <c r="AJ1187" s="47"/>
      <c r="AK1187" s="47"/>
      <c r="AL1187" s="47"/>
      <c r="AM1187" s="47"/>
      <c r="AN1187" s="47"/>
      <c r="AO1187" s="47"/>
      <c r="AP1187" s="47"/>
      <c r="AQ1187" s="47"/>
      <c r="AR1187" s="47"/>
      <c r="AS1187" s="47"/>
      <c r="AT1187" s="47"/>
      <c r="AU1187" s="47"/>
      <c r="AV1187" s="47"/>
      <c r="AW1187" s="47"/>
      <c r="AX1187" s="47"/>
      <c r="AY1187" s="47"/>
      <c r="AZ1187" s="47"/>
      <c r="BA1187" s="47"/>
      <c r="BB1187" s="47"/>
      <c r="BC1187" s="47"/>
      <c r="BD1187" s="47"/>
      <c r="BE1187" s="47"/>
      <c r="BF1187" s="47"/>
      <c r="BG1187" s="47"/>
      <c r="BH1187" s="47"/>
      <c r="BI1187" s="47"/>
      <c r="BJ1187" s="47"/>
      <c r="BK1187" s="47"/>
      <c r="BL1187" s="47"/>
      <c r="BM1187" s="47"/>
      <c r="BN1187" s="47"/>
      <c r="BO1187" s="47"/>
      <c r="BP1187" s="47"/>
    </row>
    <row r="1188" spans="1:68" ht="12.75" customHeight="1">
      <c r="A1188" s="47"/>
      <c r="B1188" s="47"/>
      <c r="C1188" s="47"/>
      <c r="D1188" s="47"/>
      <c r="E1188" s="47"/>
      <c r="F1188" s="47"/>
      <c r="G1188" s="47"/>
      <c r="H1188" s="50"/>
      <c r="I1188" s="47"/>
      <c r="J1188" s="47"/>
      <c r="K1188" s="61"/>
      <c r="L1188" s="47"/>
      <c r="M1188" s="47"/>
      <c r="N1188" s="47"/>
      <c r="O1188" s="47"/>
      <c r="P1188" s="47"/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  <c r="AA1188" s="47"/>
      <c r="AB1188" s="47"/>
      <c r="AC1188" s="47"/>
      <c r="AD1188" s="47"/>
      <c r="AE1188" s="47"/>
      <c r="AF1188" s="47"/>
      <c r="AG1188" s="47"/>
      <c r="AH1188" s="47"/>
      <c r="AI1188" s="47"/>
      <c r="AJ1188" s="47"/>
      <c r="AK1188" s="47"/>
      <c r="AL1188" s="47"/>
      <c r="AM1188" s="47"/>
      <c r="AN1188" s="47"/>
      <c r="AO1188" s="47"/>
      <c r="AP1188" s="47"/>
      <c r="AQ1188" s="47"/>
      <c r="AR1188" s="47"/>
      <c r="AS1188" s="47"/>
      <c r="AT1188" s="47"/>
      <c r="AU1188" s="47"/>
      <c r="AV1188" s="47"/>
      <c r="AW1188" s="47"/>
      <c r="AX1188" s="47"/>
      <c r="AY1188" s="47"/>
      <c r="AZ1188" s="47"/>
      <c r="BA1188" s="47"/>
      <c r="BB1188" s="47"/>
      <c r="BC1188" s="47"/>
      <c r="BD1188" s="47"/>
      <c r="BE1188" s="47"/>
      <c r="BF1188" s="47"/>
      <c r="BG1188" s="47"/>
      <c r="BH1188" s="47"/>
      <c r="BI1188" s="47"/>
      <c r="BJ1188" s="47"/>
      <c r="BK1188" s="47"/>
      <c r="BL1188" s="47"/>
      <c r="BM1188" s="47"/>
      <c r="BN1188" s="47"/>
      <c r="BO1188" s="47"/>
      <c r="BP1188" s="47"/>
    </row>
    <row r="1189" spans="1:68" ht="12.75" customHeight="1">
      <c r="A1189" s="47"/>
      <c r="B1189" s="47"/>
      <c r="C1189" s="47"/>
      <c r="D1189" s="47"/>
      <c r="E1189" s="47"/>
      <c r="F1189" s="47"/>
      <c r="G1189" s="47"/>
      <c r="H1189" s="50"/>
      <c r="I1189" s="47"/>
      <c r="J1189" s="47"/>
      <c r="K1189" s="61"/>
      <c r="L1189" s="47"/>
      <c r="M1189" s="47"/>
      <c r="N1189" s="47"/>
      <c r="O1189" s="47"/>
      <c r="P1189" s="47"/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  <c r="AA1189" s="47"/>
      <c r="AB1189" s="47"/>
      <c r="AC1189" s="47"/>
      <c r="AD1189" s="47"/>
      <c r="AE1189" s="47"/>
      <c r="AF1189" s="47"/>
      <c r="AG1189" s="47"/>
      <c r="AH1189" s="47"/>
      <c r="AI1189" s="47"/>
      <c r="AJ1189" s="47"/>
      <c r="AK1189" s="47"/>
      <c r="AL1189" s="47"/>
      <c r="AM1189" s="47"/>
      <c r="AN1189" s="47"/>
      <c r="AO1189" s="47"/>
      <c r="AP1189" s="47"/>
      <c r="AQ1189" s="47"/>
      <c r="AR1189" s="47"/>
      <c r="AS1189" s="47"/>
      <c r="AT1189" s="47"/>
      <c r="AU1189" s="47"/>
      <c r="AV1189" s="47"/>
      <c r="AW1189" s="47"/>
      <c r="AX1189" s="47"/>
      <c r="AY1189" s="47"/>
      <c r="AZ1189" s="47"/>
      <c r="BA1189" s="47"/>
      <c r="BB1189" s="47"/>
      <c r="BC1189" s="47"/>
      <c r="BD1189" s="47"/>
      <c r="BE1189" s="47"/>
      <c r="BF1189" s="47"/>
      <c r="BG1189" s="47"/>
      <c r="BH1189" s="47"/>
      <c r="BI1189" s="47"/>
      <c r="BJ1189" s="47"/>
      <c r="BK1189" s="47"/>
      <c r="BL1189" s="47"/>
      <c r="BM1189" s="47"/>
      <c r="BN1189" s="47"/>
      <c r="BO1189" s="47"/>
      <c r="BP1189" s="47"/>
    </row>
    <row r="1190" spans="1:68" ht="12.75" customHeight="1">
      <c r="A1190" s="47"/>
      <c r="B1190" s="47"/>
      <c r="C1190" s="47"/>
      <c r="D1190" s="47"/>
      <c r="E1190" s="47"/>
      <c r="F1190" s="47"/>
      <c r="G1190" s="47"/>
      <c r="H1190" s="50"/>
      <c r="I1190" s="47"/>
      <c r="J1190" s="47"/>
      <c r="K1190" s="61"/>
      <c r="L1190" s="47"/>
      <c r="M1190" s="47"/>
      <c r="N1190" s="47"/>
      <c r="O1190" s="47"/>
      <c r="P1190" s="47"/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  <c r="AA1190" s="47"/>
      <c r="AB1190" s="47"/>
      <c r="AC1190" s="47"/>
      <c r="AD1190" s="47"/>
      <c r="AE1190" s="47"/>
      <c r="AF1190" s="47"/>
      <c r="AG1190" s="47"/>
      <c r="AH1190" s="47"/>
      <c r="AI1190" s="47"/>
      <c r="AJ1190" s="47"/>
      <c r="AK1190" s="47"/>
      <c r="AL1190" s="47"/>
      <c r="AM1190" s="47"/>
      <c r="AN1190" s="47"/>
      <c r="AO1190" s="47"/>
      <c r="AP1190" s="47"/>
      <c r="AQ1190" s="47"/>
      <c r="AR1190" s="47"/>
      <c r="AS1190" s="47"/>
      <c r="AT1190" s="47"/>
      <c r="AU1190" s="47"/>
      <c r="AV1190" s="47"/>
      <c r="AW1190" s="47"/>
      <c r="AX1190" s="47"/>
      <c r="AY1190" s="47"/>
      <c r="AZ1190" s="47"/>
      <c r="BA1190" s="47"/>
      <c r="BB1190" s="47"/>
      <c r="BC1190" s="47"/>
      <c r="BD1190" s="47"/>
      <c r="BE1190" s="47"/>
      <c r="BF1190" s="47"/>
      <c r="BG1190" s="47"/>
      <c r="BH1190" s="47"/>
      <c r="BI1190" s="47"/>
      <c r="BJ1190" s="47"/>
      <c r="BK1190" s="47"/>
      <c r="BL1190" s="47"/>
      <c r="BM1190" s="47"/>
      <c r="BN1190" s="47"/>
      <c r="BO1190" s="47"/>
      <c r="BP1190" s="47"/>
    </row>
    <row r="1191" spans="1:68" ht="12.75" customHeight="1">
      <c r="A1191" s="47"/>
      <c r="B1191" s="47"/>
      <c r="C1191" s="47"/>
      <c r="D1191" s="47"/>
      <c r="E1191" s="47"/>
      <c r="F1191" s="47"/>
      <c r="G1191" s="47"/>
      <c r="H1191" s="50"/>
      <c r="I1191" s="47"/>
      <c r="J1191" s="47"/>
      <c r="K1191" s="61"/>
      <c r="L1191" s="47"/>
      <c r="M1191" s="47"/>
      <c r="N1191" s="47"/>
      <c r="O1191" s="47"/>
      <c r="P1191" s="47"/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  <c r="AA1191" s="47"/>
      <c r="AB1191" s="47"/>
      <c r="AC1191" s="47"/>
      <c r="AD1191" s="47"/>
      <c r="AE1191" s="47"/>
      <c r="AF1191" s="47"/>
      <c r="AG1191" s="47"/>
      <c r="AH1191" s="47"/>
      <c r="AI1191" s="47"/>
      <c r="AJ1191" s="47"/>
      <c r="AK1191" s="47"/>
      <c r="AL1191" s="47"/>
      <c r="AM1191" s="47"/>
      <c r="AN1191" s="47"/>
      <c r="AO1191" s="47"/>
      <c r="AP1191" s="47"/>
      <c r="AQ1191" s="47"/>
      <c r="AR1191" s="47"/>
      <c r="AS1191" s="47"/>
      <c r="AT1191" s="47"/>
      <c r="AU1191" s="47"/>
      <c r="AV1191" s="47"/>
      <c r="AW1191" s="47"/>
      <c r="AX1191" s="47"/>
      <c r="AY1191" s="47"/>
      <c r="AZ1191" s="47"/>
      <c r="BA1191" s="47"/>
      <c r="BB1191" s="47"/>
      <c r="BC1191" s="47"/>
      <c r="BD1191" s="47"/>
      <c r="BE1191" s="47"/>
      <c r="BF1191" s="47"/>
      <c r="BG1191" s="47"/>
      <c r="BH1191" s="47"/>
      <c r="BI1191" s="47"/>
      <c r="BJ1191" s="47"/>
      <c r="BK1191" s="47"/>
      <c r="BL1191" s="47"/>
      <c r="BM1191" s="47"/>
      <c r="BN1191" s="47"/>
      <c r="BO1191" s="47"/>
      <c r="BP1191" s="47"/>
    </row>
    <row r="1192" spans="1:68" ht="12.75" customHeight="1">
      <c r="A1192" s="47"/>
      <c r="B1192" s="47"/>
      <c r="C1192" s="47"/>
      <c r="D1192" s="47"/>
      <c r="E1192" s="47"/>
      <c r="F1192" s="47"/>
      <c r="G1192" s="47"/>
      <c r="H1192" s="50"/>
      <c r="I1192" s="47"/>
      <c r="J1192" s="47"/>
      <c r="K1192" s="61"/>
      <c r="L1192" s="47"/>
      <c r="M1192" s="47"/>
      <c r="N1192" s="47"/>
      <c r="O1192" s="47"/>
      <c r="P1192" s="47"/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  <c r="AA1192" s="47"/>
      <c r="AB1192" s="47"/>
      <c r="AC1192" s="47"/>
      <c r="AD1192" s="47"/>
      <c r="AE1192" s="47"/>
      <c r="AF1192" s="47"/>
      <c r="AG1192" s="47"/>
      <c r="AH1192" s="47"/>
      <c r="AI1192" s="47"/>
      <c r="AJ1192" s="47"/>
      <c r="AK1192" s="47"/>
      <c r="AL1192" s="47"/>
      <c r="AM1192" s="47"/>
      <c r="AN1192" s="47"/>
      <c r="AO1192" s="47"/>
      <c r="AP1192" s="47"/>
      <c r="AQ1192" s="47"/>
      <c r="AR1192" s="47"/>
      <c r="AS1192" s="47"/>
      <c r="AT1192" s="47"/>
      <c r="AU1192" s="47"/>
      <c r="AV1192" s="47"/>
      <c r="AW1192" s="47"/>
      <c r="AX1192" s="47"/>
      <c r="AY1192" s="47"/>
      <c r="AZ1192" s="47"/>
      <c r="BA1192" s="47"/>
      <c r="BB1192" s="47"/>
      <c r="BC1192" s="47"/>
      <c r="BD1192" s="47"/>
      <c r="BE1192" s="47"/>
      <c r="BF1192" s="47"/>
      <c r="BG1192" s="47"/>
      <c r="BH1192" s="47"/>
      <c r="BI1192" s="47"/>
      <c r="BJ1192" s="47"/>
      <c r="BK1192" s="47"/>
      <c r="BL1192" s="47"/>
      <c r="BM1192" s="47"/>
      <c r="BN1192" s="47"/>
      <c r="BO1192" s="47"/>
      <c r="BP1192" s="47"/>
    </row>
    <row r="1193" spans="1:68" ht="12.75" customHeight="1">
      <c r="A1193" s="47"/>
      <c r="B1193" s="47"/>
      <c r="C1193" s="47"/>
      <c r="D1193" s="47"/>
      <c r="E1193" s="47"/>
      <c r="F1193" s="47"/>
      <c r="G1193" s="47"/>
      <c r="H1193" s="50"/>
      <c r="I1193" s="47"/>
      <c r="J1193" s="47"/>
      <c r="K1193" s="61"/>
      <c r="L1193" s="47"/>
      <c r="M1193" s="47"/>
      <c r="N1193" s="47"/>
      <c r="O1193" s="47"/>
      <c r="P1193" s="47"/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  <c r="AA1193" s="47"/>
      <c r="AB1193" s="47"/>
      <c r="AC1193" s="47"/>
      <c r="AD1193" s="47"/>
      <c r="AE1193" s="47"/>
      <c r="AF1193" s="47"/>
      <c r="AG1193" s="47"/>
      <c r="AH1193" s="47"/>
      <c r="AI1193" s="47"/>
      <c r="AJ1193" s="47"/>
      <c r="AK1193" s="47"/>
      <c r="AL1193" s="47"/>
      <c r="AM1193" s="47"/>
      <c r="AN1193" s="47"/>
      <c r="AO1193" s="47"/>
      <c r="AP1193" s="47"/>
      <c r="AQ1193" s="47"/>
      <c r="AR1193" s="47"/>
      <c r="AS1193" s="47"/>
      <c r="AT1193" s="47"/>
      <c r="AU1193" s="47"/>
      <c r="AV1193" s="47"/>
      <c r="AW1193" s="47"/>
      <c r="AX1193" s="47"/>
      <c r="AY1193" s="47"/>
      <c r="AZ1193" s="47"/>
      <c r="BA1193" s="47"/>
      <c r="BB1193" s="47"/>
      <c r="BC1193" s="47"/>
      <c r="BD1193" s="47"/>
      <c r="BE1193" s="47"/>
      <c r="BF1193" s="47"/>
      <c r="BG1193" s="47"/>
      <c r="BH1193" s="47"/>
      <c r="BI1193" s="47"/>
      <c r="BJ1193" s="47"/>
      <c r="BK1193" s="47"/>
      <c r="BL1193" s="47"/>
      <c r="BM1193" s="47"/>
      <c r="BN1193" s="47"/>
      <c r="BO1193" s="47"/>
      <c r="BP1193" s="47"/>
    </row>
    <row r="1194" spans="1:68" ht="12.75" customHeight="1">
      <c r="A1194" s="47"/>
      <c r="B1194" s="47"/>
      <c r="C1194" s="47"/>
      <c r="D1194" s="47"/>
      <c r="E1194" s="47"/>
      <c r="F1194" s="47"/>
      <c r="G1194" s="47"/>
      <c r="H1194" s="50"/>
      <c r="I1194" s="47"/>
      <c r="J1194" s="47"/>
      <c r="K1194" s="61"/>
      <c r="L1194" s="47"/>
      <c r="M1194" s="47"/>
      <c r="N1194" s="47"/>
      <c r="O1194" s="47"/>
      <c r="P1194" s="47"/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  <c r="AA1194" s="47"/>
      <c r="AB1194" s="47"/>
      <c r="AC1194" s="47"/>
      <c r="AD1194" s="47"/>
      <c r="AE1194" s="47"/>
      <c r="AF1194" s="47"/>
      <c r="AG1194" s="47"/>
      <c r="AH1194" s="47"/>
      <c r="AI1194" s="47"/>
      <c r="AJ1194" s="47"/>
      <c r="AK1194" s="47"/>
      <c r="AL1194" s="47"/>
      <c r="AM1194" s="47"/>
      <c r="AN1194" s="47"/>
      <c r="AO1194" s="47"/>
      <c r="AP1194" s="47"/>
      <c r="AQ1194" s="47"/>
      <c r="AR1194" s="47"/>
      <c r="AS1194" s="47"/>
      <c r="AT1194" s="47"/>
      <c r="AU1194" s="47"/>
      <c r="AV1194" s="47"/>
      <c r="AW1194" s="47"/>
      <c r="AX1194" s="47"/>
      <c r="AY1194" s="47"/>
      <c r="AZ1194" s="47"/>
      <c r="BA1194" s="47"/>
      <c r="BB1194" s="47"/>
      <c r="BC1194" s="47"/>
      <c r="BD1194" s="47"/>
      <c r="BE1194" s="47"/>
      <c r="BF1194" s="47"/>
      <c r="BG1194" s="47"/>
      <c r="BH1194" s="47"/>
      <c r="BI1194" s="47"/>
      <c r="BJ1194" s="47"/>
      <c r="BK1194" s="47"/>
      <c r="BL1194" s="47"/>
      <c r="BM1194" s="47"/>
      <c r="BN1194" s="47"/>
      <c r="BO1194" s="47"/>
      <c r="BP1194" s="47"/>
    </row>
    <row r="1195" spans="1:68" ht="12.75" customHeight="1">
      <c r="A1195" s="47"/>
      <c r="B1195" s="47"/>
      <c r="C1195" s="47"/>
      <c r="D1195" s="47"/>
      <c r="E1195" s="47"/>
      <c r="F1195" s="47"/>
      <c r="G1195" s="47"/>
      <c r="H1195" s="50"/>
      <c r="I1195" s="47"/>
      <c r="J1195" s="47"/>
      <c r="K1195" s="61"/>
      <c r="L1195" s="47"/>
      <c r="M1195" s="47"/>
      <c r="N1195" s="47"/>
      <c r="O1195" s="47"/>
      <c r="P1195" s="47"/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  <c r="AA1195" s="47"/>
      <c r="AB1195" s="47"/>
      <c r="AC1195" s="47"/>
      <c r="AD1195" s="47"/>
      <c r="AE1195" s="47"/>
      <c r="AF1195" s="47"/>
      <c r="AG1195" s="47"/>
      <c r="AH1195" s="47"/>
      <c r="AI1195" s="47"/>
      <c r="AJ1195" s="47"/>
      <c r="AK1195" s="47"/>
      <c r="AL1195" s="47"/>
      <c r="AM1195" s="47"/>
      <c r="AN1195" s="47"/>
      <c r="AO1195" s="47"/>
      <c r="AP1195" s="47"/>
      <c r="AQ1195" s="47"/>
      <c r="AR1195" s="47"/>
      <c r="AS1195" s="47"/>
      <c r="AT1195" s="47"/>
      <c r="AU1195" s="47"/>
      <c r="AV1195" s="47"/>
      <c r="AW1195" s="47"/>
      <c r="AX1195" s="47"/>
      <c r="AY1195" s="47"/>
      <c r="AZ1195" s="47"/>
      <c r="BA1195" s="47"/>
      <c r="BB1195" s="47"/>
      <c r="BC1195" s="47"/>
      <c r="BD1195" s="47"/>
      <c r="BE1195" s="47"/>
      <c r="BF1195" s="47"/>
      <c r="BG1195" s="47"/>
      <c r="BH1195" s="47"/>
      <c r="BI1195" s="47"/>
      <c r="BJ1195" s="47"/>
      <c r="BK1195" s="47"/>
      <c r="BL1195" s="47"/>
      <c r="BM1195" s="47"/>
      <c r="BN1195" s="47"/>
      <c r="BO1195" s="47"/>
      <c r="BP1195" s="47"/>
    </row>
    <row r="1196" spans="1:68" ht="12.75" customHeight="1">
      <c r="A1196" s="47"/>
      <c r="B1196" s="47"/>
      <c r="C1196" s="47"/>
      <c r="D1196" s="47"/>
      <c r="E1196" s="47"/>
      <c r="F1196" s="47"/>
      <c r="G1196" s="47"/>
      <c r="H1196" s="50"/>
      <c r="I1196" s="47"/>
      <c r="J1196" s="47"/>
      <c r="K1196" s="61"/>
      <c r="L1196" s="47"/>
      <c r="M1196" s="47"/>
      <c r="N1196" s="47"/>
      <c r="O1196" s="47"/>
      <c r="P1196" s="47"/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  <c r="AA1196" s="47"/>
      <c r="AB1196" s="47"/>
      <c r="AC1196" s="47"/>
      <c r="AD1196" s="47"/>
      <c r="AE1196" s="47"/>
      <c r="AF1196" s="47"/>
      <c r="AG1196" s="47"/>
      <c r="AH1196" s="47"/>
      <c r="AI1196" s="47"/>
      <c r="AJ1196" s="47"/>
      <c r="AK1196" s="47"/>
      <c r="AL1196" s="47"/>
      <c r="AM1196" s="47"/>
      <c r="AN1196" s="47"/>
      <c r="AO1196" s="47"/>
      <c r="AP1196" s="47"/>
      <c r="AQ1196" s="47"/>
      <c r="AR1196" s="47"/>
      <c r="AS1196" s="47"/>
      <c r="AT1196" s="47"/>
      <c r="AU1196" s="47"/>
      <c r="AV1196" s="47"/>
      <c r="AW1196" s="47"/>
      <c r="AX1196" s="47"/>
      <c r="AY1196" s="47"/>
      <c r="AZ1196" s="47"/>
      <c r="BA1196" s="47"/>
      <c r="BB1196" s="47"/>
      <c r="BC1196" s="47"/>
      <c r="BD1196" s="47"/>
      <c r="BE1196" s="47"/>
      <c r="BF1196" s="47"/>
      <c r="BG1196" s="47"/>
      <c r="BH1196" s="47"/>
      <c r="BI1196" s="47"/>
      <c r="BJ1196" s="47"/>
      <c r="BK1196" s="47"/>
      <c r="BL1196" s="47"/>
      <c r="BM1196" s="47"/>
      <c r="BN1196" s="47"/>
      <c r="BO1196" s="47"/>
      <c r="BP1196" s="47"/>
    </row>
    <row r="1197" spans="1:68" ht="12.75" customHeight="1">
      <c r="A1197" s="47"/>
      <c r="B1197" s="47"/>
      <c r="C1197" s="47"/>
      <c r="D1197" s="47"/>
      <c r="E1197" s="47"/>
      <c r="F1197" s="47"/>
      <c r="G1197" s="47"/>
      <c r="H1197" s="50"/>
      <c r="I1197" s="47"/>
      <c r="J1197" s="47"/>
      <c r="K1197" s="61"/>
      <c r="L1197" s="47"/>
      <c r="M1197" s="47"/>
      <c r="N1197" s="47"/>
      <c r="O1197" s="47"/>
      <c r="P1197" s="47"/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  <c r="AA1197" s="47"/>
      <c r="AB1197" s="47"/>
      <c r="AC1197" s="47"/>
      <c r="AD1197" s="47"/>
      <c r="AE1197" s="47"/>
      <c r="AF1197" s="47"/>
      <c r="AG1197" s="47"/>
      <c r="AH1197" s="47"/>
      <c r="AI1197" s="47"/>
      <c r="AJ1197" s="47"/>
      <c r="AK1197" s="47"/>
      <c r="AL1197" s="47"/>
      <c r="AM1197" s="47"/>
      <c r="AN1197" s="47"/>
      <c r="AO1197" s="47"/>
      <c r="AP1197" s="47"/>
      <c r="AQ1197" s="47"/>
      <c r="AR1197" s="47"/>
      <c r="AS1197" s="47"/>
      <c r="AT1197" s="47"/>
      <c r="AU1197" s="47"/>
      <c r="AV1197" s="47"/>
      <c r="AW1197" s="47"/>
      <c r="AX1197" s="47"/>
      <c r="AY1197" s="47"/>
      <c r="AZ1197" s="47"/>
      <c r="BA1197" s="47"/>
      <c r="BB1197" s="47"/>
      <c r="BC1197" s="47"/>
      <c r="BD1197" s="47"/>
      <c r="BE1197" s="47"/>
      <c r="BF1197" s="47"/>
      <c r="BG1197" s="47"/>
      <c r="BH1197" s="47"/>
      <c r="BI1197" s="47"/>
      <c r="BJ1197" s="47"/>
      <c r="BK1197" s="47"/>
      <c r="BL1197" s="47"/>
      <c r="BM1197" s="47"/>
      <c r="BN1197" s="47"/>
      <c r="BO1197" s="47"/>
      <c r="BP1197" s="47"/>
    </row>
    <row r="1198" spans="1:68" ht="12.75" customHeight="1">
      <c r="A1198" s="47"/>
      <c r="B1198" s="47"/>
      <c r="C1198" s="47"/>
      <c r="D1198" s="47"/>
      <c r="E1198" s="47"/>
      <c r="F1198" s="47"/>
      <c r="G1198" s="47"/>
      <c r="H1198" s="50"/>
      <c r="I1198" s="47"/>
      <c r="J1198" s="47"/>
      <c r="K1198" s="61"/>
      <c r="L1198" s="47"/>
      <c r="M1198" s="47"/>
      <c r="N1198" s="47"/>
      <c r="O1198" s="47"/>
      <c r="P1198" s="47"/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  <c r="AA1198" s="47"/>
      <c r="AB1198" s="47"/>
      <c r="AC1198" s="47"/>
      <c r="AD1198" s="47"/>
      <c r="AE1198" s="47"/>
      <c r="AF1198" s="47"/>
      <c r="AG1198" s="47"/>
      <c r="AH1198" s="47"/>
      <c r="AI1198" s="47"/>
      <c r="AJ1198" s="47"/>
      <c r="AK1198" s="47"/>
      <c r="AL1198" s="47"/>
      <c r="AM1198" s="47"/>
      <c r="AN1198" s="47"/>
      <c r="AO1198" s="47"/>
      <c r="AP1198" s="47"/>
      <c r="AQ1198" s="47"/>
      <c r="AR1198" s="47"/>
      <c r="AS1198" s="47"/>
      <c r="AT1198" s="47"/>
      <c r="AU1198" s="47"/>
      <c r="AV1198" s="47"/>
      <c r="AW1198" s="47"/>
      <c r="AX1198" s="47"/>
      <c r="AY1198" s="47"/>
      <c r="AZ1198" s="47"/>
      <c r="BA1198" s="47"/>
      <c r="BB1198" s="47"/>
      <c r="BC1198" s="47"/>
      <c r="BD1198" s="47"/>
      <c r="BE1198" s="47"/>
      <c r="BF1198" s="47"/>
      <c r="BG1198" s="47"/>
      <c r="BH1198" s="47"/>
      <c r="BI1198" s="47"/>
      <c r="BJ1198" s="47"/>
      <c r="BK1198" s="47"/>
      <c r="BL1198" s="47"/>
      <c r="BM1198" s="47"/>
      <c r="BN1198" s="47"/>
      <c r="BO1198" s="47"/>
      <c r="BP1198" s="47"/>
    </row>
    <row r="1199" spans="1:68" ht="12.75" customHeight="1">
      <c r="A1199" s="47"/>
      <c r="B1199" s="47"/>
      <c r="C1199" s="47"/>
      <c r="D1199" s="47"/>
      <c r="E1199" s="47"/>
      <c r="F1199" s="47"/>
      <c r="G1199" s="47"/>
      <c r="H1199" s="50"/>
      <c r="I1199" s="47"/>
      <c r="J1199" s="47"/>
      <c r="K1199" s="61"/>
      <c r="L1199" s="47"/>
      <c r="M1199" s="47"/>
      <c r="N1199" s="47"/>
      <c r="O1199" s="47"/>
      <c r="P1199" s="47"/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  <c r="AA1199" s="47"/>
      <c r="AB1199" s="47"/>
      <c r="AC1199" s="47"/>
      <c r="AD1199" s="47"/>
      <c r="AE1199" s="47"/>
      <c r="AF1199" s="47"/>
      <c r="AG1199" s="47"/>
      <c r="AH1199" s="47"/>
      <c r="AI1199" s="47"/>
      <c r="AJ1199" s="47"/>
      <c r="AK1199" s="47"/>
      <c r="AL1199" s="47"/>
      <c r="AM1199" s="47"/>
      <c r="AN1199" s="47"/>
      <c r="AO1199" s="47"/>
      <c r="AP1199" s="47"/>
      <c r="AQ1199" s="47"/>
      <c r="AR1199" s="47"/>
      <c r="AS1199" s="47"/>
      <c r="AT1199" s="47"/>
      <c r="AU1199" s="47"/>
      <c r="AV1199" s="47"/>
      <c r="AW1199" s="47"/>
      <c r="AX1199" s="47"/>
      <c r="AY1199" s="47"/>
      <c r="AZ1199" s="47"/>
      <c r="BA1199" s="47"/>
      <c r="BB1199" s="47"/>
      <c r="BC1199" s="47"/>
      <c r="BD1199" s="47"/>
      <c r="BE1199" s="47"/>
      <c r="BF1199" s="47"/>
      <c r="BG1199" s="47"/>
      <c r="BH1199" s="47"/>
      <c r="BI1199" s="47"/>
      <c r="BJ1199" s="47"/>
      <c r="BK1199" s="47"/>
      <c r="BL1199" s="47"/>
      <c r="BM1199" s="47"/>
      <c r="BN1199" s="47"/>
      <c r="BO1199" s="47"/>
      <c r="BP1199" s="47"/>
    </row>
    <row r="1200" spans="1:68" ht="12.75" customHeight="1">
      <c r="A1200" s="47"/>
      <c r="B1200" s="47"/>
      <c r="C1200" s="47"/>
      <c r="D1200" s="47"/>
      <c r="E1200" s="47"/>
      <c r="F1200" s="47"/>
      <c r="G1200" s="47"/>
      <c r="H1200" s="50"/>
      <c r="I1200" s="47"/>
      <c r="J1200" s="47"/>
      <c r="K1200" s="61"/>
      <c r="L1200" s="47"/>
      <c r="M1200" s="47"/>
      <c r="N1200" s="47"/>
      <c r="O1200" s="47"/>
      <c r="P1200" s="47"/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  <c r="AA1200" s="47"/>
      <c r="AB1200" s="47"/>
      <c r="AC1200" s="47"/>
      <c r="AD1200" s="47"/>
      <c r="AE1200" s="47"/>
      <c r="AF1200" s="47"/>
      <c r="AG1200" s="47"/>
      <c r="AH1200" s="47"/>
      <c r="AI1200" s="47"/>
      <c r="AJ1200" s="47"/>
      <c r="AK1200" s="47"/>
      <c r="AL1200" s="47"/>
      <c r="AM1200" s="47"/>
      <c r="AN1200" s="47"/>
      <c r="AO1200" s="47"/>
      <c r="AP1200" s="47"/>
      <c r="AQ1200" s="47"/>
      <c r="AR1200" s="47"/>
      <c r="AS1200" s="47"/>
      <c r="AT1200" s="47"/>
      <c r="AU1200" s="47"/>
      <c r="AV1200" s="47"/>
      <c r="AW1200" s="47"/>
      <c r="AX1200" s="47"/>
      <c r="AY1200" s="47"/>
      <c r="AZ1200" s="47"/>
      <c r="BA1200" s="47"/>
      <c r="BB1200" s="47"/>
      <c r="BC1200" s="47"/>
      <c r="BD1200" s="47"/>
      <c r="BE1200" s="47"/>
      <c r="BF1200" s="47"/>
      <c r="BG1200" s="47"/>
      <c r="BH1200" s="47"/>
      <c r="BI1200" s="47"/>
      <c r="BJ1200" s="47"/>
      <c r="BK1200" s="47"/>
      <c r="BL1200" s="47"/>
      <c r="BM1200" s="47"/>
      <c r="BN1200" s="47"/>
      <c r="BO1200" s="47"/>
      <c r="BP1200" s="47"/>
    </row>
    <row r="1201" spans="1:68" ht="12.75" customHeight="1">
      <c r="A1201" s="47"/>
      <c r="B1201" s="47"/>
      <c r="C1201" s="47"/>
      <c r="D1201" s="47"/>
      <c r="E1201" s="47"/>
      <c r="F1201" s="47"/>
      <c r="G1201" s="47"/>
      <c r="H1201" s="50"/>
      <c r="I1201" s="47"/>
      <c r="J1201" s="47"/>
      <c r="K1201" s="61"/>
      <c r="L1201" s="47"/>
      <c r="M1201" s="47"/>
      <c r="N1201" s="47"/>
      <c r="O1201" s="47"/>
      <c r="P1201" s="47"/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  <c r="AA1201" s="47"/>
      <c r="AB1201" s="47"/>
      <c r="AC1201" s="47"/>
      <c r="AD1201" s="47"/>
      <c r="AE1201" s="47"/>
      <c r="AF1201" s="47"/>
      <c r="AG1201" s="47"/>
      <c r="AH1201" s="47"/>
      <c r="AI1201" s="47"/>
      <c r="AJ1201" s="47"/>
      <c r="AK1201" s="47"/>
      <c r="AL1201" s="47"/>
      <c r="AM1201" s="47"/>
      <c r="AN1201" s="47"/>
      <c r="AO1201" s="47"/>
      <c r="AP1201" s="47"/>
      <c r="AQ1201" s="47"/>
      <c r="AR1201" s="47"/>
      <c r="AS1201" s="47"/>
      <c r="AT1201" s="47"/>
      <c r="AU1201" s="47"/>
      <c r="AV1201" s="47"/>
      <c r="AW1201" s="47"/>
      <c r="AX1201" s="47"/>
      <c r="AY1201" s="47"/>
      <c r="AZ1201" s="47"/>
      <c r="BA1201" s="47"/>
      <c r="BB1201" s="47"/>
      <c r="BC1201" s="47"/>
      <c r="BD1201" s="47"/>
      <c r="BE1201" s="47"/>
      <c r="BF1201" s="47"/>
      <c r="BG1201" s="47"/>
      <c r="BH1201" s="47"/>
      <c r="BI1201" s="47"/>
      <c r="BJ1201" s="47"/>
      <c r="BK1201" s="47"/>
      <c r="BL1201" s="47"/>
      <c r="BM1201" s="47"/>
      <c r="BN1201" s="47"/>
      <c r="BO1201" s="47"/>
      <c r="BP1201" s="47"/>
    </row>
    <row r="1202" spans="1:68" ht="12.75" customHeight="1">
      <c r="A1202" s="47"/>
      <c r="B1202" s="47"/>
      <c r="C1202" s="47"/>
      <c r="D1202" s="47"/>
      <c r="E1202" s="47"/>
      <c r="F1202" s="47"/>
      <c r="G1202" s="47"/>
      <c r="H1202" s="50"/>
      <c r="I1202" s="47"/>
      <c r="J1202" s="47"/>
      <c r="K1202" s="61"/>
      <c r="L1202" s="47"/>
      <c r="M1202" s="47"/>
      <c r="N1202" s="47"/>
      <c r="O1202" s="47"/>
      <c r="P1202" s="47"/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  <c r="AA1202" s="47"/>
      <c r="AB1202" s="47"/>
      <c r="AC1202" s="47"/>
      <c r="AD1202" s="47"/>
      <c r="AE1202" s="47"/>
      <c r="AF1202" s="47"/>
      <c r="AG1202" s="47"/>
      <c r="AH1202" s="47"/>
      <c r="AI1202" s="47"/>
      <c r="AJ1202" s="47"/>
      <c r="AK1202" s="47"/>
      <c r="AL1202" s="47"/>
      <c r="AM1202" s="47"/>
      <c r="AN1202" s="47"/>
      <c r="AO1202" s="47"/>
      <c r="AP1202" s="47"/>
      <c r="AQ1202" s="47"/>
      <c r="AR1202" s="47"/>
      <c r="AS1202" s="47"/>
      <c r="AT1202" s="47"/>
      <c r="AU1202" s="47"/>
      <c r="AV1202" s="47"/>
      <c r="AW1202" s="47"/>
      <c r="AX1202" s="47"/>
      <c r="AY1202" s="47"/>
      <c r="AZ1202" s="47"/>
      <c r="BA1202" s="47"/>
      <c r="BB1202" s="47"/>
      <c r="BC1202" s="47"/>
      <c r="BD1202" s="47"/>
      <c r="BE1202" s="47"/>
      <c r="BF1202" s="47"/>
      <c r="BG1202" s="47"/>
      <c r="BH1202" s="47"/>
      <c r="BI1202" s="47"/>
      <c r="BJ1202" s="47"/>
      <c r="BK1202" s="47"/>
      <c r="BL1202" s="47"/>
      <c r="BM1202" s="47"/>
      <c r="BN1202" s="47"/>
      <c r="BO1202" s="47"/>
      <c r="BP1202" s="47"/>
    </row>
    <row r="1203" spans="1:68" ht="12.75" customHeight="1">
      <c r="A1203" s="47"/>
      <c r="B1203" s="47"/>
      <c r="C1203" s="47"/>
      <c r="D1203" s="47"/>
      <c r="E1203" s="47"/>
      <c r="F1203" s="47"/>
      <c r="G1203" s="47"/>
      <c r="H1203" s="50"/>
      <c r="I1203" s="47"/>
      <c r="J1203" s="47"/>
      <c r="K1203" s="61"/>
      <c r="L1203" s="47"/>
      <c r="M1203" s="47"/>
      <c r="N1203" s="47"/>
      <c r="O1203" s="47"/>
      <c r="P1203" s="47"/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  <c r="AA1203" s="47"/>
      <c r="AB1203" s="47"/>
      <c r="AC1203" s="47"/>
      <c r="AD1203" s="47"/>
      <c r="AE1203" s="47"/>
      <c r="AF1203" s="47"/>
      <c r="AG1203" s="47"/>
      <c r="AH1203" s="47"/>
      <c r="AI1203" s="47"/>
      <c r="AJ1203" s="47"/>
      <c r="AK1203" s="47"/>
      <c r="AL1203" s="47"/>
      <c r="AM1203" s="47"/>
      <c r="AN1203" s="47"/>
      <c r="AO1203" s="47"/>
      <c r="AP1203" s="47"/>
      <c r="AQ1203" s="47"/>
      <c r="AR1203" s="47"/>
      <c r="AS1203" s="47"/>
      <c r="AT1203" s="47"/>
      <c r="AU1203" s="47"/>
      <c r="AV1203" s="47"/>
      <c r="AW1203" s="47"/>
      <c r="AX1203" s="47"/>
      <c r="AY1203" s="47"/>
      <c r="AZ1203" s="47"/>
      <c r="BA1203" s="47"/>
      <c r="BB1203" s="47"/>
      <c r="BC1203" s="47"/>
      <c r="BD1203" s="47"/>
      <c r="BE1203" s="47"/>
      <c r="BF1203" s="47"/>
      <c r="BG1203" s="47"/>
      <c r="BH1203" s="47"/>
      <c r="BI1203" s="47"/>
      <c r="BJ1203" s="47"/>
      <c r="BK1203" s="47"/>
      <c r="BL1203" s="47"/>
      <c r="BM1203" s="47"/>
      <c r="BN1203" s="47"/>
      <c r="BO1203" s="47"/>
      <c r="BP1203" s="47"/>
    </row>
    <row r="1204" spans="1:68" ht="12.75" customHeight="1">
      <c r="A1204" s="47"/>
      <c r="B1204" s="47"/>
      <c r="C1204" s="47"/>
      <c r="D1204" s="47"/>
      <c r="E1204" s="47"/>
      <c r="F1204" s="47"/>
      <c r="G1204" s="47"/>
      <c r="H1204" s="50"/>
      <c r="I1204" s="47"/>
      <c r="J1204" s="47"/>
      <c r="K1204" s="61"/>
      <c r="L1204" s="47"/>
      <c r="M1204" s="47"/>
      <c r="N1204" s="47"/>
      <c r="O1204" s="47"/>
      <c r="P1204" s="47"/>
      <c r="Q1204" s="47"/>
      <c r="R1204" s="47"/>
      <c r="S1204" s="47"/>
      <c r="T1204" s="47"/>
      <c r="U1204" s="47"/>
      <c r="V1204" s="47"/>
      <c r="W1204" s="47"/>
      <c r="X1204" s="47"/>
      <c r="Y1204" s="47"/>
      <c r="Z1204" s="47"/>
      <c r="AA1204" s="47"/>
      <c r="AB1204" s="47"/>
      <c r="AC1204" s="47"/>
      <c r="AD1204" s="47"/>
      <c r="AE1204" s="47"/>
      <c r="AF1204" s="47"/>
      <c r="AG1204" s="47"/>
      <c r="AH1204" s="47"/>
      <c r="AI1204" s="47"/>
      <c r="AJ1204" s="47"/>
      <c r="AK1204" s="47"/>
      <c r="AL1204" s="47"/>
      <c r="AM1204" s="47"/>
      <c r="AN1204" s="47"/>
      <c r="AO1204" s="47"/>
      <c r="AP1204" s="47"/>
      <c r="AQ1204" s="47"/>
      <c r="AR1204" s="47"/>
      <c r="AS1204" s="47"/>
      <c r="AT1204" s="47"/>
      <c r="AU1204" s="47"/>
      <c r="AV1204" s="47"/>
      <c r="AW1204" s="47"/>
      <c r="AX1204" s="47"/>
      <c r="AY1204" s="47"/>
      <c r="AZ1204" s="47"/>
      <c r="BA1204" s="47"/>
      <c r="BB1204" s="47"/>
      <c r="BC1204" s="47"/>
      <c r="BD1204" s="47"/>
      <c r="BE1204" s="47"/>
      <c r="BF1204" s="47"/>
      <c r="BG1204" s="47"/>
      <c r="BH1204" s="47"/>
      <c r="BI1204" s="47"/>
      <c r="BJ1204" s="47"/>
      <c r="BK1204" s="47"/>
      <c r="BL1204" s="47"/>
      <c r="BM1204" s="47"/>
      <c r="BN1204" s="47"/>
      <c r="BO1204" s="47"/>
      <c r="BP1204" s="47"/>
    </row>
    <row r="1205" spans="1:68" ht="12.75" customHeight="1">
      <c r="A1205" s="47"/>
      <c r="B1205" s="47"/>
      <c r="C1205" s="47"/>
      <c r="D1205" s="47"/>
      <c r="E1205" s="47"/>
      <c r="F1205" s="47"/>
      <c r="G1205" s="47"/>
      <c r="H1205" s="50"/>
      <c r="I1205" s="47"/>
      <c r="J1205" s="47"/>
      <c r="K1205" s="61"/>
      <c r="L1205" s="47"/>
      <c r="M1205" s="47"/>
      <c r="N1205" s="47"/>
      <c r="O1205" s="47"/>
      <c r="P1205" s="47"/>
      <c r="Q1205" s="47"/>
      <c r="R1205" s="47"/>
      <c r="S1205" s="47"/>
      <c r="T1205" s="47"/>
      <c r="U1205" s="47"/>
      <c r="V1205" s="47"/>
      <c r="W1205" s="47"/>
      <c r="X1205" s="47"/>
      <c r="Y1205" s="47"/>
      <c r="Z1205" s="47"/>
      <c r="AA1205" s="47"/>
      <c r="AB1205" s="47"/>
      <c r="AC1205" s="47"/>
      <c r="AD1205" s="47"/>
      <c r="AE1205" s="47"/>
      <c r="AF1205" s="47"/>
      <c r="AG1205" s="47"/>
      <c r="AH1205" s="47"/>
      <c r="AI1205" s="47"/>
      <c r="AJ1205" s="47"/>
      <c r="AK1205" s="47"/>
      <c r="AL1205" s="47"/>
      <c r="AM1205" s="47"/>
      <c r="AN1205" s="47"/>
      <c r="AO1205" s="47"/>
      <c r="AP1205" s="47"/>
      <c r="AQ1205" s="47"/>
      <c r="AR1205" s="47"/>
      <c r="AS1205" s="47"/>
      <c r="AT1205" s="47"/>
      <c r="AU1205" s="47"/>
      <c r="AV1205" s="47"/>
      <c r="AW1205" s="47"/>
      <c r="AX1205" s="47"/>
      <c r="AY1205" s="47"/>
      <c r="AZ1205" s="47"/>
      <c r="BA1205" s="47"/>
      <c r="BB1205" s="47"/>
      <c r="BC1205" s="47"/>
      <c r="BD1205" s="47"/>
      <c r="BE1205" s="47"/>
      <c r="BF1205" s="47"/>
      <c r="BG1205" s="47"/>
      <c r="BH1205" s="47"/>
      <c r="BI1205" s="47"/>
      <c r="BJ1205" s="47"/>
      <c r="BK1205" s="47"/>
      <c r="BL1205" s="47"/>
      <c r="BM1205" s="47"/>
      <c r="BN1205" s="47"/>
      <c r="BO1205" s="47"/>
      <c r="BP1205" s="47"/>
    </row>
    <row r="1206" spans="1:68" ht="12.75" customHeight="1">
      <c r="A1206" s="47"/>
      <c r="B1206" s="47"/>
      <c r="C1206" s="47"/>
      <c r="D1206" s="47"/>
      <c r="E1206" s="47"/>
      <c r="F1206" s="47"/>
      <c r="G1206" s="47"/>
      <c r="H1206" s="50"/>
      <c r="I1206" s="47"/>
      <c r="J1206" s="47"/>
      <c r="K1206" s="61"/>
      <c r="L1206" s="47"/>
      <c r="M1206" s="47"/>
      <c r="N1206" s="47"/>
      <c r="O1206" s="47"/>
      <c r="P1206" s="47"/>
      <c r="Q1206" s="47"/>
      <c r="R1206" s="47"/>
      <c r="S1206" s="47"/>
      <c r="T1206" s="47"/>
      <c r="U1206" s="47"/>
      <c r="V1206" s="47"/>
      <c r="W1206" s="47"/>
      <c r="X1206" s="47"/>
      <c r="Y1206" s="47"/>
      <c r="Z1206" s="47"/>
      <c r="AA1206" s="47"/>
      <c r="AB1206" s="47"/>
      <c r="AC1206" s="47"/>
      <c r="AD1206" s="47"/>
      <c r="AE1206" s="47"/>
      <c r="AF1206" s="47"/>
      <c r="AG1206" s="47"/>
      <c r="AH1206" s="47"/>
      <c r="AI1206" s="47"/>
      <c r="AJ1206" s="47"/>
      <c r="AK1206" s="47"/>
      <c r="AL1206" s="47"/>
      <c r="AM1206" s="47"/>
      <c r="AN1206" s="47"/>
      <c r="AO1206" s="47"/>
      <c r="AP1206" s="47"/>
      <c r="AQ1206" s="47"/>
      <c r="AR1206" s="47"/>
      <c r="AS1206" s="47"/>
      <c r="AT1206" s="47"/>
      <c r="AU1206" s="47"/>
      <c r="AV1206" s="47"/>
      <c r="AW1206" s="47"/>
      <c r="AX1206" s="47"/>
      <c r="AY1206" s="47"/>
      <c r="AZ1206" s="47"/>
      <c r="BA1206" s="47"/>
      <c r="BB1206" s="47"/>
      <c r="BC1206" s="47"/>
      <c r="BD1206" s="47"/>
      <c r="BE1206" s="47"/>
      <c r="BF1206" s="47"/>
      <c r="BG1206" s="47"/>
      <c r="BH1206" s="47"/>
      <c r="BI1206" s="47"/>
      <c r="BJ1206" s="47"/>
      <c r="BK1206" s="47"/>
      <c r="BL1206" s="47"/>
      <c r="BM1206" s="47"/>
      <c r="BN1206" s="47"/>
      <c r="BO1206" s="47"/>
      <c r="BP1206" s="47"/>
    </row>
    <row r="1207" spans="1:68" ht="12.75" customHeight="1">
      <c r="A1207" s="47"/>
      <c r="B1207" s="47"/>
      <c r="C1207" s="47"/>
      <c r="D1207" s="47"/>
      <c r="E1207" s="47"/>
      <c r="F1207" s="47"/>
      <c r="G1207" s="47"/>
      <c r="H1207" s="50"/>
      <c r="I1207" s="47"/>
      <c r="J1207" s="47"/>
      <c r="K1207" s="61"/>
      <c r="L1207" s="47"/>
      <c r="M1207" s="47"/>
      <c r="N1207" s="47"/>
      <c r="O1207" s="47"/>
      <c r="P1207" s="47"/>
      <c r="Q1207" s="47"/>
      <c r="R1207" s="47"/>
      <c r="S1207" s="47"/>
      <c r="T1207" s="47"/>
      <c r="U1207" s="47"/>
      <c r="V1207" s="47"/>
      <c r="W1207" s="47"/>
      <c r="X1207" s="47"/>
      <c r="Y1207" s="47"/>
      <c r="Z1207" s="47"/>
      <c r="AA1207" s="47"/>
      <c r="AB1207" s="47"/>
      <c r="AC1207" s="47"/>
      <c r="AD1207" s="47"/>
      <c r="AE1207" s="47"/>
      <c r="AF1207" s="47"/>
      <c r="AG1207" s="47"/>
      <c r="AH1207" s="47"/>
      <c r="AI1207" s="47"/>
      <c r="AJ1207" s="47"/>
      <c r="AK1207" s="47"/>
      <c r="AL1207" s="47"/>
      <c r="AM1207" s="47"/>
      <c r="AN1207" s="47"/>
      <c r="AO1207" s="47"/>
      <c r="AP1207" s="47"/>
      <c r="AQ1207" s="47"/>
      <c r="AR1207" s="47"/>
      <c r="AS1207" s="47"/>
      <c r="AT1207" s="47"/>
      <c r="AU1207" s="47"/>
      <c r="AV1207" s="47"/>
      <c r="AW1207" s="47"/>
      <c r="AX1207" s="47"/>
      <c r="AY1207" s="47"/>
      <c r="AZ1207" s="47"/>
      <c r="BA1207" s="47"/>
      <c r="BB1207" s="47"/>
      <c r="BC1207" s="47"/>
      <c r="BD1207" s="47"/>
      <c r="BE1207" s="47"/>
      <c r="BF1207" s="47"/>
      <c r="BG1207" s="47"/>
      <c r="BH1207" s="47"/>
      <c r="BI1207" s="47"/>
      <c r="BJ1207" s="47"/>
      <c r="BK1207" s="47"/>
      <c r="BL1207" s="47"/>
      <c r="BM1207" s="47"/>
      <c r="BN1207" s="47"/>
      <c r="BO1207" s="47"/>
      <c r="BP1207" s="47"/>
    </row>
    <row r="1208" spans="1:68" ht="12.75" customHeight="1">
      <c r="A1208" s="47"/>
      <c r="B1208" s="47"/>
      <c r="C1208" s="47"/>
      <c r="D1208" s="47"/>
      <c r="E1208" s="47"/>
      <c r="F1208" s="47"/>
      <c r="G1208" s="47"/>
      <c r="H1208" s="50"/>
      <c r="I1208" s="47"/>
      <c r="J1208" s="47"/>
      <c r="K1208" s="61"/>
      <c r="L1208" s="47"/>
      <c r="M1208" s="47"/>
      <c r="N1208" s="47"/>
      <c r="O1208" s="47"/>
      <c r="P1208" s="47"/>
      <c r="Q1208" s="47"/>
      <c r="R1208" s="47"/>
      <c r="S1208" s="47"/>
      <c r="T1208" s="47"/>
      <c r="U1208" s="47"/>
      <c r="V1208" s="47"/>
      <c r="W1208" s="47"/>
      <c r="X1208" s="47"/>
      <c r="Y1208" s="47"/>
      <c r="Z1208" s="47"/>
      <c r="AA1208" s="47"/>
      <c r="AB1208" s="47"/>
      <c r="AC1208" s="47"/>
      <c r="AD1208" s="47"/>
      <c r="AE1208" s="47"/>
      <c r="AF1208" s="47"/>
      <c r="AG1208" s="47"/>
      <c r="AH1208" s="47"/>
      <c r="AI1208" s="47"/>
      <c r="AJ1208" s="47"/>
      <c r="AK1208" s="47"/>
      <c r="AL1208" s="47"/>
      <c r="AM1208" s="47"/>
      <c r="AN1208" s="47"/>
      <c r="AO1208" s="47"/>
      <c r="AP1208" s="47"/>
      <c r="AQ1208" s="47"/>
      <c r="AR1208" s="47"/>
      <c r="AS1208" s="47"/>
      <c r="AT1208" s="47"/>
      <c r="AU1208" s="47"/>
      <c r="AV1208" s="47"/>
      <c r="AW1208" s="47"/>
      <c r="AX1208" s="47"/>
      <c r="AY1208" s="47"/>
      <c r="AZ1208" s="47"/>
      <c r="BA1208" s="47"/>
      <c r="BB1208" s="47"/>
      <c r="BC1208" s="47"/>
      <c r="BD1208" s="47"/>
      <c r="BE1208" s="47"/>
      <c r="BF1208" s="47"/>
      <c r="BG1208" s="47"/>
      <c r="BH1208" s="47"/>
      <c r="BI1208" s="47"/>
      <c r="BJ1208" s="47"/>
      <c r="BK1208" s="47"/>
      <c r="BL1208" s="47"/>
      <c r="BM1208" s="47"/>
      <c r="BN1208" s="47"/>
      <c r="BO1208" s="47"/>
      <c r="BP1208" s="47"/>
    </row>
    <row r="1209" spans="1:68" ht="12.75" customHeight="1">
      <c r="A1209" s="47"/>
      <c r="B1209" s="47"/>
      <c r="C1209" s="47"/>
      <c r="D1209" s="47"/>
      <c r="E1209" s="47"/>
      <c r="F1209" s="47"/>
      <c r="G1209" s="47"/>
      <c r="H1209" s="50"/>
      <c r="I1209" s="47"/>
      <c r="J1209" s="47"/>
      <c r="K1209" s="61"/>
      <c r="L1209" s="47"/>
      <c r="M1209" s="47"/>
      <c r="N1209" s="47"/>
      <c r="O1209" s="47"/>
      <c r="P1209" s="47"/>
      <c r="Q1209" s="47"/>
      <c r="R1209" s="47"/>
      <c r="S1209" s="47"/>
      <c r="T1209" s="47"/>
      <c r="U1209" s="47"/>
      <c r="V1209" s="47"/>
      <c r="W1209" s="47"/>
      <c r="X1209" s="47"/>
      <c r="Y1209" s="47"/>
      <c r="Z1209" s="47"/>
      <c r="AA1209" s="47"/>
      <c r="AB1209" s="47"/>
      <c r="AC1209" s="47"/>
      <c r="AD1209" s="47"/>
      <c r="AE1209" s="47"/>
      <c r="AF1209" s="47"/>
      <c r="AG1209" s="47"/>
      <c r="AH1209" s="47"/>
      <c r="AI1209" s="47"/>
      <c r="AJ1209" s="47"/>
      <c r="AK1209" s="47"/>
      <c r="AL1209" s="47"/>
      <c r="AM1209" s="47"/>
      <c r="AN1209" s="47"/>
      <c r="AO1209" s="47"/>
      <c r="AP1209" s="47"/>
      <c r="AQ1209" s="47"/>
      <c r="AR1209" s="47"/>
      <c r="AS1209" s="47"/>
      <c r="AT1209" s="47"/>
      <c r="AU1209" s="47"/>
      <c r="AV1209" s="47"/>
      <c r="AW1209" s="47"/>
      <c r="AX1209" s="47"/>
      <c r="AY1209" s="47"/>
      <c r="AZ1209" s="47"/>
      <c r="BA1209" s="47"/>
      <c r="BB1209" s="47"/>
      <c r="BC1209" s="47"/>
      <c r="BD1209" s="47"/>
      <c r="BE1209" s="47"/>
      <c r="BF1209" s="47"/>
      <c r="BG1209" s="47"/>
      <c r="BH1209" s="47"/>
      <c r="BI1209" s="47"/>
      <c r="BJ1209" s="47"/>
      <c r="BK1209" s="47"/>
      <c r="BL1209" s="47"/>
      <c r="BM1209" s="47"/>
      <c r="BN1209" s="47"/>
      <c r="BO1209" s="47"/>
      <c r="BP1209" s="47"/>
    </row>
    <row r="1210" spans="1:68" ht="12.75" customHeight="1">
      <c r="A1210" s="47"/>
      <c r="B1210" s="47"/>
      <c r="C1210" s="47"/>
      <c r="D1210" s="47"/>
      <c r="E1210" s="47"/>
      <c r="F1210" s="47"/>
      <c r="G1210" s="47"/>
      <c r="H1210" s="50"/>
      <c r="I1210" s="47"/>
      <c r="J1210" s="47"/>
      <c r="K1210" s="61"/>
      <c r="L1210" s="47"/>
      <c r="M1210" s="47"/>
      <c r="N1210" s="47"/>
      <c r="O1210" s="47"/>
      <c r="P1210" s="47"/>
      <c r="Q1210" s="47"/>
      <c r="R1210" s="47"/>
      <c r="S1210" s="47"/>
      <c r="T1210" s="47"/>
      <c r="U1210" s="47"/>
      <c r="V1210" s="47"/>
      <c r="W1210" s="47"/>
      <c r="X1210" s="47"/>
      <c r="Y1210" s="47"/>
      <c r="Z1210" s="47"/>
      <c r="AA1210" s="47"/>
      <c r="AB1210" s="47"/>
      <c r="AC1210" s="47"/>
      <c r="AD1210" s="47"/>
      <c r="AE1210" s="47"/>
      <c r="AF1210" s="47"/>
      <c r="AG1210" s="47"/>
      <c r="AH1210" s="47"/>
      <c r="AI1210" s="47"/>
      <c r="AJ1210" s="47"/>
      <c r="AK1210" s="47"/>
      <c r="AL1210" s="47"/>
      <c r="AM1210" s="47"/>
      <c r="AN1210" s="47"/>
      <c r="AO1210" s="47"/>
      <c r="AP1210" s="47"/>
      <c r="AQ1210" s="47"/>
      <c r="AR1210" s="47"/>
      <c r="AS1210" s="47"/>
      <c r="AT1210" s="47"/>
      <c r="AU1210" s="47"/>
      <c r="AV1210" s="47"/>
      <c r="AW1210" s="47"/>
      <c r="AX1210" s="47"/>
      <c r="AY1210" s="47"/>
      <c r="AZ1210" s="47"/>
      <c r="BA1210" s="47"/>
      <c r="BB1210" s="47"/>
      <c r="BC1210" s="47"/>
      <c r="BD1210" s="47"/>
      <c r="BE1210" s="47"/>
      <c r="BF1210" s="47"/>
      <c r="BG1210" s="47"/>
      <c r="BH1210" s="47"/>
      <c r="BI1210" s="47"/>
      <c r="BJ1210" s="47"/>
      <c r="BK1210" s="47"/>
      <c r="BL1210" s="47"/>
      <c r="BM1210" s="47"/>
      <c r="BN1210" s="47"/>
      <c r="BO1210" s="47"/>
      <c r="BP1210" s="47"/>
    </row>
    <row r="1211" spans="1:68" ht="12.75" customHeight="1">
      <c r="A1211" s="47"/>
      <c r="B1211" s="47"/>
      <c r="C1211" s="47"/>
      <c r="D1211" s="47"/>
      <c r="E1211" s="47"/>
      <c r="F1211" s="47"/>
      <c r="G1211" s="47"/>
      <c r="H1211" s="50"/>
      <c r="I1211" s="47"/>
      <c r="J1211" s="47"/>
      <c r="K1211" s="61"/>
      <c r="L1211" s="47"/>
      <c r="M1211" s="47"/>
      <c r="N1211" s="47"/>
      <c r="O1211" s="47"/>
      <c r="P1211" s="47"/>
      <c r="Q1211" s="47"/>
      <c r="R1211" s="47"/>
      <c r="S1211" s="47"/>
      <c r="T1211" s="47"/>
      <c r="U1211" s="47"/>
      <c r="V1211" s="47"/>
      <c r="W1211" s="47"/>
      <c r="X1211" s="47"/>
      <c r="Y1211" s="47"/>
      <c r="Z1211" s="47"/>
      <c r="AA1211" s="47"/>
      <c r="AB1211" s="47"/>
      <c r="AC1211" s="47"/>
      <c r="AD1211" s="47"/>
      <c r="AE1211" s="47"/>
      <c r="AF1211" s="47"/>
      <c r="AG1211" s="47"/>
      <c r="AH1211" s="47"/>
      <c r="AI1211" s="47"/>
      <c r="AJ1211" s="47"/>
      <c r="AK1211" s="47"/>
      <c r="AL1211" s="47"/>
      <c r="AM1211" s="47"/>
      <c r="AN1211" s="47"/>
      <c r="AO1211" s="47"/>
      <c r="AP1211" s="47"/>
      <c r="AQ1211" s="47"/>
      <c r="AR1211" s="47"/>
      <c r="AS1211" s="47"/>
      <c r="AT1211" s="47"/>
      <c r="AU1211" s="47"/>
      <c r="AV1211" s="47"/>
      <c r="AW1211" s="47"/>
      <c r="AX1211" s="47"/>
      <c r="AY1211" s="47"/>
      <c r="AZ1211" s="47"/>
      <c r="BA1211" s="47"/>
      <c r="BB1211" s="47"/>
      <c r="BC1211" s="47"/>
      <c r="BD1211" s="47"/>
      <c r="BE1211" s="47"/>
      <c r="BF1211" s="47"/>
      <c r="BG1211" s="47"/>
      <c r="BH1211" s="47"/>
      <c r="BI1211" s="47"/>
      <c r="BJ1211" s="47"/>
      <c r="BK1211" s="47"/>
      <c r="BL1211" s="47"/>
      <c r="BM1211" s="47"/>
      <c r="BN1211" s="47"/>
      <c r="BO1211" s="47"/>
      <c r="BP1211" s="47"/>
    </row>
    <row r="1212" spans="1:68" ht="12.75" customHeight="1">
      <c r="A1212" s="47"/>
      <c r="B1212" s="47"/>
      <c r="C1212" s="47"/>
      <c r="D1212" s="47"/>
      <c r="E1212" s="47"/>
      <c r="F1212" s="47"/>
      <c r="G1212" s="47"/>
      <c r="H1212" s="50"/>
      <c r="I1212" s="47"/>
      <c r="J1212" s="47"/>
      <c r="K1212" s="61"/>
      <c r="L1212" s="47"/>
      <c r="M1212" s="47"/>
      <c r="N1212" s="47"/>
      <c r="O1212" s="47"/>
      <c r="P1212" s="47"/>
      <c r="Q1212" s="47"/>
      <c r="R1212" s="47"/>
      <c r="S1212" s="47"/>
      <c r="T1212" s="47"/>
      <c r="U1212" s="47"/>
      <c r="V1212" s="47"/>
      <c r="W1212" s="47"/>
      <c r="X1212" s="47"/>
      <c r="Y1212" s="47"/>
      <c r="Z1212" s="47"/>
      <c r="AA1212" s="47"/>
      <c r="AB1212" s="47"/>
      <c r="AC1212" s="47"/>
      <c r="AD1212" s="47"/>
      <c r="AE1212" s="47"/>
      <c r="AF1212" s="47"/>
      <c r="AG1212" s="47"/>
      <c r="AH1212" s="47"/>
      <c r="AI1212" s="47"/>
      <c r="AJ1212" s="47"/>
      <c r="AK1212" s="47"/>
      <c r="AL1212" s="47"/>
      <c r="AM1212" s="47"/>
      <c r="AN1212" s="47"/>
      <c r="AO1212" s="47"/>
      <c r="AP1212" s="47"/>
      <c r="AQ1212" s="47"/>
      <c r="AR1212" s="47"/>
      <c r="AS1212" s="47"/>
      <c r="AT1212" s="47"/>
      <c r="AU1212" s="47"/>
      <c r="AV1212" s="47"/>
      <c r="AW1212" s="47"/>
      <c r="AX1212" s="47"/>
      <c r="AY1212" s="47"/>
      <c r="AZ1212" s="47"/>
      <c r="BA1212" s="47"/>
      <c r="BB1212" s="47"/>
      <c r="BC1212" s="47"/>
      <c r="BD1212" s="47"/>
      <c r="BE1212" s="47"/>
      <c r="BF1212" s="47"/>
      <c r="BG1212" s="47"/>
      <c r="BH1212" s="47"/>
      <c r="BI1212" s="47"/>
      <c r="BJ1212" s="47"/>
      <c r="BK1212" s="47"/>
      <c r="BL1212" s="47"/>
      <c r="BM1212" s="47"/>
      <c r="BN1212" s="47"/>
      <c r="BO1212" s="47"/>
      <c r="BP1212" s="47"/>
    </row>
    <row r="1213" spans="1:68" ht="12.75" customHeight="1">
      <c r="A1213" s="47"/>
      <c r="B1213" s="47"/>
      <c r="C1213" s="47"/>
      <c r="D1213" s="47"/>
      <c r="E1213" s="47"/>
      <c r="F1213" s="47"/>
      <c r="G1213" s="47"/>
      <c r="H1213" s="50"/>
      <c r="I1213" s="47"/>
      <c r="J1213" s="47"/>
      <c r="K1213" s="61"/>
      <c r="L1213" s="47"/>
      <c r="M1213" s="47"/>
      <c r="N1213" s="47"/>
      <c r="O1213" s="47"/>
      <c r="P1213" s="47"/>
      <c r="Q1213" s="47"/>
      <c r="R1213" s="47"/>
      <c r="S1213" s="47"/>
      <c r="T1213" s="47"/>
      <c r="U1213" s="47"/>
      <c r="V1213" s="47"/>
      <c r="W1213" s="47"/>
      <c r="X1213" s="47"/>
      <c r="Y1213" s="47"/>
      <c r="Z1213" s="47"/>
      <c r="AA1213" s="47"/>
      <c r="AB1213" s="47"/>
      <c r="AC1213" s="47"/>
      <c r="AD1213" s="47"/>
      <c r="AE1213" s="47"/>
      <c r="AF1213" s="47"/>
      <c r="AG1213" s="47"/>
      <c r="AH1213" s="47"/>
      <c r="AI1213" s="47"/>
      <c r="AJ1213" s="47"/>
      <c r="AK1213" s="47"/>
      <c r="AL1213" s="47"/>
      <c r="AM1213" s="47"/>
      <c r="AN1213" s="47"/>
      <c r="AO1213" s="47"/>
      <c r="AP1213" s="47"/>
      <c r="AQ1213" s="47"/>
      <c r="AR1213" s="47"/>
      <c r="AS1213" s="47"/>
      <c r="AT1213" s="47"/>
      <c r="AU1213" s="47"/>
      <c r="AV1213" s="47"/>
      <c r="AW1213" s="47"/>
      <c r="AX1213" s="47"/>
      <c r="AY1213" s="47"/>
      <c r="AZ1213" s="47"/>
      <c r="BA1213" s="47"/>
      <c r="BB1213" s="47"/>
      <c r="BC1213" s="47"/>
      <c r="BD1213" s="47"/>
      <c r="BE1213" s="47"/>
      <c r="BF1213" s="47"/>
      <c r="BG1213" s="47"/>
      <c r="BH1213" s="47"/>
      <c r="BI1213" s="47"/>
      <c r="BJ1213" s="47"/>
      <c r="BK1213" s="47"/>
      <c r="BL1213" s="47"/>
      <c r="BM1213" s="47"/>
      <c r="BN1213" s="47"/>
      <c r="BO1213" s="47"/>
      <c r="BP1213" s="47"/>
    </row>
    <row r="1214" spans="1:68" ht="12.75" customHeight="1">
      <c r="A1214" s="47"/>
      <c r="B1214" s="47"/>
      <c r="C1214" s="47"/>
      <c r="D1214" s="47"/>
      <c r="E1214" s="47"/>
      <c r="F1214" s="47"/>
      <c r="G1214" s="47"/>
      <c r="H1214" s="50"/>
      <c r="I1214" s="47"/>
      <c r="J1214" s="47"/>
      <c r="K1214" s="61"/>
      <c r="L1214" s="47"/>
      <c r="M1214" s="47"/>
      <c r="N1214" s="47"/>
      <c r="O1214" s="47"/>
      <c r="P1214" s="47"/>
      <c r="Q1214" s="47"/>
      <c r="R1214" s="47"/>
      <c r="S1214" s="47"/>
      <c r="T1214" s="47"/>
      <c r="U1214" s="47"/>
      <c r="V1214" s="47"/>
      <c r="W1214" s="47"/>
      <c r="X1214" s="47"/>
      <c r="Y1214" s="47"/>
      <c r="Z1214" s="47"/>
      <c r="AA1214" s="47"/>
      <c r="AB1214" s="47"/>
      <c r="AC1214" s="47"/>
      <c r="AD1214" s="47"/>
      <c r="AE1214" s="47"/>
      <c r="AF1214" s="47"/>
      <c r="AG1214" s="47"/>
      <c r="AH1214" s="47"/>
      <c r="AI1214" s="47"/>
      <c r="AJ1214" s="47"/>
      <c r="AK1214" s="47"/>
      <c r="AL1214" s="47"/>
      <c r="AM1214" s="47"/>
      <c r="AN1214" s="47"/>
      <c r="AO1214" s="47"/>
      <c r="AP1214" s="47"/>
      <c r="AQ1214" s="47"/>
      <c r="AR1214" s="47"/>
      <c r="AS1214" s="47"/>
      <c r="AT1214" s="47"/>
      <c r="AU1214" s="47"/>
      <c r="AV1214" s="47"/>
      <c r="AW1214" s="47"/>
      <c r="AX1214" s="47"/>
      <c r="AY1214" s="47"/>
      <c r="AZ1214" s="47"/>
      <c r="BA1214" s="47"/>
      <c r="BB1214" s="47"/>
      <c r="BC1214" s="47"/>
      <c r="BD1214" s="47"/>
      <c r="BE1214" s="47"/>
      <c r="BF1214" s="47"/>
      <c r="BG1214" s="47"/>
      <c r="BH1214" s="47"/>
      <c r="BI1214" s="47"/>
      <c r="BJ1214" s="47"/>
      <c r="BK1214" s="47"/>
      <c r="BL1214" s="47"/>
      <c r="BM1214" s="47"/>
      <c r="BN1214" s="47"/>
      <c r="BO1214" s="47"/>
      <c r="BP1214" s="47"/>
    </row>
    <row r="1215" spans="1:68" ht="12.75" customHeight="1">
      <c r="A1215" s="47"/>
      <c r="B1215" s="47"/>
      <c r="C1215" s="47"/>
      <c r="D1215" s="47"/>
      <c r="E1215" s="47"/>
      <c r="F1215" s="47"/>
      <c r="G1215" s="47"/>
      <c r="H1215" s="50"/>
      <c r="I1215" s="47"/>
      <c r="J1215" s="47"/>
      <c r="K1215" s="61"/>
      <c r="L1215" s="47"/>
      <c r="M1215" s="47"/>
      <c r="N1215" s="47"/>
      <c r="O1215" s="47"/>
      <c r="P1215" s="47"/>
      <c r="Q1215" s="47"/>
      <c r="R1215" s="47"/>
      <c r="S1215" s="47"/>
      <c r="T1215" s="47"/>
      <c r="U1215" s="47"/>
      <c r="V1215" s="47"/>
      <c r="W1215" s="47"/>
      <c r="X1215" s="47"/>
      <c r="Y1215" s="47"/>
      <c r="Z1215" s="47"/>
      <c r="AA1215" s="47"/>
      <c r="AB1215" s="47"/>
      <c r="AC1215" s="47"/>
      <c r="AD1215" s="47"/>
      <c r="AE1215" s="47"/>
      <c r="AF1215" s="47"/>
      <c r="AG1215" s="47"/>
      <c r="AH1215" s="47"/>
      <c r="AI1215" s="47"/>
      <c r="AJ1215" s="47"/>
      <c r="AK1215" s="47"/>
      <c r="AL1215" s="47"/>
      <c r="AM1215" s="47"/>
      <c r="AN1215" s="47"/>
      <c r="AO1215" s="47"/>
      <c r="AP1215" s="47"/>
      <c r="AQ1215" s="47"/>
      <c r="AR1215" s="47"/>
      <c r="AS1215" s="47"/>
      <c r="AT1215" s="47"/>
      <c r="AU1215" s="47"/>
      <c r="AV1215" s="47"/>
      <c r="AW1215" s="47"/>
      <c r="AX1215" s="47"/>
      <c r="AY1215" s="47"/>
      <c r="AZ1215" s="47"/>
      <c r="BA1215" s="47"/>
      <c r="BB1215" s="47"/>
      <c r="BC1215" s="47"/>
      <c r="BD1215" s="47"/>
      <c r="BE1215" s="47"/>
      <c r="BF1215" s="47"/>
      <c r="BG1215" s="47"/>
      <c r="BH1215" s="47"/>
      <c r="BI1215" s="47"/>
      <c r="BJ1215" s="47"/>
      <c r="BK1215" s="47"/>
      <c r="BL1215" s="47"/>
      <c r="BM1215" s="47"/>
      <c r="BN1215" s="47"/>
      <c r="BO1215" s="47"/>
      <c r="BP1215" s="47"/>
    </row>
    <row r="1216" spans="1:68" ht="12.75" customHeight="1">
      <c r="A1216" s="47"/>
      <c r="B1216" s="47"/>
      <c r="C1216" s="47"/>
      <c r="D1216" s="47"/>
      <c r="E1216" s="47"/>
      <c r="F1216" s="47"/>
      <c r="G1216" s="47"/>
      <c r="H1216" s="50"/>
      <c r="I1216" s="47"/>
      <c r="J1216" s="47"/>
      <c r="K1216" s="61"/>
      <c r="L1216" s="47"/>
      <c r="M1216" s="47"/>
      <c r="N1216" s="47"/>
      <c r="O1216" s="47"/>
      <c r="P1216" s="47"/>
      <c r="Q1216" s="47"/>
      <c r="R1216" s="47"/>
      <c r="S1216" s="47"/>
      <c r="T1216" s="47"/>
      <c r="U1216" s="47"/>
      <c r="V1216" s="47"/>
      <c r="W1216" s="47"/>
      <c r="X1216" s="47"/>
      <c r="Y1216" s="47"/>
      <c r="Z1216" s="47"/>
      <c r="AA1216" s="47"/>
      <c r="AB1216" s="47"/>
      <c r="AC1216" s="47"/>
      <c r="AD1216" s="47"/>
      <c r="AE1216" s="47"/>
      <c r="AF1216" s="47"/>
      <c r="AG1216" s="47"/>
      <c r="AH1216" s="47"/>
      <c r="AI1216" s="47"/>
      <c r="AJ1216" s="47"/>
      <c r="AK1216" s="47"/>
      <c r="AL1216" s="47"/>
      <c r="AM1216" s="47"/>
      <c r="AN1216" s="47"/>
      <c r="AO1216" s="47"/>
      <c r="AP1216" s="47"/>
      <c r="AQ1216" s="47"/>
      <c r="AR1216" s="47"/>
      <c r="AS1216" s="47"/>
      <c r="AT1216" s="47"/>
      <c r="AU1216" s="47"/>
      <c r="AV1216" s="47"/>
      <c r="AW1216" s="47"/>
      <c r="AX1216" s="47"/>
      <c r="AY1216" s="47"/>
      <c r="AZ1216" s="47"/>
      <c r="BA1216" s="47"/>
      <c r="BB1216" s="47"/>
      <c r="BC1216" s="47"/>
      <c r="BD1216" s="47"/>
      <c r="BE1216" s="47"/>
      <c r="BF1216" s="47"/>
      <c r="BG1216" s="47"/>
      <c r="BH1216" s="47"/>
      <c r="BI1216" s="47"/>
      <c r="BJ1216" s="47"/>
      <c r="BK1216" s="47"/>
      <c r="BL1216" s="47"/>
      <c r="BM1216" s="47"/>
      <c r="BN1216" s="47"/>
      <c r="BO1216" s="47"/>
      <c r="BP1216" s="47"/>
    </row>
    <row r="1217" spans="1:68" ht="12.75" customHeight="1">
      <c r="A1217" s="47"/>
      <c r="B1217" s="47"/>
      <c r="C1217" s="47"/>
      <c r="D1217" s="47"/>
      <c r="E1217" s="47"/>
      <c r="F1217" s="47"/>
      <c r="G1217" s="47"/>
      <c r="H1217" s="50"/>
      <c r="I1217" s="47"/>
      <c r="J1217" s="47"/>
      <c r="K1217" s="61"/>
      <c r="L1217" s="47"/>
      <c r="M1217" s="47"/>
      <c r="N1217" s="47"/>
      <c r="O1217" s="47"/>
      <c r="P1217" s="47"/>
      <c r="Q1217" s="47"/>
      <c r="R1217" s="47"/>
      <c r="S1217" s="47"/>
      <c r="T1217" s="47"/>
      <c r="U1217" s="47"/>
      <c r="V1217" s="47"/>
      <c r="W1217" s="47"/>
      <c r="X1217" s="47"/>
      <c r="Y1217" s="47"/>
      <c r="Z1217" s="47"/>
      <c r="AA1217" s="47"/>
      <c r="AB1217" s="47"/>
      <c r="AC1217" s="47"/>
      <c r="AD1217" s="47"/>
      <c r="AE1217" s="47"/>
      <c r="AF1217" s="47"/>
      <c r="AG1217" s="47"/>
      <c r="AH1217" s="47"/>
      <c r="AI1217" s="47"/>
      <c r="AJ1217" s="47"/>
      <c r="AK1217" s="47"/>
      <c r="AL1217" s="47"/>
      <c r="AM1217" s="47"/>
      <c r="AN1217" s="47"/>
      <c r="AO1217" s="47"/>
      <c r="AP1217" s="47"/>
      <c r="AQ1217" s="47"/>
      <c r="AR1217" s="47"/>
      <c r="AS1217" s="47"/>
      <c r="AT1217" s="47"/>
      <c r="AU1217" s="47"/>
      <c r="AV1217" s="47"/>
      <c r="AW1217" s="47"/>
      <c r="AX1217" s="47"/>
      <c r="AY1217" s="47"/>
      <c r="AZ1217" s="47"/>
      <c r="BA1217" s="47"/>
      <c r="BB1217" s="47"/>
      <c r="BC1217" s="47"/>
      <c r="BD1217" s="47"/>
      <c r="BE1217" s="47"/>
      <c r="BF1217" s="47"/>
      <c r="BG1217" s="47"/>
      <c r="BH1217" s="47"/>
      <c r="BI1217" s="47"/>
      <c r="BJ1217" s="47"/>
      <c r="BK1217" s="47"/>
      <c r="BL1217" s="47"/>
      <c r="BM1217" s="47"/>
      <c r="BN1217" s="47"/>
      <c r="BO1217" s="47"/>
      <c r="BP1217" s="47"/>
    </row>
    <row r="1218" spans="1:68" ht="12.75" customHeight="1">
      <c r="A1218" s="47"/>
      <c r="B1218" s="47"/>
      <c r="C1218" s="47"/>
      <c r="D1218" s="47"/>
      <c r="E1218" s="47"/>
      <c r="F1218" s="47"/>
      <c r="G1218" s="47"/>
      <c r="H1218" s="50"/>
      <c r="I1218" s="47"/>
      <c r="J1218" s="47"/>
      <c r="K1218" s="61"/>
      <c r="L1218" s="47"/>
      <c r="M1218" s="47"/>
      <c r="N1218" s="47"/>
      <c r="O1218" s="47"/>
      <c r="P1218" s="47"/>
      <c r="Q1218" s="47"/>
      <c r="R1218" s="47"/>
      <c r="S1218" s="47"/>
      <c r="T1218" s="47"/>
      <c r="U1218" s="47"/>
      <c r="V1218" s="47"/>
      <c r="W1218" s="47"/>
      <c r="X1218" s="47"/>
      <c r="Y1218" s="47"/>
      <c r="Z1218" s="47"/>
      <c r="AA1218" s="47"/>
      <c r="AB1218" s="47"/>
      <c r="AC1218" s="47"/>
      <c r="AD1218" s="47"/>
      <c r="AE1218" s="47"/>
      <c r="AF1218" s="47"/>
      <c r="AG1218" s="47"/>
      <c r="AH1218" s="47"/>
      <c r="AI1218" s="47"/>
      <c r="AJ1218" s="47"/>
      <c r="AK1218" s="47"/>
      <c r="AL1218" s="47"/>
      <c r="AM1218" s="47"/>
      <c r="AN1218" s="47"/>
      <c r="AO1218" s="47"/>
      <c r="AP1218" s="47"/>
      <c r="AQ1218" s="47"/>
      <c r="AR1218" s="47"/>
      <c r="AS1218" s="47"/>
      <c r="AT1218" s="47"/>
      <c r="AU1218" s="47"/>
      <c r="AV1218" s="47"/>
      <c r="AW1218" s="47"/>
      <c r="AX1218" s="47"/>
      <c r="AY1218" s="47"/>
      <c r="AZ1218" s="47"/>
      <c r="BA1218" s="47"/>
      <c r="BB1218" s="47"/>
      <c r="BC1218" s="47"/>
      <c r="BD1218" s="47"/>
      <c r="BE1218" s="47"/>
      <c r="BF1218" s="47"/>
      <c r="BG1218" s="47"/>
      <c r="BH1218" s="47"/>
      <c r="BI1218" s="47"/>
      <c r="BJ1218" s="47"/>
      <c r="BK1218" s="47"/>
      <c r="BL1218" s="47"/>
      <c r="BM1218" s="47"/>
      <c r="BN1218" s="47"/>
      <c r="BO1218" s="47"/>
      <c r="BP1218" s="47"/>
    </row>
    <row r="1219" spans="1:68" ht="12.75" customHeight="1">
      <c r="A1219" s="47"/>
      <c r="B1219" s="47"/>
      <c r="C1219" s="47"/>
      <c r="D1219" s="47"/>
      <c r="E1219" s="47"/>
      <c r="F1219" s="47"/>
      <c r="G1219" s="47"/>
      <c r="H1219" s="50"/>
      <c r="I1219" s="47"/>
      <c r="J1219" s="47"/>
      <c r="K1219" s="61"/>
      <c r="L1219" s="47"/>
      <c r="M1219" s="47"/>
      <c r="N1219" s="47"/>
      <c r="O1219" s="47"/>
      <c r="P1219" s="47"/>
      <c r="Q1219" s="47"/>
      <c r="R1219" s="47"/>
      <c r="S1219" s="47"/>
      <c r="T1219" s="47"/>
      <c r="U1219" s="47"/>
      <c r="V1219" s="47"/>
      <c r="W1219" s="47"/>
      <c r="X1219" s="47"/>
      <c r="Y1219" s="47"/>
      <c r="Z1219" s="47"/>
      <c r="AA1219" s="47"/>
      <c r="AB1219" s="47"/>
      <c r="AC1219" s="47"/>
      <c r="AD1219" s="47"/>
      <c r="AE1219" s="47"/>
      <c r="AF1219" s="47"/>
      <c r="AG1219" s="47"/>
      <c r="AH1219" s="47"/>
      <c r="AI1219" s="47"/>
      <c r="AJ1219" s="47"/>
      <c r="AK1219" s="47"/>
      <c r="AL1219" s="47"/>
      <c r="AM1219" s="47"/>
      <c r="AN1219" s="47"/>
      <c r="AO1219" s="47"/>
      <c r="AP1219" s="47"/>
      <c r="AQ1219" s="47"/>
      <c r="AR1219" s="47"/>
      <c r="AS1219" s="47"/>
      <c r="AT1219" s="47"/>
      <c r="AU1219" s="47"/>
      <c r="AV1219" s="47"/>
      <c r="AW1219" s="47"/>
      <c r="AX1219" s="47"/>
      <c r="AY1219" s="47"/>
      <c r="AZ1219" s="47"/>
      <c r="BA1219" s="47"/>
      <c r="BB1219" s="47"/>
      <c r="BC1219" s="47"/>
      <c r="BD1219" s="47"/>
      <c r="BE1219" s="47"/>
      <c r="BF1219" s="47"/>
      <c r="BG1219" s="47"/>
      <c r="BH1219" s="47"/>
      <c r="BI1219" s="47"/>
      <c r="BJ1219" s="47"/>
      <c r="BK1219" s="47"/>
      <c r="BL1219" s="47"/>
      <c r="BM1219" s="47"/>
      <c r="BN1219" s="47"/>
      <c r="BO1219" s="47"/>
      <c r="BP1219" s="47"/>
    </row>
    <row r="1220" spans="1:68" ht="12.75" customHeight="1">
      <c r="A1220" s="47"/>
      <c r="B1220" s="47"/>
      <c r="C1220" s="47"/>
      <c r="D1220" s="47"/>
      <c r="E1220" s="47"/>
      <c r="F1220" s="47"/>
      <c r="G1220" s="47"/>
      <c r="H1220" s="50"/>
      <c r="I1220" s="47"/>
      <c r="J1220" s="47"/>
      <c r="K1220" s="61"/>
      <c r="L1220" s="47"/>
      <c r="M1220" s="47"/>
      <c r="N1220" s="47"/>
      <c r="O1220" s="47"/>
      <c r="P1220" s="47"/>
      <c r="Q1220" s="47"/>
      <c r="R1220" s="47"/>
      <c r="S1220" s="47"/>
      <c r="T1220" s="47"/>
      <c r="U1220" s="47"/>
      <c r="V1220" s="47"/>
      <c r="W1220" s="47"/>
      <c r="X1220" s="47"/>
      <c r="Y1220" s="47"/>
      <c r="Z1220" s="47"/>
      <c r="AA1220" s="47"/>
      <c r="AB1220" s="47"/>
      <c r="AC1220" s="47"/>
      <c r="AD1220" s="47"/>
      <c r="AE1220" s="47"/>
      <c r="AF1220" s="47"/>
      <c r="AG1220" s="47"/>
      <c r="AH1220" s="47"/>
      <c r="AI1220" s="47"/>
      <c r="AJ1220" s="47"/>
      <c r="AK1220" s="47"/>
      <c r="AL1220" s="47"/>
      <c r="AM1220" s="47"/>
      <c r="AN1220" s="47"/>
      <c r="AO1220" s="47"/>
      <c r="AP1220" s="47"/>
      <c r="AQ1220" s="47"/>
      <c r="AR1220" s="47"/>
      <c r="AS1220" s="47"/>
      <c r="AT1220" s="47"/>
      <c r="AU1220" s="47"/>
      <c r="AV1220" s="47"/>
      <c r="AW1220" s="47"/>
      <c r="AX1220" s="47"/>
      <c r="AY1220" s="47"/>
      <c r="AZ1220" s="47"/>
      <c r="BA1220" s="47"/>
      <c r="BB1220" s="47"/>
      <c r="BC1220" s="47"/>
      <c r="BD1220" s="47"/>
      <c r="BE1220" s="47"/>
      <c r="BF1220" s="47"/>
      <c r="BG1220" s="47"/>
      <c r="BH1220" s="47"/>
      <c r="BI1220" s="47"/>
      <c r="BJ1220" s="47"/>
      <c r="BK1220" s="47"/>
      <c r="BL1220" s="47"/>
      <c r="BM1220" s="47"/>
      <c r="BN1220" s="47"/>
      <c r="BO1220" s="47"/>
      <c r="BP1220" s="47"/>
    </row>
    <row r="1221" spans="1:68" ht="12.75" customHeight="1">
      <c r="A1221" s="47"/>
      <c r="B1221" s="47"/>
      <c r="C1221" s="47"/>
      <c r="D1221" s="47"/>
      <c r="E1221" s="47"/>
      <c r="F1221" s="47"/>
      <c r="G1221" s="47"/>
      <c r="H1221" s="50"/>
      <c r="I1221" s="47"/>
      <c r="J1221" s="47"/>
      <c r="K1221" s="61"/>
      <c r="L1221" s="47"/>
      <c r="M1221" s="47"/>
      <c r="N1221" s="47"/>
      <c r="O1221" s="47"/>
      <c r="P1221" s="47"/>
      <c r="Q1221" s="47"/>
      <c r="R1221" s="47"/>
      <c r="S1221" s="47"/>
      <c r="T1221" s="47"/>
      <c r="U1221" s="47"/>
      <c r="V1221" s="47"/>
      <c r="W1221" s="47"/>
      <c r="X1221" s="47"/>
      <c r="Y1221" s="47"/>
      <c r="Z1221" s="47"/>
      <c r="AA1221" s="47"/>
      <c r="AB1221" s="47"/>
      <c r="AC1221" s="47"/>
      <c r="AD1221" s="47"/>
      <c r="AE1221" s="47"/>
      <c r="AF1221" s="47"/>
      <c r="AG1221" s="47"/>
      <c r="AH1221" s="47"/>
      <c r="AI1221" s="47"/>
      <c r="AJ1221" s="47"/>
      <c r="AK1221" s="47"/>
      <c r="AL1221" s="47"/>
      <c r="AM1221" s="47"/>
      <c r="AN1221" s="47"/>
      <c r="AO1221" s="47"/>
      <c r="AP1221" s="47"/>
      <c r="AQ1221" s="47"/>
      <c r="AR1221" s="47"/>
      <c r="AS1221" s="47"/>
      <c r="AT1221" s="47"/>
      <c r="AU1221" s="47"/>
      <c r="AV1221" s="47"/>
      <c r="AW1221" s="47"/>
      <c r="AX1221" s="47"/>
      <c r="AY1221" s="47"/>
      <c r="AZ1221" s="47"/>
      <c r="BA1221" s="47"/>
      <c r="BB1221" s="47"/>
      <c r="BC1221" s="47"/>
      <c r="BD1221" s="47"/>
      <c r="BE1221" s="47"/>
      <c r="BF1221" s="47"/>
      <c r="BG1221" s="47"/>
      <c r="BH1221" s="47"/>
      <c r="BI1221" s="47"/>
      <c r="BJ1221" s="47"/>
      <c r="BK1221" s="47"/>
      <c r="BL1221" s="47"/>
      <c r="BM1221" s="47"/>
      <c r="BN1221" s="47"/>
      <c r="BO1221" s="47"/>
      <c r="BP1221" s="47"/>
    </row>
    <row r="1222" spans="1:68" ht="12.75" customHeight="1">
      <c r="A1222" s="47"/>
      <c r="B1222" s="47"/>
      <c r="C1222" s="47"/>
      <c r="D1222" s="47"/>
      <c r="E1222" s="47"/>
      <c r="F1222" s="47"/>
      <c r="G1222" s="47"/>
      <c r="H1222" s="50"/>
      <c r="I1222" s="47"/>
      <c r="J1222" s="47"/>
      <c r="K1222" s="61"/>
      <c r="L1222" s="47"/>
      <c r="M1222" s="47"/>
      <c r="N1222" s="47"/>
      <c r="O1222" s="47"/>
      <c r="P1222" s="47"/>
      <c r="Q1222" s="47"/>
      <c r="R1222" s="47"/>
      <c r="S1222" s="47"/>
      <c r="T1222" s="47"/>
      <c r="U1222" s="47"/>
      <c r="V1222" s="47"/>
      <c r="W1222" s="47"/>
      <c r="X1222" s="47"/>
      <c r="Y1222" s="47"/>
      <c r="Z1222" s="47"/>
      <c r="AA1222" s="47"/>
      <c r="AB1222" s="47"/>
      <c r="AC1222" s="47"/>
      <c r="AD1222" s="47"/>
      <c r="AE1222" s="47"/>
      <c r="AF1222" s="47"/>
      <c r="AG1222" s="47"/>
      <c r="AH1222" s="47"/>
      <c r="AI1222" s="47"/>
      <c r="AJ1222" s="47"/>
      <c r="AK1222" s="47"/>
      <c r="AL1222" s="47"/>
      <c r="AM1222" s="47"/>
      <c r="AN1222" s="47"/>
      <c r="AO1222" s="47"/>
      <c r="AP1222" s="47"/>
      <c r="AQ1222" s="47"/>
      <c r="AR1222" s="47"/>
      <c r="AS1222" s="47"/>
      <c r="AT1222" s="47"/>
      <c r="AU1222" s="47"/>
      <c r="AV1222" s="47"/>
      <c r="AW1222" s="47"/>
      <c r="AX1222" s="47"/>
      <c r="AY1222" s="47"/>
      <c r="AZ1222" s="47"/>
      <c r="BA1222" s="47"/>
      <c r="BB1222" s="47"/>
      <c r="BC1222" s="47"/>
      <c r="BD1222" s="47"/>
      <c r="BE1222" s="47"/>
      <c r="BF1222" s="47"/>
      <c r="BG1222" s="47"/>
      <c r="BH1222" s="47"/>
      <c r="BI1222" s="47"/>
      <c r="BJ1222" s="47"/>
      <c r="BK1222" s="47"/>
      <c r="BL1222" s="47"/>
      <c r="BM1222" s="47"/>
      <c r="BN1222" s="47"/>
      <c r="BO1222" s="47"/>
      <c r="BP1222" s="47"/>
    </row>
    <row r="1223" spans="1:68" ht="12.75" customHeight="1">
      <c r="A1223" s="47"/>
      <c r="B1223" s="47"/>
      <c r="C1223" s="47"/>
      <c r="D1223" s="47"/>
      <c r="E1223" s="47"/>
      <c r="F1223" s="47"/>
      <c r="G1223" s="47"/>
      <c r="H1223" s="50"/>
      <c r="I1223" s="47"/>
      <c r="J1223" s="47"/>
      <c r="K1223" s="61"/>
      <c r="L1223" s="47"/>
      <c r="M1223" s="47"/>
      <c r="N1223" s="47"/>
      <c r="O1223" s="47"/>
      <c r="P1223" s="47"/>
      <c r="Q1223" s="47"/>
      <c r="R1223" s="47"/>
      <c r="S1223" s="47"/>
      <c r="T1223" s="47"/>
      <c r="U1223" s="47"/>
      <c r="V1223" s="47"/>
      <c r="W1223" s="47"/>
      <c r="X1223" s="47"/>
      <c r="Y1223" s="47"/>
      <c r="Z1223" s="47"/>
      <c r="AA1223" s="47"/>
      <c r="AB1223" s="47"/>
      <c r="AC1223" s="47"/>
      <c r="AD1223" s="47"/>
      <c r="AE1223" s="47"/>
      <c r="AF1223" s="47"/>
      <c r="AG1223" s="47"/>
      <c r="AH1223" s="47"/>
      <c r="AI1223" s="47"/>
      <c r="AJ1223" s="47"/>
      <c r="AK1223" s="47"/>
      <c r="AL1223" s="47"/>
      <c r="AM1223" s="47"/>
      <c r="AN1223" s="47"/>
      <c r="AO1223" s="47"/>
      <c r="AP1223" s="47"/>
      <c r="AQ1223" s="47"/>
      <c r="AR1223" s="47"/>
      <c r="AS1223" s="47"/>
      <c r="AT1223" s="47"/>
      <c r="AU1223" s="47"/>
      <c r="AV1223" s="47"/>
      <c r="AW1223" s="47"/>
      <c r="AX1223" s="47"/>
      <c r="AY1223" s="47"/>
      <c r="AZ1223" s="47"/>
      <c r="BA1223" s="47"/>
      <c r="BB1223" s="47"/>
      <c r="BC1223" s="47"/>
      <c r="BD1223" s="47"/>
      <c r="BE1223" s="47"/>
      <c r="BF1223" s="47"/>
      <c r="BG1223" s="47"/>
      <c r="BH1223" s="47"/>
      <c r="BI1223" s="47"/>
      <c r="BJ1223" s="47"/>
      <c r="BK1223" s="47"/>
      <c r="BL1223" s="47"/>
      <c r="BM1223" s="47"/>
      <c r="BN1223" s="47"/>
      <c r="BO1223" s="47"/>
      <c r="BP1223" s="47"/>
    </row>
    <row r="1224" spans="1:68" ht="12.75" customHeight="1">
      <c r="A1224" s="47"/>
      <c r="B1224" s="47"/>
      <c r="C1224" s="47"/>
      <c r="D1224" s="47"/>
      <c r="E1224" s="47"/>
      <c r="F1224" s="47"/>
      <c r="G1224" s="47"/>
      <c r="H1224" s="50"/>
      <c r="I1224" s="47"/>
      <c r="J1224" s="47"/>
      <c r="K1224" s="61"/>
      <c r="L1224" s="47"/>
      <c r="M1224" s="47"/>
      <c r="N1224" s="47"/>
      <c r="O1224" s="47"/>
      <c r="P1224" s="47"/>
      <c r="Q1224" s="47"/>
      <c r="R1224" s="47"/>
      <c r="S1224" s="47"/>
      <c r="T1224" s="47"/>
      <c r="U1224" s="47"/>
      <c r="V1224" s="47"/>
      <c r="W1224" s="47"/>
      <c r="X1224" s="47"/>
      <c r="Y1224" s="47"/>
      <c r="Z1224" s="47"/>
      <c r="AA1224" s="47"/>
      <c r="AB1224" s="47"/>
      <c r="AC1224" s="47"/>
      <c r="AD1224" s="47"/>
      <c r="AE1224" s="47"/>
      <c r="AF1224" s="47"/>
      <c r="AG1224" s="47"/>
      <c r="AH1224" s="47"/>
      <c r="AI1224" s="47"/>
      <c r="AJ1224" s="47"/>
      <c r="AK1224" s="47"/>
      <c r="AL1224" s="47"/>
      <c r="AM1224" s="47"/>
      <c r="AN1224" s="47"/>
      <c r="AO1224" s="47"/>
      <c r="AP1224" s="47"/>
      <c r="AQ1224" s="47"/>
      <c r="AR1224" s="47"/>
      <c r="AS1224" s="47"/>
      <c r="AT1224" s="47"/>
      <c r="AU1224" s="47"/>
      <c r="AV1224" s="47"/>
      <c r="AW1224" s="47"/>
      <c r="AX1224" s="47"/>
      <c r="AY1224" s="47"/>
      <c r="AZ1224" s="47"/>
      <c r="BA1224" s="47"/>
      <c r="BB1224" s="47"/>
      <c r="BC1224" s="47"/>
      <c r="BD1224" s="47"/>
      <c r="BE1224" s="47"/>
      <c r="BF1224" s="47"/>
      <c r="BG1224" s="47"/>
      <c r="BH1224" s="47"/>
      <c r="BI1224" s="47"/>
      <c r="BJ1224" s="47"/>
      <c r="BK1224" s="47"/>
      <c r="BL1224" s="47"/>
      <c r="BM1224" s="47"/>
      <c r="BN1224" s="47"/>
      <c r="BO1224" s="47"/>
      <c r="BP1224" s="47"/>
    </row>
    <row r="1225" spans="1:68" ht="12.75" customHeight="1">
      <c r="A1225" s="47"/>
      <c r="B1225" s="47"/>
      <c r="C1225" s="47"/>
      <c r="D1225" s="47"/>
      <c r="E1225" s="47"/>
      <c r="F1225" s="47"/>
      <c r="G1225" s="47"/>
      <c r="H1225" s="50"/>
      <c r="I1225" s="47"/>
      <c r="J1225" s="47"/>
      <c r="K1225" s="61"/>
      <c r="L1225" s="47"/>
      <c r="M1225" s="47"/>
      <c r="N1225" s="47"/>
      <c r="O1225" s="47"/>
      <c r="P1225" s="47"/>
      <c r="Q1225" s="47"/>
      <c r="R1225" s="47"/>
      <c r="S1225" s="47"/>
      <c r="T1225" s="47"/>
      <c r="U1225" s="47"/>
      <c r="V1225" s="47"/>
      <c r="W1225" s="47"/>
      <c r="X1225" s="47"/>
      <c r="Y1225" s="47"/>
      <c r="Z1225" s="47"/>
      <c r="AA1225" s="47"/>
      <c r="AB1225" s="47"/>
      <c r="AC1225" s="47"/>
      <c r="AD1225" s="47"/>
      <c r="AE1225" s="47"/>
      <c r="AF1225" s="47"/>
      <c r="AG1225" s="47"/>
      <c r="AH1225" s="47"/>
      <c r="AI1225" s="47"/>
      <c r="AJ1225" s="47"/>
      <c r="AK1225" s="47"/>
      <c r="AL1225" s="47"/>
      <c r="AM1225" s="47"/>
      <c r="AN1225" s="47"/>
      <c r="AO1225" s="47"/>
      <c r="AP1225" s="47"/>
      <c r="AQ1225" s="47"/>
      <c r="AR1225" s="47"/>
      <c r="AS1225" s="47"/>
      <c r="AT1225" s="47"/>
      <c r="AU1225" s="47"/>
      <c r="AV1225" s="47"/>
      <c r="AW1225" s="47"/>
      <c r="AX1225" s="47"/>
      <c r="AY1225" s="47"/>
      <c r="AZ1225" s="47"/>
      <c r="BA1225" s="47"/>
      <c r="BB1225" s="47"/>
      <c r="BC1225" s="47"/>
      <c r="BD1225" s="47"/>
      <c r="BE1225" s="47"/>
      <c r="BF1225" s="47"/>
      <c r="BG1225" s="47"/>
      <c r="BH1225" s="47"/>
      <c r="BI1225" s="47"/>
      <c r="BJ1225" s="47"/>
      <c r="BK1225" s="47"/>
      <c r="BL1225" s="47"/>
      <c r="BM1225" s="47"/>
      <c r="BN1225" s="47"/>
      <c r="BO1225" s="47"/>
      <c r="BP1225" s="47"/>
    </row>
    <row r="1226" spans="1:68" ht="12.75" customHeight="1">
      <c r="A1226" s="47"/>
      <c r="B1226" s="47"/>
      <c r="C1226" s="47"/>
      <c r="D1226" s="47"/>
      <c r="E1226" s="47"/>
      <c r="F1226" s="47"/>
      <c r="G1226" s="47"/>
      <c r="H1226" s="50"/>
      <c r="I1226" s="47"/>
      <c r="J1226" s="47"/>
      <c r="K1226" s="61"/>
      <c r="L1226" s="47"/>
      <c r="M1226" s="47"/>
      <c r="N1226" s="47"/>
      <c r="O1226" s="47"/>
      <c r="P1226" s="47"/>
      <c r="Q1226" s="47"/>
      <c r="R1226" s="47"/>
      <c r="S1226" s="47"/>
      <c r="T1226" s="47"/>
      <c r="U1226" s="47"/>
      <c r="V1226" s="47"/>
      <c r="W1226" s="47"/>
      <c r="X1226" s="47"/>
      <c r="Y1226" s="47"/>
      <c r="Z1226" s="47"/>
      <c r="AA1226" s="47"/>
      <c r="AB1226" s="47"/>
      <c r="AC1226" s="47"/>
      <c r="AD1226" s="47"/>
      <c r="AE1226" s="47"/>
      <c r="AF1226" s="47"/>
      <c r="AG1226" s="47"/>
      <c r="AH1226" s="47"/>
      <c r="AI1226" s="47"/>
      <c r="AJ1226" s="47"/>
      <c r="AK1226" s="47"/>
      <c r="AL1226" s="47"/>
      <c r="AM1226" s="47"/>
      <c r="AN1226" s="47"/>
      <c r="AO1226" s="47"/>
      <c r="AP1226" s="47"/>
      <c r="AQ1226" s="47"/>
      <c r="AR1226" s="47"/>
      <c r="AS1226" s="47"/>
      <c r="AT1226" s="47"/>
      <c r="AU1226" s="47"/>
      <c r="AV1226" s="47"/>
      <c r="AW1226" s="47"/>
      <c r="AX1226" s="47"/>
      <c r="AY1226" s="47"/>
      <c r="AZ1226" s="47"/>
      <c r="BA1226" s="47"/>
      <c r="BB1226" s="47"/>
      <c r="BC1226" s="47"/>
      <c r="BD1226" s="47"/>
      <c r="BE1226" s="47"/>
      <c r="BF1226" s="47"/>
      <c r="BG1226" s="47"/>
      <c r="BH1226" s="47"/>
      <c r="BI1226" s="47"/>
      <c r="BJ1226" s="47"/>
      <c r="BK1226" s="47"/>
      <c r="BL1226" s="47"/>
      <c r="BM1226" s="47"/>
      <c r="BN1226" s="47"/>
      <c r="BO1226" s="47"/>
      <c r="BP1226" s="47"/>
    </row>
    <row r="1227" spans="1:68" ht="12.75" customHeight="1">
      <c r="A1227" s="47"/>
      <c r="B1227" s="47"/>
      <c r="C1227" s="47"/>
      <c r="D1227" s="47"/>
      <c r="E1227" s="47"/>
      <c r="F1227" s="47"/>
      <c r="G1227" s="47"/>
      <c r="H1227" s="50"/>
      <c r="I1227" s="47"/>
      <c r="J1227" s="47"/>
      <c r="K1227" s="61"/>
      <c r="L1227" s="47"/>
      <c r="M1227" s="47"/>
      <c r="N1227" s="47"/>
      <c r="O1227" s="47"/>
      <c r="P1227" s="47"/>
      <c r="Q1227" s="47"/>
      <c r="R1227" s="47"/>
      <c r="S1227" s="47"/>
      <c r="T1227" s="47"/>
      <c r="U1227" s="47"/>
      <c r="V1227" s="47"/>
      <c r="W1227" s="47"/>
      <c r="X1227" s="47"/>
      <c r="Y1227" s="47"/>
      <c r="Z1227" s="47"/>
      <c r="AA1227" s="47"/>
      <c r="AB1227" s="47"/>
      <c r="AC1227" s="47"/>
      <c r="AD1227" s="47"/>
      <c r="AE1227" s="47"/>
      <c r="AF1227" s="47"/>
      <c r="AG1227" s="47"/>
      <c r="AH1227" s="47"/>
      <c r="AI1227" s="47"/>
      <c r="AJ1227" s="47"/>
      <c r="AK1227" s="47"/>
      <c r="AL1227" s="47"/>
      <c r="AM1227" s="47"/>
      <c r="AN1227" s="47"/>
      <c r="AO1227" s="47"/>
      <c r="AP1227" s="47"/>
      <c r="AQ1227" s="47"/>
      <c r="AR1227" s="47"/>
      <c r="AS1227" s="47"/>
      <c r="AT1227" s="47"/>
      <c r="AU1227" s="47"/>
      <c r="AV1227" s="47"/>
      <c r="AW1227" s="47"/>
      <c r="AX1227" s="47"/>
      <c r="AY1227" s="47"/>
      <c r="AZ1227" s="47"/>
      <c r="BA1227" s="47"/>
      <c r="BB1227" s="47"/>
      <c r="BC1227" s="47"/>
      <c r="BD1227" s="47"/>
      <c r="BE1227" s="47"/>
      <c r="BF1227" s="47"/>
      <c r="BG1227" s="47"/>
      <c r="BH1227" s="47"/>
      <c r="BI1227" s="47"/>
      <c r="BJ1227" s="47"/>
      <c r="BK1227" s="47"/>
      <c r="BL1227" s="47"/>
      <c r="BM1227" s="47"/>
      <c r="BN1227" s="47"/>
      <c r="BO1227" s="47"/>
      <c r="BP1227" s="47"/>
    </row>
    <row r="1228" spans="1:68" ht="12.75" customHeight="1">
      <c r="A1228" s="47"/>
      <c r="B1228" s="47"/>
      <c r="C1228" s="47"/>
      <c r="D1228" s="47"/>
      <c r="E1228" s="47"/>
      <c r="F1228" s="47"/>
      <c r="G1228" s="47"/>
      <c r="H1228" s="50"/>
      <c r="I1228" s="47"/>
      <c r="J1228" s="47"/>
      <c r="K1228" s="61"/>
      <c r="L1228" s="47"/>
      <c r="M1228" s="47"/>
      <c r="N1228" s="47"/>
      <c r="O1228" s="47"/>
      <c r="P1228" s="47"/>
      <c r="Q1228" s="47"/>
      <c r="R1228" s="47"/>
      <c r="S1228" s="47"/>
      <c r="T1228" s="47"/>
      <c r="U1228" s="47"/>
      <c r="V1228" s="47"/>
      <c r="W1228" s="47"/>
      <c r="X1228" s="47"/>
      <c r="Y1228" s="47"/>
      <c r="Z1228" s="47"/>
      <c r="AA1228" s="47"/>
      <c r="AB1228" s="47"/>
      <c r="AC1228" s="47"/>
      <c r="AD1228" s="47"/>
      <c r="AE1228" s="47"/>
      <c r="AF1228" s="47"/>
      <c r="AG1228" s="47"/>
      <c r="AH1228" s="47"/>
      <c r="AI1228" s="47"/>
      <c r="AJ1228" s="47"/>
      <c r="AK1228" s="47"/>
      <c r="AL1228" s="47"/>
      <c r="AM1228" s="47"/>
      <c r="AN1228" s="47"/>
      <c r="AO1228" s="47"/>
      <c r="AP1228" s="47"/>
      <c r="AQ1228" s="47"/>
      <c r="AR1228" s="47"/>
      <c r="AS1228" s="47"/>
      <c r="AT1228" s="47"/>
      <c r="AU1228" s="47"/>
      <c r="AV1228" s="47"/>
      <c r="AW1228" s="47"/>
      <c r="AX1228" s="47"/>
      <c r="AY1228" s="47"/>
      <c r="AZ1228" s="47"/>
      <c r="BA1228" s="47"/>
      <c r="BB1228" s="47"/>
      <c r="BC1228" s="47"/>
      <c r="BD1228" s="47"/>
      <c r="BE1228" s="47"/>
      <c r="BF1228" s="47"/>
      <c r="BG1228" s="47"/>
      <c r="BH1228" s="47"/>
      <c r="BI1228" s="47"/>
      <c r="BJ1228" s="47"/>
      <c r="BK1228" s="47"/>
      <c r="BL1228" s="47"/>
      <c r="BM1228" s="47"/>
      <c r="BN1228" s="47"/>
      <c r="BO1228" s="47"/>
      <c r="BP1228" s="47"/>
    </row>
    <row r="1229" spans="1:68" ht="12.75" customHeight="1">
      <c r="A1229" s="47"/>
      <c r="B1229" s="47"/>
      <c r="C1229" s="47"/>
      <c r="D1229" s="47"/>
      <c r="E1229" s="47"/>
      <c r="F1229" s="47"/>
      <c r="G1229" s="47"/>
      <c r="H1229" s="50"/>
      <c r="I1229" s="47"/>
      <c r="J1229" s="47"/>
      <c r="K1229" s="61"/>
      <c r="L1229" s="47"/>
      <c r="M1229" s="47"/>
      <c r="N1229" s="47"/>
      <c r="O1229" s="47"/>
      <c r="P1229" s="47"/>
      <c r="Q1229" s="47"/>
      <c r="R1229" s="47"/>
      <c r="S1229" s="47"/>
      <c r="T1229" s="47"/>
      <c r="U1229" s="47"/>
      <c r="V1229" s="47"/>
      <c r="W1229" s="47"/>
      <c r="X1229" s="47"/>
      <c r="Y1229" s="47"/>
      <c r="Z1229" s="47"/>
      <c r="AA1229" s="47"/>
      <c r="AB1229" s="47"/>
      <c r="AC1229" s="47"/>
      <c r="AD1229" s="47"/>
      <c r="AE1229" s="47"/>
      <c r="AF1229" s="47"/>
      <c r="AG1229" s="47"/>
      <c r="AH1229" s="47"/>
      <c r="AI1229" s="47"/>
      <c r="AJ1229" s="47"/>
      <c r="AK1229" s="47"/>
      <c r="AL1229" s="47"/>
      <c r="AM1229" s="47"/>
      <c r="AN1229" s="47"/>
      <c r="AO1229" s="47"/>
      <c r="AP1229" s="47"/>
      <c r="AQ1229" s="47"/>
      <c r="AR1229" s="47"/>
      <c r="AS1229" s="47"/>
      <c r="AT1229" s="47"/>
      <c r="AU1229" s="47"/>
      <c r="AV1229" s="47"/>
      <c r="AW1229" s="47"/>
      <c r="AX1229" s="47"/>
      <c r="AY1229" s="47"/>
      <c r="AZ1229" s="47"/>
      <c r="BA1229" s="47"/>
      <c r="BB1229" s="47"/>
      <c r="BC1229" s="47"/>
      <c r="BD1229" s="47"/>
      <c r="BE1229" s="47"/>
      <c r="BF1229" s="47"/>
      <c r="BG1229" s="47"/>
      <c r="BH1229" s="47"/>
      <c r="BI1229" s="47"/>
      <c r="BJ1229" s="47"/>
      <c r="BK1229" s="47"/>
      <c r="BL1229" s="47"/>
      <c r="BM1229" s="47"/>
      <c r="BN1229" s="47"/>
      <c r="BO1229" s="47"/>
      <c r="BP1229" s="47"/>
    </row>
    <row r="1230" spans="1:68" ht="12.75" customHeight="1">
      <c r="A1230" s="47"/>
      <c r="B1230" s="47"/>
      <c r="C1230" s="47"/>
      <c r="D1230" s="47"/>
      <c r="E1230" s="47"/>
      <c r="F1230" s="47"/>
      <c r="G1230" s="47"/>
      <c r="H1230" s="50"/>
      <c r="I1230" s="47"/>
      <c r="J1230" s="47"/>
      <c r="K1230" s="61"/>
      <c r="L1230" s="47"/>
      <c r="M1230" s="47"/>
      <c r="N1230" s="47"/>
      <c r="O1230" s="47"/>
      <c r="P1230" s="47"/>
      <c r="Q1230" s="47"/>
      <c r="R1230" s="47"/>
      <c r="S1230" s="47"/>
      <c r="T1230" s="47"/>
      <c r="U1230" s="47"/>
      <c r="V1230" s="47"/>
      <c r="W1230" s="47"/>
      <c r="X1230" s="47"/>
      <c r="Y1230" s="47"/>
      <c r="Z1230" s="47"/>
      <c r="AA1230" s="47"/>
      <c r="AB1230" s="47"/>
      <c r="AC1230" s="47"/>
      <c r="AD1230" s="47"/>
      <c r="AE1230" s="47"/>
      <c r="AF1230" s="47"/>
      <c r="AG1230" s="47"/>
      <c r="AH1230" s="47"/>
      <c r="AI1230" s="47"/>
      <c r="AJ1230" s="47"/>
      <c r="AK1230" s="47"/>
      <c r="AL1230" s="47"/>
      <c r="AM1230" s="47"/>
      <c r="AN1230" s="47"/>
      <c r="AO1230" s="47"/>
      <c r="AP1230" s="47"/>
      <c r="AQ1230" s="47"/>
      <c r="AR1230" s="47"/>
      <c r="AS1230" s="47"/>
      <c r="AT1230" s="47"/>
      <c r="AU1230" s="47"/>
      <c r="AV1230" s="47"/>
      <c r="AW1230" s="47"/>
      <c r="AX1230" s="47"/>
      <c r="AY1230" s="47"/>
      <c r="AZ1230" s="47"/>
      <c r="BA1230" s="47"/>
      <c r="BB1230" s="47"/>
      <c r="BC1230" s="47"/>
      <c r="BD1230" s="47"/>
      <c r="BE1230" s="47"/>
      <c r="BF1230" s="47"/>
      <c r="BG1230" s="47"/>
      <c r="BH1230" s="47"/>
      <c r="BI1230" s="47"/>
      <c r="BJ1230" s="47"/>
      <c r="BK1230" s="47"/>
      <c r="BL1230" s="47"/>
      <c r="BM1230" s="47"/>
      <c r="BN1230" s="47"/>
      <c r="BO1230" s="47"/>
      <c r="BP1230" s="47"/>
    </row>
    <row r="1231" spans="1:68" ht="12.75" customHeight="1">
      <c r="A1231" s="47"/>
      <c r="B1231" s="47"/>
      <c r="C1231" s="47"/>
      <c r="D1231" s="47"/>
      <c r="E1231" s="47"/>
      <c r="F1231" s="47"/>
      <c r="G1231" s="47"/>
      <c r="H1231" s="50"/>
      <c r="I1231" s="47"/>
      <c r="J1231" s="47"/>
      <c r="K1231" s="61"/>
      <c r="L1231" s="47"/>
      <c r="M1231" s="47"/>
      <c r="N1231" s="47"/>
      <c r="O1231" s="47"/>
      <c r="P1231" s="47"/>
      <c r="Q1231" s="47"/>
      <c r="R1231" s="47"/>
      <c r="S1231" s="47"/>
      <c r="T1231" s="47"/>
      <c r="U1231" s="47"/>
      <c r="V1231" s="47"/>
      <c r="W1231" s="47"/>
      <c r="X1231" s="47"/>
      <c r="Y1231" s="47"/>
      <c r="Z1231" s="47"/>
      <c r="AA1231" s="47"/>
      <c r="AB1231" s="47"/>
      <c r="AC1231" s="47"/>
      <c r="AD1231" s="47"/>
      <c r="AE1231" s="47"/>
      <c r="AF1231" s="47"/>
      <c r="AG1231" s="47"/>
      <c r="AH1231" s="47"/>
      <c r="AI1231" s="47"/>
      <c r="AJ1231" s="47"/>
      <c r="AK1231" s="47"/>
      <c r="AL1231" s="47"/>
      <c r="AM1231" s="47"/>
      <c r="AN1231" s="47"/>
      <c r="AO1231" s="47"/>
      <c r="AP1231" s="47"/>
      <c r="AQ1231" s="47"/>
      <c r="AR1231" s="47"/>
      <c r="AS1231" s="47"/>
      <c r="AT1231" s="47"/>
      <c r="AU1231" s="47"/>
      <c r="AV1231" s="47"/>
      <c r="AW1231" s="47"/>
      <c r="AX1231" s="47"/>
      <c r="AY1231" s="47"/>
      <c r="AZ1231" s="47"/>
      <c r="BA1231" s="47"/>
      <c r="BB1231" s="47"/>
      <c r="BC1231" s="47"/>
      <c r="BD1231" s="47"/>
      <c r="BE1231" s="47"/>
      <c r="BF1231" s="47"/>
      <c r="BG1231" s="47"/>
      <c r="BH1231" s="47"/>
      <c r="BI1231" s="47"/>
      <c r="BJ1231" s="47"/>
      <c r="BK1231" s="47"/>
      <c r="BL1231" s="47"/>
      <c r="BM1231" s="47"/>
      <c r="BN1231" s="47"/>
      <c r="BO1231" s="47"/>
      <c r="BP1231" s="47"/>
    </row>
    <row r="1232" spans="1:68" ht="12.75" customHeight="1">
      <c r="A1232" s="47"/>
      <c r="B1232" s="47"/>
      <c r="C1232" s="47"/>
      <c r="D1232" s="47"/>
      <c r="E1232" s="47"/>
      <c r="F1232" s="47"/>
      <c r="G1232" s="47"/>
      <c r="H1232" s="50"/>
      <c r="I1232" s="47"/>
      <c r="J1232" s="47"/>
      <c r="K1232" s="61"/>
      <c r="L1232" s="47"/>
      <c r="M1232" s="47"/>
      <c r="N1232" s="47"/>
      <c r="O1232" s="47"/>
      <c r="P1232" s="47"/>
      <c r="Q1232" s="47"/>
      <c r="R1232" s="47"/>
      <c r="S1232" s="47"/>
      <c r="T1232" s="47"/>
      <c r="U1232" s="47"/>
      <c r="V1232" s="47"/>
      <c r="W1232" s="47"/>
      <c r="X1232" s="47"/>
      <c r="Y1232" s="47"/>
      <c r="Z1232" s="47"/>
      <c r="AA1232" s="47"/>
      <c r="AB1232" s="47"/>
      <c r="AC1232" s="47"/>
      <c r="AD1232" s="47"/>
      <c r="AE1232" s="47"/>
      <c r="AF1232" s="47"/>
      <c r="AG1232" s="47"/>
      <c r="AH1232" s="47"/>
      <c r="AI1232" s="47"/>
      <c r="AJ1232" s="47"/>
      <c r="AK1232" s="47"/>
      <c r="AL1232" s="47"/>
      <c r="AM1232" s="47"/>
      <c r="AN1232" s="47"/>
      <c r="AO1232" s="47"/>
      <c r="AP1232" s="47"/>
      <c r="AQ1232" s="47"/>
      <c r="AR1232" s="47"/>
      <c r="AS1232" s="47"/>
      <c r="AT1232" s="47"/>
      <c r="AU1232" s="47"/>
      <c r="AV1232" s="47"/>
      <c r="AW1232" s="47"/>
      <c r="AX1232" s="47"/>
      <c r="AY1232" s="47"/>
      <c r="AZ1232" s="47"/>
      <c r="BA1232" s="47"/>
      <c r="BB1232" s="47"/>
      <c r="BC1232" s="47"/>
      <c r="BD1232" s="47"/>
      <c r="BE1232" s="47"/>
      <c r="BF1232" s="47"/>
      <c r="BG1232" s="47"/>
      <c r="BH1232" s="47"/>
      <c r="BI1232" s="47"/>
      <c r="BJ1232" s="47"/>
      <c r="BK1232" s="47"/>
      <c r="BL1232" s="47"/>
      <c r="BM1232" s="47"/>
      <c r="BN1232" s="47"/>
      <c r="BO1232" s="47"/>
      <c r="BP1232" s="47"/>
    </row>
    <row r="1233" spans="1:68" ht="12.75" customHeight="1">
      <c r="A1233" s="47"/>
      <c r="B1233" s="47"/>
      <c r="C1233" s="47"/>
      <c r="D1233" s="47"/>
      <c r="E1233" s="47"/>
      <c r="F1233" s="47"/>
      <c r="G1233" s="47"/>
      <c r="H1233" s="50"/>
      <c r="I1233" s="47"/>
      <c r="J1233" s="47"/>
      <c r="K1233" s="61"/>
      <c r="L1233" s="47"/>
      <c r="M1233" s="47"/>
      <c r="N1233" s="47"/>
      <c r="O1233" s="47"/>
      <c r="P1233" s="47"/>
      <c r="Q1233" s="47"/>
      <c r="R1233" s="47"/>
      <c r="S1233" s="47"/>
      <c r="T1233" s="47"/>
      <c r="U1233" s="47"/>
      <c r="V1233" s="47"/>
      <c r="W1233" s="47"/>
      <c r="X1233" s="47"/>
      <c r="Y1233" s="47"/>
      <c r="Z1233" s="47"/>
      <c r="AA1233" s="47"/>
      <c r="AB1233" s="47"/>
      <c r="AC1233" s="47"/>
      <c r="AD1233" s="47"/>
      <c r="AE1233" s="47"/>
      <c r="AF1233" s="47"/>
      <c r="AG1233" s="47"/>
      <c r="AH1233" s="47"/>
      <c r="AI1233" s="47"/>
      <c r="AJ1233" s="47"/>
      <c r="AK1233" s="47"/>
      <c r="AL1233" s="47"/>
      <c r="AM1233" s="47"/>
      <c r="AN1233" s="47"/>
      <c r="AO1233" s="47"/>
      <c r="AP1233" s="47"/>
      <c r="AQ1233" s="47"/>
      <c r="AR1233" s="47"/>
      <c r="AS1233" s="47"/>
      <c r="AT1233" s="47"/>
      <c r="AU1233" s="47"/>
      <c r="AV1233" s="47"/>
      <c r="AW1233" s="47"/>
      <c r="AX1233" s="47"/>
      <c r="AY1233" s="47"/>
      <c r="AZ1233" s="47"/>
      <c r="BA1233" s="47"/>
      <c r="BB1233" s="47"/>
      <c r="BC1233" s="47"/>
      <c r="BD1233" s="47"/>
      <c r="BE1233" s="47"/>
      <c r="BF1233" s="47"/>
      <c r="BG1233" s="47"/>
      <c r="BH1233" s="47"/>
      <c r="BI1233" s="47"/>
      <c r="BJ1233" s="47"/>
      <c r="BK1233" s="47"/>
      <c r="BL1233" s="47"/>
      <c r="BM1233" s="47"/>
      <c r="BN1233" s="47"/>
      <c r="BO1233" s="47"/>
      <c r="BP1233" s="47"/>
    </row>
    <row r="1234" spans="1:68" ht="12.75" customHeight="1">
      <c r="A1234" s="47"/>
      <c r="B1234" s="47"/>
      <c r="C1234" s="47"/>
      <c r="D1234" s="47"/>
      <c r="E1234" s="47"/>
      <c r="F1234" s="47"/>
      <c r="G1234" s="47"/>
      <c r="H1234" s="50"/>
      <c r="I1234" s="47"/>
      <c r="J1234" s="47"/>
      <c r="K1234" s="61"/>
      <c r="L1234" s="47"/>
      <c r="M1234" s="47"/>
      <c r="N1234" s="47"/>
      <c r="O1234" s="47"/>
      <c r="P1234" s="47"/>
      <c r="Q1234" s="47"/>
      <c r="R1234" s="47"/>
      <c r="S1234" s="47"/>
      <c r="T1234" s="47"/>
      <c r="U1234" s="47"/>
      <c r="V1234" s="47"/>
      <c r="W1234" s="47"/>
      <c r="X1234" s="47"/>
      <c r="Y1234" s="47"/>
      <c r="Z1234" s="47"/>
      <c r="AA1234" s="47"/>
      <c r="AB1234" s="47"/>
      <c r="AC1234" s="47"/>
      <c r="AD1234" s="47"/>
      <c r="AE1234" s="47"/>
      <c r="AF1234" s="47"/>
      <c r="AG1234" s="47"/>
      <c r="AH1234" s="47"/>
      <c r="AI1234" s="47"/>
      <c r="AJ1234" s="47"/>
      <c r="AK1234" s="47"/>
      <c r="AL1234" s="47"/>
      <c r="AM1234" s="47"/>
      <c r="AN1234" s="47"/>
      <c r="AO1234" s="47"/>
      <c r="AP1234" s="47"/>
      <c r="AQ1234" s="47"/>
      <c r="AR1234" s="47"/>
      <c r="AS1234" s="47"/>
      <c r="AT1234" s="47"/>
      <c r="AU1234" s="47"/>
      <c r="AV1234" s="47"/>
      <c r="AW1234" s="47"/>
      <c r="AX1234" s="47"/>
      <c r="AY1234" s="47"/>
      <c r="AZ1234" s="47"/>
      <c r="BA1234" s="47"/>
      <c r="BB1234" s="47"/>
      <c r="BC1234" s="47"/>
      <c r="BD1234" s="47"/>
      <c r="BE1234" s="47"/>
      <c r="BF1234" s="47"/>
      <c r="BG1234" s="47"/>
      <c r="BH1234" s="47"/>
      <c r="BI1234" s="47"/>
      <c r="BJ1234" s="47"/>
      <c r="BK1234" s="47"/>
      <c r="BL1234" s="47"/>
      <c r="BM1234" s="47"/>
      <c r="BN1234" s="47"/>
      <c r="BO1234" s="47"/>
      <c r="BP1234" s="47"/>
    </row>
    <row r="1235" spans="1:68" ht="12.75" customHeight="1">
      <c r="A1235" s="47"/>
      <c r="B1235" s="47"/>
      <c r="C1235" s="47"/>
      <c r="D1235" s="47"/>
      <c r="E1235" s="47"/>
      <c r="F1235" s="47"/>
      <c r="G1235" s="47"/>
      <c r="H1235" s="50"/>
      <c r="I1235" s="47"/>
      <c r="J1235" s="47"/>
      <c r="K1235" s="61"/>
      <c r="L1235" s="47"/>
      <c r="M1235" s="47"/>
      <c r="N1235" s="47"/>
      <c r="O1235" s="47"/>
      <c r="P1235" s="47"/>
      <c r="Q1235" s="47"/>
      <c r="R1235" s="47"/>
      <c r="S1235" s="47"/>
      <c r="T1235" s="47"/>
      <c r="U1235" s="47"/>
      <c r="V1235" s="47"/>
      <c r="W1235" s="47"/>
      <c r="X1235" s="47"/>
      <c r="Y1235" s="47"/>
      <c r="Z1235" s="47"/>
      <c r="AA1235" s="47"/>
      <c r="AB1235" s="47"/>
      <c r="AC1235" s="47"/>
      <c r="AD1235" s="47"/>
      <c r="AE1235" s="47"/>
      <c r="AF1235" s="47"/>
      <c r="AG1235" s="47"/>
      <c r="AH1235" s="47"/>
      <c r="AI1235" s="47"/>
      <c r="AJ1235" s="47"/>
      <c r="AK1235" s="47"/>
      <c r="AL1235" s="47"/>
      <c r="AM1235" s="47"/>
      <c r="AN1235" s="47"/>
      <c r="AO1235" s="47"/>
      <c r="AP1235" s="47"/>
      <c r="AQ1235" s="47"/>
      <c r="AR1235" s="47"/>
      <c r="AS1235" s="47"/>
      <c r="AT1235" s="47"/>
      <c r="AU1235" s="47"/>
      <c r="AV1235" s="47"/>
      <c r="AW1235" s="47"/>
      <c r="AX1235" s="47"/>
      <c r="AY1235" s="47"/>
      <c r="AZ1235" s="47"/>
      <c r="BA1235" s="47"/>
      <c r="BB1235" s="47"/>
      <c r="BC1235" s="47"/>
      <c r="BD1235" s="47"/>
      <c r="BE1235" s="47"/>
      <c r="BF1235" s="47"/>
      <c r="BG1235" s="47"/>
      <c r="BH1235" s="47"/>
      <c r="BI1235" s="47"/>
      <c r="BJ1235" s="47"/>
      <c r="BK1235" s="47"/>
      <c r="BL1235" s="47"/>
      <c r="BM1235" s="47"/>
      <c r="BN1235" s="47"/>
      <c r="BO1235" s="47"/>
      <c r="BP1235" s="47"/>
    </row>
    <row r="1236" spans="1:68" ht="12.75" customHeight="1">
      <c r="A1236" s="47"/>
      <c r="B1236" s="47"/>
      <c r="C1236" s="47"/>
      <c r="D1236" s="47"/>
      <c r="E1236" s="47"/>
      <c r="F1236" s="47"/>
      <c r="G1236" s="47"/>
      <c r="H1236" s="50"/>
      <c r="I1236" s="47"/>
      <c r="J1236" s="47"/>
      <c r="K1236" s="61"/>
      <c r="L1236" s="47"/>
      <c r="M1236" s="47"/>
      <c r="N1236" s="47"/>
      <c r="O1236" s="47"/>
      <c r="P1236" s="47"/>
      <c r="Q1236" s="47"/>
      <c r="R1236" s="47"/>
      <c r="S1236" s="47"/>
      <c r="T1236" s="47"/>
      <c r="U1236" s="47"/>
      <c r="V1236" s="47"/>
      <c r="W1236" s="47"/>
      <c r="X1236" s="47"/>
      <c r="Y1236" s="47"/>
      <c r="Z1236" s="47"/>
      <c r="AA1236" s="47"/>
      <c r="AB1236" s="47"/>
      <c r="AC1236" s="47"/>
      <c r="AD1236" s="47"/>
      <c r="AE1236" s="47"/>
      <c r="AF1236" s="47"/>
      <c r="AG1236" s="47"/>
      <c r="AH1236" s="47"/>
      <c r="AI1236" s="47"/>
      <c r="AJ1236" s="47"/>
      <c r="AK1236" s="47"/>
      <c r="AL1236" s="47"/>
      <c r="AM1236" s="47"/>
      <c r="AN1236" s="47"/>
      <c r="AO1236" s="47"/>
      <c r="AP1236" s="47"/>
      <c r="AQ1236" s="47"/>
      <c r="AR1236" s="47"/>
      <c r="AS1236" s="47"/>
      <c r="AT1236" s="47"/>
      <c r="AU1236" s="47"/>
      <c r="AV1236" s="47"/>
      <c r="AW1236" s="47"/>
      <c r="AX1236" s="47"/>
      <c r="AY1236" s="47"/>
      <c r="AZ1236" s="47"/>
      <c r="BA1236" s="47"/>
      <c r="BB1236" s="47"/>
      <c r="BC1236" s="47"/>
      <c r="BD1236" s="47"/>
      <c r="BE1236" s="47"/>
      <c r="BF1236" s="47"/>
      <c r="BG1236" s="47"/>
      <c r="BH1236" s="47"/>
      <c r="BI1236" s="47"/>
      <c r="BJ1236" s="47"/>
      <c r="BK1236" s="47"/>
      <c r="BL1236" s="47"/>
      <c r="BM1236" s="47"/>
      <c r="BN1236" s="47"/>
      <c r="BO1236" s="47"/>
      <c r="BP1236" s="47"/>
    </row>
    <row r="1237" spans="1:68" ht="12.75" customHeight="1">
      <c r="A1237" s="47"/>
      <c r="B1237" s="47"/>
      <c r="C1237" s="47"/>
      <c r="D1237" s="47"/>
      <c r="E1237" s="47"/>
      <c r="F1237" s="47"/>
      <c r="G1237" s="47"/>
      <c r="H1237" s="50"/>
      <c r="I1237" s="47"/>
      <c r="J1237" s="47"/>
      <c r="K1237" s="61"/>
      <c r="L1237" s="47"/>
      <c r="M1237" s="47"/>
      <c r="N1237" s="47"/>
      <c r="O1237" s="47"/>
      <c r="P1237" s="47"/>
      <c r="Q1237" s="47"/>
      <c r="R1237" s="47"/>
      <c r="S1237" s="47"/>
      <c r="T1237" s="47"/>
      <c r="U1237" s="47"/>
      <c r="V1237" s="47"/>
      <c r="W1237" s="47"/>
      <c r="X1237" s="47"/>
      <c r="Y1237" s="47"/>
      <c r="Z1237" s="47"/>
      <c r="AA1237" s="47"/>
      <c r="AB1237" s="47"/>
      <c r="AC1237" s="47"/>
      <c r="AD1237" s="47"/>
      <c r="AE1237" s="47"/>
      <c r="AF1237" s="47"/>
      <c r="AG1237" s="47"/>
      <c r="AH1237" s="47"/>
      <c r="AI1237" s="47"/>
      <c r="AJ1237" s="47"/>
      <c r="AK1237" s="47"/>
      <c r="AL1237" s="47"/>
      <c r="AM1237" s="47"/>
      <c r="AN1237" s="47"/>
      <c r="AO1237" s="47"/>
      <c r="AP1237" s="47"/>
      <c r="AQ1237" s="47"/>
      <c r="AR1237" s="47"/>
      <c r="AS1237" s="47"/>
      <c r="AT1237" s="47"/>
      <c r="AU1237" s="47"/>
      <c r="AV1237" s="47"/>
      <c r="AW1237" s="47"/>
      <c r="AX1237" s="47"/>
      <c r="AY1237" s="47"/>
      <c r="AZ1237" s="47"/>
      <c r="BA1237" s="47"/>
      <c r="BB1237" s="47"/>
      <c r="BC1237" s="47"/>
      <c r="BD1237" s="47"/>
      <c r="BE1237" s="47"/>
      <c r="BF1237" s="47"/>
      <c r="BG1237" s="47"/>
      <c r="BH1237" s="47"/>
      <c r="BI1237" s="47"/>
      <c r="BJ1237" s="47"/>
      <c r="BK1237" s="47"/>
      <c r="BL1237" s="47"/>
      <c r="BM1237" s="47"/>
      <c r="BN1237" s="47"/>
      <c r="BO1237" s="47"/>
      <c r="BP1237" s="47"/>
    </row>
    <row r="1238" spans="1:68" ht="12.75" customHeight="1">
      <c r="A1238" s="47"/>
      <c r="B1238" s="47"/>
      <c r="C1238" s="47"/>
      <c r="D1238" s="47"/>
      <c r="E1238" s="47"/>
      <c r="F1238" s="47"/>
      <c r="G1238" s="47"/>
      <c r="H1238" s="50"/>
      <c r="I1238" s="47"/>
      <c r="J1238" s="47"/>
      <c r="K1238" s="61"/>
      <c r="L1238" s="47"/>
      <c r="M1238" s="47"/>
      <c r="N1238" s="47"/>
      <c r="O1238" s="47"/>
      <c r="P1238" s="47"/>
      <c r="Q1238" s="47"/>
      <c r="R1238" s="47"/>
      <c r="S1238" s="47"/>
      <c r="T1238" s="47"/>
      <c r="U1238" s="47"/>
      <c r="V1238" s="47"/>
      <c r="W1238" s="47"/>
      <c r="X1238" s="47"/>
      <c r="Y1238" s="47"/>
      <c r="Z1238" s="47"/>
      <c r="AA1238" s="47"/>
      <c r="AB1238" s="47"/>
      <c r="AC1238" s="47"/>
      <c r="AD1238" s="47"/>
      <c r="AE1238" s="47"/>
      <c r="AF1238" s="47"/>
      <c r="AG1238" s="47"/>
      <c r="AH1238" s="47"/>
      <c r="AI1238" s="47"/>
      <c r="AJ1238" s="47"/>
      <c r="AK1238" s="47"/>
      <c r="AL1238" s="47"/>
      <c r="AM1238" s="47"/>
      <c r="AN1238" s="47"/>
      <c r="AO1238" s="47"/>
      <c r="AP1238" s="47"/>
      <c r="AQ1238" s="47"/>
      <c r="AR1238" s="47"/>
      <c r="AS1238" s="47"/>
      <c r="AT1238" s="47"/>
      <c r="AU1238" s="47"/>
      <c r="AV1238" s="47"/>
      <c r="AW1238" s="47"/>
      <c r="AX1238" s="47"/>
      <c r="AY1238" s="47"/>
      <c r="AZ1238" s="47"/>
      <c r="BA1238" s="47"/>
      <c r="BB1238" s="47"/>
      <c r="BC1238" s="47"/>
      <c r="BD1238" s="47"/>
      <c r="BE1238" s="47"/>
      <c r="BF1238" s="47"/>
      <c r="BG1238" s="47"/>
      <c r="BH1238" s="47"/>
      <c r="BI1238" s="47"/>
      <c r="BJ1238" s="47"/>
      <c r="BK1238" s="47"/>
      <c r="BL1238" s="47"/>
      <c r="BM1238" s="47"/>
      <c r="BN1238" s="47"/>
      <c r="BO1238" s="47"/>
      <c r="BP1238" s="47"/>
    </row>
    <row r="1239" spans="1:68" ht="12.75" customHeight="1">
      <c r="A1239" s="47"/>
      <c r="B1239" s="47"/>
      <c r="C1239" s="47"/>
      <c r="D1239" s="47"/>
      <c r="E1239" s="47"/>
      <c r="F1239" s="47"/>
      <c r="G1239" s="47"/>
      <c r="H1239" s="50"/>
      <c r="I1239" s="47"/>
      <c r="J1239" s="47"/>
      <c r="K1239" s="61"/>
      <c r="L1239" s="47"/>
      <c r="M1239" s="47"/>
      <c r="N1239" s="47"/>
      <c r="O1239" s="47"/>
      <c r="P1239" s="47"/>
      <c r="Q1239" s="47"/>
      <c r="R1239" s="47"/>
      <c r="S1239" s="47"/>
      <c r="T1239" s="47"/>
      <c r="U1239" s="47"/>
      <c r="V1239" s="47"/>
      <c r="W1239" s="47"/>
      <c r="X1239" s="47"/>
      <c r="Y1239" s="47"/>
      <c r="Z1239" s="47"/>
      <c r="AA1239" s="47"/>
      <c r="AB1239" s="47"/>
      <c r="AC1239" s="47"/>
      <c r="AD1239" s="47"/>
      <c r="AE1239" s="47"/>
      <c r="AF1239" s="47"/>
      <c r="AG1239" s="47"/>
      <c r="AH1239" s="47"/>
      <c r="AI1239" s="47"/>
      <c r="AJ1239" s="47"/>
      <c r="AK1239" s="47"/>
      <c r="AL1239" s="47"/>
      <c r="AM1239" s="47"/>
      <c r="AN1239" s="47"/>
      <c r="AO1239" s="47"/>
      <c r="AP1239" s="47"/>
      <c r="AQ1239" s="47"/>
      <c r="AR1239" s="47"/>
      <c r="AS1239" s="47"/>
      <c r="AT1239" s="47"/>
      <c r="AU1239" s="47"/>
      <c r="AV1239" s="47"/>
      <c r="AW1239" s="47"/>
      <c r="AX1239" s="47"/>
      <c r="AY1239" s="47"/>
      <c r="AZ1239" s="47"/>
      <c r="BA1239" s="47"/>
      <c r="BB1239" s="47"/>
      <c r="BC1239" s="47"/>
      <c r="BD1239" s="47"/>
      <c r="BE1239" s="47"/>
      <c r="BF1239" s="47"/>
      <c r="BG1239" s="47"/>
      <c r="BH1239" s="47"/>
      <c r="BI1239" s="47"/>
      <c r="BJ1239" s="47"/>
      <c r="BK1239" s="47"/>
      <c r="BL1239" s="47"/>
      <c r="BM1239" s="47"/>
      <c r="BN1239" s="47"/>
      <c r="BO1239" s="47"/>
      <c r="BP1239" s="47"/>
    </row>
    <row r="1240" spans="1:68" ht="12.75" customHeight="1">
      <c r="A1240" s="47"/>
      <c r="B1240" s="47"/>
      <c r="C1240" s="47"/>
      <c r="D1240" s="47"/>
      <c r="E1240" s="47"/>
      <c r="F1240" s="47"/>
      <c r="G1240" s="47"/>
      <c r="H1240" s="50"/>
      <c r="I1240" s="47"/>
      <c r="J1240" s="47"/>
      <c r="K1240" s="61"/>
      <c r="L1240" s="47"/>
      <c r="M1240" s="47"/>
      <c r="N1240" s="47"/>
      <c r="O1240" s="47"/>
      <c r="P1240" s="47"/>
      <c r="Q1240" s="47"/>
      <c r="R1240" s="47"/>
      <c r="S1240" s="47"/>
      <c r="T1240" s="47"/>
      <c r="U1240" s="47"/>
      <c r="V1240" s="47"/>
      <c r="W1240" s="47"/>
      <c r="X1240" s="47"/>
      <c r="Y1240" s="47"/>
      <c r="Z1240" s="47"/>
      <c r="AA1240" s="47"/>
      <c r="AB1240" s="47"/>
      <c r="AC1240" s="47"/>
      <c r="AD1240" s="47"/>
      <c r="AE1240" s="47"/>
      <c r="AF1240" s="47"/>
      <c r="AG1240" s="47"/>
      <c r="AH1240" s="47"/>
      <c r="AI1240" s="47"/>
      <c r="AJ1240" s="47"/>
      <c r="AK1240" s="47"/>
      <c r="AL1240" s="47"/>
      <c r="AM1240" s="47"/>
      <c r="AN1240" s="47"/>
      <c r="AO1240" s="47"/>
      <c r="AP1240" s="47"/>
      <c r="AQ1240" s="47"/>
      <c r="AR1240" s="47"/>
      <c r="AS1240" s="47"/>
      <c r="AT1240" s="47"/>
      <c r="AU1240" s="47"/>
      <c r="AV1240" s="47"/>
      <c r="AW1240" s="47"/>
      <c r="AX1240" s="47"/>
      <c r="AY1240" s="47"/>
      <c r="AZ1240" s="47"/>
      <c r="BA1240" s="47"/>
      <c r="BB1240" s="47"/>
      <c r="BC1240" s="47"/>
      <c r="BD1240" s="47"/>
      <c r="BE1240" s="47"/>
      <c r="BF1240" s="47"/>
      <c r="BG1240" s="47"/>
      <c r="BH1240" s="47"/>
      <c r="BI1240" s="47"/>
      <c r="BJ1240" s="47"/>
      <c r="BK1240" s="47"/>
      <c r="BL1240" s="47"/>
      <c r="BM1240" s="47"/>
      <c r="BN1240" s="47"/>
      <c r="BO1240" s="47"/>
      <c r="BP1240" s="47"/>
    </row>
    <row r="1241" spans="1:68" ht="12.75" customHeight="1">
      <c r="A1241" s="47"/>
      <c r="B1241" s="47"/>
      <c r="C1241" s="47"/>
      <c r="D1241" s="47"/>
      <c r="E1241" s="47"/>
      <c r="F1241" s="47"/>
      <c r="G1241" s="47"/>
      <c r="H1241" s="50"/>
      <c r="I1241" s="47"/>
      <c r="J1241" s="47"/>
      <c r="K1241" s="61"/>
      <c r="L1241" s="47"/>
      <c r="M1241" s="47"/>
      <c r="N1241" s="47"/>
      <c r="O1241" s="47"/>
      <c r="P1241" s="47"/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  <c r="AA1241" s="47"/>
      <c r="AB1241" s="47"/>
      <c r="AC1241" s="47"/>
      <c r="AD1241" s="47"/>
      <c r="AE1241" s="47"/>
      <c r="AF1241" s="47"/>
      <c r="AG1241" s="47"/>
      <c r="AH1241" s="47"/>
      <c r="AI1241" s="47"/>
      <c r="AJ1241" s="47"/>
      <c r="AK1241" s="47"/>
      <c r="AL1241" s="47"/>
      <c r="AM1241" s="47"/>
      <c r="AN1241" s="47"/>
      <c r="AO1241" s="47"/>
      <c r="AP1241" s="47"/>
      <c r="AQ1241" s="47"/>
      <c r="AR1241" s="47"/>
      <c r="AS1241" s="47"/>
      <c r="AT1241" s="47"/>
      <c r="AU1241" s="47"/>
      <c r="AV1241" s="47"/>
      <c r="AW1241" s="47"/>
      <c r="AX1241" s="47"/>
      <c r="AY1241" s="47"/>
      <c r="AZ1241" s="47"/>
      <c r="BA1241" s="47"/>
      <c r="BB1241" s="47"/>
      <c r="BC1241" s="47"/>
      <c r="BD1241" s="47"/>
      <c r="BE1241" s="47"/>
      <c r="BF1241" s="47"/>
      <c r="BG1241" s="47"/>
      <c r="BH1241" s="47"/>
      <c r="BI1241" s="47"/>
      <c r="BJ1241" s="47"/>
      <c r="BK1241" s="47"/>
      <c r="BL1241" s="47"/>
      <c r="BM1241" s="47"/>
      <c r="BN1241" s="47"/>
      <c r="BO1241" s="47"/>
      <c r="BP1241" s="47"/>
    </row>
    <row r="1242" spans="1:68" ht="12.75" customHeight="1">
      <c r="A1242" s="47"/>
      <c r="B1242" s="47"/>
      <c r="C1242" s="47"/>
      <c r="D1242" s="47"/>
      <c r="E1242" s="47"/>
      <c r="F1242" s="47"/>
      <c r="G1242" s="47"/>
      <c r="H1242" s="50"/>
      <c r="I1242" s="47"/>
      <c r="J1242" s="47"/>
      <c r="K1242" s="61"/>
      <c r="L1242" s="47"/>
      <c r="M1242" s="47"/>
      <c r="N1242" s="47"/>
      <c r="O1242" s="47"/>
      <c r="P1242" s="47"/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  <c r="AA1242" s="47"/>
      <c r="AB1242" s="47"/>
      <c r="AC1242" s="47"/>
      <c r="AD1242" s="47"/>
      <c r="AE1242" s="47"/>
      <c r="AF1242" s="47"/>
      <c r="AG1242" s="47"/>
      <c r="AH1242" s="47"/>
      <c r="AI1242" s="47"/>
      <c r="AJ1242" s="47"/>
      <c r="AK1242" s="47"/>
      <c r="AL1242" s="47"/>
      <c r="AM1242" s="47"/>
      <c r="AN1242" s="47"/>
      <c r="AO1242" s="47"/>
      <c r="AP1242" s="47"/>
      <c r="AQ1242" s="47"/>
      <c r="AR1242" s="47"/>
      <c r="AS1242" s="47"/>
      <c r="AT1242" s="47"/>
      <c r="AU1242" s="47"/>
      <c r="AV1242" s="47"/>
      <c r="AW1242" s="47"/>
      <c r="AX1242" s="47"/>
      <c r="AY1242" s="47"/>
      <c r="AZ1242" s="47"/>
      <c r="BA1242" s="47"/>
      <c r="BB1242" s="47"/>
      <c r="BC1242" s="47"/>
      <c r="BD1242" s="47"/>
      <c r="BE1242" s="47"/>
      <c r="BF1242" s="47"/>
      <c r="BG1242" s="47"/>
      <c r="BH1242" s="47"/>
      <c r="BI1242" s="47"/>
      <c r="BJ1242" s="47"/>
      <c r="BK1242" s="47"/>
      <c r="BL1242" s="47"/>
      <c r="BM1242" s="47"/>
      <c r="BN1242" s="47"/>
      <c r="BO1242" s="47"/>
      <c r="BP1242" s="47"/>
    </row>
    <row r="1243" spans="1:68" ht="12.75" customHeight="1">
      <c r="A1243" s="47"/>
      <c r="B1243" s="47"/>
      <c r="C1243" s="47"/>
      <c r="D1243" s="47"/>
      <c r="E1243" s="47"/>
      <c r="F1243" s="47"/>
      <c r="G1243" s="47"/>
      <c r="H1243" s="50"/>
      <c r="I1243" s="47"/>
      <c r="J1243" s="47"/>
      <c r="K1243" s="61"/>
      <c r="L1243" s="47"/>
      <c r="M1243" s="47"/>
      <c r="N1243" s="47"/>
      <c r="O1243" s="47"/>
      <c r="P1243" s="47"/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  <c r="AA1243" s="47"/>
      <c r="AB1243" s="47"/>
      <c r="AC1243" s="47"/>
      <c r="AD1243" s="47"/>
      <c r="AE1243" s="47"/>
      <c r="AF1243" s="47"/>
      <c r="AG1243" s="47"/>
      <c r="AH1243" s="47"/>
      <c r="AI1243" s="47"/>
      <c r="AJ1243" s="47"/>
      <c r="AK1243" s="47"/>
      <c r="AL1243" s="47"/>
      <c r="AM1243" s="47"/>
      <c r="AN1243" s="47"/>
      <c r="AO1243" s="47"/>
      <c r="AP1243" s="47"/>
      <c r="AQ1243" s="47"/>
      <c r="AR1243" s="47"/>
      <c r="AS1243" s="47"/>
      <c r="AT1243" s="47"/>
      <c r="AU1243" s="47"/>
      <c r="AV1243" s="47"/>
      <c r="AW1243" s="47"/>
      <c r="AX1243" s="47"/>
      <c r="AY1243" s="47"/>
      <c r="AZ1243" s="47"/>
      <c r="BA1243" s="47"/>
      <c r="BB1243" s="47"/>
      <c r="BC1243" s="47"/>
      <c r="BD1243" s="47"/>
      <c r="BE1243" s="47"/>
      <c r="BF1243" s="47"/>
      <c r="BG1243" s="47"/>
      <c r="BH1243" s="47"/>
      <c r="BI1243" s="47"/>
      <c r="BJ1243" s="47"/>
      <c r="BK1243" s="47"/>
      <c r="BL1243" s="47"/>
      <c r="BM1243" s="47"/>
      <c r="BN1243" s="47"/>
      <c r="BO1243" s="47"/>
      <c r="BP1243" s="47"/>
    </row>
    <row r="1244" spans="1:68" ht="12.75" customHeight="1">
      <c r="A1244" s="47"/>
      <c r="B1244" s="47"/>
      <c r="C1244" s="47"/>
      <c r="D1244" s="47"/>
      <c r="E1244" s="47"/>
      <c r="F1244" s="47"/>
      <c r="G1244" s="47"/>
      <c r="H1244" s="50"/>
      <c r="I1244" s="47"/>
      <c r="J1244" s="47"/>
      <c r="K1244" s="61"/>
      <c r="L1244" s="47"/>
      <c r="M1244" s="47"/>
      <c r="N1244" s="47"/>
      <c r="O1244" s="47"/>
      <c r="P1244" s="47"/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  <c r="AA1244" s="47"/>
      <c r="AB1244" s="47"/>
      <c r="AC1244" s="47"/>
      <c r="AD1244" s="47"/>
      <c r="AE1244" s="47"/>
      <c r="AF1244" s="47"/>
      <c r="AG1244" s="47"/>
      <c r="AH1244" s="47"/>
      <c r="AI1244" s="47"/>
      <c r="AJ1244" s="47"/>
      <c r="AK1244" s="47"/>
      <c r="AL1244" s="47"/>
      <c r="AM1244" s="47"/>
      <c r="AN1244" s="47"/>
      <c r="AO1244" s="47"/>
      <c r="AP1244" s="47"/>
      <c r="AQ1244" s="47"/>
      <c r="AR1244" s="47"/>
      <c r="AS1244" s="47"/>
      <c r="AT1244" s="47"/>
      <c r="AU1244" s="47"/>
      <c r="AV1244" s="47"/>
      <c r="AW1244" s="47"/>
      <c r="AX1244" s="47"/>
      <c r="AY1244" s="47"/>
      <c r="AZ1244" s="47"/>
      <c r="BA1244" s="47"/>
      <c r="BB1244" s="47"/>
      <c r="BC1244" s="47"/>
      <c r="BD1244" s="47"/>
      <c r="BE1244" s="47"/>
      <c r="BF1244" s="47"/>
      <c r="BG1244" s="47"/>
      <c r="BH1244" s="47"/>
      <c r="BI1244" s="47"/>
      <c r="BJ1244" s="47"/>
      <c r="BK1244" s="47"/>
      <c r="BL1244" s="47"/>
      <c r="BM1244" s="47"/>
      <c r="BN1244" s="47"/>
      <c r="BO1244" s="47"/>
      <c r="BP1244" s="47"/>
    </row>
    <row r="1245" spans="1:68" ht="12.75" customHeight="1">
      <c r="A1245" s="47"/>
      <c r="B1245" s="47"/>
      <c r="C1245" s="47"/>
      <c r="D1245" s="47"/>
      <c r="E1245" s="47"/>
      <c r="F1245" s="47"/>
      <c r="G1245" s="47"/>
      <c r="H1245" s="50"/>
      <c r="I1245" s="47"/>
      <c r="J1245" s="47"/>
      <c r="K1245" s="61"/>
      <c r="L1245" s="47"/>
      <c r="M1245" s="47"/>
      <c r="N1245" s="47"/>
      <c r="O1245" s="47"/>
      <c r="P1245" s="47"/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  <c r="AA1245" s="47"/>
      <c r="AB1245" s="47"/>
      <c r="AC1245" s="47"/>
      <c r="AD1245" s="47"/>
      <c r="AE1245" s="47"/>
      <c r="AF1245" s="47"/>
      <c r="AG1245" s="47"/>
      <c r="AH1245" s="47"/>
      <c r="AI1245" s="47"/>
      <c r="AJ1245" s="47"/>
      <c r="AK1245" s="47"/>
      <c r="AL1245" s="47"/>
      <c r="AM1245" s="47"/>
      <c r="AN1245" s="47"/>
      <c r="AO1245" s="47"/>
      <c r="AP1245" s="47"/>
      <c r="AQ1245" s="47"/>
      <c r="AR1245" s="47"/>
      <c r="AS1245" s="47"/>
      <c r="AT1245" s="47"/>
      <c r="AU1245" s="47"/>
      <c r="AV1245" s="47"/>
      <c r="AW1245" s="47"/>
      <c r="AX1245" s="47"/>
      <c r="AY1245" s="47"/>
      <c r="AZ1245" s="47"/>
      <c r="BA1245" s="47"/>
      <c r="BB1245" s="47"/>
      <c r="BC1245" s="47"/>
      <c r="BD1245" s="47"/>
      <c r="BE1245" s="47"/>
      <c r="BF1245" s="47"/>
      <c r="BG1245" s="47"/>
      <c r="BH1245" s="47"/>
      <c r="BI1245" s="47"/>
      <c r="BJ1245" s="47"/>
      <c r="BK1245" s="47"/>
      <c r="BL1245" s="47"/>
      <c r="BM1245" s="47"/>
      <c r="BN1245" s="47"/>
      <c r="BO1245" s="47"/>
      <c r="BP1245" s="47"/>
    </row>
    <row r="1246" spans="1:68" ht="12.75" customHeight="1">
      <c r="A1246" s="47"/>
      <c r="B1246" s="47"/>
      <c r="C1246" s="47"/>
      <c r="D1246" s="47"/>
      <c r="E1246" s="47"/>
      <c r="F1246" s="47"/>
      <c r="G1246" s="47"/>
      <c r="H1246" s="50"/>
      <c r="I1246" s="47"/>
      <c r="J1246" s="47"/>
      <c r="K1246" s="61"/>
      <c r="L1246" s="47"/>
      <c r="M1246" s="47"/>
      <c r="N1246" s="47"/>
      <c r="O1246" s="47"/>
      <c r="P1246" s="47"/>
      <c r="Q1246" s="47"/>
      <c r="R1246" s="47"/>
      <c r="S1246" s="47"/>
      <c r="T1246" s="47"/>
      <c r="U1246" s="47"/>
      <c r="V1246" s="47"/>
      <c r="W1246" s="47"/>
      <c r="X1246" s="47"/>
      <c r="Y1246" s="47"/>
      <c r="Z1246" s="47"/>
      <c r="AA1246" s="47"/>
      <c r="AB1246" s="47"/>
      <c r="AC1246" s="47"/>
      <c r="AD1246" s="47"/>
      <c r="AE1246" s="47"/>
      <c r="AF1246" s="47"/>
      <c r="AG1246" s="47"/>
      <c r="AH1246" s="47"/>
      <c r="AI1246" s="47"/>
      <c r="AJ1246" s="47"/>
      <c r="AK1246" s="47"/>
      <c r="AL1246" s="47"/>
      <c r="AM1246" s="47"/>
      <c r="AN1246" s="47"/>
      <c r="AO1246" s="47"/>
      <c r="AP1246" s="47"/>
      <c r="AQ1246" s="47"/>
      <c r="AR1246" s="47"/>
      <c r="AS1246" s="47"/>
      <c r="AT1246" s="47"/>
      <c r="AU1246" s="47"/>
      <c r="AV1246" s="47"/>
      <c r="AW1246" s="47"/>
      <c r="AX1246" s="47"/>
      <c r="AY1246" s="47"/>
      <c r="AZ1246" s="47"/>
      <c r="BA1246" s="47"/>
      <c r="BB1246" s="47"/>
      <c r="BC1246" s="47"/>
      <c r="BD1246" s="47"/>
      <c r="BE1246" s="47"/>
      <c r="BF1246" s="47"/>
      <c r="BG1246" s="47"/>
      <c r="BH1246" s="47"/>
      <c r="BI1246" s="47"/>
      <c r="BJ1246" s="47"/>
      <c r="BK1246" s="47"/>
      <c r="BL1246" s="47"/>
      <c r="BM1246" s="47"/>
      <c r="BN1246" s="47"/>
      <c r="BO1246" s="47"/>
      <c r="BP1246" s="47"/>
    </row>
    <row r="1247" spans="1:68" ht="12.75" customHeight="1">
      <c r="A1247" s="47"/>
      <c r="B1247" s="47"/>
      <c r="C1247" s="47"/>
      <c r="D1247" s="47"/>
      <c r="E1247" s="47"/>
      <c r="F1247" s="47"/>
      <c r="G1247" s="47"/>
      <c r="H1247" s="50"/>
      <c r="I1247" s="47"/>
      <c r="J1247" s="47"/>
      <c r="K1247" s="61"/>
      <c r="L1247" s="47"/>
      <c r="M1247" s="47"/>
      <c r="N1247" s="47"/>
      <c r="O1247" s="47"/>
      <c r="P1247" s="47"/>
      <c r="Q1247" s="47"/>
      <c r="R1247" s="47"/>
      <c r="S1247" s="47"/>
      <c r="T1247" s="47"/>
      <c r="U1247" s="47"/>
      <c r="V1247" s="47"/>
      <c r="W1247" s="47"/>
      <c r="X1247" s="47"/>
      <c r="Y1247" s="47"/>
      <c r="Z1247" s="47"/>
      <c r="AA1247" s="47"/>
      <c r="AB1247" s="47"/>
      <c r="AC1247" s="47"/>
      <c r="AD1247" s="47"/>
      <c r="AE1247" s="47"/>
      <c r="AF1247" s="47"/>
      <c r="AG1247" s="47"/>
      <c r="AH1247" s="47"/>
      <c r="AI1247" s="47"/>
      <c r="AJ1247" s="47"/>
      <c r="AK1247" s="47"/>
      <c r="AL1247" s="47"/>
      <c r="AM1247" s="47"/>
      <c r="AN1247" s="47"/>
      <c r="AO1247" s="47"/>
      <c r="AP1247" s="47"/>
      <c r="AQ1247" s="47"/>
      <c r="AR1247" s="47"/>
      <c r="AS1247" s="47"/>
      <c r="AT1247" s="47"/>
      <c r="AU1247" s="47"/>
      <c r="AV1247" s="47"/>
      <c r="AW1247" s="47"/>
      <c r="AX1247" s="47"/>
      <c r="AY1247" s="47"/>
      <c r="AZ1247" s="47"/>
      <c r="BA1247" s="47"/>
      <c r="BB1247" s="47"/>
      <c r="BC1247" s="47"/>
      <c r="BD1247" s="47"/>
      <c r="BE1247" s="47"/>
      <c r="BF1247" s="47"/>
      <c r="BG1247" s="47"/>
      <c r="BH1247" s="47"/>
      <c r="BI1247" s="47"/>
      <c r="BJ1247" s="47"/>
      <c r="BK1247" s="47"/>
      <c r="BL1247" s="47"/>
      <c r="BM1247" s="47"/>
      <c r="BN1247" s="47"/>
      <c r="BO1247" s="47"/>
      <c r="BP1247" s="47"/>
    </row>
    <row r="1248" spans="1:68" ht="12.75" customHeight="1">
      <c r="A1248" s="47"/>
      <c r="B1248" s="47"/>
      <c r="C1248" s="47"/>
      <c r="D1248" s="47"/>
      <c r="E1248" s="47"/>
      <c r="F1248" s="47"/>
      <c r="G1248" s="47"/>
      <c r="H1248" s="50"/>
      <c r="I1248" s="47"/>
      <c r="J1248" s="47"/>
      <c r="K1248" s="61"/>
      <c r="L1248" s="47"/>
      <c r="M1248" s="47"/>
      <c r="N1248" s="47"/>
      <c r="O1248" s="47"/>
      <c r="P1248" s="47"/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  <c r="AA1248" s="47"/>
      <c r="AB1248" s="47"/>
      <c r="AC1248" s="47"/>
      <c r="AD1248" s="47"/>
      <c r="AE1248" s="47"/>
      <c r="AF1248" s="47"/>
      <c r="AG1248" s="47"/>
      <c r="AH1248" s="47"/>
      <c r="AI1248" s="47"/>
      <c r="AJ1248" s="47"/>
      <c r="AK1248" s="47"/>
      <c r="AL1248" s="47"/>
      <c r="AM1248" s="47"/>
      <c r="AN1248" s="47"/>
      <c r="AO1248" s="47"/>
      <c r="AP1248" s="47"/>
      <c r="AQ1248" s="47"/>
      <c r="AR1248" s="47"/>
      <c r="AS1248" s="47"/>
      <c r="AT1248" s="47"/>
      <c r="AU1248" s="47"/>
      <c r="AV1248" s="47"/>
      <c r="AW1248" s="47"/>
      <c r="AX1248" s="47"/>
      <c r="AY1248" s="47"/>
      <c r="AZ1248" s="47"/>
      <c r="BA1248" s="47"/>
      <c r="BB1248" s="47"/>
      <c r="BC1248" s="47"/>
      <c r="BD1248" s="47"/>
      <c r="BE1248" s="47"/>
      <c r="BF1248" s="47"/>
      <c r="BG1248" s="47"/>
      <c r="BH1248" s="47"/>
      <c r="BI1248" s="47"/>
      <c r="BJ1248" s="47"/>
      <c r="BK1248" s="47"/>
      <c r="BL1248" s="47"/>
      <c r="BM1248" s="47"/>
      <c r="BN1248" s="47"/>
      <c r="BO1248" s="47"/>
      <c r="BP1248" s="47"/>
    </row>
    <row r="1249" spans="1:68" ht="12.75" customHeight="1">
      <c r="A1249" s="47"/>
      <c r="B1249" s="47"/>
      <c r="C1249" s="47"/>
      <c r="D1249" s="47"/>
      <c r="E1249" s="47"/>
      <c r="F1249" s="47"/>
      <c r="G1249" s="47"/>
      <c r="H1249" s="50"/>
      <c r="I1249" s="47"/>
      <c r="J1249" s="47"/>
      <c r="K1249" s="61"/>
      <c r="L1249" s="47"/>
      <c r="M1249" s="47"/>
      <c r="N1249" s="47"/>
      <c r="O1249" s="47"/>
      <c r="P1249" s="47"/>
      <c r="Q1249" s="47"/>
      <c r="R1249" s="47"/>
      <c r="S1249" s="47"/>
      <c r="T1249" s="47"/>
      <c r="U1249" s="47"/>
      <c r="V1249" s="47"/>
      <c r="W1249" s="47"/>
      <c r="X1249" s="47"/>
      <c r="Y1249" s="47"/>
      <c r="Z1249" s="47"/>
      <c r="AA1249" s="47"/>
      <c r="AB1249" s="47"/>
      <c r="AC1249" s="47"/>
      <c r="AD1249" s="47"/>
      <c r="AE1249" s="47"/>
      <c r="AF1249" s="47"/>
      <c r="AG1249" s="47"/>
      <c r="AH1249" s="47"/>
      <c r="AI1249" s="47"/>
      <c r="AJ1249" s="47"/>
      <c r="AK1249" s="47"/>
      <c r="AL1249" s="47"/>
      <c r="AM1249" s="47"/>
      <c r="AN1249" s="47"/>
      <c r="AO1249" s="47"/>
      <c r="AP1249" s="47"/>
      <c r="AQ1249" s="47"/>
      <c r="AR1249" s="47"/>
      <c r="AS1249" s="47"/>
      <c r="AT1249" s="47"/>
      <c r="AU1249" s="47"/>
      <c r="AV1249" s="47"/>
      <c r="AW1249" s="47"/>
      <c r="AX1249" s="47"/>
      <c r="AY1249" s="47"/>
      <c r="AZ1249" s="47"/>
      <c r="BA1249" s="47"/>
      <c r="BB1249" s="47"/>
      <c r="BC1249" s="47"/>
      <c r="BD1249" s="47"/>
      <c r="BE1249" s="47"/>
      <c r="BF1249" s="47"/>
      <c r="BG1249" s="47"/>
      <c r="BH1249" s="47"/>
      <c r="BI1249" s="47"/>
      <c r="BJ1249" s="47"/>
      <c r="BK1249" s="47"/>
      <c r="BL1249" s="47"/>
      <c r="BM1249" s="47"/>
      <c r="BN1249" s="47"/>
      <c r="BO1249" s="47"/>
      <c r="BP1249" s="47"/>
    </row>
    <row r="1250" spans="1:68" ht="12.75" customHeight="1">
      <c r="A1250" s="47"/>
      <c r="B1250" s="47"/>
      <c r="C1250" s="47"/>
      <c r="D1250" s="47"/>
      <c r="E1250" s="47"/>
      <c r="F1250" s="47"/>
      <c r="G1250" s="47"/>
      <c r="H1250" s="50"/>
      <c r="I1250" s="47"/>
      <c r="J1250" s="47"/>
      <c r="K1250" s="61"/>
      <c r="L1250" s="47"/>
      <c r="M1250" s="47"/>
      <c r="N1250" s="47"/>
      <c r="O1250" s="47"/>
      <c r="P1250" s="47"/>
      <c r="Q1250" s="47"/>
      <c r="R1250" s="47"/>
      <c r="S1250" s="47"/>
      <c r="T1250" s="47"/>
      <c r="U1250" s="47"/>
      <c r="V1250" s="47"/>
      <c r="W1250" s="47"/>
      <c r="X1250" s="47"/>
      <c r="Y1250" s="47"/>
      <c r="Z1250" s="47"/>
      <c r="AA1250" s="47"/>
      <c r="AB1250" s="47"/>
      <c r="AC1250" s="47"/>
      <c r="AD1250" s="47"/>
      <c r="AE1250" s="47"/>
      <c r="AF1250" s="47"/>
      <c r="AG1250" s="47"/>
      <c r="AH1250" s="47"/>
      <c r="AI1250" s="47"/>
      <c r="AJ1250" s="47"/>
      <c r="AK1250" s="47"/>
      <c r="AL1250" s="47"/>
      <c r="AM1250" s="47"/>
      <c r="AN1250" s="47"/>
      <c r="AO1250" s="47"/>
      <c r="AP1250" s="47"/>
      <c r="AQ1250" s="47"/>
      <c r="AR1250" s="47"/>
      <c r="AS1250" s="47"/>
      <c r="AT1250" s="47"/>
      <c r="AU1250" s="47"/>
      <c r="AV1250" s="47"/>
      <c r="AW1250" s="47"/>
      <c r="AX1250" s="47"/>
      <c r="AY1250" s="47"/>
      <c r="AZ1250" s="47"/>
      <c r="BA1250" s="47"/>
      <c r="BB1250" s="47"/>
      <c r="BC1250" s="47"/>
      <c r="BD1250" s="47"/>
      <c r="BE1250" s="47"/>
      <c r="BF1250" s="47"/>
      <c r="BG1250" s="47"/>
      <c r="BH1250" s="47"/>
      <c r="BI1250" s="47"/>
      <c r="BJ1250" s="47"/>
      <c r="BK1250" s="47"/>
      <c r="BL1250" s="47"/>
      <c r="BM1250" s="47"/>
      <c r="BN1250" s="47"/>
      <c r="BO1250" s="47"/>
      <c r="BP1250" s="47"/>
    </row>
    <row r="1251" spans="1:68" ht="12.75" customHeight="1">
      <c r="A1251" s="47"/>
      <c r="B1251" s="47"/>
      <c r="C1251" s="47"/>
      <c r="D1251" s="47"/>
      <c r="E1251" s="47"/>
      <c r="F1251" s="47"/>
      <c r="G1251" s="47"/>
      <c r="H1251" s="50"/>
      <c r="I1251" s="47"/>
      <c r="J1251" s="47"/>
      <c r="K1251" s="61"/>
      <c r="L1251" s="47"/>
      <c r="M1251" s="47"/>
      <c r="N1251" s="47"/>
      <c r="O1251" s="47"/>
      <c r="P1251" s="47"/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  <c r="AA1251" s="47"/>
      <c r="AB1251" s="47"/>
      <c r="AC1251" s="47"/>
      <c r="AD1251" s="47"/>
      <c r="AE1251" s="47"/>
      <c r="AF1251" s="47"/>
      <c r="AG1251" s="47"/>
      <c r="AH1251" s="47"/>
      <c r="AI1251" s="47"/>
      <c r="AJ1251" s="47"/>
      <c r="AK1251" s="47"/>
      <c r="AL1251" s="47"/>
      <c r="AM1251" s="47"/>
      <c r="AN1251" s="47"/>
      <c r="AO1251" s="47"/>
      <c r="AP1251" s="47"/>
      <c r="AQ1251" s="47"/>
      <c r="AR1251" s="47"/>
      <c r="AS1251" s="47"/>
      <c r="AT1251" s="47"/>
      <c r="AU1251" s="47"/>
      <c r="AV1251" s="47"/>
      <c r="AW1251" s="47"/>
      <c r="AX1251" s="47"/>
      <c r="AY1251" s="47"/>
      <c r="AZ1251" s="47"/>
      <c r="BA1251" s="47"/>
      <c r="BB1251" s="47"/>
      <c r="BC1251" s="47"/>
      <c r="BD1251" s="47"/>
      <c r="BE1251" s="47"/>
      <c r="BF1251" s="47"/>
      <c r="BG1251" s="47"/>
      <c r="BH1251" s="47"/>
      <c r="BI1251" s="47"/>
      <c r="BJ1251" s="47"/>
      <c r="BK1251" s="47"/>
      <c r="BL1251" s="47"/>
      <c r="BM1251" s="47"/>
      <c r="BN1251" s="47"/>
      <c r="BO1251" s="47"/>
      <c r="BP1251" s="47"/>
    </row>
    <row r="1252" spans="1:68" ht="12.75" customHeight="1">
      <c r="A1252" s="47"/>
      <c r="B1252" s="47"/>
      <c r="C1252" s="47"/>
      <c r="D1252" s="47"/>
      <c r="E1252" s="47"/>
      <c r="F1252" s="47"/>
      <c r="G1252" s="47"/>
      <c r="H1252" s="50"/>
      <c r="I1252" s="47"/>
      <c r="J1252" s="47"/>
      <c r="K1252" s="61"/>
      <c r="L1252" s="47"/>
      <c r="M1252" s="47"/>
      <c r="N1252" s="47"/>
      <c r="O1252" s="47"/>
      <c r="P1252" s="47"/>
      <c r="Q1252" s="47"/>
      <c r="R1252" s="47"/>
      <c r="S1252" s="47"/>
      <c r="T1252" s="47"/>
      <c r="U1252" s="47"/>
      <c r="V1252" s="47"/>
      <c r="W1252" s="47"/>
      <c r="X1252" s="47"/>
      <c r="Y1252" s="47"/>
      <c r="Z1252" s="47"/>
      <c r="AA1252" s="47"/>
      <c r="AB1252" s="47"/>
      <c r="AC1252" s="47"/>
      <c r="AD1252" s="47"/>
      <c r="AE1252" s="47"/>
      <c r="AF1252" s="47"/>
      <c r="AG1252" s="47"/>
      <c r="AH1252" s="47"/>
      <c r="AI1252" s="47"/>
      <c r="AJ1252" s="47"/>
      <c r="AK1252" s="47"/>
      <c r="AL1252" s="47"/>
      <c r="AM1252" s="47"/>
      <c r="AN1252" s="47"/>
      <c r="AO1252" s="47"/>
      <c r="AP1252" s="47"/>
      <c r="AQ1252" s="47"/>
      <c r="AR1252" s="47"/>
      <c r="AS1252" s="47"/>
      <c r="AT1252" s="47"/>
      <c r="AU1252" s="47"/>
      <c r="AV1252" s="47"/>
      <c r="AW1252" s="47"/>
      <c r="AX1252" s="47"/>
      <c r="AY1252" s="47"/>
      <c r="AZ1252" s="47"/>
      <c r="BA1252" s="47"/>
      <c r="BB1252" s="47"/>
      <c r="BC1252" s="47"/>
      <c r="BD1252" s="47"/>
      <c r="BE1252" s="47"/>
      <c r="BF1252" s="47"/>
      <c r="BG1252" s="47"/>
      <c r="BH1252" s="47"/>
      <c r="BI1252" s="47"/>
      <c r="BJ1252" s="47"/>
      <c r="BK1252" s="47"/>
      <c r="BL1252" s="47"/>
      <c r="BM1252" s="47"/>
      <c r="BN1252" s="47"/>
      <c r="BO1252" s="47"/>
      <c r="BP1252" s="47"/>
    </row>
    <row r="1253" spans="1:68" ht="12.75" customHeight="1">
      <c r="A1253" s="47"/>
      <c r="B1253" s="47"/>
      <c r="C1253" s="47"/>
      <c r="D1253" s="47"/>
      <c r="E1253" s="47"/>
      <c r="F1253" s="47"/>
      <c r="G1253" s="47"/>
      <c r="H1253" s="50"/>
      <c r="I1253" s="47"/>
      <c r="J1253" s="47"/>
      <c r="K1253" s="61"/>
      <c r="L1253" s="47"/>
      <c r="M1253" s="47"/>
      <c r="N1253" s="47"/>
      <c r="O1253" s="47"/>
      <c r="P1253" s="47"/>
      <c r="Q1253" s="47"/>
      <c r="R1253" s="47"/>
      <c r="S1253" s="47"/>
      <c r="T1253" s="47"/>
      <c r="U1253" s="47"/>
      <c r="V1253" s="47"/>
      <c r="W1253" s="47"/>
      <c r="X1253" s="47"/>
      <c r="Y1253" s="47"/>
      <c r="Z1253" s="47"/>
      <c r="AA1253" s="47"/>
      <c r="AB1253" s="47"/>
      <c r="AC1253" s="47"/>
      <c r="AD1253" s="47"/>
      <c r="AE1253" s="47"/>
      <c r="AF1253" s="47"/>
      <c r="AG1253" s="47"/>
      <c r="AH1253" s="47"/>
      <c r="AI1253" s="47"/>
      <c r="AJ1253" s="47"/>
      <c r="AK1253" s="47"/>
      <c r="AL1253" s="47"/>
      <c r="AM1253" s="47"/>
      <c r="AN1253" s="47"/>
      <c r="AO1253" s="47"/>
      <c r="AP1253" s="47"/>
      <c r="AQ1253" s="47"/>
      <c r="AR1253" s="47"/>
      <c r="AS1253" s="47"/>
      <c r="AT1253" s="47"/>
      <c r="AU1253" s="47"/>
      <c r="AV1253" s="47"/>
      <c r="AW1253" s="47"/>
      <c r="AX1253" s="47"/>
      <c r="AY1253" s="47"/>
      <c r="AZ1253" s="47"/>
      <c r="BA1253" s="47"/>
      <c r="BB1253" s="47"/>
      <c r="BC1253" s="47"/>
      <c r="BD1253" s="47"/>
      <c r="BE1253" s="47"/>
      <c r="BF1253" s="47"/>
      <c r="BG1253" s="47"/>
      <c r="BH1253" s="47"/>
      <c r="BI1253" s="47"/>
      <c r="BJ1253" s="47"/>
      <c r="BK1253" s="47"/>
      <c r="BL1253" s="47"/>
      <c r="BM1253" s="47"/>
      <c r="BN1253" s="47"/>
      <c r="BO1253" s="47"/>
      <c r="BP1253" s="47"/>
    </row>
    <row r="1254" spans="1:68" ht="12.75" customHeight="1">
      <c r="A1254" s="47"/>
      <c r="B1254" s="47"/>
      <c r="C1254" s="47"/>
      <c r="D1254" s="47"/>
      <c r="E1254" s="47"/>
      <c r="F1254" s="47"/>
      <c r="G1254" s="47"/>
      <c r="H1254" s="50"/>
      <c r="I1254" s="47"/>
      <c r="J1254" s="47"/>
      <c r="K1254" s="61"/>
      <c r="L1254" s="47"/>
      <c r="M1254" s="47"/>
      <c r="N1254" s="47"/>
      <c r="O1254" s="47"/>
      <c r="P1254" s="47"/>
      <c r="Q1254" s="47"/>
      <c r="R1254" s="47"/>
      <c r="S1254" s="47"/>
      <c r="T1254" s="47"/>
      <c r="U1254" s="47"/>
      <c r="V1254" s="47"/>
      <c r="W1254" s="47"/>
      <c r="X1254" s="47"/>
      <c r="Y1254" s="47"/>
      <c r="Z1254" s="47"/>
      <c r="AA1254" s="47"/>
      <c r="AB1254" s="47"/>
      <c r="AC1254" s="47"/>
      <c r="AD1254" s="47"/>
      <c r="AE1254" s="47"/>
      <c r="AF1254" s="47"/>
      <c r="AG1254" s="47"/>
      <c r="AH1254" s="47"/>
      <c r="AI1254" s="47"/>
      <c r="AJ1254" s="47"/>
      <c r="AK1254" s="47"/>
      <c r="AL1254" s="47"/>
      <c r="AM1254" s="47"/>
      <c r="AN1254" s="47"/>
      <c r="AO1254" s="47"/>
      <c r="AP1254" s="47"/>
      <c r="AQ1254" s="47"/>
      <c r="AR1254" s="47"/>
      <c r="AS1254" s="47"/>
      <c r="AT1254" s="47"/>
      <c r="AU1254" s="47"/>
      <c r="AV1254" s="47"/>
      <c r="AW1254" s="47"/>
      <c r="AX1254" s="47"/>
      <c r="AY1254" s="47"/>
      <c r="AZ1254" s="47"/>
      <c r="BA1254" s="47"/>
      <c r="BB1254" s="47"/>
      <c r="BC1254" s="47"/>
      <c r="BD1254" s="47"/>
      <c r="BE1254" s="47"/>
      <c r="BF1254" s="47"/>
      <c r="BG1254" s="47"/>
      <c r="BH1254" s="47"/>
      <c r="BI1254" s="47"/>
      <c r="BJ1254" s="47"/>
      <c r="BK1254" s="47"/>
      <c r="BL1254" s="47"/>
      <c r="BM1254" s="47"/>
      <c r="BN1254" s="47"/>
      <c r="BO1254" s="47"/>
      <c r="BP1254" s="47"/>
    </row>
    <row r="1255" spans="1:68" ht="12.75" customHeight="1">
      <c r="A1255" s="47"/>
      <c r="B1255" s="47"/>
      <c r="C1255" s="47"/>
      <c r="D1255" s="47"/>
      <c r="E1255" s="47"/>
      <c r="F1255" s="47"/>
      <c r="G1255" s="47"/>
      <c r="H1255" s="50"/>
      <c r="I1255" s="47"/>
      <c r="J1255" s="47"/>
      <c r="K1255" s="61"/>
      <c r="L1255" s="47"/>
      <c r="M1255" s="47"/>
      <c r="N1255" s="47"/>
      <c r="O1255" s="47"/>
      <c r="P1255" s="47"/>
      <c r="Q1255" s="47"/>
      <c r="R1255" s="47"/>
      <c r="S1255" s="47"/>
      <c r="T1255" s="47"/>
      <c r="U1255" s="47"/>
      <c r="V1255" s="47"/>
      <c r="W1255" s="47"/>
      <c r="X1255" s="47"/>
      <c r="Y1255" s="47"/>
      <c r="Z1255" s="47"/>
      <c r="AA1255" s="47"/>
      <c r="AB1255" s="47"/>
      <c r="AC1255" s="47"/>
      <c r="AD1255" s="47"/>
      <c r="AE1255" s="47"/>
      <c r="AF1255" s="47"/>
      <c r="AG1255" s="47"/>
      <c r="AH1255" s="47"/>
      <c r="AI1255" s="47"/>
      <c r="AJ1255" s="47"/>
      <c r="AK1255" s="47"/>
      <c r="AL1255" s="47"/>
      <c r="AM1255" s="47"/>
      <c r="AN1255" s="47"/>
      <c r="AO1255" s="47"/>
      <c r="AP1255" s="47"/>
      <c r="AQ1255" s="47"/>
      <c r="AR1255" s="47"/>
      <c r="AS1255" s="47"/>
      <c r="AT1255" s="47"/>
      <c r="AU1255" s="47"/>
      <c r="AV1255" s="47"/>
      <c r="AW1255" s="47"/>
      <c r="AX1255" s="47"/>
      <c r="AY1255" s="47"/>
      <c r="AZ1255" s="47"/>
      <c r="BA1255" s="47"/>
      <c r="BB1255" s="47"/>
      <c r="BC1255" s="47"/>
      <c r="BD1255" s="47"/>
      <c r="BE1255" s="47"/>
      <c r="BF1255" s="47"/>
      <c r="BG1255" s="47"/>
      <c r="BH1255" s="47"/>
      <c r="BI1255" s="47"/>
      <c r="BJ1255" s="47"/>
      <c r="BK1255" s="47"/>
      <c r="BL1255" s="47"/>
      <c r="BM1255" s="47"/>
      <c r="BN1255" s="47"/>
      <c r="BO1255" s="47"/>
      <c r="BP1255" s="47"/>
    </row>
    <row r="1256" spans="1:68" ht="12.75" customHeight="1">
      <c r="A1256" s="47"/>
      <c r="B1256" s="47"/>
      <c r="C1256" s="47"/>
      <c r="D1256" s="47"/>
      <c r="E1256" s="47"/>
      <c r="F1256" s="47"/>
      <c r="G1256" s="47"/>
      <c r="H1256" s="50"/>
      <c r="I1256" s="47"/>
      <c r="J1256" s="47"/>
      <c r="K1256" s="61"/>
      <c r="L1256" s="47"/>
      <c r="M1256" s="47"/>
      <c r="N1256" s="47"/>
      <c r="O1256" s="47"/>
      <c r="P1256" s="47"/>
      <c r="Q1256" s="47"/>
      <c r="R1256" s="47"/>
      <c r="S1256" s="47"/>
      <c r="T1256" s="47"/>
      <c r="U1256" s="47"/>
      <c r="V1256" s="47"/>
      <c r="W1256" s="47"/>
      <c r="X1256" s="47"/>
      <c r="Y1256" s="47"/>
      <c r="Z1256" s="47"/>
      <c r="AA1256" s="47"/>
      <c r="AB1256" s="47"/>
      <c r="AC1256" s="47"/>
      <c r="AD1256" s="47"/>
      <c r="AE1256" s="47"/>
      <c r="AF1256" s="47"/>
      <c r="AG1256" s="47"/>
      <c r="AH1256" s="47"/>
      <c r="AI1256" s="47"/>
      <c r="AJ1256" s="47"/>
      <c r="AK1256" s="47"/>
      <c r="AL1256" s="47"/>
      <c r="AM1256" s="47"/>
      <c r="AN1256" s="47"/>
      <c r="AO1256" s="47"/>
      <c r="AP1256" s="47"/>
      <c r="AQ1256" s="47"/>
      <c r="AR1256" s="47"/>
      <c r="AS1256" s="47"/>
      <c r="AT1256" s="47"/>
      <c r="AU1256" s="47"/>
      <c r="AV1256" s="47"/>
      <c r="AW1256" s="47"/>
      <c r="AX1256" s="47"/>
      <c r="AY1256" s="47"/>
      <c r="AZ1256" s="47"/>
      <c r="BA1256" s="47"/>
      <c r="BB1256" s="47"/>
      <c r="BC1256" s="47"/>
      <c r="BD1256" s="47"/>
      <c r="BE1256" s="47"/>
      <c r="BF1256" s="47"/>
      <c r="BG1256" s="47"/>
      <c r="BH1256" s="47"/>
      <c r="BI1256" s="47"/>
      <c r="BJ1256" s="47"/>
      <c r="BK1256" s="47"/>
      <c r="BL1256" s="47"/>
      <c r="BM1256" s="47"/>
      <c r="BN1256" s="47"/>
      <c r="BO1256" s="47"/>
      <c r="BP1256" s="47"/>
    </row>
    <row r="1257" spans="1:68" ht="12.75" customHeight="1">
      <c r="A1257" s="47"/>
      <c r="B1257" s="47"/>
      <c r="C1257" s="47"/>
      <c r="D1257" s="47"/>
      <c r="E1257" s="47"/>
      <c r="F1257" s="47"/>
      <c r="G1257" s="47"/>
      <c r="H1257" s="50"/>
      <c r="I1257" s="47"/>
      <c r="J1257" s="47"/>
      <c r="K1257" s="61"/>
      <c r="L1257" s="47"/>
      <c r="M1257" s="47"/>
      <c r="N1257" s="47"/>
      <c r="O1257" s="47"/>
      <c r="P1257" s="47"/>
      <c r="Q1257" s="47"/>
      <c r="R1257" s="47"/>
      <c r="S1257" s="47"/>
      <c r="T1257" s="47"/>
      <c r="U1257" s="47"/>
      <c r="V1257" s="47"/>
      <c r="W1257" s="47"/>
      <c r="X1257" s="47"/>
      <c r="Y1257" s="47"/>
      <c r="Z1257" s="47"/>
      <c r="AA1257" s="47"/>
      <c r="AB1257" s="47"/>
      <c r="AC1257" s="47"/>
      <c r="AD1257" s="47"/>
      <c r="AE1257" s="47"/>
      <c r="AF1257" s="47"/>
      <c r="AG1257" s="47"/>
      <c r="AH1257" s="47"/>
      <c r="AI1257" s="47"/>
      <c r="AJ1257" s="47"/>
      <c r="AK1257" s="47"/>
      <c r="AL1257" s="47"/>
      <c r="AM1257" s="47"/>
      <c r="AN1257" s="47"/>
      <c r="AO1257" s="47"/>
      <c r="AP1257" s="47"/>
      <c r="AQ1257" s="47"/>
      <c r="AR1257" s="47"/>
      <c r="AS1257" s="47"/>
      <c r="AT1257" s="47"/>
      <c r="AU1257" s="47"/>
      <c r="AV1257" s="47"/>
      <c r="AW1257" s="47"/>
      <c r="AX1257" s="47"/>
      <c r="AY1257" s="47"/>
      <c r="AZ1257" s="47"/>
      <c r="BA1257" s="47"/>
      <c r="BB1257" s="47"/>
      <c r="BC1257" s="47"/>
      <c r="BD1257" s="47"/>
      <c r="BE1257" s="47"/>
      <c r="BF1257" s="47"/>
      <c r="BG1257" s="47"/>
      <c r="BH1257" s="47"/>
      <c r="BI1257" s="47"/>
      <c r="BJ1257" s="47"/>
      <c r="BK1257" s="47"/>
      <c r="BL1257" s="47"/>
      <c r="BM1257" s="47"/>
      <c r="BN1257" s="47"/>
      <c r="BO1257" s="47"/>
      <c r="BP1257" s="47"/>
    </row>
    <row r="1258" spans="1:68" ht="12.75" customHeight="1">
      <c r="A1258" s="47"/>
      <c r="B1258" s="47"/>
      <c r="C1258" s="47"/>
      <c r="D1258" s="47"/>
      <c r="E1258" s="47"/>
      <c r="F1258" s="47"/>
      <c r="G1258" s="47"/>
      <c r="H1258" s="50"/>
      <c r="I1258" s="47"/>
      <c r="J1258" s="47"/>
      <c r="K1258" s="61"/>
      <c r="L1258" s="47"/>
      <c r="M1258" s="47"/>
      <c r="N1258" s="47"/>
      <c r="O1258" s="47"/>
      <c r="P1258" s="47"/>
      <c r="Q1258" s="47"/>
      <c r="R1258" s="47"/>
      <c r="S1258" s="47"/>
      <c r="T1258" s="47"/>
      <c r="U1258" s="47"/>
      <c r="V1258" s="47"/>
      <c r="W1258" s="47"/>
      <c r="X1258" s="47"/>
      <c r="Y1258" s="47"/>
      <c r="Z1258" s="47"/>
      <c r="AA1258" s="47"/>
      <c r="AB1258" s="47"/>
      <c r="AC1258" s="47"/>
      <c r="AD1258" s="47"/>
      <c r="AE1258" s="47"/>
      <c r="AF1258" s="47"/>
      <c r="AG1258" s="47"/>
      <c r="AH1258" s="47"/>
      <c r="AI1258" s="47"/>
      <c r="AJ1258" s="47"/>
      <c r="AK1258" s="47"/>
      <c r="AL1258" s="47"/>
      <c r="AM1258" s="47"/>
      <c r="AN1258" s="47"/>
      <c r="AO1258" s="47"/>
      <c r="AP1258" s="47"/>
      <c r="AQ1258" s="47"/>
      <c r="AR1258" s="47"/>
      <c r="AS1258" s="47"/>
      <c r="AT1258" s="47"/>
      <c r="AU1258" s="47"/>
      <c r="AV1258" s="47"/>
      <c r="AW1258" s="47"/>
      <c r="AX1258" s="47"/>
      <c r="AY1258" s="47"/>
      <c r="AZ1258" s="47"/>
      <c r="BA1258" s="47"/>
      <c r="BB1258" s="47"/>
      <c r="BC1258" s="47"/>
      <c r="BD1258" s="47"/>
      <c r="BE1258" s="47"/>
      <c r="BF1258" s="47"/>
      <c r="BG1258" s="47"/>
      <c r="BH1258" s="47"/>
      <c r="BI1258" s="47"/>
      <c r="BJ1258" s="47"/>
      <c r="BK1258" s="47"/>
      <c r="BL1258" s="47"/>
      <c r="BM1258" s="47"/>
      <c r="BN1258" s="47"/>
      <c r="BO1258" s="47"/>
      <c r="BP1258" s="47"/>
    </row>
    <row r="1259" spans="1:68" ht="12.75" customHeight="1">
      <c r="A1259" s="47"/>
      <c r="B1259" s="47"/>
      <c r="C1259" s="47"/>
      <c r="D1259" s="47"/>
      <c r="E1259" s="47"/>
      <c r="F1259" s="47"/>
      <c r="G1259" s="47"/>
      <c r="H1259" s="50"/>
      <c r="I1259" s="47"/>
      <c r="J1259" s="47"/>
      <c r="K1259" s="61"/>
      <c r="L1259" s="47"/>
      <c r="M1259" s="47"/>
      <c r="N1259" s="47"/>
      <c r="O1259" s="47"/>
      <c r="P1259" s="47"/>
      <c r="Q1259" s="47"/>
      <c r="R1259" s="47"/>
      <c r="S1259" s="47"/>
      <c r="T1259" s="47"/>
      <c r="U1259" s="47"/>
      <c r="V1259" s="47"/>
      <c r="W1259" s="47"/>
      <c r="X1259" s="47"/>
      <c r="Y1259" s="47"/>
      <c r="Z1259" s="47"/>
      <c r="AA1259" s="47"/>
      <c r="AB1259" s="47"/>
      <c r="AC1259" s="47"/>
      <c r="AD1259" s="47"/>
      <c r="AE1259" s="47"/>
      <c r="AF1259" s="47"/>
      <c r="AG1259" s="47"/>
      <c r="AH1259" s="47"/>
      <c r="AI1259" s="47"/>
      <c r="AJ1259" s="47"/>
      <c r="AK1259" s="47"/>
      <c r="AL1259" s="47"/>
      <c r="AM1259" s="47"/>
      <c r="AN1259" s="47"/>
      <c r="AO1259" s="47"/>
      <c r="AP1259" s="47"/>
      <c r="AQ1259" s="47"/>
      <c r="AR1259" s="47"/>
      <c r="AS1259" s="47"/>
      <c r="AT1259" s="47"/>
      <c r="AU1259" s="47"/>
      <c r="AV1259" s="47"/>
      <c r="AW1259" s="47"/>
      <c r="AX1259" s="47"/>
      <c r="AY1259" s="47"/>
      <c r="AZ1259" s="47"/>
      <c r="BA1259" s="47"/>
      <c r="BB1259" s="47"/>
      <c r="BC1259" s="47"/>
      <c r="BD1259" s="47"/>
      <c r="BE1259" s="47"/>
      <c r="BF1259" s="47"/>
      <c r="BG1259" s="47"/>
      <c r="BH1259" s="47"/>
      <c r="BI1259" s="47"/>
      <c r="BJ1259" s="47"/>
      <c r="BK1259" s="47"/>
      <c r="BL1259" s="47"/>
      <c r="BM1259" s="47"/>
      <c r="BN1259" s="47"/>
      <c r="BO1259" s="47"/>
      <c r="BP1259" s="47"/>
    </row>
    <row r="1260" spans="1:68" ht="12.75" customHeight="1">
      <c r="A1260" s="47"/>
      <c r="B1260" s="47"/>
      <c r="C1260" s="47"/>
      <c r="D1260" s="47"/>
      <c r="E1260" s="47"/>
      <c r="F1260" s="47"/>
      <c r="G1260" s="47"/>
      <c r="H1260" s="50"/>
      <c r="I1260" s="47"/>
      <c r="J1260" s="47"/>
      <c r="K1260" s="61"/>
      <c r="L1260" s="47"/>
      <c r="M1260" s="47"/>
      <c r="N1260" s="47"/>
      <c r="O1260" s="47"/>
      <c r="P1260" s="47"/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  <c r="AA1260" s="47"/>
      <c r="AB1260" s="47"/>
      <c r="AC1260" s="47"/>
      <c r="AD1260" s="47"/>
      <c r="AE1260" s="47"/>
      <c r="AF1260" s="47"/>
      <c r="AG1260" s="47"/>
      <c r="AH1260" s="47"/>
      <c r="AI1260" s="47"/>
      <c r="AJ1260" s="47"/>
      <c r="AK1260" s="47"/>
      <c r="AL1260" s="47"/>
      <c r="AM1260" s="47"/>
      <c r="AN1260" s="47"/>
      <c r="AO1260" s="47"/>
      <c r="AP1260" s="47"/>
      <c r="AQ1260" s="47"/>
      <c r="AR1260" s="47"/>
      <c r="AS1260" s="47"/>
      <c r="AT1260" s="47"/>
      <c r="AU1260" s="47"/>
      <c r="AV1260" s="47"/>
      <c r="AW1260" s="47"/>
      <c r="AX1260" s="47"/>
      <c r="AY1260" s="47"/>
      <c r="AZ1260" s="47"/>
      <c r="BA1260" s="47"/>
      <c r="BB1260" s="47"/>
      <c r="BC1260" s="47"/>
      <c r="BD1260" s="47"/>
      <c r="BE1260" s="47"/>
      <c r="BF1260" s="47"/>
      <c r="BG1260" s="47"/>
      <c r="BH1260" s="47"/>
      <c r="BI1260" s="47"/>
      <c r="BJ1260" s="47"/>
      <c r="BK1260" s="47"/>
      <c r="BL1260" s="47"/>
      <c r="BM1260" s="47"/>
      <c r="BN1260" s="47"/>
      <c r="BO1260" s="47"/>
      <c r="BP1260" s="47"/>
    </row>
    <row r="1261" spans="1:68" ht="12.75" customHeight="1">
      <c r="A1261" s="47"/>
      <c r="B1261" s="47"/>
      <c r="C1261" s="47"/>
      <c r="D1261" s="47"/>
      <c r="E1261" s="47"/>
      <c r="F1261" s="47"/>
      <c r="G1261" s="47"/>
      <c r="H1261" s="50"/>
      <c r="I1261" s="47"/>
      <c r="J1261" s="47"/>
      <c r="K1261" s="61"/>
      <c r="L1261" s="47"/>
      <c r="M1261" s="47"/>
      <c r="N1261" s="47"/>
      <c r="O1261" s="47"/>
      <c r="P1261" s="47"/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  <c r="AA1261" s="47"/>
      <c r="AB1261" s="47"/>
      <c r="AC1261" s="47"/>
      <c r="AD1261" s="47"/>
      <c r="AE1261" s="47"/>
      <c r="AF1261" s="47"/>
      <c r="AG1261" s="47"/>
      <c r="AH1261" s="47"/>
      <c r="AI1261" s="47"/>
      <c r="AJ1261" s="47"/>
      <c r="AK1261" s="47"/>
      <c r="AL1261" s="47"/>
      <c r="AM1261" s="47"/>
      <c r="AN1261" s="47"/>
      <c r="AO1261" s="47"/>
      <c r="AP1261" s="47"/>
      <c r="AQ1261" s="47"/>
      <c r="AR1261" s="47"/>
      <c r="AS1261" s="47"/>
      <c r="AT1261" s="47"/>
      <c r="AU1261" s="47"/>
      <c r="AV1261" s="47"/>
      <c r="AW1261" s="47"/>
      <c r="AX1261" s="47"/>
      <c r="AY1261" s="47"/>
      <c r="AZ1261" s="47"/>
      <c r="BA1261" s="47"/>
      <c r="BB1261" s="47"/>
      <c r="BC1261" s="47"/>
      <c r="BD1261" s="47"/>
      <c r="BE1261" s="47"/>
      <c r="BF1261" s="47"/>
      <c r="BG1261" s="47"/>
      <c r="BH1261" s="47"/>
      <c r="BI1261" s="47"/>
      <c r="BJ1261" s="47"/>
      <c r="BK1261" s="47"/>
      <c r="BL1261" s="47"/>
      <c r="BM1261" s="47"/>
      <c r="BN1261" s="47"/>
      <c r="BO1261" s="47"/>
      <c r="BP1261" s="47"/>
    </row>
    <row r="1262" spans="1:68" ht="12.75" customHeight="1">
      <c r="A1262" s="47"/>
      <c r="B1262" s="47"/>
      <c r="C1262" s="47"/>
      <c r="D1262" s="47"/>
      <c r="E1262" s="47"/>
      <c r="F1262" s="47"/>
      <c r="G1262" s="47"/>
      <c r="H1262" s="50"/>
      <c r="I1262" s="47"/>
      <c r="J1262" s="47"/>
      <c r="K1262" s="61"/>
      <c r="L1262" s="47"/>
      <c r="M1262" s="47"/>
      <c r="N1262" s="47"/>
      <c r="O1262" s="47"/>
      <c r="P1262" s="47"/>
      <c r="Q1262" s="47"/>
      <c r="R1262" s="47"/>
      <c r="S1262" s="47"/>
      <c r="T1262" s="47"/>
      <c r="U1262" s="47"/>
      <c r="V1262" s="47"/>
      <c r="W1262" s="47"/>
      <c r="X1262" s="47"/>
      <c r="Y1262" s="47"/>
      <c r="Z1262" s="47"/>
      <c r="AA1262" s="47"/>
      <c r="AB1262" s="47"/>
      <c r="AC1262" s="47"/>
      <c r="AD1262" s="47"/>
      <c r="AE1262" s="47"/>
      <c r="AF1262" s="47"/>
      <c r="AG1262" s="47"/>
      <c r="AH1262" s="47"/>
      <c r="AI1262" s="47"/>
      <c r="AJ1262" s="47"/>
      <c r="AK1262" s="47"/>
      <c r="AL1262" s="47"/>
      <c r="AM1262" s="47"/>
      <c r="AN1262" s="47"/>
      <c r="AO1262" s="47"/>
      <c r="AP1262" s="47"/>
      <c r="AQ1262" s="47"/>
      <c r="AR1262" s="47"/>
      <c r="AS1262" s="47"/>
      <c r="AT1262" s="47"/>
      <c r="AU1262" s="47"/>
      <c r="AV1262" s="47"/>
      <c r="AW1262" s="47"/>
      <c r="AX1262" s="47"/>
      <c r="AY1262" s="47"/>
      <c r="AZ1262" s="47"/>
      <c r="BA1262" s="47"/>
      <c r="BB1262" s="47"/>
      <c r="BC1262" s="47"/>
      <c r="BD1262" s="47"/>
      <c r="BE1262" s="47"/>
      <c r="BF1262" s="47"/>
      <c r="BG1262" s="47"/>
      <c r="BH1262" s="47"/>
      <c r="BI1262" s="47"/>
      <c r="BJ1262" s="47"/>
      <c r="BK1262" s="47"/>
      <c r="BL1262" s="47"/>
      <c r="BM1262" s="47"/>
      <c r="BN1262" s="47"/>
      <c r="BO1262" s="47"/>
      <c r="BP1262" s="47"/>
    </row>
    <row r="1263" spans="1:68" ht="12.75" customHeight="1">
      <c r="A1263" s="47"/>
      <c r="B1263" s="47"/>
      <c r="C1263" s="47"/>
      <c r="D1263" s="47"/>
      <c r="E1263" s="47"/>
      <c r="F1263" s="47"/>
      <c r="G1263" s="47"/>
      <c r="H1263" s="50"/>
      <c r="I1263" s="47"/>
      <c r="J1263" s="47"/>
      <c r="K1263" s="61"/>
      <c r="L1263" s="47"/>
      <c r="M1263" s="47"/>
      <c r="N1263" s="47"/>
      <c r="O1263" s="47"/>
      <c r="P1263" s="47"/>
      <c r="Q1263" s="47"/>
      <c r="R1263" s="47"/>
      <c r="S1263" s="47"/>
      <c r="T1263" s="47"/>
      <c r="U1263" s="47"/>
      <c r="V1263" s="47"/>
      <c r="W1263" s="47"/>
      <c r="X1263" s="47"/>
      <c r="Y1263" s="47"/>
      <c r="Z1263" s="47"/>
      <c r="AA1263" s="47"/>
      <c r="AB1263" s="47"/>
      <c r="AC1263" s="47"/>
      <c r="AD1263" s="47"/>
      <c r="AE1263" s="47"/>
      <c r="AF1263" s="47"/>
      <c r="AG1263" s="47"/>
      <c r="AH1263" s="47"/>
      <c r="AI1263" s="47"/>
      <c r="AJ1263" s="47"/>
      <c r="AK1263" s="47"/>
      <c r="AL1263" s="47"/>
      <c r="AM1263" s="47"/>
      <c r="AN1263" s="47"/>
      <c r="AO1263" s="47"/>
      <c r="AP1263" s="47"/>
      <c r="AQ1263" s="47"/>
      <c r="AR1263" s="47"/>
      <c r="AS1263" s="47"/>
      <c r="AT1263" s="47"/>
      <c r="AU1263" s="47"/>
      <c r="AV1263" s="47"/>
      <c r="AW1263" s="47"/>
      <c r="AX1263" s="47"/>
      <c r="AY1263" s="47"/>
      <c r="AZ1263" s="47"/>
      <c r="BA1263" s="47"/>
      <c r="BB1263" s="47"/>
      <c r="BC1263" s="47"/>
      <c r="BD1263" s="47"/>
      <c r="BE1263" s="47"/>
      <c r="BF1263" s="47"/>
      <c r="BG1263" s="47"/>
      <c r="BH1263" s="47"/>
      <c r="BI1263" s="47"/>
      <c r="BJ1263" s="47"/>
      <c r="BK1263" s="47"/>
      <c r="BL1263" s="47"/>
      <c r="BM1263" s="47"/>
      <c r="BN1263" s="47"/>
      <c r="BO1263" s="47"/>
      <c r="BP1263" s="47"/>
    </row>
    <row r="1264" spans="1:68" ht="12.75" customHeight="1">
      <c r="A1264" s="47"/>
      <c r="B1264" s="47"/>
      <c r="C1264" s="47"/>
      <c r="D1264" s="47"/>
      <c r="E1264" s="47"/>
      <c r="F1264" s="47"/>
      <c r="G1264" s="47"/>
      <c r="H1264" s="50"/>
      <c r="I1264" s="47"/>
      <c r="J1264" s="47"/>
      <c r="K1264" s="61"/>
      <c r="L1264" s="47"/>
      <c r="M1264" s="47"/>
      <c r="N1264" s="47"/>
      <c r="O1264" s="47"/>
      <c r="P1264" s="47"/>
      <c r="Q1264" s="47"/>
      <c r="R1264" s="47"/>
      <c r="S1264" s="47"/>
      <c r="T1264" s="47"/>
      <c r="U1264" s="47"/>
      <c r="V1264" s="47"/>
      <c r="W1264" s="47"/>
      <c r="X1264" s="47"/>
      <c r="Y1264" s="47"/>
      <c r="Z1264" s="47"/>
      <c r="AA1264" s="47"/>
      <c r="AB1264" s="47"/>
      <c r="AC1264" s="47"/>
      <c r="AD1264" s="47"/>
      <c r="AE1264" s="47"/>
      <c r="AF1264" s="47"/>
      <c r="AG1264" s="47"/>
      <c r="AH1264" s="47"/>
      <c r="AI1264" s="47"/>
      <c r="AJ1264" s="47"/>
      <c r="AK1264" s="47"/>
      <c r="AL1264" s="47"/>
      <c r="AM1264" s="47"/>
      <c r="AN1264" s="47"/>
      <c r="AO1264" s="47"/>
      <c r="AP1264" s="47"/>
      <c r="AQ1264" s="47"/>
      <c r="AR1264" s="47"/>
      <c r="AS1264" s="47"/>
      <c r="AT1264" s="47"/>
      <c r="AU1264" s="47"/>
      <c r="AV1264" s="47"/>
      <c r="AW1264" s="47"/>
      <c r="AX1264" s="47"/>
      <c r="AY1264" s="47"/>
      <c r="AZ1264" s="47"/>
      <c r="BA1264" s="47"/>
      <c r="BB1264" s="47"/>
      <c r="BC1264" s="47"/>
      <c r="BD1264" s="47"/>
      <c r="BE1264" s="47"/>
      <c r="BF1264" s="47"/>
      <c r="BG1264" s="47"/>
      <c r="BH1264" s="47"/>
      <c r="BI1264" s="47"/>
      <c r="BJ1264" s="47"/>
      <c r="BK1264" s="47"/>
      <c r="BL1264" s="47"/>
      <c r="BM1264" s="47"/>
      <c r="BN1264" s="47"/>
      <c r="BO1264" s="47"/>
      <c r="BP1264" s="47"/>
    </row>
    <row r="1265" spans="1:68" ht="12.75" customHeight="1">
      <c r="A1265" s="47"/>
      <c r="B1265" s="47"/>
      <c r="C1265" s="47"/>
      <c r="D1265" s="47"/>
      <c r="E1265" s="47"/>
      <c r="F1265" s="47"/>
      <c r="G1265" s="47"/>
      <c r="H1265" s="50"/>
      <c r="I1265" s="47"/>
      <c r="J1265" s="47"/>
      <c r="K1265" s="61"/>
      <c r="L1265" s="47"/>
      <c r="M1265" s="47"/>
      <c r="N1265" s="47"/>
      <c r="O1265" s="47"/>
      <c r="P1265" s="47"/>
      <c r="Q1265" s="47"/>
      <c r="R1265" s="47"/>
      <c r="S1265" s="47"/>
      <c r="T1265" s="47"/>
      <c r="U1265" s="47"/>
      <c r="V1265" s="47"/>
      <c r="W1265" s="47"/>
      <c r="X1265" s="47"/>
      <c r="Y1265" s="47"/>
      <c r="Z1265" s="47"/>
      <c r="AA1265" s="47"/>
      <c r="AB1265" s="47"/>
      <c r="AC1265" s="47"/>
      <c r="AD1265" s="47"/>
      <c r="AE1265" s="47"/>
      <c r="AF1265" s="47"/>
      <c r="AG1265" s="47"/>
      <c r="AH1265" s="47"/>
      <c r="AI1265" s="47"/>
      <c r="AJ1265" s="47"/>
      <c r="AK1265" s="47"/>
      <c r="AL1265" s="47"/>
      <c r="AM1265" s="47"/>
      <c r="AN1265" s="47"/>
      <c r="AO1265" s="47"/>
      <c r="AP1265" s="47"/>
      <c r="AQ1265" s="47"/>
      <c r="AR1265" s="47"/>
      <c r="AS1265" s="47"/>
      <c r="AT1265" s="47"/>
      <c r="AU1265" s="47"/>
      <c r="AV1265" s="47"/>
      <c r="AW1265" s="47"/>
      <c r="AX1265" s="47"/>
      <c r="AY1265" s="47"/>
      <c r="AZ1265" s="47"/>
      <c r="BA1265" s="47"/>
      <c r="BB1265" s="47"/>
      <c r="BC1265" s="47"/>
      <c r="BD1265" s="47"/>
      <c r="BE1265" s="47"/>
      <c r="BF1265" s="47"/>
      <c r="BG1265" s="47"/>
      <c r="BH1265" s="47"/>
      <c r="BI1265" s="47"/>
      <c r="BJ1265" s="47"/>
      <c r="BK1265" s="47"/>
      <c r="BL1265" s="47"/>
      <c r="BM1265" s="47"/>
      <c r="BN1265" s="47"/>
      <c r="BO1265" s="47"/>
      <c r="BP1265" s="47"/>
    </row>
    <row r="1266" spans="1:68" ht="12.75" customHeight="1">
      <c r="A1266" s="47"/>
      <c r="B1266" s="47"/>
      <c r="C1266" s="47"/>
      <c r="D1266" s="47"/>
      <c r="E1266" s="47"/>
      <c r="F1266" s="47"/>
      <c r="G1266" s="47"/>
      <c r="H1266" s="50"/>
      <c r="I1266" s="47"/>
      <c r="J1266" s="47"/>
      <c r="K1266" s="61"/>
      <c r="L1266" s="47"/>
      <c r="M1266" s="47"/>
      <c r="N1266" s="47"/>
      <c r="O1266" s="47"/>
      <c r="P1266" s="47"/>
      <c r="Q1266" s="47"/>
      <c r="R1266" s="47"/>
      <c r="S1266" s="47"/>
      <c r="T1266" s="47"/>
      <c r="U1266" s="47"/>
      <c r="V1266" s="47"/>
      <c r="W1266" s="47"/>
      <c r="X1266" s="47"/>
      <c r="Y1266" s="47"/>
      <c r="Z1266" s="47"/>
      <c r="AA1266" s="47"/>
      <c r="AB1266" s="47"/>
      <c r="AC1266" s="47"/>
      <c r="AD1266" s="47"/>
      <c r="AE1266" s="47"/>
      <c r="AF1266" s="47"/>
      <c r="AG1266" s="47"/>
      <c r="AH1266" s="47"/>
      <c r="AI1266" s="47"/>
      <c r="AJ1266" s="47"/>
      <c r="AK1266" s="47"/>
      <c r="AL1266" s="47"/>
      <c r="AM1266" s="47"/>
      <c r="AN1266" s="47"/>
      <c r="AO1266" s="47"/>
      <c r="AP1266" s="47"/>
      <c r="AQ1266" s="47"/>
      <c r="AR1266" s="47"/>
      <c r="AS1266" s="47"/>
      <c r="AT1266" s="47"/>
      <c r="AU1266" s="47"/>
      <c r="AV1266" s="47"/>
      <c r="AW1266" s="47"/>
      <c r="AX1266" s="47"/>
      <c r="AY1266" s="47"/>
      <c r="AZ1266" s="47"/>
      <c r="BA1266" s="47"/>
      <c r="BB1266" s="47"/>
      <c r="BC1266" s="47"/>
      <c r="BD1266" s="47"/>
      <c r="BE1266" s="47"/>
      <c r="BF1266" s="47"/>
      <c r="BG1266" s="47"/>
      <c r="BH1266" s="47"/>
      <c r="BI1266" s="47"/>
      <c r="BJ1266" s="47"/>
      <c r="BK1266" s="47"/>
      <c r="BL1266" s="47"/>
      <c r="BM1266" s="47"/>
      <c r="BN1266" s="47"/>
      <c r="BO1266" s="47"/>
      <c r="BP1266" s="47"/>
    </row>
    <row r="1267" spans="1:68" ht="12.75" customHeight="1">
      <c r="A1267" s="47"/>
      <c r="B1267" s="47"/>
      <c r="C1267" s="47"/>
      <c r="D1267" s="47"/>
      <c r="E1267" s="47"/>
      <c r="F1267" s="47"/>
      <c r="G1267" s="47"/>
      <c r="H1267" s="50"/>
      <c r="I1267" s="47"/>
      <c r="J1267" s="47"/>
      <c r="K1267" s="61"/>
      <c r="L1267" s="47"/>
      <c r="M1267" s="47"/>
      <c r="N1267" s="47"/>
      <c r="O1267" s="47"/>
      <c r="P1267" s="47"/>
      <c r="Q1267" s="47"/>
      <c r="R1267" s="47"/>
      <c r="S1267" s="47"/>
      <c r="T1267" s="47"/>
      <c r="U1267" s="47"/>
      <c r="V1267" s="47"/>
      <c r="W1267" s="47"/>
      <c r="X1267" s="47"/>
      <c r="Y1267" s="47"/>
      <c r="Z1267" s="47"/>
      <c r="AA1267" s="47"/>
      <c r="AB1267" s="47"/>
      <c r="AC1267" s="47"/>
      <c r="AD1267" s="47"/>
      <c r="AE1267" s="47"/>
      <c r="AF1267" s="47"/>
      <c r="AG1267" s="47"/>
      <c r="AH1267" s="47"/>
      <c r="AI1267" s="47"/>
      <c r="AJ1267" s="47"/>
      <c r="AK1267" s="47"/>
      <c r="AL1267" s="47"/>
      <c r="AM1267" s="47"/>
      <c r="AN1267" s="47"/>
      <c r="AO1267" s="47"/>
      <c r="AP1267" s="47"/>
      <c r="AQ1267" s="47"/>
      <c r="AR1267" s="47"/>
      <c r="AS1267" s="47"/>
      <c r="AT1267" s="47"/>
      <c r="AU1267" s="47"/>
      <c r="AV1267" s="47"/>
      <c r="AW1267" s="47"/>
      <c r="AX1267" s="47"/>
      <c r="AY1267" s="47"/>
      <c r="AZ1267" s="47"/>
      <c r="BA1267" s="47"/>
      <c r="BB1267" s="47"/>
      <c r="BC1267" s="47"/>
      <c r="BD1267" s="47"/>
      <c r="BE1267" s="47"/>
      <c r="BF1267" s="47"/>
      <c r="BG1267" s="47"/>
      <c r="BH1267" s="47"/>
      <c r="BI1267" s="47"/>
      <c r="BJ1267" s="47"/>
      <c r="BK1267" s="47"/>
      <c r="BL1267" s="47"/>
      <c r="BM1267" s="47"/>
      <c r="BN1267" s="47"/>
      <c r="BO1267" s="47"/>
      <c r="BP1267" s="47"/>
    </row>
    <row r="1268" spans="1:68" ht="12.75" customHeight="1">
      <c r="A1268" s="47"/>
      <c r="B1268" s="47"/>
      <c r="C1268" s="47"/>
      <c r="D1268" s="47"/>
      <c r="E1268" s="47"/>
      <c r="F1268" s="47"/>
      <c r="G1268" s="47"/>
      <c r="H1268" s="50"/>
      <c r="I1268" s="47"/>
      <c r="J1268" s="47"/>
      <c r="K1268" s="61"/>
      <c r="L1268" s="47"/>
      <c r="M1268" s="47"/>
      <c r="N1268" s="47"/>
      <c r="O1268" s="47"/>
      <c r="P1268" s="47"/>
      <c r="Q1268" s="47"/>
      <c r="R1268" s="47"/>
      <c r="S1268" s="47"/>
      <c r="T1268" s="47"/>
      <c r="U1268" s="47"/>
      <c r="V1268" s="47"/>
      <c r="W1268" s="47"/>
      <c r="X1268" s="47"/>
      <c r="Y1268" s="47"/>
      <c r="Z1268" s="47"/>
      <c r="AA1268" s="47"/>
      <c r="AB1268" s="47"/>
      <c r="AC1268" s="47"/>
      <c r="AD1268" s="47"/>
      <c r="AE1268" s="47"/>
      <c r="AF1268" s="47"/>
      <c r="AG1268" s="47"/>
      <c r="AH1268" s="47"/>
      <c r="AI1268" s="47"/>
      <c r="AJ1268" s="47"/>
      <c r="AK1268" s="47"/>
      <c r="AL1268" s="47"/>
      <c r="AM1268" s="47"/>
      <c r="AN1268" s="47"/>
      <c r="AO1268" s="47"/>
      <c r="AP1268" s="47"/>
      <c r="AQ1268" s="47"/>
      <c r="AR1268" s="47"/>
      <c r="AS1268" s="47"/>
      <c r="AT1268" s="47"/>
      <c r="AU1268" s="47"/>
      <c r="AV1268" s="47"/>
      <c r="AW1268" s="47"/>
      <c r="AX1268" s="47"/>
      <c r="AY1268" s="47"/>
      <c r="AZ1268" s="47"/>
      <c r="BA1268" s="47"/>
      <c r="BB1268" s="47"/>
      <c r="BC1268" s="47"/>
      <c r="BD1268" s="47"/>
      <c r="BE1268" s="47"/>
      <c r="BF1268" s="47"/>
      <c r="BG1268" s="47"/>
      <c r="BH1268" s="47"/>
      <c r="BI1268" s="47"/>
      <c r="BJ1268" s="47"/>
      <c r="BK1268" s="47"/>
      <c r="BL1268" s="47"/>
      <c r="BM1268" s="47"/>
      <c r="BN1268" s="47"/>
      <c r="BO1268" s="47"/>
      <c r="BP1268" s="47"/>
    </row>
    <row r="1269" spans="1:68" ht="12.75" customHeight="1">
      <c r="A1269" s="47"/>
      <c r="B1269" s="47"/>
      <c r="C1269" s="47"/>
      <c r="D1269" s="47"/>
      <c r="E1269" s="47"/>
      <c r="F1269" s="47"/>
      <c r="G1269" s="47"/>
      <c r="H1269" s="50"/>
      <c r="I1269" s="47"/>
      <c r="J1269" s="47"/>
      <c r="K1269" s="61"/>
      <c r="L1269" s="47"/>
      <c r="M1269" s="47"/>
      <c r="N1269" s="47"/>
      <c r="O1269" s="47"/>
      <c r="P1269" s="47"/>
      <c r="Q1269" s="47"/>
      <c r="R1269" s="47"/>
      <c r="S1269" s="47"/>
      <c r="T1269" s="47"/>
      <c r="U1269" s="47"/>
      <c r="V1269" s="47"/>
      <c r="W1269" s="47"/>
      <c r="X1269" s="47"/>
      <c r="Y1269" s="47"/>
      <c r="Z1269" s="47"/>
      <c r="AA1269" s="47"/>
      <c r="AB1269" s="47"/>
      <c r="AC1269" s="47"/>
      <c r="AD1269" s="47"/>
      <c r="AE1269" s="47"/>
      <c r="AF1269" s="47"/>
      <c r="AG1269" s="47"/>
      <c r="AH1269" s="47"/>
      <c r="AI1269" s="47"/>
      <c r="AJ1269" s="47"/>
      <c r="AK1269" s="47"/>
      <c r="AL1269" s="47"/>
      <c r="AM1269" s="47"/>
      <c r="AN1269" s="47"/>
      <c r="AO1269" s="47"/>
      <c r="AP1269" s="47"/>
      <c r="AQ1269" s="47"/>
      <c r="AR1269" s="47"/>
      <c r="AS1269" s="47"/>
      <c r="AT1269" s="47"/>
      <c r="AU1269" s="47"/>
      <c r="AV1269" s="47"/>
      <c r="AW1269" s="47"/>
      <c r="AX1269" s="47"/>
      <c r="AY1269" s="47"/>
      <c r="AZ1269" s="47"/>
      <c r="BA1269" s="47"/>
      <c r="BB1269" s="47"/>
      <c r="BC1269" s="47"/>
      <c r="BD1269" s="47"/>
      <c r="BE1269" s="47"/>
      <c r="BF1269" s="47"/>
      <c r="BG1269" s="47"/>
      <c r="BH1269" s="47"/>
      <c r="BI1269" s="47"/>
      <c r="BJ1269" s="47"/>
      <c r="BK1269" s="47"/>
      <c r="BL1269" s="47"/>
      <c r="BM1269" s="47"/>
      <c r="BN1269" s="47"/>
      <c r="BO1269" s="47"/>
      <c r="BP1269" s="47"/>
    </row>
    <row r="1270" spans="1:68" ht="12.75" customHeight="1">
      <c r="A1270" s="47"/>
      <c r="B1270" s="47"/>
      <c r="C1270" s="47"/>
      <c r="D1270" s="47"/>
      <c r="E1270" s="47"/>
      <c r="F1270" s="47"/>
      <c r="G1270" s="47"/>
      <c r="H1270" s="50"/>
      <c r="I1270" s="47"/>
      <c r="J1270" s="47"/>
      <c r="K1270" s="61"/>
      <c r="L1270" s="47"/>
      <c r="M1270" s="47"/>
      <c r="N1270" s="47"/>
      <c r="O1270" s="47"/>
      <c r="P1270" s="47"/>
      <c r="Q1270" s="47"/>
      <c r="R1270" s="47"/>
      <c r="S1270" s="47"/>
      <c r="T1270" s="47"/>
      <c r="U1270" s="47"/>
      <c r="V1270" s="47"/>
      <c r="W1270" s="47"/>
      <c r="X1270" s="47"/>
      <c r="Y1270" s="47"/>
      <c r="Z1270" s="47"/>
      <c r="AA1270" s="47"/>
      <c r="AB1270" s="47"/>
      <c r="AC1270" s="47"/>
      <c r="AD1270" s="47"/>
      <c r="AE1270" s="47"/>
      <c r="AF1270" s="47"/>
      <c r="AG1270" s="47"/>
      <c r="AH1270" s="47"/>
      <c r="AI1270" s="47"/>
      <c r="AJ1270" s="47"/>
      <c r="AK1270" s="47"/>
      <c r="AL1270" s="47"/>
      <c r="AM1270" s="47"/>
      <c r="AN1270" s="47"/>
      <c r="AO1270" s="47"/>
      <c r="AP1270" s="47"/>
      <c r="AQ1270" s="47"/>
      <c r="AR1270" s="47"/>
      <c r="AS1270" s="47"/>
      <c r="AT1270" s="47"/>
      <c r="AU1270" s="47"/>
      <c r="AV1270" s="47"/>
      <c r="AW1270" s="47"/>
      <c r="AX1270" s="47"/>
      <c r="AY1270" s="47"/>
      <c r="AZ1270" s="47"/>
      <c r="BA1270" s="47"/>
      <c r="BB1270" s="47"/>
      <c r="BC1270" s="47"/>
      <c r="BD1270" s="47"/>
      <c r="BE1270" s="47"/>
      <c r="BF1270" s="47"/>
      <c r="BG1270" s="47"/>
      <c r="BH1270" s="47"/>
      <c r="BI1270" s="47"/>
      <c r="BJ1270" s="47"/>
      <c r="BK1270" s="47"/>
      <c r="BL1270" s="47"/>
      <c r="BM1270" s="47"/>
      <c r="BN1270" s="47"/>
      <c r="BO1270" s="47"/>
      <c r="BP1270" s="47"/>
    </row>
    <row r="1271" spans="1:68" ht="12.75" customHeight="1">
      <c r="A1271" s="47"/>
      <c r="B1271" s="47"/>
      <c r="C1271" s="47"/>
      <c r="D1271" s="47"/>
      <c r="E1271" s="47"/>
      <c r="F1271" s="47"/>
      <c r="G1271" s="47"/>
      <c r="H1271" s="50"/>
      <c r="I1271" s="47"/>
      <c r="J1271" s="47"/>
      <c r="K1271" s="61"/>
      <c r="L1271" s="47"/>
      <c r="M1271" s="47"/>
      <c r="N1271" s="47"/>
      <c r="O1271" s="47"/>
      <c r="P1271" s="47"/>
      <c r="Q1271" s="47"/>
      <c r="R1271" s="47"/>
      <c r="S1271" s="47"/>
      <c r="T1271" s="47"/>
      <c r="U1271" s="47"/>
      <c r="V1271" s="47"/>
      <c r="W1271" s="47"/>
      <c r="X1271" s="47"/>
      <c r="Y1271" s="47"/>
      <c r="Z1271" s="47"/>
      <c r="AA1271" s="47"/>
      <c r="AB1271" s="47"/>
      <c r="AC1271" s="47"/>
      <c r="AD1271" s="47"/>
      <c r="AE1271" s="47"/>
      <c r="AF1271" s="47"/>
      <c r="AG1271" s="47"/>
      <c r="AH1271" s="47"/>
      <c r="AI1271" s="47"/>
      <c r="AJ1271" s="47"/>
      <c r="AK1271" s="47"/>
      <c r="AL1271" s="47"/>
      <c r="AM1271" s="47"/>
      <c r="AN1271" s="47"/>
      <c r="AO1271" s="47"/>
      <c r="AP1271" s="47"/>
      <c r="AQ1271" s="47"/>
      <c r="AR1271" s="47"/>
      <c r="AS1271" s="47"/>
      <c r="AT1271" s="47"/>
      <c r="AU1271" s="47"/>
      <c r="AV1271" s="47"/>
      <c r="AW1271" s="47"/>
      <c r="AX1271" s="47"/>
      <c r="AY1271" s="47"/>
      <c r="AZ1271" s="47"/>
      <c r="BA1271" s="47"/>
      <c r="BB1271" s="47"/>
      <c r="BC1271" s="47"/>
      <c r="BD1271" s="47"/>
      <c r="BE1271" s="47"/>
      <c r="BF1271" s="47"/>
      <c r="BG1271" s="47"/>
      <c r="BH1271" s="47"/>
      <c r="BI1271" s="47"/>
      <c r="BJ1271" s="47"/>
      <c r="BK1271" s="47"/>
      <c r="BL1271" s="47"/>
      <c r="BM1271" s="47"/>
      <c r="BN1271" s="47"/>
      <c r="BO1271" s="47"/>
      <c r="BP1271" s="47"/>
    </row>
    <row r="1272" spans="1:68" ht="12.75" customHeight="1">
      <c r="A1272" s="47"/>
      <c r="B1272" s="47"/>
      <c r="C1272" s="47"/>
      <c r="D1272" s="47"/>
      <c r="E1272" s="47"/>
      <c r="F1272" s="47"/>
      <c r="G1272" s="47"/>
      <c r="H1272" s="50"/>
      <c r="I1272" s="47"/>
      <c r="J1272" s="47"/>
      <c r="K1272" s="61"/>
      <c r="L1272" s="47"/>
      <c r="M1272" s="47"/>
      <c r="N1272" s="47"/>
      <c r="O1272" s="47"/>
      <c r="P1272" s="47"/>
      <c r="Q1272" s="47"/>
      <c r="R1272" s="47"/>
      <c r="S1272" s="47"/>
      <c r="T1272" s="47"/>
      <c r="U1272" s="47"/>
      <c r="V1272" s="47"/>
      <c r="W1272" s="47"/>
      <c r="X1272" s="47"/>
      <c r="Y1272" s="47"/>
      <c r="Z1272" s="47"/>
      <c r="AA1272" s="47"/>
      <c r="AB1272" s="47"/>
      <c r="AC1272" s="47"/>
      <c r="AD1272" s="47"/>
      <c r="AE1272" s="47"/>
      <c r="AF1272" s="47"/>
      <c r="AG1272" s="47"/>
      <c r="AH1272" s="47"/>
      <c r="AI1272" s="47"/>
      <c r="AJ1272" s="47"/>
      <c r="AK1272" s="47"/>
      <c r="AL1272" s="47"/>
      <c r="AM1272" s="47"/>
      <c r="AN1272" s="47"/>
      <c r="AO1272" s="47"/>
      <c r="AP1272" s="47"/>
      <c r="AQ1272" s="47"/>
      <c r="AR1272" s="47"/>
      <c r="AS1272" s="47"/>
      <c r="AT1272" s="47"/>
      <c r="AU1272" s="47"/>
      <c r="AV1272" s="47"/>
      <c r="AW1272" s="47"/>
      <c r="AX1272" s="47"/>
      <c r="AY1272" s="47"/>
      <c r="AZ1272" s="47"/>
      <c r="BA1272" s="47"/>
      <c r="BB1272" s="47"/>
      <c r="BC1272" s="47"/>
      <c r="BD1272" s="47"/>
      <c r="BE1272" s="47"/>
      <c r="BF1272" s="47"/>
      <c r="BG1272" s="47"/>
      <c r="BH1272" s="47"/>
      <c r="BI1272" s="47"/>
      <c r="BJ1272" s="47"/>
      <c r="BK1272" s="47"/>
      <c r="BL1272" s="47"/>
      <c r="BM1272" s="47"/>
      <c r="BN1272" s="47"/>
      <c r="BO1272" s="47"/>
      <c r="BP1272" s="47"/>
    </row>
    <row r="1273" spans="1:68" ht="12.75" customHeight="1">
      <c r="A1273" s="47"/>
      <c r="B1273" s="47"/>
      <c r="C1273" s="47"/>
      <c r="D1273" s="47"/>
      <c r="E1273" s="47"/>
      <c r="F1273" s="47"/>
      <c r="G1273" s="47"/>
      <c r="H1273" s="50"/>
      <c r="I1273" s="47"/>
      <c r="J1273" s="47"/>
      <c r="K1273" s="61"/>
      <c r="L1273" s="47"/>
      <c r="M1273" s="47"/>
      <c r="N1273" s="47"/>
      <c r="O1273" s="47"/>
      <c r="P1273" s="47"/>
      <c r="Q1273" s="47"/>
      <c r="R1273" s="47"/>
      <c r="S1273" s="47"/>
      <c r="T1273" s="47"/>
      <c r="U1273" s="47"/>
      <c r="V1273" s="47"/>
      <c r="W1273" s="47"/>
      <c r="X1273" s="47"/>
      <c r="Y1273" s="47"/>
      <c r="Z1273" s="47"/>
      <c r="AA1273" s="47"/>
      <c r="AB1273" s="47"/>
      <c r="AC1273" s="47"/>
      <c r="AD1273" s="47"/>
      <c r="AE1273" s="47"/>
      <c r="AF1273" s="47"/>
      <c r="AG1273" s="47"/>
      <c r="AH1273" s="47"/>
      <c r="AI1273" s="47"/>
      <c r="AJ1273" s="47"/>
      <c r="AK1273" s="47"/>
      <c r="AL1273" s="47"/>
      <c r="AM1273" s="47"/>
      <c r="AN1273" s="47"/>
      <c r="AO1273" s="47"/>
      <c r="AP1273" s="47"/>
      <c r="AQ1273" s="47"/>
      <c r="AR1273" s="47"/>
      <c r="AS1273" s="47"/>
      <c r="AT1273" s="47"/>
      <c r="AU1273" s="47"/>
      <c r="AV1273" s="47"/>
      <c r="AW1273" s="47"/>
      <c r="AX1273" s="47"/>
      <c r="AY1273" s="47"/>
      <c r="AZ1273" s="47"/>
      <c r="BA1273" s="47"/>
      <c r="BB1273" s="47"/>
      <c r="BC1273" s="47"/>
      <c r="BD1273" s="47"/>
      <c r="BE1273" s="47"/>
      <c r="BF1273" s="47"/>
      <c r="BG1273" s="47"/>
      <c r="BH1273" s="47"/>
      <c r="BI1273" s="47"/>
      <c r="BJ1273" s="47"/>
      <c r="BK1273" s="47"/>
      <c r="BL1273" s="47"/>
      <c r="BM1273" s="47"/>
      <c r="BN1273" s="47"/>
      <c r="BO1273" s="47"/>
      <c r="BP1273" s="47"/>
    </row>
    <row r="1274" spans="1:68" ht="12.75" customHeight="1">
      <c r="A1274" s="47"/>
      <c r="B1274" s="47"/>
      <c r="C1274" s="47"/>
      <c r="D1274" s="47"/>
      <c r="E1274" s="47"/>
      <c r="F1274" s="47"/>
      <c r="G1274" s="47"/>
      <c r="H1274" s="50"/>
      <c r="I1274" s="47"/>
      <c r="J1274" s="47"/>
      <c r="K1274" s="61"/>
      <c r="L1274" s="47"/>
      <c r="M1274" s="47"/>
      <c r="N1274" s="47"/>
      <c r="O1274" s="47"/>
      <c r="P1274" s="47"/>
      <c r="Q1274" s="47"/>
      <c r="R1274" s="47"/>
      <c r="S1274" s="47"/>
      <c r="T1274" s="47"/>
      <c r="U1274" s="47"/>
      <c r="V1274" s="47"/>
      <c r="W1274" s="47"/>
      <c r="X1274" s="47"/>
      <c r="Y1274" s="47"/>
      <c r="Z1274" s="47"/>
      <c r="AA1274" s="47"/>
      <c r="AB1274" s="47"/>
      <c r="AC1274" s="47"/>
      <c r="AD1274" s="47"/>
      <c r="AE1274" s="47"/>
      <c r="AF1274" s="47"/>
      <c r="AG1274" s="47"/>
      <c r="AH1274" s="47"/>
      <c r="AI1274" s="47"/>
      <c r="AJ1274" s="47"/>
      <c r="AK1274" s="47"/>
      <c r="AL1274" s="47"/>
      <c r="AM1274" s="47"/>
      <c r="AN1274" s="47"/>
      <c r="AO1274" s="47"/>
      <c r="AP1274" s="47"/>
      <c r="AQ1274" s="47"/>
      <c r="AR1274" s="47"/>
      <c r="AS1274" s="47"/>
      <c r="AT1274" s="47"/>
      <c r="AU1274" s="47"/>
      <c r="AV1274" s="47"/>
      <c r="AW1274" s="47"/>
      <c r="AX1274" s="47"/>
      <c r="AY1274" s="47"/>
      <c r="AZ1274" s="47"/>
      <c r="BA1274" s="47"/>
      <c r="BB1274" s="47"/>
      <c r="BC1274" s="47"/>
      <c r="BD1274" s="47"/>
      <c r="BE1274" s="47"/>
      <c r="BF1274" s="47"/>
      <c r="BG1274" s="47"/>
      <c r="BH1274" s="47"/>
      <c r="BI1274" s="47"/>
      <c r="BJ1274" s="47"/>
      <c r="BK1274" s="47"/>
      <c r="BL1274" s="47"/>
      <c r="BM1274" s="47"/>
      <c r="BN1274" s="47"/>
      <c r="BO1274" s="47"/>
      <c r="BP1274" s="47"/>
    </row>
    <row r="1275" spans="1:68" ht="12.75" customHeight="1">
      <c r="A1275" s="47"/>
      <c r="B1275" s="47"/>
      <c r="C1275" s="47"/>
      <c r="D1275" s="47"/>
      <c r="E1275" s="47"/>
      <c r="F1275" s="47"/>
      <c r="G1275" s="47"/>
      <c r="H1275" s="50"/>
      <c r="I1275" s="47"/>
      <c r="J1275" s="47"/>
      <c r="K1275" s="61"/>
      <c r="L1275" s="47"/>
      <c r="M1275" s="47"/>
      <c r="N1275" s="47"/>
      <c r="O1275" s="47"/>
      <c r="P1275" s="47"/>
      <c r="Q1275" s="47"/>
      <c r="R1275" s="47"/>
      <c r="S1275" s="47"/>
      <c r="T1275" s="47"/>
      <c r="U1275" s="47"/>
      <c r="V1275" s="47"/>
      <c r="W1275" s="47"/>
      <c r="X1275" s="47"/>
      <c r="Y1275" s="47"/>
      <c r="Z1275" s="47"/>
      <c r="AA1275" s="47"/>
      <c r="AB1275" s="47"/>
      <c r="AC1275" s="47"/>
      <c r="AD1275" s="47"/>
      <c r="AE1275" s="47"/>
      <c r="AF1275" s="47"/>
      <c r="AG1275" s="47"/>
      <c r="AH1275" s="47"/>
      <c r="AI1275" s="47"/>
      <c r="AJ1275" s="47"/>
      <c r="AK1275" s="47"/>
      <c r="AL1275" s="47"/>
      <c r="AM1275" s="47"/>
      <c r="AN1275" s="47"/>
      <c r="AO1275" s="47"/>
      <c r="AP1275" s="47"/>
      <c r="AQ1275" s="47"/>
      <c r="AR1275" s="47"/>
      <c r="AS1275" s="47"/>
      <c r="AT1275" s="47"/>
      <c r="AU1275" s="47"/>
      <c r="AV1275" s="47"/>
      <c r="AW1275" s="47"/>
      <c r="AX1275" s="47"/>
      <c r="AY1275" s="47"/>
      <c r="AZ1275" s="47"/>
      <c r="BA1275" s="47"/>
      <c r="BB1275" s="47"/>
      <c r="BC1275" s="47"/>
      <c r="BD1275" s="47"/>
      <c r="BE1275" s="47"/>
      <c r="BF1275" s="47"/>
      <c r="BG1275" s="47"/>
      <c r="BH1275" s="47"/>
      <c r="BI1275" s="47"/>
      <c r="BJ1275" s="47"/>
      <c r="BK1275" s="47"/>
      <c r="BL1275" s="47"/>
      <c r="BM1275" s="47"/>
      <c r="BN1275" s="47"/>
      <c r="BO1275" s="47"/>
      <c r="BP1275" s="47"/>
    </row>
    <row r="1276" spans="1:68" ht="12.75" customHeight="1">
      <c r="A1276" s="47"/>
      <c r="B1276" s="47"/>
      <c r="C1276" s="47"/>
      <c r="D1276" s="47"/>
      <c r="E1276" s="47"/>
      <c r="F1276" s="47"/>
      <c r="G1276" s="47"/>
      <c r="H1276" s="50"/>
      <c r="I1276" s="47"/>
      <c r="J1276" s="47"/>
      <c r="K1276" s="61"/>
      <c r="L1276" s="47"/>
      <c r="M1276" s="47"/>
      <c r="N1276" s="47"/>
      <c r="O1276" s="47"/>
      <c r="P1276" s="47"/>
      <c r="Q1276" s="47"/>
      <c r="R1276" s="47"/>
      <c r="S1276" s="47"/>
      <c r="T1276" s="47"/>
      <c r="U1276" s="47"/>
      <c r="V1276" s="47"/>
      <c r="W1276" s="47"/>
      <c r="X1276" s="47"/>
      <c r="Y1276" s="47"/>
      <c r="Z1276" s="47"/>
      <c r="AA1276" s="47"/>
      <c r="AB1276" s="47"/>
      <c r="AC1276" s="47"/>
      <c r="AD1276" s="47"/>
      <c r="AE1276" s="47"/>
      <c r="AF1276" s="47"/>
      <c r="AG1276" s="47"/>
      <c r="AH1276" s="47"/>
      <c r="AI1276" s="47"/>
      <c r="AJ1276" s="47"/>
      <c r="AK1276" s="47"/>
      <c r="AL1276" s="47"/>
      <c r="AM1276" s="47"/>
      <c r="AN1276" s="47"/>
      <c r="AO1276" s="47"/>
      <c r="AP1276" s="47"/>
      <c r="AQ1276" s="47"/>
      <c r="AR1276" s="47"/>
      <c r="AS1276" s="47"/>
      <c r="AT1276" s="47"/>
      <c r="AU1276" s="47"/>
      <c r="AV1276" s="47"/>
      <c r="AW1276" s="47"/>
      <c r="AX1276" s="47"/>
      <c r="AY1276" s="47"/>
      <c r="AZ1276" s="47"/>
      <c r="BA1276" s="47"/>
      <c r="BB1276" s="47"/>
      <c r="BC1276" s="47"/>
      <c r="BD1276" s="47"/>
      <c r="BE1276" s="47"/>
      <c r="BF1276" s="47"/>
      <c r="BG1276" s="47"/>
      <c r="BH1276" s="47"/>
      <c r="BI1276" s="47"/>
      <c r="BJ1276" s="47"/>
      <c r="BK1276" s="47"/>
      <c r="BL1276" s="47"/>
      <c r="BM1276" s="47"/>
      <c r="BN1276" s="47"/>
      <c r="BO1276" s="47"/>
      <c r="BP1276" s="47"/>
    </row>
    <row r="1277" spans="1:68" ht="12.75" customHeight="1">
      <c r="A1277" s="47"/>
      <c r="B1277" s="47"/>
      <c r="C1277" s="47"/>
      <c r="D1277" s="47"/>
      <c r="E1277" s="47"/>
      <c r="F1277" s="47"/>
      <c r="G1277" s="47"/>
      <c r="H1277" s="50"/>
      <c r="I1277" s="47"/>
      <c r="J1277" s="47"/>
      <c r="K1277" s="61"/>
      <c r="L1277" s="47"/>
      <c r="M1277" s="47"/>
      <c r="N1277" s="47"/>
      <c r="O1277" s="47"/>
      <c r="P1277" s="47"/>
      <c r="Q1277" s="47"/>
      <c r="R1277" s="47"/>
      <c r="S1277" s="47"/>
      <c r="T1277" s="47"/>
      <c r="U1277" s="47"/>
      <c r="V1277" s="47"/>
      <c r="W1277" s="47"/>
      <c r="X1277" s="47"/>
      <c r="Y1277" s="47"/>
      <c r="Z1277" s="47"/>
      <c r="AA1277" s="47"/>
      <c r="AB1277" s="47"/>
      <c r="AC1277" s="47"/>
      <c r="AD1277" s="47"/>
      <c r="AE1277" s="47"/>
      <c r="AF1277" s="47"/>
      <c r="AG1277" s="47"/>
      <c r="AH1277" s="47"/>
      <c r="AI1277" s="47"/>
      <c r="AJ1277" s="47"/>
      <c r="AK1277" s="47"/>
      <c r="AL1277" s="47"/>
      <c r="AM1277" s="47"/>
      <c r="AN1277" s="47"/>
      <c r="AO1277" s="47"/>
      <c r="AP1277" s="47"/>
      <c r="AQ1277" s="47"/>
      <c r="AR1277" s="47"/>
      <c r="AS1277" s="47"/>
      <c r="AT1277" s="47"/>
      <c r="AU1277" s="47"/>
      <c r="AV1277" s="47"/>
      <c r="AW1277" s="47"/>
      <c r="AX1277" s="47"/>
      <c r="AY1277" s="47"/>
      <c r="AZ1277" s="47"/>
      <c r="BA1277" s="47"/>
      <c r="BB1277" s="47"/>
      <c r="BC1277" s="47"/>
      <c r="BD1277" s="47"/>
      <c r="BE1277" s="47"/>
      <c r="BF1277" s="47"/>
      <c r="BG1277" s="47"/>
      <c r="BH1277" s="47"/>
      <c r="BI1277" s="47"/>
      <c r="BJ1277" s="47"/>
      <c r="BK1277" s="47"/>
      <c r="BL1277" s="47"/>
      <c r="BM1277" s="47"/>
      <c r="BN1277" s="47"/>
      <c r="BO1277" s="47"/>
      <c r="BP1277" s="47"/>
    </row>
    <row r="1278" spans="1:68" ht="12.75" customHeight="1">
      <c r="A1278" s="47"/>
      <c r="B1278" s="47"/>
      <c r="C1278" s="47"/>
      <c r="D1278" s="47"/>
      <c r="E1278" s="47"/>
      <c r="F1278" s="47"/>
      <c r="G1278" s="47"/>
      <c r="H1278" s="50"/>
      <c r="I1278" s="47"/>
      <c r="J1278" s="47"/>
      <c r="K1278" s="61"/>
      <c r="L1278" s="47"/>
      <c r="M1278" s="47"/>
      <c r="N1278" s="47"/>
      <c r="O1278" s="47"/>
      <c r="P1278" s="47"/>
      <c r="Q1278" s="47"/>
      <c r="R1278" s="47"/>
      <c r="S1278" s="47"/>
      <c r="T1278" s="47"/>
      <c r="U1278" s="47"/>
      <c r="V1278" s="47"/>
      <c r="W1278" s="47"/>
      <c r="X1278" s="47"/>
      <c r="Y1278" s="47"/>
      <c r="Z1278" s="47"/>
      <c r="AA1278" s="47"/>
      <c r="AB1278" s="47"/>
      <c r="AC1278" s="47"/>
      <c r="AD1278" s="47"/>
      <c r="AE1278" s="47"/>
      <c r="AF1278" s="47"/>
      <c r="AG1278" s="47"/>
      <c r="AH1278" s="47"/>
      <c r="AI1278" s="47"/>
      <c r="AJ1278" s="47"/>
      <c r="AK1278" s="47"/>
      <c r="AL1278" s="47"/>
      <c r="AM1278" s="47"/>
      <c r="AN1278" s="47"/>
      <c r="AO1278" s="47"/>
      <c r="AP1278" s="47"/>
      <c r="AQ1278" s="47"/>
      <c r="AR1278" s="47"/>
      <c r="AS1278" s="47"/>
      <c r="AT1278" s="47"/>
      <c r="AU1278" s="47"/>
      <c r="AV1278" s="47"/>
      <c r="AW1278" s="47"/>
      <c r="AX1278" s="47"/>
      <c r="AY1278" s="47"/>
      <c r="AZ1278" s="47"/>
      <c r="BA1278" s="47"/>
      <c r="BB1278" s="47"/>
      <c r="BC1278" s="47"/>
      <c r="BD1278" s="47"/>
      <c r="BE1278" s="47"/>
      <c r="BF1278" s="47"/>
      <c r="BG1278" s="47"/>
      <c r="BH1278" s="47"/>
      <c r="BI1278" s="47"/>
      <c r="BJ1278" s="47"/>
      <c r="BK1278" s="47"/>
      <c r="BL1278" s="47"/>
      <c r="BM1278" s="47"/>
      <c r="BN1278" s="47"/>
      <c r="BO1278" s="47"/>
      <c r="BP1278" s="47"/>
    </row>
    <row r="1279" spans="1:68" ht="12.75" customHeight="1">
      <c r="A1279" s="47"/>
      <c r="B1279" s="47"/>
      <c r="C1279" s="47"/>
      <c r="D1279" s="47"/>
      <c r="E1279" s="47"/>
      <c r="F1279" s="47"/>
      <c r="G1279" s="47"/>
      <c r="H1279" s="50"/>
      <c r="I1279" s="47"/>
      <c r="J1279" s="47"/>
      <c r="K1279" s="61"/>
      <c r="L1279" s="47"/>
      <c r="M1279" s="47"/>
      <c r="N1279" s="47"/>
      <c r="O1279" s="47"/>
      <c r="P1279" s="47"/>
      <c r="Q1279" s="47"/>
      <c r="R1279" s="47"/>
      <c r="S1279" s="47"/>
      <c r="T1279" s="47"/>
      <c r="U1279" s="47"/>
      <c r="V1279" s="47"/>
      <c r="W1279" s="47"/>
      <c r="X1279" s="47"/>
      <c r="Y1279" s="47"/>
      <c r="Z1279" s="47"/>
      <c r="AA1279" s="47"/>
      <c r="AB1279" s="47"/>
      <c r="AC1279" s="47"/>
      <c r="AD1279" s="47"/>
      <c r="AE1279" s="47"/>
      <c r="AF1279" s="47"/>
      <c r="AG1279" s="47"/>
      <c r="AH1279" s="47"/>
      <c r="AI1279" s="47"/>
      <c r="AJ1279" s="47"/>
      <c r="AK1279" s="47"/>
      <c r="AL1279" s="47"/>
      <c r="AM1279" s="47"/>
      <c r="AN1279" s="47"/>
      <c r="AO1279" s="47"/>
      <c r="AP1279" s="47"/>
      <c r="AQ1279" s="47"/>
      <c r="AR1279" s="47"/>
      <c r="AS1279" s="47"/>
      <c r="AT1279" s="47"/>
      <c r="AU1279" s="47"/>
      <c r="AV1279" s="47"/>
      <c r="AW1279" s="47"/>
      <c r="AX1279" s="47"/>
      <c r="AY1279" s="47"/>
      <c r="AZ1279" s="47"/>
      <c r="BA1279" s="47"/>
      <c r="BB1279" s="47"/>
      <c r="BC1279" s="47"/>
      <c r="BD1279" s="47"/>
      <c r="BE1279" s="47"/>
      <c r="BF1279" s="47"/>
      <c r="BG1279" s="47"/>
      <c r="BH1279" s="47"/>
      <c r="BI1279" s="47"/>
      <c r="BJ1279" s="47"/>
      <c r="BK1279" s="47"/>
      <c r="BL1279" s="47"/>
      <c r="BM1279" s="47"/>
      <c r="BN1279" s="47"/>
      <c r="BO1279" s="47"/>
      <c r="BP1279" s="47"/>
    </row>
    <row r="1280" spans="1:68" ht="12.75" customHeight="1">
      <c r="A1280" s="47"/>
      <c r="B1280" s="47"/>
      <c r="C1280" s="47"/>
      <c r="D1280" s="47"/>
      <c r="E1280" s="47"/>
      <c r="F1280" s="47"/>
      <c r="G1280" s="47"/>
      <c r="H1280" s="50"/>
      <c r="I1280" s="47"/>
      <c r="J1280" s="47"/>
      <c r="K1280" s="61"/>
      <c r="L1280" s="47"/>
      <c r="M1280" s="47"/>
      <c r="N1280" s="47"/>
      <c r="O1280" s="47"/>
      <c r="P1280" s="47"/>
      <c r="Q1280" s="47"/>
      <c r="R1280" s="47"/>
      <c r="S1280" s="47"/>
      <c r="T1280" s="47"/>
      <c r="U1280" s="47"/>
      <c r="V1280" s="47"/>
      <c r="W1280" s="47"/>
      <c r="X1280" s="47"/>
      <c r="Y1280" s="47"/>
      <c r="Z1280" s="47"/>
      <c r="AA1280" s="47"/>
      <c r="AB1280" s="47"/>
      <c r="AC1280" s="47"/>
      <c r="AD1280" s="47"/>
      <c r="AE1280" s="47"/>
      <c r="AF1280" s="47"/>
      <c r="AG1280" s="47"/>
      <c r="AH1280" s="47"/>
      <c r="AI1280" s="47"/>
      <c r="AJ1280" s="47"/>
      <c r="AK1280" s="47"/>
      <c r="AL1280" s="47"/>
      <c r="AM1280" s="47"/>
      <c r="AN1280" s="47"/>
      <c r="AO1280" s="47"/>
      <c r="AP1280" s="47"/>
      <c r="AQ1280" s="47"/>
      <c r="AR1280" s="47"/>
      <c r="AS1280" s="47"/>
      <c r="AT1280" s="47"/>
      <c r="AU1280" s="47"/>
      <c r="AV1280" s="47"/>
      <c r="AW1280" s="47"/>
      <c r="AX1280" s="47"/>
      <c r="AY1280" s="47"/>
      <c r="AZ1280" s="47"/>
      <c r="BA1280" s="47"/>
      <c r="BB1280" s="47"/>
      <c r="BC1280" s="47"/>
      <c r="BD1280" s="47"/>
      <c r="BE1280" s="47"/>
      <c r="BF1280" s="47"/>
      <c r="BG1280" s="47"/>
      <c r="BH1280" s="47"/>
      <c r="BI1280" s="47"/>
      <c r="BJ1280" s="47"/>
      <c r="BK1280" s="47"/>
      <c r="BL1280" s="47"/>
      <c r="BM1280" s="47"/>
      <c r="BN1280" s="47"/>
      <c r="BO1280" s="47"/>
      <c r="BP1280" s="47"/>
    </row>
    <row r="1281" spans="1:68" ht="12.75" customHeight="1">
      <c r="A1281" s="47"/>
      <c r="B1281" s="47"/>
      <c r="C1281" s="47"/>
      <c r="D1281" s="47"/>
      <c r="E1281" s="47"/>
      <c r="F1281" s="47"/>
      <c r="G1281" s="47"/>
      <c r="H1281" s="50"/>
      <c r="I1281" s="47"/>
      <c r="J1281" s="47"/>
      <c r="K1281" s="61"/>
      <c r="L1281" s="47"/>
      <c r="M1281" s="47"/>
      <c r="N1281" s="47"/>
      <c r="O1281" s="47"/>
      <c r="P1281" s="47"/>
      <c r="Q1281" s="47"/>
      <c r="R1281" s="47"/>
      <c r="S1281" s="47"/>
      <c r="T1281" s="47"/>
      <c r="U1281" s="47"/>
      <c r="V1281" s="47"/>
      <c r="W1281" s="47"/>
      <c r="X1281" s="47"/>
      <c r="Y1281" s="47"/>
      <c r="Z1281" s="47"/>
      <c r="AA1281" s="47"/>
      <c r="AB1281" s="47"/>
      <c r="AC1281" s="47"/>
      <c r="AD1281" s="47"/>
      <c r="AE1281" s="47"/>
      <c r="AF1281" s="47"/>
      <c r="AG1281" s="47"/>
      <c r="AH1281" s="47"/>
      <c r="AI1281" s="47"/>
      <c r="AJ1281" s="47"/>
      <c r="AK1281" s="47"/>
      <c r="AL1281" s="47"/>
      <c r="AM1281" s="47"/>
      <c r="AN1281" s="47"/>
      <c r="AO1281" s="47"/>
      <c r="AP1281" s="47"/>
      <c r="AQ1281" s="47"/>
      <c r="AR1281" s="47"/>
      <c r="AS1281" s="47"/>
      <c r="AT1281" s="47"/>
      <c r="AU1281" s="47"/>
      <c r="AV1281" s="47"/>
      <c r="AW1281" s="47"/>
      <c r="AX1281" s="47"/>
      <c r="AY1281" s="47"/>
      <c r="AZ1281" s="47"/>
      <c r="BA1281" s="47"/>
      <c r="BB1281" s="47"/>
      <c r="BC1281" s="47"/>
      <c r="BD1281" s="47"/>
      <c r="BE1281" s="47"/>
      <c r="BF1281" s="47"/>
      <c r="BG1281" s="47"/>
      <c r="BH1281" s="47"/>
      <c r="BI1281" s="47"/>
      <c r="BJ1281" s="47"/>
      <c r="BK1281" s="47"/>
      <c r="BL1281" s="47"/>
      <c r="BM1281" s="47"/>
      <c r="BN1281" s="47"/>
      <c r="BO1281" s="47"/>
      <c r="BP1281" s="47"/>
    </row>
    <row r="1282" spans="1:68" ht="12.75" customHeight="1">
      <c r="A1282" s="47"/>
      <c r="B1282" s="47"/>
      <c r="C1282" s="47"/>
      <c r="D1282" s="47"/>
      <c r="E1282" s="47"/>
      <c r="F1282" s="47"/>
      <c r="G1282" s="47"/>
      <c r="H1282" s="50"/>
      <c r="I1282" s="47"/>
      <c r="J1282" s="47"/>
      <c r="K1282" s="61"/>
      <c r="L1282" s="47"/>
      <c r="M1282" s="47"/>
      <c r="N1282" s="47"/>
      <c r="O1282" s="47"/>
      <c r="P1282" s="47"/>
      <c r="Q1282" s="47"/>
      <c r="R1282" s="47"/>
      <c r="S1282" s="47"/>
      <c r="T1282" s="47"/>
      <c r="U1282" s="47"/>
      <c r="V1282" s="47"/>
      <c r="W1282" s="47"/>
      <c r="X1282" s="47"/>
      <c r="Y1282" s="47"/>
      <c r="Z1282" s="47"/>
      <c r="AA1282" s="47"/>
      <c r="AB1282" s="47"/>
      <c r="AC1282" s="47"/>
      <c r="AD1282" s="47"/>
      <c r="AE1282" s="47"/>
      <c r="AF1282" s="47"/>
      <c r="AG1282" s="47"/>
      <c r="AH1282" s="47"/>
      <c r="AI1282" s="47"/>
      <c r="AJ1282" s="47"/>
      <c r="AK1282" s="47"/>
      <c r="AL1282" s="47"/>
      <c r="AM1282" s="47"/>
      <c r="AN1282" s="47"/>
      <c r="AO1282" s="47"/>
      <c r="AP1282" s="47"/>
      <c r="AQ1282" s="47"/>
      <c r="AR1282" s="47"/>
      <c r="AS1282" s="47"/>
      <c r="AT1282" s="47"/>
      <c r="AU1282" s="47"/>
      <c r="AV1282" s="47"/>
      <c r="AW1282" s="47"/>
      <c r="AX1282" s="47"/>
      <c r="AY1282" s="47"/>
      <c r="AZ1282" s="47"/>
      <c r="BA1282" s="47"/>
      <c r="BB1282" s="47"/>
      <c r="BC1282" s="47"/>
      <c r="BD1282" s="47"/>
      <c r="BE1282" s="47"/>
      <c r="BF1282" s="47"/>
      <c r="BG1282" s="47"/>
      <c r="BH1282" s="47"/>
      <c r="BI1282" s="47"/>
      <c r="BJ1282" s="47"/>
      <c r="BK1282" s="47"/>
      <c r="BL1282" s="47"/>
      <c r="BM1282" s="47"/>
      <c r="BN1282" s="47"/>
      <c r="BO1282" s="47"/>
      <c r="BP1282" s="47"/>
    </row>
    <row r="1283" spans="1:68" ht="12.75" customHeight="1">
      <c r="A1283" s="47"/>
      <c r="B1283" s="47"/>
      <c r="C1283" s="47"/>
      <c r="D1283" s="47"/>
      <c r="E1283" s="47"/>
      <c r="F1283" s="47"/>
      <c r="G1283" s="47"/>
      <c r="H1283" s="50"/>
      <c r="I1283" s="47"/>
      <c r="J1283" s="47"/>
      <c r="K1283" s="61"/>
      <c r="L1283" s="47"/>
      <c r="M1283" s="47"/>
      <c r="N1283" s="47"/>
      <c r="O1283" s="47"/>
      <c r="P1283" s="47"/>
      <c r="Q1283" s="47"/>
      <c r="R1283" s="47"/>
      <c r="S1283" s="47"/>
      <c r="T1283" s="47"/>
      <c r="U1283" s="47"/>
      <c r="V1283" s="47"/>
      <c r="W1283" s="47"/>
      <c r="X1283" s="47"/>
      <c r="Y1283" s="47"/>
      <c r="Z1283" s="47"/>
      <c r="AA1283" s="47"/>
      <c r="AB1283" s="47"/>
      <c r="AC1283" s="47"/>
      <c r="AD1283" s="47"/>
      <c r="AE1283" s="47"/>
      <c r="AF1283" s="47"/>
      <c r="AG1283" s="47"/>
      <c r="AH1283" s="47"/>
      <c r="AI1283" s="47"/>
      <c r="AJ1283" s="47"/>
      <c r="AK1283" s="47"/>
      <c r="AL1283" s="47"/>
      <c r="AM1283" s="47"/>
      <c r="AN1283" s="47"/>
      <c r="AO1283" s="47"/>
      <c r="AP1283" s="47"/>
      <c r="AQ1283" s="47"/>
      <c r="AR1283" s="47"/>
      <c r="AS1283" s="47"/>
      <c r="AT1283" s="47"/>
      <c r="AU1283" s="47"/>
      <c r="AV1283" s="47"/>
      <c r="AW1283" s="47"/>
      <c r="AX1283" s="47"/>
      <c r="AY1283" s="47"/>
      <c r="AZ1283" s="47"/>
      <c r="BA1283" s="47"/>
      <c r="BB1283" s="47"/>
      <c r="BC1283" s="47"/>
      <c r="BD1283" s="47"/>
      <c r="BE1283" s="47"/>
      <c r="BF1283" s="47"/>
      <c r="BG1283" s="47"/>
      <c r="BH1283" s="47"/>
      <c r="BI1283" s="47"/>
      <c r="BJ1283" s="47"/>
      <c r="BK1283" s="47"/>
      <c r="BL1283" s="47"/>
      <c r="BM1283" s="47"/>
      <c r="BN1283" s="47"/>
      <c r="BO1283" s="47"/>
      <c r="BP1283" s="47"/>
    </row>
    <row r="1284" spans="1:68" ht="12.75" customHeight="1">
      <c r="A1284" s="47"/>
      <c r="B1284" s="47"/>
      <c r="C1284" s="47"/>
      <c r="D1284" s="47"/>
      <c r="E1284" s="47"/>
      <c r="F1284" s="47"/>
      <c r="G1284" s="47"/>
      <c r="H1284" s="50"/>
      <c r="I1284" s="47"/>
      <c r="J1284" s="47"/>
      <c r="K1284" s="61"/>
      <c r="L1284" s="47"/>
      <c r="M1284" s="47"/>
      <c r="N1284" s="47"/>
      <c r="O1284" s="47"/>
      <c r="P1284" s="47"/>
      <c r="Q1284" s="47"/>
      <c r="R1284" s="47"/>
      <c r="S1284" s="47"/>
      <c r="T1284" s="47"/>
      <c r="U1284" s="47"/>
      <c r="V1284" s="47"/>
      <c r="W1284" s="47"/>
      <c r="X1284" s="47"/>
      <c r="Y1284" s="47"/>
      <c r="Z1284" s="47"/>
      <c r="AA1284" s="47"/>
      <c r="AB1284" s="47"/>
      <c r="AC1284" s="47"/>
      <c r="AD1284" s="47"/>
      <c r="AE1284" s="47"/>
      <c r="AF1284" s="47"/>
      <c r="AG1284" s="47"/>
      <c r="AH1284" s="47"/>
      <c r="AI1284" s="47"/>
      <c r="AJ1284" s="47"/>
      <c r="AK1284" s="47"/>
      <c r="AL1284" s="47"/>
      <c r="AM1284" s="47"/>
      <c r="AN1284" s="47"/>
      <c r="AO1284" s="47"/>
      <c r="AP1284" s="47"/>
      <c r="AQ1284" s="47"/>
      <c r="AR1284" s="47"/>
      <c r="AS1284" s="47"/>
      <c r="AT1284" s="47"/>
      <c r="AU1284" s="47"/>
      <c r="AV1284" s="47"/>
      <c r="AW1284" s="47"/>
      <c r="AX1284" s="47"/>
      <c r="AY1284" s="47"/>
      <c r="AZ1284" s="47"/>
      <c r="BA1284" s="47"/>
      <c r="BB1284" s="47"/>
      <c r="BC1284" s="47"/>
      <c r="BD1284" s="47"/>
      <c r="BE1284" s="47"/>
      <c r="BF1284" s="47"/>
      <c r="BG1284" s="47"/>
      <c r="BH1284" s="47"/>
      <c r="BI1284" s="47"/>
      <c r="BJ1284" s="47"/>
      <c r="BK1284" s="47"/>
      <c r="BL1284" s="47"/>
      <c r="BM1284" s="47"/>
      <c r="BN1284" s="47"/>
      <c r="BO1284" s="47"/>
      <c r="BP1284" s="47"/>
    </row>
    <row r="1285" spans="1:68" ht="12.75" customHeight="1">
      <c r="A1285" s="47"/>
      <c r="B1285" s="47"/>
      <c r="C1285" s="47"/>
      <c r="D1285" s="47"/>
      <c r="E1285" s="47"/>
      <c r="F1285" s="47"/>
      <c r="G1285" s="47"/>
      <c r="H1285" s="50"/>
      <c r="I1285" s="47"/>
      <c r="J1285" s="47"/>
      <c r="K1285" s="61"/>
      <c r="L1285" s="47"/>
      <c r="M1285" s="47"/>
      <c r="N1285" s="47"/>
      <c r="O1285" s="47"/>
      <c r="P1285" s="47"/>
      <c r="Q1285" s="47"/>
      <c r="R1285" s="47"/>
      <c r="S1285" s="47"/>
      <c r="T1285" s="47"/>
      <c r="U1285" s="47"/>
      <c r="V1285" s="47"/>
      <c r="W1285" s="47"/>
      <c r="X1285" s="47"/>
      <c r="Y1285" s="47"/>
      <c r="Z1285" s="47"/>
      <c r="AA1285" s="47"/>
      <c r="AB1285" s="47"/>
      <c r="AC1285" s="47"/>
      <c r="AD1285" s="47"/>
      <c r="AE1285" s="47"/>
      <c r="AF1285" s="47"/>
      <c r="AG1285" s="47"/>
      <c r="AH1285" s="47"/>
      <c r="AI1285" s="47"/>
      <c r="AJ1285" s="47"/>
      <c r="AK1285" s="47"/>
      <c r="AL1285" s="47"/>
      <c r="AM1285" s="47"/>
      <c r="AN1285" s="47"/>
      <c r="AO1285" s="47"/>
      <c r="AP1285" s="47"/>
      <c r="AQ1285" s="47"/>
      <c r="AR1285" s="47"/>
      <c r="AS1285" s="47"/>
      <c r="AT1285" s="47"/>
      <c r="AU1285" s="47"/>
      <c r="AV1285" s="47"/>
      <c r="AW1285" s="47"/>
      <c r="AX1285" s="47"/>
      <c r="AY1285" s="47"/>
      <c r="AZ1285" s="47"/>
      <c r="BA1285" s="47"/>
      <c r="BB1285" s="47"/>
      <c r="BC1285" s="47"/>
      <c r="BD1285" s="47"/>
      <c r="BE1285" s="47"/>
      <c r="BF1285" s="47"/>
      <c r="BG1285" s="47"/>
      <c r="BH1285" s="47"/>
      <c r="BI1285" s="47"/>
      <c r="BJ1285" s="47"/>
      <c r="BK1285" s="47"/>
      <c r="BL1285" s="47"/>
      <c r="BM1285" s="47"/>
      <c r="BN1285" s="47"/>
      <c r="BO1285" s="47"/>
      <c r="BP1285" s="47"/>
    </row>
    <row r="1286" spans="1:68" ht="12.75" customHeight="1">
      <c r="A1286" s="47"/>
      <c r="B1286" s="47"/>
      <c r="C1286" s="47"/>
      <c r="D1286" s="47"/>
      <c r="E1286" s="47"/>
      <c r="F1286" s="47"/>
      <c r="G1286" s="47"/>
      <c r="H1286" s="50"/>
      <c r="I1286" s="47"/>
      <c r="J1286" s="47"/>
      <c r="K1286" s="61"/>
      <c r="L1286" s="47"/>
      <c r="M1286" s="47"/>
      <c r="N1286" s="47"/>
      <c r="O1286" s="47"/>
      <c r="P1286" s="47"/>
      <c r="Q1286" s="47"/>
      <c r="R1286" s="47"/>
      <c r="S1286" s="47"/>
      <c r="T1286" s="47"/>
      <c r="U1286" s="47"/>
      <c r="V1286" s="47"/>
      <c r="W1286" s="47"/>
      <c r="X1286" s="47"/>
      <c r="Y1286" s="47"/>
      <c r="Z1286" s="47"/>
      <c r="AA1286" s="47"/>
      <c r="AB1286" s="47"/>
      <c r="AC1286" s="47"/>
      <c r="AD1286" s="47"/>
      <c r="AE1286" s="47"/>
      <c r="AF1286" s="47"/>
      <c r="AG1286" s="47"/>
      <c r="AH1286" s="47"/>
      <c r="AI1286" s="47"/>
      <c r="AJ1286" s="47"/>
      <c r="AK1286" s="47"/>
      <c r="AL1286" s="47"/>
      <c r="AM1286" s="47"/>
      <c r="AN1286" s="47"/>
      <c r="AO1286" s="47"/>
      <c r="AP1286" s="47"/>
      <c r="AQ1286" s="47"/>
      <c r="AR1286" s="47"/>
      <c r="AS1286" s="47"/>
      <c r="AT1286" s="47"/>
      <c r="AU1286" s="47"/>
      <c r="AV1286" s="47"/>
      <c r="AW1286" s="47"/>
      <c r="AX1286" s="47"/>
      <c r="AY1286" s="47"/>
      <c r="AZ1286" s="47"/>
      <c r="BA1286" s="47"/>
      <c r="BB1286" s="47"/>
      <c r="BC1286" s="47"/>
      <c r="BD1286" s="47"/>
      <c r="BE1286" s="47"/>
      <c r="BF1286" s="47"/>
      <c r="BG1286" s="47"/>
      <c r="BH1286" s="47"/>
      <c r="BI1286" s="47"/>
      <c r="BJ1286" s="47"/>
      <c r="BK1286" s="47"/>
      <c r="BL1286" s="47"/>
      <c r="BM1286" s="47"/>
      <c r="BN1286" s="47"/>
      <c r="BO1286" s="47"/>
      <c r="BP1286" s="47"/>
    </row>
    <row r="1287" spans="1:68" ht="12.75" customHeight="1">
      <c r="A1287" s="47"/>
      <c r="B1287" s="47"/>
      <c r="C1287" s="47"/>
      <c r="D1287" s="47"/>
      <c r="E1287" s="47"/>
      <c r="F1287" s="47"/>
      <c r="G1287" s="47"/>
      <c r="H1287" s="50"/>
      <c r="I1287" s="47"/>
      <c r="J1287" s="47"/>
      <c r="K1287" s="61"/>
      <c r="L1287" s="47"/>
      <c r="M1287" s="47"/>
      <c r="N1287" s="47"/>
      <c r="O1287" s="47"/>
      <c r="P1287" s="47"/>
      <c r="Q1287" s="47"/>
      <c r="R1287" s="47"/>
      <c r="S1287" s="47"/>
      <c r="T1287" s="47"/>
      <c r="U1287" s="47"/>
      <c r="V1287" s="47"/>
      <c r="W1287" s="47"/>
      <c r="X1287" s="47"/>
      <c r="Y1287" s="47"/>
      <c r="Z1287" s="47"/>
      <c r="AA1287" s="47"/>
      <c r="AB1287" s="47"/>
      <c r="AC1287" s="47"/>
      <c r="AD1287" s="47"/>
      <c r="AE1287" s="47"/>
      <c r="AF1287" s="47"/>
      <c r="AG1287" s="47"/>
      <c r="AH1287" s="47"/>
      <c r="AI1287" s="47"/>
      <c r="AJ1287" s="47"/>
      <c r="AK1287" s="47"/>
      <c r="AL1287" s="47"/>
      <c r="AM1287" s="47"/>
      <c r="AN1287" s="47"/>
      <c r="AO1287" s="47"/>
      <c r="AP1287" s="47"/>
      <c r="AQ1287" s="47"/>
      <c r="AR1287" s="47"/>
      <c r="AS1287" s="47"/>
      <c r="AT1287" s="47"/>
      <c r="AU1287" s="47"/>
      <c r="AV1287" s="47"/>
      <c r="AW1287" s="47"/>
      <c r="AX1287" s="47"/>
      <c r="AY1287" s="47"/>
      <c r="AZ1287" s="47"/>
      <c r="BA1287" s="47"/>
      <c r="BB1287" s="47"/>
      <c r="BC1287" s="47"/>
      <c r="BD1287" s="47"/>
      <c r="BE1287" s="47"/>
      <c r="BF1287" s="47"/>
      <c r="BG1287" s="47"/>
      <c r="BH1287" s="47"/>
      <c r="BI1287" s="47"/>
      <c r="BJ1287" s="47"/>
      <c r="BK1287" s="47"/>
      <c r="BL1287" s="47"/>
      <c r="BM1287" s="47"/>
      <c r="BN1287" s="47"/>
      <c r="BO1287" s="47"/>
      <c r="BP1287" s="47"/>
    </row>
    <row r="1288" spans="1:68" ht="12.75" customHeight="1">
      <c r="A1288" s="47"/>
      <c r="B1288" s="47"/>
      <c r="C1288" s="47"/>
      <c r="D1288" s="47"/>
      <c r="E1288" s="47"/>
      <c r="F1288" s="47"/>
      <c r="G1288" s="47"/>
      <c r="H1288" s="50"/>
      <c r="I1288" s="47"/>
      <c r="J1288" s="47"/>
      <c r="K1288" s="61"/>
      <c r="L1288" s="47"/>
      <c r="M1288" s="47"/>
      <c r="N1288" s="47"/>
      <c r="O1288" s="47"/>
      <c r="P1288" s="47"/>
      <c r="Q1288" s="47"/>
      <c r="R1288" s="47"/>
      <c r="S1288" s="47"/>
      <c r="T1288" s="47"/>
      <c r="U1288" s="47"/>
      <c r="V1288" s="47"/>
      <c r="W1288" s="47"/>
      <c r="X1288" s="47"/>
      <c r="Y1288" s="47"/>
      <c r="Z1288" s="47"/>
      <c r="AA1288" s="47"/>
      <c r="AB1288" s="47"/>
      <c r="AC1288" s="47"/>
      <c r="AD1288" s="47"/>
      <c r="AE1288" s="47"/>
      <c r="AF1288" s="47"/>
      <c r="AG1288" s="47"/>
      <c r="AH1288" s="47"/>
      <c r="AI1288" s="47"/>
      <c r="AJ1288" s="47"/>
      <c r="AK1288" s="47"/>
      <c r="AL1288" s="47"/>
      <c r="AM1288" s="47"/>
      <c r="AN1288" s="47"/>
      <c r="AO1288" s="47"/>
      <c r="AP1288" s="47"/>
      <c r="AQ1288" s="47"/>
      <c r="AR1288" s="47"/>
      <c r="AS1288" s="47"/>
      <c r="AT1288" s="47"/>
      <c r="AU1288" s="47"/>
      <c r="AV1288" s="47"/>
      <c r="AW1288" s="47"/>
      <c r="AX1288" s="47"/>
      <c r="AY1288" s="47"/>
      <c r="AZ1288" s="47"/>
      <c r="BA1288" s="47"/>
      <c r="BB1288" s="47"/>
      <c r="BC1288" s="47"/>
      <c r="BD1288" s="47"/>
      <c r="BE1288" s="47"/>
      <c r="BF1288" s="47"/>
      <c r="BG1288" s="47"/>
      <c r="BH1288" s="47"/>
      <c r="BI1288" s="47"/>
      <c r="BJ1288" s="47"/>
      <c r="BK1288" s="47"/>
      <c r="BL1288" s="47"/>
      <c r="BM1288" s="47"/>
      <c r="BN1288" s="47"/>
      <c r="BO1288" s="47"/>
      <c r="BP1288" s="47"/>
    </row>
    <row r="1289" spans="1:68" ht="12.75" customHeight="1">
      <c r="A1289" s="47"/>
      <c r="B1289" s="47"/>
      <c r="C1289" s="47"/>
      <c r="D1289" s="47"/>
      <c r="E1289" s="47"/>
      <c r="F1289" s="47"/>
      <c r="G1289" s="47"/>
      <c r="H1289" s="50"/>
      <c r="I1289" s="47"/>
      <c r="J1289" s="47"/>
      <c r="K1289" s="61"/>
      <c r="L1289" s="47"/>
      <c r="M1289" s="47"/>
      <c r="N1289" s="47"/>
      <c r="O1289" s="47"/>
      <c r="P1289" s="47"/>
      <c r="Q1289" s="47"/>
      <c r="R1289" s="47"/>
      <c r="S1289" s="47"/>
      <c r="T1289" s="47"/>
      <c r="U1289" s="47"/>
      <c r="V1289" s="47"/>
      <c r="W1289" s="47"/>
      <c r="X1289" s="47"/>
      <c r="Y1289" s="47"/>
      <c r="Z1289" s="47"/>
      <c r="AA1289" s="47"/>
      <c r="AB1289" s="47"/>
      <c r="AC1289" s="47"/>
      <c r="AD1289" s="47"/>
      <c r="AE1289" s="47"/>
      <c r="AF1289" s="47"/>
      <c r="AG1289" s="47"/>
      <c r="AH1289" s="47"/>
      <c r="AI1289" s="47"/>
      <c r="AJ1289" s="47"/>
      <c r="AK1289" s="47"/>
      <c r="AL1289" s="47"/>
      <c r="AM1289" s="47"/>
      <c r="AN1289" s="47"/>
      <c r="AO1289" s="47"/>
      <c r="AP1289" s="47"/>
      <c r="AQ1289" s="47"/>
      <c r="AR1289" s="47"/>
      <c r="AS1289" s="47"/>
      <c r="AT1289" s="47"/>
      <c r="AU1289" s="47"/>
      <c r="AV1289" s="47"/>
      <c r="AW1289" s="47"/>
      <c r="AX1289" s="47"/>
      <c r="AY1289" s="47"/>
      <c r="AZ1289" s="47"/>
      <c r="BA1289" s="47"/>
      <c r="BB1289" s="47"/>
      <c r="BC1289" s="47"/>
      <c r="BD1289" s="47"/>
      <c r="BE1289" s="47"/>
      <c r="BF1289" s="47"/>
      <c r="BG1289" s="47"/>
      <c r="BH1289" s="47"/>
      <c r="BI1289" s="47"/>
      <c r="BJ1289" s="47"/>
      <c r="BK1289" s="47"/>
      <c r="BL1289" s="47"/>
      <c r="BM1289" s="47"/>
      <c r="BN1289" s="47"/>
      <c r="BO1289" s="47"/>
      <c r="BP1289" s="47"/>
    </row>
    <row r="1290" spans="1:68" ht="12.75" customHeight="1">
      <c r="A1290" s="47"/>
      <c r="B1290" s="47"/>
      <c r="C1290" s="47"/>
      <c r="D1290" s="47"/>
      <c r="E1290" s="47"/>
      <c r="F1290" s="47"/>
      <c r="G1290" s="47"/>
      <c r="H1290" s="50"/>
      <c r="I1290" s="47"/>
      <c r="J1290" s="47"/>
      <c r="K1290" s="61"/>
      <c r="L1290" s="47"/>
      <c r="M1290" s="47"/>
      <c r="N1290" s="47"/>
      <c r="O1290" s="47"/>
      <c r="P1290" s="47"/>
      <c r="Q1290" s="47"/>
      <c r="R1290" s="47"/>
      <c r="S1290" s="47"/>
      <c r="T1290" s="47"/>
      <c r="U1290" s="47"/>
      <c r="V1290" s="47"/>
      <c r="W1290" s="47"/>
      <c r="X1290" s="47"/>
      <c r="Y1290" s="47"/>
      <c r="Z1290" s="47"/>
      <c r="AA1290" s="47"/>
      <c r="AB1290" s="47"/>
      <c r="AC1290" s="47"/>
      <c r="AD1290" s="47"/>
      <c r="AE1290" s="47"/>
      <c r="AF1290" s="47"/>
      <c r="AG1290" s="47"/>
      <c r="AH1290" s="47"/>
      <c r="AI1290" s="47"/>
      <c r="AJ1290" s="47"/>
      <c r="AK1290" s="47"/>
      <c r="AL1290" s="47"/>
      <c r="AM1290" s="47"/>
      <c r="AN1290" s="47"/>
      <c r="AO1290" s="47"/>
      <c r="AP1290" s="47"/>
      <c r="AQ1290" s="47"/>
      <c r="AR1290" s="47"/>
      <c r="AS1290" s="47"/>
      <c r="AT1290" s="47"/>
      <c r="AU1290" s="47"/>
      <c r="AV1290" s="47"/>
      <c r="AW1290" s="47"/>
      <c r="AX1290" s="47"/>
      <c r="AY1290" s="47"/>
      <c r="AZ1290" s="47"/>
      <c r="BA1290" s="47"/>
      <c r="BB1290" s="47"/>
      <c r="BC1290" s="47"/>
      <c r="BD1290" s="47"/>
      <c r="BE1290" s="47"/>
      <c r="BF1290" s="47"/>
      <c r="BG1290" s="47"/>
      <c r="BH1290" s="47"/>
      <c r="BI1290" s="47"/>
      <c r="BJ1290" s="47"/>
      <c r="BK1290" s="47"/>
      <c r="BL1290" s="47"/>
      <c r="BM1290" s="47"/>
      <c r="BN1290" s="47"/>
      <c r="BO1290" s="47"/>
      <c r="BP1290" s="47"/>
    </row>
    <row r="1291" spans="1:68" ht="12.75" customHeight="1">
      <c r="A1291" s="47"/>
      <c r="B1291" s="47"/>
      <c r="C1291" s="47"/>
      <c r="D1291" s="47"/>
      <c r="E1291" s="47"/>
      <c r="F1291" s="47"/>
      <c r="G1291" s="47"/>
      <c r="H1291" s="50"/>
      <c r="I1291" s="47"/>
      <c r="J1291" s="47"/>
      <c r="K1291" s="61"/>
      <c r="L1291" s="47"/>
      <c r="M1291" s="47"/>
      <c r="N1291" s="47"/>
      <c r="O1291" s="47"/>
      <c r="P1291" s="47"/>
      <c r="Q1291" s="47"/>
      <c r="R1291" s="47"/>
      <c r="S1291" s="47"/>
      <c r="T1291" s="47"/>
      <c r="U1291" s="47"/>
      <c r="V1291" s="47"/>
      <c r="W1291" s="47"/>
      <c r="X1291" s="47"/>
      <c r="Y1291" s="47"/>
      <c r="Z1291" s="47"/>
      <c r="AA1291" s="47"/>
      <c r="AB1291" s="47"/>
      <c r="AC1291" s="47"/>
      <c r="AD1291" s="47"/>
      <c r="AE1291" s="47"/>
      <c r="AF1291" s="47"/>
      <c r="AG1291" s="47"/>
      <c r="AH1291" s="47"/>
      <c r="AI1291" s="47"/>
      <c r="AJ1291" s="47"/>
      <c r="AK1291" s="47"/>
      <c r="AL1291" s="47"/>
      <c r="AM1291" s="47"/>
      <c r="AN1291" s="47"/>
      <c r="AO1291" s="47"/>
      <c r="AP1291" s="47"/>
      <c r="AQ1291" s="47"/>
      <c r="AR1291" s="47"/>
      <c r="AS1291" s="47"/>
      <c r="AT1291" s="47"/>
      <c r="AU1291" s="47"/>
      <c r="AV1291" s="47"/>
      <c r="AW1291" s="47"/>
      <c r="AX1291" s="47"/>
      <c r="AY1291" s="47"/>
      <c r="AZ1291" s="47"/>
      <c r="BA1291" s="47"/>
      <c r="BB1291" s="47"/>
      <c r="BC1291" s="47"/>
      <c r="BD1291" s="47"/>
      <c r="BE1291" s="47"/>
      <c r="BF1291" s="47"/>
      <c r="BG1291" s="47"/>
      <c r="BH1291" s="47"/>
      <c r="BI1291" s="47"/>
      <c r="BJ1291" s="47"/>
      <c r="BK1291" s="47"/>
      <c r="BL1291" s="47"/>
      <c r="BM1291" s="47"/>
      <c r="BN1291" s="47"/>
      <c r="BO1291" s="47"/>
      <c r="BP1291" s="47"/>
    </row>
    <row r="1292" spans="1:68" ht="12.75" customHeight="1">
      <c r="A1292" s="47"/>
      <c r="B1292" s="47"/>
      <c r="C1292" s="47"/>
      <c r="D1292" s="47"/>
      <c r="E1292" s="47"/>
      <c r="F1292" s="47"/>
      <c r="G1292" s="47"/>
      <c r="H1292" s="50"/>
      <c r="I1292" s="47"/>
      <c r="J1292" s="47"/>
      <c r="K1292" s="61"/>
      <c r="L1292" s="47"/>
      <c r="M1292" s="47"/>
      <c r="N1292" s="47"/>
      <c r="O1292" s="47"/>
      <c r="P1292" s="47"/>
      <c r="Q1292" s="47"/>
      <c r="R1292" s="47"/>
      <c r="S1292" s="47"/>
      <c r="T1292" s="47"/>
      <c r="U1292" s="47"/>
      <c r="V1292" s="47"/>
      <c r="W1292" s="47"/>
      <c r="X1292" s="47"/>
      <c r="Y1292" s="47"/>
      <c r="Z1292" s="47"/>
      <c r="AA1292" s="47"/>
      <c r="AB1292" s="47"/>
      <c r="AC1292" s="47"/>
      <c r="AD1292" s="47"/>
      <c r="AE1292" s="47"/>
      <c r="AF1292" s="47"/>
      <c r="AG1292" s="47"/>
      <c r="AH1292" s="47"/>
      <c r="AI1292" s="47"/>
      <c r="AJ1292" s="47"/>
      <c r="AK1292" s="47"/>
      <c r="AL1292" s="47"/>
      <c r="AM1292" s="47"/>
      <c r="AN1292" s="47"/>
      <c r="AO1292" s="47"/>
      <c r="AP1292" s="47"/>
      <c r="AQ1292" s="47"/>
      <c r="AR1292" s="47"/>
      <c r="AS1292" s="47"/>
      <c r="AT1292" s="47"/>
      <c r="AU1292" s="47"/>
      <c r="AV1292" s="47"/>
      <c r="AW1292" s="47"/>
      <c r="AX1292" s="47"/>
      <c r="AY1292" s="47"/>
      <c r="AZ1292" s="47"/>
      <c r="BA1292" s="47"/>
      <c r="BB1292" s="47"/>
      <c r="BC1292" s="47"/>
      <c r="BD1292" s="47"/>
      <c r="BE1292" s="47"/>
      <c r="BF1292" s="47"/>
      <c r="BG1292" s="47"/>
      <c r="BH1292" s="47"/>
      <c r="BI1292" s="47"/>
      <c r="BJ1292" s="47"/>
      <c r="BK1292" s="47"/>
      <c r="BL1292" s="47"/>
      <c r="BM1292" s="47"/>
      <c r="BN1292" s="47"/>
      <c r="BO1292" s="47"/>
      <c r="BP1292" s="47"/>
    </row>
    <row r="1293" spans="1:68" ht="12.75" customHeight="1">
      <c r="A1293" s="47"/>
      <c r="B1293" s="47"/>
      <c r="C1293" s="47"/>
      <c r="D1293" s="47"/>
      <c r="E1293" s="47"/>
      <c r="F1293" s="47"/>
      <c r="G1293" s="47"/>
      <c r="H1293" s="50"/>
      <c r="I1293" s="47"/>
      <c r="J1293" s="47"/>
      <c r="K1293" s="61"/>
      <c r="L1293" s="47"/>
      <c r="M1293" s="47"/>
      <c r="N1293" s="47"/>
      <c r="O1293" s="47"/>
      <c r="P1293" s="47"/>
      <c r="Q1293" s="47"/>
      <c r="R1293" s="47"/>
      <c r="S1293" s="47"/>
      <c r="T1293" s="47"/>
      <c r="U1293" s="47"/>
      <c r="V1293" s="47"/>
      <c r="W1293" s="47"/>
      <c r="X1293" s="47"/>
      <c r="Y1293" s="47"/>
      <c r="Z1293" s="47"/>
      <c r="AA1293" s="47"/>
      <c r="AB1293" s="47"/>
      <c r="AC1293" s="47"/>
      <c r="AD1293" s="47"/>
      <c r="AE1293" s="47"/>
      <c r="AF1293" s="47"/>
      <c r="AG1293" s="47"/>
      <c r="AH1293" s="47"/>
      <c r="AI1293" s="47"/>
      <c r="AJ1293" s="47"/>
      <c r="AK1293" s="47"/>
      <c r="AL1293" s="47"/>
      <c r="AM1293" s="47"/>
      <c r="AN1293" s="47"/>
      <c r="AO1293" s="47"/>
      <c r="AP1293" s="47"/>
      <c r="AQ1293" s="47"/>
      <c r="AR1293" s="47"/>
      <c r="AS1293" s="47"/>
      <c r="AT1293" s="47"/>
      <c r="AU1293" s="47"/>
      <c r="AV1293" s="47"/>
      <c r="AW1293" s="47"/>
      <c r="AX1293" s="47"/>
      <c r="AY1293" s="47"/>
      <c r="AZ1293" s="47"/>
      <c r="BA1293" s="47"/>
      <c r="BB1293" s="47"/>
      <c r="BC1293" s="47"/>
      <c r="BD1293" s="47"/>
      <c r="BE1293" s="47"/>
      <c r="BF1293" s="47"/>
      <c r="BG1293" s="47"/>
      <c r="BH1293" s="47"/>
      <c r="BI1293" s="47"/>
      <c r="BJ1293" s="47"/>
      <c r="BK1293" s="47"/>
      <c r="BL1293" s="47"/>
      <c r="BM1293" s="47"/>
      <c r="BN1293" s="47"/>
      <c r="BO1293" s="47"/>
      <c r="BP1293" s="47"/>
    </row>
    <row r="1294" spans="1:68" ht="12.75" customHeight="1">
      <c r="A1294" s="47"/>
      <c r="B1294" s="47"/>
      <c r="C1294" s="47"/>
      <c r="D1294" s="47"/>
      <c r="E1294" s="47"/>
      <c r="F1294" s="47"/>
      <c r="G1294" s="47"/>
      <c r="H1294" s="50"/>
      <c r="I1294" s="47"/>
      <c r="J1294" s="47"/>
      <c r="K1294" s="61"/>
      <c r="L1294" s="47"/>
      <c r="M1294" s="47"/>
      <c r="N1294" s="47"/>
      <c r="O1294" s="47"/>
      <c r="P1294" s="47"/>
      <c r="Q1294" s="47"/>
      <c r="R1294" s="47"/>
      <c r="S1294" s="47"/>
      <c r="T1294" s="47"/>
      <c r="U1294" s="47"/>
      <c r="V1294" s="47"/>
      <c r="W1294" s="47"/>
      <c r="X1294" s="47"/>
      <c r="Y1294" s="47"/>
      <c r="Z1294" s="47"/>
      <c r="AA1294" s="47"/>
      <c r="AB1294" s="47"/>
      <c r="AC1294" s="47"/>
      <c r="AD1294" s="47"/>
      <c r="AE1294" s="47"/>
      <c r="AF1294" s="47"/>
      <c r="AG1294" s="47"/>
      <c r="AH1294" s="47"/>
      <c r="AI1294" s="47"/>
      <c r="AJ1294" s="47"/>
      <c r="AK1294" s="47"/>
      <c r="AL1294" s="47"/>
      <c r="AM1294" s="47"/>
      <c r="AN1294" s="47"/>
      <c r="AO1294" s="47"/>
      <c r="AP1294" s="47"/>
      <c r="AQ1294" s="47"/>
      <c r="AR1294" s="47"/>
      <c r="AS1294" s="47"/>
      <c r="AT1294" s="47"/>
      <c r="AU1294" s="47"/>
      <c r="AV1294" s="47"/>
      <c r="AW1294" s="47"/>
      <c r="AX1294" s="47"/>
      <c r="AY1294" s="47"/>
      <c r="AZ1294" s="47"/>
      <c r="BA1294" s="47"/>
      <c r="BB1294" s="47"/>
      <c r="BC1294" s="47"/>
      <c r="BD1294" s="47"/>
      <c r="BE1294" s="47"/>
      <c r="BF1294" s="47"/>
      <c r="BG1294" s="47"/>
      <c r="BH1294" s="47"/>
      <c r="BI1294" s="47"/>
      <c r="BJ1294" s="47"/>
      <c r="BK1294" s="47"/>
      <c r="BL1294" s="47"/>
      <c r="BM1294" s="47"/>
      <c r="BN1294" s="47"/>
      <c r="BO1294" s="47"/>
      <c r="BP1294" s="47"/>
    </row>
    <row r="1295" spans="1:68" ht="12.75" customHeight="1">
      <c r="A1295" s="47"/>
      <c r="B1295" s="47"/>
      <c r="C1295" s="47"/>
      <c r="D1295" s="47"/>
      <c r="E1295" s="47"/>
      <c r="F1295" s="47"/>
      <c r="G1295" s="47"/>
      <c r="H1295" s="50"/>
      <c r="I1295" s="47"/>
      <c r="J1295" s="47"/>
      <c r="K1295" s="61"/>
      <c r="L1295" s="47"/>
      <c r="M1295" s="47"/>
      <c r="N1295" s="47"/>
      <c r="O1295" s="47"/>
      <c r="P1295" s="47"/>
      <c r="Q1295" s="47"/>
      <c r="R1295" s="47"/>
      <c r="S1295" s="47"/>
      <c r="T1295" s="47"/>
      <c r="U1295" s="47"/>
      <c r="V1295" s="47"/>
      <c r="W1295" s="47"/>
      <c r="X1295" s="47"/>
      <c r="Y1295" s="47"/>
      <c r="Z1295" s="47"/>
      <c r="AA1295" s="47"/>
      <c r="AB1295" s="47"/>
      <c r="AC1295" s="47"/>
      <c r="AD1295" s="47"/>
      <c r="AE1295" s="47"/>
      <c r="AF1295" s="47"/>
      <c r="AG1295" s="47"/>
      <c r="AH1295" s="47"/>
      <c r="AI1295" s="47"/>
      <c r="AJ1295" s="47"/>
      <c r="AK1295" s="47"/>
      <c r="AL1295" s="47"/>
      <c r="AM1295" s="47"/>
      <c r="AN1295" s="47"/>
      <c r="AO1295" s="47"/>
      <c r="AP1295" s="47"/>
      <c r="AQ1295" s="47"/>
      <c r="AR1295" s="47"/>
      <c r="AS1295" s="47"/>
      <c r="AT1295" s="47"/>
      <c r="AU1295" s="47"/>
      <c r="AV1295" s="47"/>
      <c r="AW1295" s="47"/>
      <c r="AX1295" s="47"/>
      <c r="AY1295" s="47"/>
      <c r="AZ1295" s="47"/>
      <c r="BA1295" s="47"/>
      <c r="BB1295" s="47"/>
      <c r="BC1295" s="47"/>
      <c r="BD1295" s="47"/>
      <c r="BE1295" s="47"/>
      <c r="BF1295" s="47"/>
      <c r="BG1295" s="47"/>
      <c r="BH1295" s="47"/>
      <c r="BI1295" s="47"/>
      <c r="BJ1295" s="47"/>
      <c r="BK1295" s="47"/>
      <c r="BL1295" s="47"/>
      <c r="BM1295" s="47"/>
      <c r="BN1295" s="47"/>
      <c r="BO1295" s="47"/>
      <c r="BP1295" s="47"/>
    </row>
    <row r="1296" spans="1:68" ht="12.75" customHeight="1">
      <c r="A1296" s="47"/>
      <c r="B1296" s="47"/>
      <c r="C1296" s="47"/>
      <c r="D1296" s="47"/>
      <c r="E1296" s="47"/>
      <c r="F1296" s="47"/>
      <c r="G1296" s="47"/>
      <c r="H1296" s="50"/>
      <c r="I1296" s="47"/>
      <c r="J1296" s="47"/>
      <c r="K1296" s="61"/>
      <c r="L1296" s="47"/>
      <c r="M1296" s="47"/>
      <c r="N1296" s="47"/>
      <c r="O1296" s="47"/>
      <c r="P1296" s="47"/>
      <c r="Q1296" s="47"/>
      <c r="R1296" s="47"/>
      <c r="S1296" s="47"/>
      <c r="T1296" s="47"/>
      <c r="U1296" s="47"/>
      <c r="V1296" s="47"/>
      <c r="W1296" s="47"/>
      <c r="X1296" s="47"/>
      <c r="Y1296" s="47"/>
      <c r="Z1296" s="47"/>
      <c r="AA1296" s="47"/>
      <c r="AB1296" s="47"/>
      <c r="AC1296" s="47"/>
      <c r="AD1296" s="47"/>
      <c r="AE1296" s="47"/>
      <c r="AF1296" s="47"/>
      <c r="AG1296" s="47"/>
      <c r="AH1296" s="47"/>
      <c r="AI1296" s="47"/>
      <c r="AJ1296" s="47"/>
      <c r="AK1296" s="47"/>
      <c r="AL1296" s="47"/>
      <c r="AM1296" s="47"/>
      <c r="AN1296" s="47"/>
      <c r="AO1296" s="47"/>
      <c r="AP1296" s="47"/>
      <c r="AQ1296" s="47"/>
      <c r="AR1296" s="47"/>
      <c r="AS1296" s="47"/>
      <c r="AT1296" s="47"/>
      <c r="AU1296" s="47"/>
      <c r="AV1296" s="47"/>
      <c r="AW1296" s="47"/>
      <c r="AX1296" s="47"/>
      <c r="AY1296" s="47"/>
      <c r="AZ1296" s="47"/>
      <c r="BA1296" s="47"/>
      <c r="BB1296" s="47"/>
      <c r="BC1296" s="47"/>
      <c r="BD1296" s="47"/>
      <c r="BE1296" s="47"/>
      <c r="BF1296" s="47"/>
      <c r="BG1296" s="47"/>
      <c r="BH1296" s="47"/>
      <c r="BI1296" s="47"/>
      <c r="BJ1296" s="47"/>
      <c r="BK1296" s="47"/>
      <c r="BL1296" s="47"/>
      <c r="BM1296" s="47"/>
      <c r="BN1296" s="47"/>
      <c r="BO1296" s="47"/>
      <c r="BP1296" s="47"/>
    </row>
    <row r="1297" spans="1:68" ht="12.75" customHeight="1">
      <c r="A1297" s="47"/>
      <c r="B1297" s="47"/>
      <c r="C1297" s="47"/>
      <c r="D1297" s="47"/>
      <c r="E1297" s="47"/>
      <c r="F1297" s="47"/>
      <c r="G1297" s="47"/>
      <c r="H1297" s="50"/>
      <c r="I1297" s="47"/>
      <c r="J1297" s="47"/>
      <c r="K1297" s="61"/>
      <c r="L1297" s="47"/>
      <c r="M1297" s="47"/>
      <c r="N1297" s="47"/>
      <c r="O1297" s="47"/>
      <c r="P1297" s="47"/>
      <c r="Q1297" s="47"/>
      <c r="R1297" s="47"/>
      <c r="S1297" s="47"/>
      <c r="T1297" s="47"/>
      <c r="U1297" s="47"/>
      <c r="V1297" s="47"/>
      <c r="W1297" s="47"/>
      <c r="X1297" s="47"/>
      <c r="Y1297" s="47"/>
      <c r="Z1297" s="47"/>
      <c r="AA1297" s="47"/>
      <c r="AB1297" s="47"/>
      <c r="AC1297" s="47"/>
      <c r="AD1297" s="47"/>
      <c r="AE1297" s="47"/>
      <c r="AF1297" s="47"/>
      <c r="AG1297" s="47"/>
      <c r="AH1297" s="47"/>
      <c r="AI1297" s="47"/>
      <c r="AJ1297" s="47"/>
      <c r="AK1297" s="47"/>
      <c r="AL1297" s="47"/>
      <c r="AM1297" s="47"/>
      <c r="AN1297" s="47"/>
      <c r="AO1297" s="47"/>
      <c r="AP1297" s="47"/>
      <c r="AQ1297" s="47"/>
      <c r="AR1297" s="47"/>
      <c r="AS1297" s="47"/>
      <c r="AT1297" s="47"/>
      <c r="AU1297" s="47"/>
      <c r="AV1297" s="47"/>
      <c r="AW1297" s="47"/>
      <c r="AX1297" s="47"/>
      <c r="AY1297" s="47"/>
      <c r="AZ1297" s="47"/>
      <c r="BA1297" s="47"/>
      <c r="BB1297" s="47"/>
      <c r="BC1297" s="47"/>
      <c r="BD1297" s="47"/>
      <c r="BE1297" s="47"/>
      <c r="BF1297" s="47"/>
      <c r="BG1297" s="47"/>
      <c r="BH1297" s="47"/>
      <c r="BI1297" s="47"/>
      <c r="BJ1297" s="47"/>
      <c r="BK1297" s="47"/>
      <c r="BL1297" s="47"/>
      <c r="BM1297" s="47"/>
      <c r="BN1297" s="47"/>
      <c r="BO1297" s="47"/>
      <c r="BP1297" s="47"/>
    </row>
    <row r="1298" spans="1:68" ht="12.75" customHeight="1">
      <c r="A1298" s="47"/>
      <c r="B1298" s="47"/>
      <c r="C1298" s="47"/>
      <c r="D1298" s="47"/>
      <c r="E1298" s="47"/>
      <c r="F1298" s="47"/>
      <c r="G1298" s="47"/>
      <c r="H1298" s="50"/>
      <c r="I1298" s="47"/>
      <c r="J1298" s="47"/>
      <c r="K1298" s="61"/>
      <c r="L1298" s="47"/>
      <c r="M1298" s="47"/>
      <c r="N1298" s="47"/>
      <c r="O1298" s="47"/>
      <c r="P1298" s="47"/>
      <c r="Q1298" s="47"/>
      <c r="R1298" s="47"/>
      <c r="S1298" s="47"/>
      <c r="T1298" s="47"/>
      <c r="U1298" s="47"/>
      <c r="V1298" s="47"/>
      <c r="W1298" s="47"/>
      <c r="X1298" s="47"/>
      <c r="Y1298" s="47"/>
      <c r="Z1298" s="47"/>
      <c r="AA1298" s="47"/>
      <c r="AB1298" s="47"/>
      <c r="AC1298" s="47"/>
      <c r="AD1298" s="47"/>
      <c r="AE1298" s="47"/>
      <c r="AF1298" s="47"/>
      <c r="AG1298" s="47"/>
      <c r="AH1298" s="47"/>
      <c r="AI1298" s="47"/>
      <c r="AJ1298" s="47"/>
      <c r="AK1298" s="47"/>
      <c r="AL1298" s="47"/>
      <c r="AM1298" s="47"/>
      <c r="AN1298" s="47"/>
      <c r="AO1298" s="47"/>
      <c r="AP1298" s="47"/>
      <c r="AQ1298" s="47"/>
      <c r="AR1298" s="47"/>
      <c r="AS1298" s="47"/>
      <c r="AT1298" s="47"/>
      <c r="AU1298" s="47"/>
      <c r="AV1298" s="47"/>
      <c r="AW1298" s="47"/>
      <c r="AX1298" s="47"/>
      <c r="AY1298" s="47"/>
      <c r="AZ1298" s="47"/>
      <c r="BA1298" s="47"/>
      <c r="BB1298" s="47"/>
      <c r="BC1298" s="47"/>
      <c r="BD1298" s="47"/>
      <c r="BE1298" s="47"/>
      <c r="BF1298" s="47"/>
      <c r="BG1298" s="47"/>
      <c r="BH1298" s="47"/>
      <c r="BI1298" s="47"/>
      <c r="BJ1298" s="47"/>
      <c r="BK1298" s="47"/>
      <c r="BL1298" s="47"/>
      <c r="BM1298" s="47"/>
      <c r="BN1298" s="47"/>
      <c r="BO1298" s="47"/>
      <c r="BP1298" s="47"/>
    </row>
    <row r="1299" spans="1:68" ht="12.75" customHeight="1">
      <c r="A1299" s="47"/>
      <c r="B1299" s="47"/>
      <c r="C1299" s="47"/>
      <c r="D1299" s="47"/>
      <c r="E1299" s="47"/>
      <c r="F1299" s="47"/>
      <c r="G1299" s="47"/>
      <c r="H1299" s="50"/>
      <c r="I1299" s="47"/>
      <c r="J1299" s="47"/>
      <c r="K1299" s="61"/>
      <c r="L1299" s="47"/>
      <c r="M1299" s="47"/>
      <c r="N1299" s="47"/>
      <c r="O1299" s="47"/>
      <c r="P1299" s="47"/>
      <c r="Q1299" s="47"/>
      <c r="R1299" s="47"/>
      <c r="S1299" s="47"/>
      <c r="T1299" s="47"/>
      <c r="U1299" s="47"/>
      <c r="V1299" s="47"/>
      <c r="W1299" s="47"/>
      <c r="X1299" s="47"/>
      <c r="Y1299" s="47"/>
      <c r="Z1299" s="47"/>
      <c r="AA1299" s="47"/>
      <c r="AB1299" s="47"/>
      <c r="AC1299" s="47"/>
      <c r="AD1299" s="47"/>
      <c r="AE1299" s="47"/>
      <c r="AF1299" s="47"/>
      <c r="AG1299" s="47"/>
      <c r="AH1299" s="47"/>
      <c r="AI1299" s="47"/>
      <c r="AJ1299" s="47"/>
      <c r="AK1299" s="47"/>
      <c r="AL1299" s="47"/>
      <c r="AM1299" s="47"/>
      <c r="AN1299" s="47"/>
      <c r="AO1299" s="47"/>
      <c r="AP1299" s="47"/>
      <c r="AQ1299" s="47"/>
      <c r="AR1299" s="47"/>
      <c r="AS1299" s="47"/>
      <c r="AT1299" s="47"/>
      <c r="AU1299" s="47"/>
      <c r="AV1299" s="47"/>
      <c r="AW1299" s="47"/>
      <c r="AX1299" s="47"/>
      <c r="AY1299" s="47"/>
      <c r="AZ1299" s="47"/>
      <c r="BA1299" s="47"/>
      <c r="BB1299" s="47"/>
      <c r="BC1299" s="47"/>
      <c r="BD1299" s="47"/>
      <c r="BE1299" s="47"/>
      <c r="BF1299" s="47"/>
      <c r="BG1299" s="47"/>
      <c r="BH1299" s="47"/>
      <c r="BI1299" s="47"/>
      <c r="BJ1299" s="47"/>
      <c r="BK1299" s="47"/>
      <c r="BL1299" s="47"/>
      <c r="BM1299" s="47"/>
      <c r="BN1299" s="47"/>
      <c r="BO1299" s="47"/>
      <c r="BP1299" s="47"/>
    </row>
    <row r="1300" spans="1:68" ht="12.75" customHeight="1">
      <c r="A1300" s="47"/>
      <c r="B1300" s="47"/>
      <c r="C1300" s="47"/>
      <c r="D1300" s="47"/>
      <c r="E1300" s="47"/>
      <c r="F1300" s="47"/>
      <c r="G1300" s="47"/>
      <c r="H1300" s="50"/>
      <c r="I1300" s="47"/>
      <c r="J1300" s="47"/>
      <c r="K1300" s="61"/>
      <c r="L1300" s="47"/>
      <c r="M1300" s="47"/>
      <c r="N1300" s="47"/>
      <c r="O1300" s="47"/>
      <c r="P1300" s="47"/>
      <c r="Q1300" s="47"/>
      <c r="R1300" s="47"/>
      <c r="S1300" s="47"/>
      <c r="T1300" s="47"/>
      <c r="U1300" s="47"/>
      <c r="V1300" s="47"/>
      <c r="W1300" s="47"/>
      <c r="X1300" s="47"/>
      <c r="Y1300" s="47"/>
      <c r="Z1300" s="47"/>
      <c r="AA1300" s="47"/>
      <c r="AB1300" s="47"/>
      <c r="AC1300" s="47"/>
      <c r="AD1300" s="47"/>
      <c r="AE1300" s="47"/>
      <c r="AF1300" s="47"/>
      <c r="AG1300" s="47"/>
      <c r="AH1300" s="47"/>
      <c r="AI1300" s="47"/>
      <c r="AJ1300" s="47"/>
      <c r="AK1300" s="47"/>
      <c r="AL1300" s="47"/>
      <c r="AM1300" s="47"/>
      <c r="AN1300" s="47"/>
      <c r="AO1300" s="47"/>
      <c r="AP1300" s="47"/>
      <c r="AQ1300" s="47"/>
      <c r="AR1300" s="47"/>
      <c r="AS1300" s="47"/>
      <c r="AT1300" s="47"/>
      <c r="AU1300" s="47"/>
      <c r="AV1300" s="47"/>
      <c r="AW1300" s="47"/>
      <c r="AX1300" s="47"/>
      <c r="AY1300" s="47"/>
      <c r="AZ1300" s="47"/>
      <c r="BA1300" s="47"/>
      <c r="BB1300" s="47"/>
      <c r="BC1300" s="47"/>
      <c r="BD1300" s="47"/>
      <c r="BE1300" s="47"/>
      <c r="BF1300" s="47"/>
      <c r="BG1300" s="47"/>
      <c r="BH1300" s="47"/>
      <c r="BI1300" s="47"/>
      <c r="BJ1300" s="47"/>
      <c r="BK1300" s="47"/>
      <c r="BL1300" s="47"/>
      <c r="BM1300" s="47"/>
      <c r="BN1300" s="47"/>
      <c r="BO1300" s="47"/>
      <c r="BP1300" s="47"/>
    </row>
    <row r="1301" spans="1:68" ht="12.75" customHeight="1">
      <c r="A1301" s="47"/>
      <c r="B1301" s="47"/>
      <c r="C1301" s="47"/>
      <c r="D1301" s="47"/>
      <c r="E1301" s="47"/>
      <c r="F1301" s="47"/>
      <c r="G1301" s="47"/>
      <c r="H1301" s="50"/>
      <c r="I1301" s="47"/>
      <c r="J1301" s="47"/>
      <c r="K1301" s="61"/>
      <c r="L1301" s="47"/>
      <c r="M1301" s="47"/>
      <c r="N1301" s="47"/>
      <c r="O1301" s="47"/>
      <c r="P1301" s="47"/>
      <c r="Q1301" s="47"/>
      <c r="R1301" s="47"/>
      <c r="S1301" s="47"/>
      <c r="T1301" s="47"/>
      <c r="U1301" s="47"/>
      <c r="V1301" s="47"/>
      <c r="W1301" s="47"/>
      <c r="X1301" s="47"/>
      <c r="Y1301" s="47"/>
      <c r="Z1301" s="47"/>
      <c r="AA1301" s="47"/>
      <c r="AB1301" s="47"/>
      <c r="AC1301" s="47"/>
      <c r="AD1301" s="47"/>
      <c r="AE1301" s="47"/>
      <c r="AF1301" s="47"/>
      <c r="AG1301" s="47"/>
      <c r="AH1301" s="47"/>
      <c r="AI1301" s="47"/>
      <c r="AJ1301" s="47"/>
      <c r="AK1301" s="47"/>
      <c r="AL1301" s="47"/>
      <c r="AM1301" s="47"/>
      <c r="AN1301" s="47"/>
      <c r="AO1301" s="47"/>
      <c r="AP1301" s="47"/>
      <c r="AQ1301" s="47"/>
      <c r="AR1301" s="47"/>
      <c r="AS1301" s="47"/>
      <c r="AT1301" s="47"/>
      <c r="AU1301" s="47"/>
      <c r="AV1301" s="47"/>
      <c r="AW1301" s="47"/>
      <c r="AX1301" s="47"/>
      <c r="AY1301" s="47"/>
      <c r="AZ1301" s="47"/>
      <c r="BA1301" s="47"/>
      <c r="BB1301" s="47"/>
      <c r="BC1301" s="47"/>
      <c r="BD1301" s="47"/>
      <c r="BE1301" s="47"/>
      <c r="BF1301" s="47"/>
      <c r="BG1301" s="47"/>
      <c r="BH1301" s="47"/>
      <c r="BI1301" s="47"/>
      <c r="BJ1301" s="47"/>
      <c r="BK1301" s="47"/>
      <c r="BL1301" s="47"/>
      <c r="BM1301" s="47"/>
      <c r="BN1301" s="47"/>
      <c r="BO1301" s="47"/>
      <c r="BP1301" s="47"/>
    </row>
    <row r="1302" spans="1:68" ht="12.75" customHeight="1">
      <c r="A1302" s="47"/>
      <c r="B1302" s="47"/>
      <c r="C1302" s="47"/>
      <c r="D1302" s="47"/>
      <c r="E1302" s="47"/>
      <c r="F1302" s="47"/>
      <c r="G1302" s="47"/>
      <c r="H1302" s="50"/>
      <c r="I1302" s="47"/>
      <c r="J1302" s="47"/>
      <c r="K1302" s="61"/>
      <c r="L1302" s="47"/>
      <c r="M1302" s="47"/>
      <c r="N1302" s="47"/>
      <c r="O1302" s="47"/>
      <c r="P1302" s="47"/>
      <c r="Q1302" s="47"/>
      <c r="R1302" s="47"/>
      <c r="S1302" s="47"/>
      <c r="T1302" s="47"/>
      <c r="U1302" s="47"/>
      <c r="V1302" s="47"/>
      <c r="W1302" s="47"/>
      <c r="X1302" s="47"/>
      <c r="Y1302" s="47"/>
      <c r="Z1302" s="47"/>
      <c r="AA1302" s="47"/>
      <c r="AB1302" s="47"/>
      <c r="AC1302" s="47"/>
      <c r="AD1302" s="47"/>
      <c r="AE1302" s="47"/>
      <c r="AF1302" s="47"/>
      <c r="AG1302" s="47"/>
      <c r="AH1302" s="47"/>
      <c r="AI1302" s="47"/>
      <c r="AJ1302" s="47"/>
      <c r="AK1302" s="47"/>
      <c r="AL1302" s="47"/>
      <c r="AM1302" s="47"/>
      <c r="AN1302" s="47"/>
      <c r="AO1302" s="47"/>
      <c r="AP1302" s="47"/>
      <c r="AQ1302" s="47"/>
      <c r="AR1302" s="47"/>
      <c r="AS1302" s="47"/>
      <c r="AT1302" s="47"/>
      <c r="AU1302" s="47"/>
      <c r="AV1302" s="47"/>
      <c r="AW1302" s="47"/>
      <c r="AX1302" s="47"/>
      <c r="AY1302" s="47"/>
      <c r="AZ1302" s="47"/>
      <c r="BA1302" s="47"/>
      <c r="BB1302" s="47"/>
      <c r="BC1302" s="47"/>
      <c r="BD1302" s="47"/>
      <c r="BE1302" s="47"/>
      <c r="BF1302" s="47"/>
      <c r="BG1302" s="47"/>
      <c r="BH1302" s="47"/>
      <c r="BI1302" s="47"/>
      <c r="BJ1302" s="47"/>
      <c r="BK1302" s="47"/>
      <c r="BL1302" s="47"/>
      <c r="BM1302" s="47"/>
      <c r="BN1302" s="47"/>
      <c r="BO1302" s="47"/>
      <c r="BP1302" s="47"/>
    </row>
    <row r="1303" spans="1:68" ht="12.75" customHeight="1">
      <c r="A1303" s="47"/>
      <c r="B1303" s="47"/>
      <c r="C1303" s="47"/>
      <c r="D1303" s="47"/>
      <c r="E1303" s="47"/>
      <c r="F1303" s="47"/>
      <c r="G1303" s="47"/>
      <c r="H1303" s="50"/>
      <c r="I1303" s="47"/>
      <c r="J1303" s="47"/>
      <c r="K1303" s="61"/>
      <c r="L1303" s="47"/>
      <c r="M1303" s="47"/>
      <c r="N1303" s="47"/>
      <c r="O1303" s="47"/>
      <c r="P1303" s="47"/>
      <c r="Q1303" s="47"/>
      <c r="R1303" s="47"/>
      <c r="S1303" s="47"/>
      <c r="T1303" s="47"/>
      <c r="U1303" s="47"/>
      <c r="V1303" s="47"/>
      <c r="W1303" s="47"/>
      <c r="X1303" s="47"/>
      <c r="Y1303" s="47"/>
      <c r="Z1303" s="47"/>
      <c r="AA1303" s="47"/>
      <c r="AB1303" s="47"/>
      <c r="AC1303" s="47"/>
      <c r="AD1303" s="47"/>
      <c r="AE1303" s="47"/>
      <c r="AF1303" s="47"/>
      <c r="AG1303" s="47"/>
      <c r="AH1303" s="47"/>
      <c r="AI1303" s="47"/>
      <c r="AJ1303" s="47"/>
      <c r="AK1303" s="47"/>
      <c r="AL1303" s="47"/>
      <c r="AM1303" s="47"/>
      <c r="AN1303" s="47"/>
      <c r="AO1303" s="47"/>
      <c r="AP1303" s="47"/>
      <c r="AQ1303" s="47"/>
      <c r="AR1303" s="47"/>
      <c r="AS1303" s="47"/>
      <c r="AT1303" s="47"/>
      <c r="AU1303" s="47"/>
      <c r="AV1303" s="47"/>
      <c r="AW1303" s="47"/>
      <c r="AX1303" s="47"/>
      <c r="AY1303" s="47"/>
      <c r="AZ1303" s="47"/>
      <c r="BA1303" s="47"/>
      <c r="BB1303" s="47"/>
      <c r="BC1303" s="47"/>
      <c r="BD1303" s="47"/>
      <c r="BE1303" s="47"/>
      <c r="BF1303" s="47"/>
      <c r="BG1303" s="47"/>
      <c r="BH1303" s="47"/>
      <c r="BI1303" s="47"/>
      <c r="BJ1303" s="47"/>
      <c r="BK1303" s="47"/>
      <c r="BL1303" s="47"/>
      <c r="BM1303" s="47"/>
      <c r="BN1303" s="47"/>
      <c r="BO1303" s="47"/>
      <c r="BP1303" s="47"/>
    </row>
    <row r="1304" spans="1:68" ht="12.75" customHeight="1">
      <c r="A1304" s="47"/>
      <c r="B1304" s="47"/>
      <c r="C1304" s="47"/>
      <c r="D1304" s="47"/>
      <c r="E1304" s="47"/>
      <c r="F1304" s="47"/>
      <c r="G1304" s="47"/>
      <c r="H1304" s="50"/>
      <c r="I1304" s="47"/>
      <c r="J1304" s="47"/>
      <c r="K1304" s="61"/>
      <c r="L1304" s="47"/>
      <c r="M1304" s="47"/>
      <c r="N1304" s="47"/>
      <c r="O1304" s="47"/>
      <c r="P1304" s="47"/>
      <c r="Q1304" s="47"/>
      <c r="R1304" s="47"/>
      <c r="S1304" s="47"/>
      <c r="T1304" s="47"/>
      <c r="U1304" s="47"/>
      <c r="V1304" s="47"/>
      <c r="W1304" s="47"/>
      <c r="X1304" s="47"/>
      <c r="Y1304" s="47"/>
      <c r="Z1304" s="47"/>
      <c r="AA1304" s="47"/>
      <c r="AB1304" s="47"/>
      <c r="AC1304" s="47"/>
      <c r="AD1304" s="47"/>
      <c r="AE1304" s="47"/>
      <c r="AF1304" s="47"/>
      <c r="AG1304" s="47"/>
      <c r="AH1304" s="47"/>
      <c r="AI1304" s="47"/>
      <c r="AJ1304" s="47"/>
      <c r="AK1304" s="47"/>
      <c r="AL1304" s="47"/>
      <c r="AM1304" s="47"/>
      <c r="AN1304" s="47"/>
      <c r="AO1304" s="47"/>
      <c r="AP1304" s="47"/>
      <c r="AQ1304" s="47"/>
      <c r="AR1304" s="47"/>
      <c r="AS1304" s="47"/>
      <c r="AT1304" s="47"/>
      <c r="AU1304" s="47"/>
      <c r="AV1304" s="47"/>
      <c r="AW1304" s="47"/>
      <c r="AX1304" s="47"/>
      <c r="AY1304" s="47"/>
      <c r="AZ1304" s="47"/>
      <c r="BA1304" s="47"/>
      <c r="BB1304" s="47"/>
      <c r="BC1304" s="47"/>
      <c r="BD1304" s="47"/>
      <c r="BE1304" s="47"/>
      <c r="BF1304" s="47"/>
      <c r="BG1304" s="47"/>
      <c r="BH1304" s="47"/>
      <c r="BI1304" s="47"/>
      <c r="BJ1304" s="47"/>
      <c r="BK1304" s="47"/>
      <c r="BL1304" s="47"/>
      <c r="BM1304" s="47"/>
      <c r="BN1304" s="47"/>
      <c r="BO1304" s="47"/>
      <c r="BP1304" s="47"/>
    </row>
    <row r="1305" spans="1:68" ht="12.75" customHeight="1">
      <c r="A1305" s="47"/>
      <c r="B1305" s="47"/>
      <c r="C1305" s="47"/>
      <c r="D1305" s="47"/>
      <c r="E1305" s="47"/>
      <c r="F1305" s="47"/>
      <c r="G1305" s="47"/>
      <c r="H1305" s="50"/>
      <c r="I1305" s="47"/>
      <c r="J1305" s="47"/>
      <c r="K1305" s="61"/>
      <c r="L1305" s="47"/>
      <c r="M1305" s="47"/>
      <c r="N1305" s="47"/>
      <c r="O1305" s="47"/>
      <c r="P1305" s="47"/>
      <c r="Q1305" s="47"/>
      <c r="R1305" s="47"/>
      <c r="S1305" s="47"/>
      <c r="T1305" s="47"/>
      <c r="U1305" s="47"/>
      <c r="V1305" s="47"/>
      <c r="W1305" s="47"/>
      <c r="X1305" s="47"/>
      <c r="Y1305" s="47"/>
      <c r="Z1305" s="47"/>
      <c r="AA1305" s="47"/>
      <c r="AB1305" s="47"/>
      <c r="AC1305" s="47"/>
      <c r="AD1305" s="47"/>
      <c r="AE1305" s="47"/>
      <c r="AF1305" s="47"/>
      <c r="AG1305" s="47"/>
      <c r="AH1305" s="47"/>
      <c r="AI1305" s="47"/>
      <c r="AJ1305" s="47"/>
      <c r="AK1305" s="47"/>
      <c r="AL1305" s="47"/>
      <c r="AM1305" s="47"/>
      <c r="AN1305" s="47"/>
      <c r="AO1305" s="47"/>
      <c r="AP1305" s="47"/>
      <c r="AQ1305" s="47"/>
      <c r="AR1305" s="47"/>
      <c r="AS1305" s="47"/>
      <c r="AT1305" s="47"/>
      <c r="AU1305" s="47"/>
      <c r="AV1305" s="47"/>
      <c r="AW1305" s="47"/>
      <c r="AX1305" s="47"/>
      <c r="AY1305" s="47"/>
      <c r="AZ1305" s="47"/>
      <c r="BA1305" s="47"/>
      <c r="BB1305" s="47"/>
      <c r="BC1305" s="47"/>
      <c r="BD1305" s="47"/>
      <c r="BE1305" s="47"/>
      <c r="BF1305" s="47"/>
      <c r="BG1305" s="47"/>
      <c r="BH1305" s="47"/>
      <c r="BI1305" s="47"/>
      <c r="BJ1305" s="47"/>
      <c r="BK1305" s="47"/>
      <c r="BL1305" s="47"/>
      <c r="BM1305" s="47"/>
      <c r="BN1305" s="47"/>
      <c r="BO1305" s="47"/>
      <c r="BP1305" s="47"/>
    </row>
    <row r="1306" spans="1:68" ht="12.75" customHeight="1">
      <c r="A1306" s="47"/>
      <c r="B1306" s="47"/>
      <c r="C1306" s="47"/>
      <c r="D1306" s="47"/>
      <c r="E1306" s="47"/>
      <c r="F1306" s="47"/>
      <c r="G1306" s="47"/>
      <c r="H1306" s="50"/>
      <c r="I1306" s="47"/>
      <c r="J1306" s="47"/>
      <c r="K1306" s="61"/>
      <c r="L1306" s="47"/>
      <c r="M1306" s="47"/>
      <c r="N1306" s="47"/>
      <c r="O1306" s="47"/>
      <c r="P1306" s="47"/>
      <c r="Q1306" s="47"/>
      <c r="R1306" s="47"/>
      <c r="S1306" s="47"/>
      <c r="T1306" s="47"/>
      <c r="U1306" s="47"/>
      <c r="V1306" s="47"/>
      <c r="W1306" s="47"/>
      <c r="X1306" s="47"/>
      <c r="Y1306" s="47"/>
      <c r="Z1306" s="47"/>
      <c r="AA1306" s="47"/>
      <c r="AB1306" s="47"/>
      <c r="AC1306" s="47"/>
      <c r="AD1306" s="47"/>
      <c r="AE1306" s="47"/>
      <c r="AF1306" s="47"/>
      <c r="AG1306" s="47"/>
      <c r="AH1306" s="47"/>
      <c r="AI1306" s="47"/>
      <c r="AJ1306" s="47"/>
      <c r="AK1306" s="47"/>
      <c r="AL1306" s="47"/>
      <c r="AM1306" s="47"/>
      <c r="AN1306" s="47"/>
      <c r="AO1306" s="47"/>
      <c r="AP1306" s="47"/>
      <c r="AQ1306" s="47"/>
      <c r="AR1306" s="47"/>
      <c r="AS1306" s="47"/>
      <c r="AT1306" s="47"/>
      <c r="AU1306" s="47"/>
      <c r="AV1306" s="47"/>
      <c r="AW1306" s="47"/>
      <c r="AX1306" s="47"/>
      <c r="AY1306" s="47"/>
      <c r="AZ1306" s="47"/>
      <c r="BA1306" s="47"/>
      <c r="BB1306" s="47"/>
      <c r="BC1306" s="47"/>
      <c r="BD1306" s="47"/>
      <c r="BE1306" s="47"/>
      <c r="BF1306" s="47"/>
      <c r="BG1306" s="47"/>
      <c r="BH1306" s="47"/>
      <c r="BI1306" s="47"/>
      <c r="BJ1306" s="47"/>
      <c r="BK1306" s="47"/>
      <c r="BL1306" s="47"/>
      <c r="BM1306" s="47"/>
      <c r="BN1306" s="47"/>
      <c r="BO1306" s="47"/>
      <c r="BP1306" s="47"/>
    </row>
    <row r="1307" spans="1:68" ht="12.75" customHeight="1">
      <c r="A1307" s="47"/>
      <c r="B1307" s="47"/>
      <c r="C1307" s="47"/>
      <c r="D1307" s="47"/>
      <c r="E1307" s="47"/>
      <c r="F1307" s="47"/>
      <c r="G1307" s="47"/>
      <c r="H1307" s="50"/>
      <c r="I1307" s="47"/>
      <c r="J1307" s="47"/>
      <c r="K1307" s="61"/>
      <c r="L1307" s="47"/>
      <c r="M1307" s="47"/>
      <c r="N1307" s="47"/>
      <c r="O1307" s="47"/>
      <c r="P1307" s="47"/>
      <c r="Q1307" s="47"/>
      <c r="R1307" s="47"/>
      <c r="S1307" s="47"/>
      <c r="T1307" s="47"/>
      <c r="U1307" s="47"/>
      <c r="V1307" s="47"/>
      <c r="W1307" s="47"/>
      <c r="X1307" s="47"/>
      <c r="Y1307" s="47"/>
      <c r="Z1307" s="47"/>
      <c r="AA1307" s="47"/>
      <c r="AB1307" s="47"/>
      <c r="AC1307" s="47"/>
      <c r="AD1307" s="47"/>
      <c r="AE1307" s="47"/>
      <c r="AF1307" s="47"/>
      <c r="AG1307" s="47"/>
      <c r="AH1307" s="47"/>
      <c r="AI1307" s="47"/>
      <c r="AJ1307" s="47"/>
      <c r="AK1307" s="47"/>
      <c r="AL1307" s="47"/>
      <c r="AM1307" s="47"/>
      <c r="AN1307" s="47"/>
      <c r="AO1307" s="47"/>
      <c r="AP1307" s="47"/>
      <c r="AQ1307" s="47"/>
      <c r="AR1307" s="47"/>
      <c r="AS1307" s="47"/>
      <c r="AT1307" s="47"/>
      <c r="AU1307" s="47"/>
      <c r="AV1307" s="47"/>
      <c r="AW1307" s="47"/>
      <c r="AX1307" s="47"/>
      <c r="AY1307" s="47"/>
      <c r="AZ1307" s="47"/>
      <c r="BA1307" s="47"/>
      <c r="BB1307" s="47"/>
      <c r="BC1307" s="47"/>
      <c r="BD1307" s="47"/>
      <c r="BE1307" s="47"/>
      <c r="BF1307" s="47"/>
      <c r="BG1307" s="47"/>
      <c r="BH1307" s="47"/>
      <c r="BI1307" s="47"/>
      <c r="BJ1307" s="47"/>
      <c r="BK1307" s="47"/>
      <c r="BL1307" s="47"/>
      <c r="BM1307" s="47"/>
      <c r="BN1307" s="47"/>
      <c r="BO1307" s="47"/>
      <c r="BP1307" s="47"/>
    </row>
    <row r="1308" spans="1:68" ht="12.75" customHeight="1">
      <c r="A1308" s="47"/>
      <c r="B1308" s="47"/>
      <c r="C1308" s="47"/>
      <c r="D1308" s="47"/>
      <c r="E1308" s="47"/>
      <c r="F1308" s="47"/>
      <c r="G1308" s="47"/>
      <c r="H1308" s="50"/>
      <c r="I1308" s="47"/>
      <c r="J1308" s="47"/>
      <c r="K1308" s="61"/>
      <c r="L1308" s="47"/>
      <c r="M1308" s="47"/>
      <c r="N1308" s="47"/>
      <c r="O1308" s="47"/>
      <c r="P1308" s="47"/>
      <c r="Q1308" s="47"/>
      <c r="R1308" s="47"/>
      <c r="S1308" s="47"/>
      <c r="T1308" s="47"/>
      <c r="U1308" s="47"/>
      <c r="V1308" s="47"/>
      <c r="W1308" s="47"/>
      <c r="X1308" s="47"/>
      <c r="Y1308" s="47"/>
      <c r="Z1308" s="47"/>
      <c r="AA1308" s="47"/>
      <c r="AB1308" s="47"/>
      <c r="AC1308" s="47"/>
      <c r="AD1308" s="47"/>
      <c r="AE1308" s="47"/>
      <c r="AF1308" s="47"/>
      <c r="AG1308" s="47"/>
      <c r="AH1308" s="47"/>
      <c r="AI1308" s="47"/>
      <c r="AJ1308" s="47"/>
      <c r="AK1308" s="47"/>
      <c r="AL1308" s="47"/>
      <c r="AM1308" s="47"/>
      <c r="AN1308" s="47"/>
      <c r="AO1308" s="47"/>
      <c r="AP1308" s="47"/>
      <c r="AQ1308" s="47"/>
      <c r="AR1308" s="47"/>
      <c r="AS1308" s="47"/>
      <c r="AT1308" s="47"/>
      <c r="AU1308" s="47"/>
      <c r="AV1308" s="47"/>
      <c r="AW1308" s="47"/>
      <c r="AX1308" s="47"/>
      <c r="AY1308" s="47"/>
      <c r="AZ1308" s="47"/>
      <c r="BA1308" s="47"/>
      <c r="BB1308" s="47"/>
      <c r="BC1308" s="47"/>
      <c r="BD1308" s="47"/>
      <c r="BE1308" s="47"/>
      <c r="BF1308" s="47"/>
      <c r="BG1308" s="47"/>
      <c r="BH1308" s="47"/>
      <c r="BI1308" s="47"/>
      <c r="BJ1308" s="47"/>
      <c r="BK1308" s="47"/>
      <c r="BL1308" s="47"/>
      <c r="BM1308" s="47"/>
      <c r="BN1308" s="47"/>
      <c r="BO1308" s="47"/>
      <c r="BP1308" s="47"/>
    </row>
    <row r="1309" spans="1:68" ht="12.75" customHeight="1">
      <c r="A1309" s="47"/>
      <c r="B1309" s="47"/>
      <c r="C1309" s="47"/>
      <c r="D1309" s="47"/>
      <c r="E1309" s="47"/>
      <c r="F1309" s="47"/>
      <c r="G1309" s="47"/>
      <c r="H1309" s="50"/>
      <c r="I1309" s="47"/>
      <c r="J1309" s="47"/>
      <c r="K1309" s="61"/>
      <c r="L1309" s="47"/>
      <c r="M1309" s="47"/>
      <c r="N1309" s="47"/>
      <c r="O1309" s="47"/>
      <c r="P1309" s="47"/>
      <c r="Q1309" s="47"/>
      <c r="R1309" s="47"/>
      <c r="S1309" s="47"/>
      <c r="T1309" s="47"/>
      <c r="U1309" s="47"/>
      <c r="V1309" s="47"/>
      <c r="W1309" s="47"/>
      <c r="X1309" s="47"/>
      <c r="Y1309" s="47"/>
      <c r="Z1309" s="47"/>
      <c r="AA1309" s="47"/>
      <c r="AB1309" s="47"/>
      <c r="AC1309" s="47"/>
      <c r="AD1309" s="47"/>
      <c r="AE1309" s="47"/>
      <c r="AF1309" s="47"/>
      <c r="AG1309" s="47"/>
      <c r="AH1309" s="47"/>
      <c r="AI1309" s="47"/>
      <c r="AJ1309" s="47"/>
      <c r="AK1309" s="47"/>
      <c r="AL1309" s="47"/>
      <c r="AM1309" s="47"/>
      <c r="AN1309" s="47"/>
      <c r="AO1309" s="47"/>
      <c r="AP1309" s="47"/>
      <c r="AQ1309" s="47"/>
      <c r="AR1309" s="47"/>
      <c r="AS1309" s="47"/>
      <c r="AT1309" s="47"/>
      <c r="AU1309" s="47"/>
      <c r="AV1309" s="47"/>
      <c r="AW1309" s="47"/>
      <c r="AX1309" s="47"/>
      <c r="AY1309" s="47"/>
      <c r="AZ1309" s="47"/>
      <c r="BA1309" s="47"/>
      <c r="BB1309" s="47"/>
      <c r="BC1309" s="47"/>
      <c r="BD1309" s="47"/>
      <c r="BE1309" s="47"/>
      <c r="BF1309" s="47"/>
      <c r="BG1309" s="47"/>
      <c r="BH1309" s="47"/>
      <c r="BI1309" s="47"/>
      <c r="BJ1309" s="47"/>
      <c r="BK1309" s="47"/>
      <c r="BL1309" s="47"/>
      <c r="BM1309" s="47"/>
      <c r="BN1309" s="47"/>
      <c r="BO1309" s="47"/>
      <c r="BP1309" s="47"/>
    </row>
    <row r="1310" spans="1:68" ht="12.75" customHeight="1">
      <c r="A1310" s="47"/>
      <c r="B1310" s="47"/>
      <c r="C1310" s="47"/>
      <c r="D1310" s="47"/>
      <c r="E1310" s="47"/>
      <c r="F1310" s="47"/>
      <c r="G1310" s="47"/>
      <c r="H1310" s="50"/>
      <c r="I1310" s="47"/>
      <c r="J1310" s="47"/>
      <c r="K1310" s="61"/>
      <c r="L1310" s="47"/>
      <c r="M1310" s="47"/>
      <c r="N1310" s="47"/>
      <c r="O1310" s="47"/>
      <c r="P1310" s="47"/>
      <c r="Q1310" s="47"/>
      <c r="R1310" s="47"/>
      <c r="S1310" s="47"/>
      <c r="T1310" s="47"/>
      <c r="U1310" s="47"/>
      <c r="V1310" s="47"/>
      <c r="W1310" s="47"/>
      <c r="X1310" s="47"/>
      <c r="Y1310" s="47"/>
      <c r="Z1310" s="47"/>
      <c r="AA1310" s="47"/>
      <c r="AB1310" s="47"/>
      <c r="AC1310" s="47"/>
      <c r="AD1310" s="47"/>
      <c r="AE1310" s="47"/>
      <c r="AF1310" s="47"/>
      <c r="AG1310" s="47"/>
      <c r="AH1310" s="47"/>
      <c r="AI1310" s="47"/>
      <c r="AJ1310" s="47"/>
      <c r="AK1310" s="47"/>
      <c r="AL1310" s="47"/>
      <c r="AM1310" s="47"/>
      <c r="AN1310" s="47"/>
      <c r="AO1310" s="47"/>
      <c r="AP1310" s="47"/>
      <c r="AQ1310" s="47"/>
      <c r="AR1310" s="47"/>
      <c r="AS1310" s="47"/>
      <c r="AT1310" s="47"/>
      <c r="AU1310" s="47"/>
      <c r="AV1310" s="47"/>
      <c r="AW1310" s="47"/>
      <c r="AX1310" s="47"/>
      <c r="AY1310" s="47"/>
      <c r="AZ1310" s="47"/>
      <c r="BA1310" s="47"/>
      <c r="BB1310" s="47"/>
      <c r="BC1310" s="47"/>
      <c r="BD1310" s="47"/>
      <c r="BE1310" s="47"/>
      <c r="BF1310" s="47"/>
      <c r="BG1310" s="47"/>
      <c r="BH1310" s="47"/>
      <c r="BI1310" s="47"/>
      <c r="BJ1310" s="47"/>
      <c r="BK1310" s="47"/>
      <c r="BL1310" s="47"/>
      <c r="BM1310" s="47"/>
      <c r="BN1310" s="47"/>
      <c r="BO1310" s="47"/>
      <c r="BP1310" s="47"/>
    </row>
    <row r="1311" spans="1:68" ht="12.75" customHeight="1">
      <c r="A1311" s="47"/>
      <c r="B1311" s="47"/>
      <c r="C1311" s="47"/>
      <c r="D1311" s="47"/>
      <c r="E1311" s="47"/>
      <c r="F1311" s="47"/>
      <c r="G1311" s="47"/>
      <c r="H1311" s="50"/>
      <c r="I1311" s="47"/>
      <c r="J1311" s="47"/>
      <c r="K1311" s="61"/>
      <c r="L1311" s="47"/>
      <c r="M1311" s="47"/>
      <c r="N1311" s="47"/>
      <c r="O1311" s="47"/>
      <c r="P1311" s="47"/>
      <c r="Q1311" s="47"/>
      <c r="R1311" s="47"/>
      <c r="S1311" s="47"/>
      <c r="T1311" s="47"/>
      <c r="U1311" s="47"/>
      <c r="V1311" s="47"/>
      <c r="W1311" s="47"/>
      <c r="X1311" s="47"/>
      <c r="Y1311" s="47"/>
      <c r="Z1311" s="47"/>
      <c r="AA1311" s="47"/>
      <c r="AB1311" s="47"/>
      <c r="AC1311" s="47"/>
      <c r="AD1311" s="47"/>
      <c r="AE1311" s="47"/>
      <c r="AF1311" s="47"/>
      <c r="AG1311" s="47"/>
      <c r="AH1311" s="47"/>
      <c r="AI1311" s="47"/>
      <c r="AJ1311" s="47"/>
      <c r="AK1311" s="47"/>
      <c r="AL1311" s="47"/>
      <c r="AM1311" s="47"/>
      <c r="AN1311" s="47"/>
      <c r="AO1311" s="47"/>
      <c r="AP1311" s="47"/>
      <c r="AQ1311" s="47"/>
      <c r="AR1311" s="47"/>
      <c r="AS1311" s="47"/>
      <c r="AT1311" s="47"/>
      <c r="AU1311" s="47"/>
      <c r="AV1311" s="47"/>
      <c r="AW1311" s="47"/>
      <c r="AX1311" s="47"/>
      <c r="AY1311" s="47"/>
      <c r="AZ1311" s="47"/>
      <c r="BA1311" s="47"/>
      <c r="BB1311" s="47"/>
      <c r="BC1311" s="47"/>
      <c r="BD1311" s="47"/>
      <c r="BE1311" s="47"/>
      <c r="BF1311" s="47"/>
      <c r="BG1311" s="47"/>
      <c r="BH1311" s="47"/>
      <c r="BI1311" s="47"/>
      <c r="BJ1311" s="47"/>
      <c r="BK1311" s="47"/>
      <c r="BL1311" s="47"/>
      <c r="BM1311" s="47"/>
      <c r="BN1311" s="47"/>
      <c r="BO1311" s="47"/>
      <c r="BP1311" s="47"/>
    </row>
    <row r="1312" spans="1:68" ht="12.75" customHeight="1">
      <c r="A1312" s="47"/>
      <c r="B1312" s="47"/>
      <c r="C1312" s="47"/>
      <c r="D1312" s="47"/>
      <c r="E1312" s="47"/>
      <c r="F1312" s="47"/>
      <c r="G1312" s="47"/>
      <c r="H1312" s="50"/>
      <c r="I1312" s="47"/>
      <c r="J1312" s="47"/>
      <c r="K1312" s="61"/>
      <c r="L1312" s="47"/>
      <c r="M1312" s="47"/>
      <c r="N1312" s="47"/>
      <c r="O1312" s="47"/>
      <c r="P1312" s="47"/>
      <c r="Q1312" s="47"/>
      <c r="R1312" s="47"/>
      <c r="S1312" s="47"/>
      <c r="T1312" s="47"/>
      <c r="U1312" s="47"/>
      <c r="V1312" s="47"/>
      <c r="W1312" s="47"/>
      <c r="X1312" s="47"/>
      <c r="Y1312" s="47"/>
      <c r="Z1312" s="47"/>
      <c r="AA1312" s="47"/>
      <c r="AB1312" s="47"/>
      <c r="AC1312" s="47"/>
      <c r="AD1312" s="47"/>
      <c r="AE1312" s="47"/>
      <c r="AF1312" s="47"/>
      <c r="AG1312" s="47"/>
      <c r="AH1312" s="47"/>
      <c r="AI1312" s="47"/>
      <c r="AJ1312" s="47"/>
      <c r="AK1312" s="47"/>
      <c r="AL1312" s="47"/>
      <c r="AM1312" s="47"/>
      <c r="AN1312" s="47"/>
      <c r="AO1312" s="47"/>
      <c r="AP1312" s="47"/>
      <c r="AQ1312" s="47"/>
      <c r="AR1312" s="47"/>
      <c r="AS1312" s="47"/>
      <c r="AT1312" s="47"/>
      <c r="AU1312" s="47"/>
      <c r="AV1312" s="47"/>
      <c r="AW1312" s="47"/>
      <c r="AX1312" s="47"/>
      <c r="AY1312" s="47"/>
      <c r="AZ1312" s="47"/>
      <c r="BA1312" s="47"/>
      <c r="BB1312" s="47"/>
      <c r="BC1312" s="47"/>
      <c r="BD1312" s="47"/>
      <c r="BE1312" s="47"/>
      <c r="BF1312" s="47"/>
      <c r="BG1312" s="47"/>
      <c r="BH1312" s="47"/>
      <c r="BI1312" s="47"/>
      <c r="BJ1312" s="47"/>
      <c r="BK1312" s="47"/>
      <c r="BL1312" s="47"/>
      <c r="BM1312" s="47"/>
      <c r="BN1312" s="47"/>
      <c r="BO1312" s="47"/>
      <c r="BP1312" s="47"/>
    </row>
    <row r="1313" spans="1:68" ht="12.75" customHeight="1">
      <c r="A1313" s="47"/>
      <c r="B1313" s="47"/>
      <c r="C1313" s="47"/>
      <c r="D1313" s="47"/>
      <c r="E1313" s="47"/>
      <c r="F1313" s="47"/>
      <c r="G1313" s="47"/>
      <c r="H1313" s="50"/>
      <c r="I1313" s="47"/>
      <c r="J1313" s="47"/>
      <c r="K1313" s="61"/>
      <c r="L1313" s="47"/>
      <c r="M1313" s="47"/>
      <c r="N1313" s="47"/>
      <c r="O1313" s="47"/>
      <c r="P1313" s="47"/>
      <c r="Q1313" s="47"/>
      <c r="R1313" s="47"/>
      <c r="S1313" s="47"/>
      <c r="T1313" s="47"/>
      <c r="U1313" s="47"/>
      <c r="V1313" s="47"/>
      <c r="W1313" s="47"/>
      <c r="X1313" s="47"/>
      <c r="Y1313" s="47"/>
      <c r="Z1313" s="47"/>
      <c r="AA1313" s="47"/>
      <c r="AB1313" s="47"/>
      <c r="AC1313" s="47"/>
      <c r="AD1313" s="47"/>
      <c r="AE1313" s="47"/>
      <c r="AF1313" s="47"/>
      <c r="AG1313" s="47"/>
      <c r="AH1313" s="47"/>
      <c r="AI1313" s="47"/>
      <c r="AJ1313" s="47"/>
      <c r="AK1313" s="47"/>
      <c r="AL1313" s="47"/>
      <c r="AM1313" s="47"/>
      <c r="AN1313" s="47"/>
      <c r="AO1313" s="47"/>
      <c r="AP1313" s="47"/>
      <c r="AQ1313" s="47"/>
      <c r="AR1313" s="47"/>
      <c r="AS1313" s="47"/>
      <c r="AT1313" s="47"/>
      <c r="AU1313" s="47"/>
      <c r="AV1313" s="47"/>
      <c r="AW1313" s="47"/>
      <c r="AX1313" s="47"/>
      <c r="AY1313" s="47"/>
      <c r="AZ1313" s="47"/>
      <c r="BA1313" s="47"/>
      <c r="BB1313" s="47"/>
      <c r="BC1313" s="47"/>
      <c r="BD1313" s="47"/>
      <c r="BE1313" s="47"/>
      <c r="BF1313" s="47"/>
      <c r="BG1313" s="47"/>
      <c r="BH1313" s="47"/>
      <c r="BI1313" s="47"/>
      <c r="BJ1313" s="47"/>
      <c r="BK1313" s="47"/>
      <c r="BL1313" s="47"/>
      <c r="BM1313" s="47"/>
      <c r="BN1313" s="47"/>
      <c r="BO1313" s="47"/>
      <c r="BP1313" s="47"/>
    </row>
    <row r="1314" spans="1:68" ht="12.75" customHeight="1">
      <c r="A1314" s="47"/>
      <c r="B1314" s="47"/>
      <c r="C1314" s="47"/>
      <c r="D1314" s="47"/>
      <c r="E1314" s="47"/>
      <c r="F1314" s="47"/>
      <c r="G1314" s="47"/>
      <c r="H1314" s="50"/>
      <c r="I1314" s="47"/>
      <c r="J1314" s="47"/>
      <c r="K1314" s="61"/>
      <c r="L1314" s="47"/>
      <c r="M1314" s="47"/>
      <c r="N1314" s="47"/>
      <c r="O1314" s="47"/>
      <c r="P1314" s="47"/>
      <c r="Q1314" s="47"/>
      <c r="R1314" s="47"/>
      <c r="S1314" s="47"/>
      <c r="T1314" s="47"/>
      <c r="U1314" s="47"/>
      <c r="V1314" s="47"/>
      <c r="W1314" s="47"/>
      <c r="X1314" s="47"/>
      <c r="Y1314" s="47"/>
      <c r="Z1314" s="47"/>
      <c r="AA1314" s="47"/>
      <c r="AB1314" s="47"/>
      <c r="AC1314" s="47"/>
      <c r="AD1314" s="47"/>
      <c r="AE1314" s="47"/>
      <c r="AF1314" s="47"/>
      <c r="AG1314" s="47"/>
      <c r="AH1314" s="47"/>
      <c r="AI1314" s="47"/>
      <c r="AJ1314" s="47"/>
      <c r="AK1314" s="47"/>
      <c r="AL1314" s="47"/>
      <c r="AM1314" s="47"/>
      <c r="AN1314" s="47"/>
      <c r="AO1314" s="47"/>
      <c r="AP1314" s="47"/>
      <c r="AQ1314" s="47"/>
      <c r="AR1314" s="47"/>
      <c r="AS1314" s="47"/>
      <c r="AT1314" s="47"/>
      <c r="AU1314" s="47"/>
      <c r="AV1314" s="47"/>
      <c r="AW1314" s="47"/>
      <c r="AX1314" s="47"/>
      <c r="AY1314" s="47"/>
      <c r="AZ1314" s="47"/>
      <c r="BA1314" s="47"/>
      <c r="BB1314" s="47"/>
      <c r="BC1314" s="47"/>
      <c r="BD1314" s="47"/>
      <c r="BE1314" s="47"/>
      <c r="BF1314" s="47"/>
      <c r="BG1314" s="47"/>
      <c r="BH1314" s="47"/>
      <c r="BI1314" s="47"/>
      <c r="BJ1314" s="47"/>
      <c r="BK1314" s="47"/>
      <c r="BL1314" s="47"/>
      <c r="BM1314" s="47"/>
      <c r="BN1314" s="47"/>
      <c r="BO1314" s="47"/>
      <c r="BP1314" s="47"/>
    </row>
    <row r="1315" spans="1:68" ht="12.75" customHeight="1">
      <c r="A1315" s="47"/>
      <c r="B1315" s="47"/>
      <c r="C1315" s="47"/>
      <c r="D1315" s="47"/>
      <c r="E1315" s="47"/>
      <c r="F1315" s="47"/>
      <c r="G1315" s="47"/>
      <c r="H1315" s="50"/>
      <c r="I1315" s="47"/>
      <c r="J1315" s="47"/>
      <c r="K1315" s="61"/>
      <c r="L1315" s="47"/>
      <c r="M1315" s="47"/>
      <c r="N1315" s="47"/>
      <c r="O1315" s="47"/>
      <c r="P1315" s="47"/>
      <c r="Q1315" s="47"/>
      <c r="R1315" s="47"/>
      <c r="S1315" s="47"/>
      <c r="T1315" s="47"/>
      <c r="U1315" s="47"/>
      <c r="V1315" s="47"/>
      <c r="W1315" s="47"/>
      <c r="X1315" s="47"/>
      <c r="Y1315" s="47"/>
      <c r="Z1315" s="47"/>
      <c r="AA1315" s="47"/>
      <c r="AB1315" s="47"/>
      <c r="AC1315" s="47"/>
      <c r="AD1315" s="47"/>
      <c r="AE1315" s="47"/>
      <c r="AF1315" s="47"/>
      <c r="AG1315" s="47"/>
      <c r="AH1315" s="47"/>
      <c r="AI1315" s="47"/>
      <c r="AJ1315" s="47"/>
      <c r="AK1315" s="47"/>
      <c r="AL1315" s="47"/>
      <c r="AM1315" s="47"/>
      <c r="AN1315" s="47"/>
      <c r="AO1315" s="47"/>
      <c r="AP1315" s="47"/>
      <c r="AQ1315" s="47"/>
      <c r="AR1315" s="47"/>
      <c r="AS1315" s="47"/>
      <c r="AT1315" s="47"/>
      <c r="AU1315" s="47"/>
      <c r="AV1315" s="47"/>
      <c r="AW1315" s="47"/>
      <c r="AX1315" s="47"/>
      <c r="AY1315" s="47"/>
      <c r="AZ1315" s="47"/>
      <c r="BA1315" s="47"/>
      <c r="BB1315" s="47"/>
      <c r="BC1315" s="47"/>
      <c r="BD1315" s="47"/>
      <c r="BE1315" s="47"/>
      <c r="BF1315" s="47"/>
      <c r="BG1315" s="47"/>
      <c r="BH1315" s="47"/>
      <c r="BI1315" s="47"/>
      <c r="BJ1315" s="47"/>
      <c r="BK1315" s="47"/>
      <c r="BL1315" s="47"/>
      <c r="BM1315" s="47"/>
      <c r="BN1315" s="47"/>
      <c r="BO1315" s="47"/>
      <c r="BP1315" s="47"/>
    </row>
    <row r="1316" spans="1:68" ht="12.75" customHeight="1">
      <c r="A1316" s="47"/>
      <c r="B1316" s="47"/>
      <c r="C1316" s="47"/>
      <c r="D1316" s="47"/>
      <c r="E1316" s="47"/>
      <c r="F1316" s="47"/>
      <c r="G1316" s="47"/>
      <c r="H1316" s="50"/>
      <c r="I1316" s="47"/>
      <c r="J1316" s="47"/>
      <c r="K1316" s="61"/>
      <c r="L1316" s="47"/>
      <c r="M1316" s="47"/>
      <c r="N1316" s="47"/>
      <c r="O1316" s="47"/>
      <c r="P1316" s="47"/>
      <c r="Q1316" s="47"/>
      <c r="R1316" s="47"/>
      <c r="S1316" s="47"/>
      <c r="T1316" s="47"/>
      <c r="U1316" s="47"/>
      <c r="V1316" s="47"/>
      <c r="W1316" s="47"/>
      <c r="X1316" s="47"/>
      <c r="Y1316" s="47"/>
      <c r="Z1316" s="47"/>
      <c r="AA1316" s="47"/>
      <c r="AB1316" s="47"/>
      <c r="AC1316" s="47"/>
      <c r="AD1316" s="47"/>
      <c r="AE1316" s="47"/>
      <c r="AF1316" s="47"/>
      <c r="AG1316" s="47"/>
      <c r="AH1316" s="47"/>
      <c r="AI1316" s="47"/>
      <c r="AJ1316" s="47"/>
      <c r="AK1316" s="47"/>
      <c r="AL1316" s="47"/>
      <c r="AM1316" s="47"/>
      <c r="AN1316" s="47"/>
      <c r="AO1316" s="47"/>
      <c r="AP1316" s="47"/>
      <c r="AQ1316" s="47"/>
      <c r="AR1316" s="47"/>
      <c r="AS1316" s="47"/>
      <c r="AT1316" s="47"/>
      <c r="AU1316" s="47"/>
      <c r="AV1316" s="47"/>
      <c r="AW1316" s="47"/>
      <c r="AX1316" s="47"/>
      <c r="AY1316" s="47"/>
      <c r="AZ1316" s="47"/>
      <c r="BA1316" s="47"/>
      <c r="BB1316" s="47"/>
      <c r="BC1316" s="47"/>
      <c r="BD1316" s="47"/>
      <c r="BE1316" s="47"/>
      <c r="BF1316" s="47"/>
      <c r="BG1316" s="47"/>
      <c r="BH1316" s="47"/>
      <c r="BI1316" s="47"/>
      <c r="BJ1316" s="47"/>
      <c r="BK1316" s="47"/>
      <c r="BL1316" s="47"/>
      <c r="BM1316" s="47"/>
      <c r="BN1316" s="47"/>
      <c r="BO1316" s="47"/>
      <c r="BP1316" s="47"/>
    </row>
    <row r="1317" spans="1:68" ht="12.75" customHeight="1">
      <c r="A1317" s="47"/>
      <c r="B1317" s="47"/>
      <c r="C1317" s="47"/>
      <c r="D1317" s="47"/>
      <c r="E1317" s="47"/>
      <c r="F1317" s="47"/>
      <c r="G1317" s="47"/>
      <c r="H1317" s="50"/>
      <c r="I1317" s="47"/>
      <c r="J1317" s="47"/>
      <c r="K1317" s="61"/>
      <c r="L1317" s="47"/>
      <c r="M1317" s="47"/>
      <c r="N1317" s="47"/>
      <c r="O1317" s="47"/>
      <c r="P1317" s="47"/>
      <c r="Q1317" s="47"/>
      <c r="R1317" s="47"/>
      <c r="S1317" s="47"/>
      <c r="T1317" s="47"/>
      <c r="U1317" s="47"/>
      <c r="V1317" s="47"/>
      <c r="W1317" s="47"/>
      <c r="X1317" s="47"/>
      <c r="Y1317" s="47"/>
      <c r="Z1317" s="47"/>
      <c r="AA1317" s="47"/>
      <c r="AB1317" s="47"/>
      <c r="AC1317" s="47"/>
      <c r="AD1317" s="47"/>
      <c r="AE1317" s="47"/>
      <c r="AF1317" s="47"/>
      <c r="AG1317" s="47"/>
      <c r="AH1317" s="47"/>
      <c r="AI1317" s="47"/>
      <c r="AJ1317" s="47"/>
      <c r="AK1317" s="47"/>
      <c r="AL1317" s="47"/>
      <c r="AM1317" s="47"/>
      <c r="AN1317" s="47"/>
      <c r="AO1317" s="47"/>
      <c r="AP1317" s="47"/>
      <c r="AQ1317" s="47"/>
      <c r="AR1317" s="47"/>
      <c r="AS1317" s="47"/>
      <c r="AT1317" s="47"/>
      <c r="AU1317" s="47"/>
      <c r="AV1317" s="47"/>
      <c r="AW1317" s="47"/>
      <c r="AX1317" s="47"/>
      <c r="AY1317" s="47"/>
      <c r="AZ1317" s="47"/>
      <c r="BA1317" s="47"/>
      <c r="BB1317" s="47"/>
      <c r="BC1317" s="47"/>
      <c r="BD1317" s="47"/>
      <c r="BE1317" s="47"/>
      <c r="BF1317" s="47"/>
      <c r="BG1317" s="47"/>
      <c r="BH1317" s="47"/>
      <c r="BI1317" s="47"/>
      <c r="BJ1317" s="47"/>
      <c r="BK1317" s="47"/>
      <c r="BL1317" s="47"/>
      <c r="BM1317" s="47"/>
      <c r="BN1317" s="47"/>
      <c r="BO1317" s="47"/>
      <c r="BP1317" s="47"/>
    </row>
    <row r="1318" spans="1:68" ht="12.75" customHeight="1">
      <c r="A1318" s="47"/>
      <c r="B1318" s="47"/>
      <c r="C1318" s="47"/>
      <c r="D1318" s="47"/>
      <c r="E1318" s="47"/>
      <c r="F1318" s="47"/>
      <c r="G1318" s="47"/>
      <c r="H1318" s="50"/>
      <c r="I1318" s="47"/>
      <c r="J1318" s="47"/>
      <c r="K1318" s="61"/>
      <c r="L1318" s="47"/>
      <c r="M1318" s="47"/>
      <c r="N1318" s="47"/>
      <c r="O1318" s="47"/>
      <c r="P1318" s="47"/>
      <c r="Q1318" s="47"/>
      <c r="R1318" s="47"/>
      <c r="S1318" s="47"/>
      <c r="T1318" s="47"/>
      <c r="U1318" s="47"/>
      <c r="V1318" s="47"/>
      <c r="W1318" s="47"/>
      <c r="X1318" s="47"/>
      <c r="Y1318" s="47"/>
      <c r="Z1318" s="47"/>
      <c r="AA1318" s="47"/>
      <c r="AB1318" s="47"/>
      <c r="AC1318" s="47"/>
      <c r="AD1318" s="47"/>
      <c r="AE1318" s="47"/>
      <c r="AF1318" s="47"/>
      <c r="AG1318" s="47"/>
      <c r="AH1318" s="47"/>
      <c r="AI1318" s="47"/>
      <c r="AJ1318" s="47"/>
      <c r="AK1318" s="47"/>
      <c r="AL1318" s="47"/>
      <c r="AM1318" s="47"/>
      <c r="AN1318" s="47"/>
      <c r="AO1318" s="47"/>
      <c r="AP1318" s="47"/>
      <c r="AQ1318" s="47"/>
      <c r="AR1318" s="47"/>
      <c r="AS1318" s="47"/>
      <c r="AT1318" s="47"/>
      <c r="AU1318" s="47"/>
      <c r="AV1318" s="47"/>
      <c r="AW1318" s="47"/>
      <c r="AX1318" s="47"/>
      <c r="AY1318" s="47"/>
      <c r="AZ1318" s="47"/>
      <c r="BA1318" s="47"/>
      <c r="BB1318" s="47"/>
      <c r="BC1318" s="47"/>
      <c r="BD1318" s="47"/>
      <c r="BE1318" s="47"/>
      <c r="BF1318" s="47"/>
      <c r="BG1318" s="47"/>
      <c r="BH1318" s="47"/>
      <c r="BI1318" s="47"/>
      <c r="BJ1318" s="47"/>
      <c r="BK1318" s="47"/>
      <c r="BL1318" s="47"/>
      <c r="BM1318" s="47"/>
      <c r="BN1318" s="47"/>
      <c r="BO1318" s="47"/>
      <c r="BP1318" s="47"/>
    </row>
    <row r="1319" spans="1:68" ht="12.75" customHeight="1">
      <c r="A1319" s="47"/>
      <c r="B1319" s="47"/>
      <c r="C1319" s="47"/>
      <c r="D1319" s="47"/>
      <c r="E1319" s="47"/>
      <c r="F1319" s="47"/>
      <c r="G1319" s="47"/>
      <c r="H1319" s="50"/>
      <c r="I1319" s="47"/>
      <c r="J1319" s="47"/>
      <c r="K1319" s="61"/>
      <c r="L1319" s="47"/>
      <c r="M1319" s="47"/>
      <c r="N1319" s="47"/>
      <c r="O1319" s="47"/>
      <c r="P1319" s="47"/>
      <c r="Q1319" s="47"/>
      <c r="R1319" s="47"/>
      <c r="S1319" s="47"/>
      <c r="T1319" s="47"/>
      <c r="U1319" s="47"/>
      <c r="V1319" s="47"/>
      <c r="W1319" s="47"/>
      <c r="X1319" s="47"/>
      <c r="Y1319" s="47"/>
      <c r="Z1319" s="47"/>
      <c r="AA1319" s="47"/>
      <c r="AB1319" s="47"/>
      <c r="AC1319" s="47"/>
      <c r="AD1319" s="47"/>
      <c r="AE1319" s="47"/>
      <c r="AF1319" s="47"/>
      <c r="AG1319" s="47"/>
      <c r="AH1319" s="47"/>
      <c r="AI1319" s="47"/>
      <c r="AJ1319" s="47"/>
      <c r="AK1319" s="47"/>
      <c r="AL1319" s="47"/>
      <c r="AM1319" s="47"/>
      <c r="AN1319" s="47"/>
      <c r="AO1319" s="47"/>
      <c r="AP1319" s="47"/>
      <c r="AQ1319" s="47"/>
      <c r="AR1319" s="47"/>
      <c r="AS1319" s="47"/>
      <c r="AT1319" s="47"/>
      <c r="AU1319" s="47"/>
      <c r="AV1319" s="47"/>
      <c r="AW1319" s="47"/>
      <c r="AX1319" s="47"/>
      <c r="AY1319" s="47"/>
      <c r="AZ1319" s="47"/>
      <c r="BA1319" s="47"/>
      <c r="BB1319" s="47"/>
      <c r="BC1319" s="47"/>
      <c r="BD1319" s="47"/>
      <c r="BE1319" s="47"/>
      <c r="BF1319" s="47"/>
      <c r="BG1319" s="47"/>
      <c r="BH1319" s="47"/>
      <c r="BI1319" s="47"/>
      <c r="BJ1319" s="47"/>
      <c r="BK1319" s="47"/>
      <c r="BL1319" s="47"/>
      <c r="BM1319" s="47"/>
      <c r="BN1319" s="47"/>
      <c r="BO1319" s="47"/>
      <c r="BP1319" s="47"/>
    </row>
    <row r="1320" spans="1:68" ht="12.75" customHeight="1">
      <c r="A1320" s="47"/>
      <c r="B1320" s="47"/>
      <c r="C1320" s="47"/>
      <c r="D1320" s="47"/>
      <c r="E1320" s="47"/>
      <c r="F1320" s="47"/>
      <c r="G1320" s="47"/>
      <c r="H1320" s="50"/>
      <c r="I1320" s="47"/>
      <c r="J1320" s="47"/>
      <c r="K1320" s="61"/>
      <c r="L1320" s="47"/>
      <c r="M1320" s="47"/>
      <c r="N1320" s="47"/>
      <c r="O1320" s="47"/>
      <c r="P1320" s="47"/>
      <c r="Q1320" s="47"/>
      <c r="R1320" s="47"/>
      <c r="S1320" s="47"/>
      <c r="T1320" s="47"/>
      <c r="U1320" s="47"/>
      <c r="V1320" s="47"/>
      <c r="W1320" s="47"/>
      <c r="X1320" s="47"/>
      <c r="Y1320" s="47"/>
      <c r="Z1320" s="47"/>
      <c r="AA1320" s="47"/>
      <c r="AB1320" s="47"/>
      <c r="AC1320" s="47"/>
      <c r="AD1320" s="47"/>
      <c r="AE1320" s="47"/>
      <c r="AF1320" s="47"/>
      <c r="AG1320" s="47"/>
      <c r="AH1320" s="47"/>
      <c r="AI1320" s="47"/>
      <c r="AJ1320" s="47"/>
      <c r="AK1320" s="47"/>
      <c r="AL1320" s="47"/>
      <c r="AM1320" s="47"/>
      <c r="AN1320" s="47"/>
      <c r="AO1320" s="47"/>
      <c r="AP1320" s="47"/>
      <c r="AQ1320" s="47"/>
      <c r="AR1320" s="47"/>
      <c r="AS1320" s="47"/>
      <c r="AT1320" s="47"/>
      <c r="AU1320" s="47"/>
      <c r="AV1320" s="47"/>
      <c r="AW1320" s="47"/>
      <c r="AX1320" s="47"/>
      <c r="AY1320" s="47"/>
      <c r="AZ1320" s="47"/>
      <c r="BA1320" s="47"/>
      <c r="BB1320" s="47"/>
      <c r="BC1320" s="47"/>
      <c r="BD1320" s="47"/>
      <c r="BE1320" s="47"/>
      <c r="BF1320" s="47"/>
      <c r="BG1320" s="47"/>
      <c r="BH1320" s="47"/>
      <c r="BI1320" s="47"/>
      <c r="BJ1320" s="47"/>
      <c r="BK1320" s="47"/>
      <c r="BL1320" s="47"/>
      <c r="BM1320" s="47"/>
      <c r="BN1320" s="47"/>
      <c r="BO1320" s="47"/>
      <c r="BP1320" s="47"/>
    </row>
    <row r="1321" spans="1:68" ht="12.75" customHeight="1">
      <c r="A1321" s="47"/>
      <c r="B1321" s="47"/>
      <c r="C1321" s="47"/>
      <c r="D1321" s="47"/>
      <c r="E1321" s="47"/>
      <c r="F1321" s="47"/>
      <c r="G1321" s="47"/>
      <c r="H1321" s="50"/>
      <c r="I1321" s="47"/>
      <c r="J1321" s="47"/>
      <c r="K1321" s="61"/>
      <c r="L1321" s="47"/>
      <c r="M1321" s="47"/>
      <c r="N1321" s="47"/>
      <c r="O1321" s="47"/>
      <c r="P1321" s="47"/>
      <c r="Q1321" s="47"/>
      <c r="R1321" s="47"/>
      <c r="S1321" s="47"/>
      <c r="T1321" s="47"/>
      <c r="U1321" s="47"/>
      <c r="V1321" s="47"/>
      <c r="W1321" s="47"/>
      <c r="X1321" s="47"/>
      <c r="Y1321" s="47"/>
      <c r="Z1321" s="47"/>
      <c r="AA1321" s="47"/>
      <c r="AB1321" s="47"/>
      <c r="AC1321" s="47"/>
      <c r="AD1321" s="47"/>
      <c r="AE1321" s="47"/>
      <c r="AF1321" s="47"/>
      <c r="AG1321" s="47"/>
      <c r="AH1321" s="47"/>
      <c r="AI1321" s="47"/>
      <c r="AJ1321" s="47"/>
      <c r="AK1321" s="47"/>
      <c r="AL1321" s="47"/>
      <c r="AM1321" s="47"/>
      <c r="AN1321" s="47"/>
      <c r="AO1321" s="47"/>
      <c r="AP1321" s="47"/>
      <c r="AQ1321" s="47"/>
      <c r="AR1321" s="47"/>
      <c r="AS1321" s="47"/>
      <c r="AT1321" s="47"/>
      <c r="AU1321" s="47"/>
      <c r="AV1321" s="47"/>
      <c r="AW1321" s="47"/>
      <c r="AX1321" s="47"/>
      <c r="AY1321" s="47"/>
      <c r="AZ1321" s="47"/>
      <c r="BA1321" s="47"/>
      <c r="BB1321" s="47"/>
      <c r="BC1321" s="47"/>
      <c r="BD1321" s="47"/>
      <c r="BE1321" s="47"/>
      <c r="BF1321" s="47"/>
      <c r="BG1321" s="47"/>
      <c r="BH1321" s="47"/>
      <c r="BI1321" s="47"/>
      <c r="BJ1321" s="47"/>
      <c r="BK1321" s="47"/>
      <c r="BL1321" s="47"/>
      <c r="BM1321" s="47"/>
      <c r="BN1321" s="47"/>
      <c r="BO1321" s="47"/>
      <c r="BP1321" s="47"/>
    </row>
    <row r="1322" spans="1:68" ht="12.75" customHeight="1">
      <c r="A1322" s="47"/>
      <c r="B1322" s="47"/>
      <c r="C1322" s="47"/>
      <c r="D1322" s="47"/>
      <c r="E1322" s="47"/>
      <c r="F1322" s="47"/>
      <c r="G1322" s="47"/>
      <c r="H1322" s="50"/>
      <c r="I1322" s="47"/>
      <c r="J1322" s="47"/>
      <c r="K1322" s="61"/>
      <c r="L1322" s="47"/>
      <c r="M1322" s="47"/>
      <c r="N1322" s="47"/>
      <c r="O1322" s="47"/>
      <c r="P1322" s="47"/>
      <c r="Q1322" s="47"/>
      <c r="R1322" s="47"/>
      <c r="S1322" s="47"/>
      <c r="T1322" s="47"/>
      <c r="U1322" s="47"/>
      <c r="V1322" s="47"/>
      <c r="W1322" s="47"/>
      <c r="X1322" s="47"/>
      <c r="Y1322" s="47"/>
      <c r="Z1322" s="47"/>
      <c r="AA1322" s="47"/>
      <c r="AB1322" s="47"/>
      <c r="AC1322" s="47"/>
      <c r="AD1322" s="47"/>
      <c r="AE1322" s="47"/>
      <c r="AF1322" s="47"/>
      <c r="AG1322" s="47"/>
      <c r="AH1322" s="47"/>
      <c r="AI1322" s="47"/>
      <c r="AJ1322" s="47"/>
      <c r="AK1322" s="47"/>
      <c r="AL1322" s="47"/>
      <c r="AM1322" s="47"/>
      <c r="AN1322" s="47"/>
      <c r="AO1322" s="47"/>
      <c r="AP1322" s="47"/>
      <c r="AQ1322" s="47"/>
      <c r="AR1322" s="47"/>
      <c r="AS1322" s="47"/>
      <c r="AT1322" s="47"/>
      <c r="AU1322" s="47"/>
      <c r="AV1322" s="47"/>
      <c r="AW1322" s="47"/>
      <c r="AX1322" s="47"/>
      <c r="AY1322" s="47"/>
      <c r="AZ1322" s="47"/>
      <c r="BA1322" s="47"/>
      <c r="BB1322" s="47"/>
      <c r="BC1322" s="47"/>
      <c r="BD1322" s="47"/>
      <c r="BE1322" s="47"/>
      <c r="BF1322" s="47"/>
      <c r="BG1322" s="47"/>
      <c r="BH1322" s="47"/>
      <c r="BI1322" s="47"/>
      <c r="BJ1322" s="47"/>
      <c r="BK1322" s="47"/>
      <c r="BL1322" s="47"/>
      <c r="BM1322" s="47"/>
      <c r="BN1322" s="47"/>
      <c r="BO1322" s="47"/>
      <c r="BP1322" s="47"/>
    </row>
    <row r="1323" spans="1:68" ht="12.75" customHeight="1">
      <c r="A1323" s="47"/>
      <c r="B1323" s="47"/>
      <c r="C1323" s="47"/>
      <c r="D1323" s="47"/>
      <c r="E1323" s="47"/>
      <c r="F1323" s="47"/>
      <c r="G1323" s="47"/>
      <c r="H1323" s="50"/>
      <c r="I1323" s="47"/>
      <c r="J1323" s="47"/>
      <c r="K1323" s="61"/>
      <c r="L1323" s="47"/>
      <c r="M1323" s="47"/>
      <c r="N1323" s="47"/>
      <c r="O1323" s="47"/>
      <c r="P1323" s="47"/>
      <c r="Q1323" s="47"/>
      <c r="R1323" s="47"/>
      <c r="S1323" s="47"/>
      <c r="T1323" s="47"/>
      <c r="U1323" s="47"/>
      <c r="V1323" s="47"/>
      <c r="W1323" s="47"/>
      <c r="X1323" s="47"/>
      <c r="Y1323" s="47"/>
      <c r="Z1323" s="47"/>
      <c r="AA1323" s="47"/>
      <c r="AB1323" s="47"/>
      <c r="AC1323" s="47"/>
      <c r="AD1323" s="47"/>
      <c r="AE1323" s="47"/>
      <c r="AF1323" s="47"/>
      <c r="AG1323" s="47"/>
      <c r="AH1323" s="47"/>
      <c r="AI1323" s="47"/>
      <c r="AJ1323" s="47"/>
      <c r="AK1323" s="47"/>
      <c r="AL1323" s="47"/>
      <c r="AM1323" s="47"/>
      <c r="AN1323" s="47"/>
      <c r="AO1323" s="47"/>
      <c r="AP1323" s="47"/>
      <c r="AQ1323" s="47"/>
      <c r="AR1323" s="47"/>
      <c r="AS1323" s="47"/>
      <c r="AT1323" s="47"/>
      <c r="AU1323" s="47"/>
      <c r="AV1323" s="47"/>
      <c r="AW1323" s="47"/>
      <c r="AX1323" s="47"/>
      <c r="AY1323" s="47"/>
      <c r="AZ1323" s="47"/>
      <c r="BA1323" s="47"/>
      <c r="BB1323" s="47"/>
      <c r="BC1323" s="47"/>
      <c r="BD1323" s="47"/>
      <c r="BE1323" s="47"/>
      <c r="BF1323" s="47"/>
      <c r="BG1323" s="47"/>
      <c r="BH1323" s="47"/>
      <c r="BI1323" s="47"/>
      <c r="BJ1323" s="47"/>
      <c r="BK1323" s="47"/>
      <c r="BL1323" s="47"/>
      <c r="BM1323" s="47"/>
      <c r="BN1323" s="47"/>
      <c r="BO1323" s="47"/>
      <c r="BP1323" s="47"/>
    </row>
    <row r="1324" spans="1:68" ht="12.75" customHeight="1">
      <c r="A1324" s="47"/>
      <c r="B1324" s="47"/>
      <c r="C1324" s="47"/>
      <c r="D1324" s="47"/>
      <c r="E1324" s="47"/>
      <c r="F1324" s="47"/>
      <c r="G1324" s="47"/>
      <c r="H1324" s="50"/>
      <c r="I1324" s="47"/>
      <c r="J1324" s="47"/>
      <c r="K1324" s="61"/>
      <c r="L1324" s="47"/>
      <c r="M1324" s="47"/>
      <c r="N1324" s="47"/>
      <c r="O1324" s="47"/>
      <c r="P1324" s="47"/>
      <c r="Q1324" s="47"/>
      <c r="R1324" s="47"/>
      <c r="S1324" s="47"/>
      <c r="T1324" s="47"/>
      <c r="U1324" s="47"/>
      <c r="V1324" s="47"/>
      <c r="W1324" s="47"/>
      <c r="X1324" s="47"/>
      <c r="Y1324" s="47"/>
      <c r="Z1324" s="47"/>
      <c r="AA1324" s="47"/>
      <c r="AB1324" s="47"/>
      <c r="AC1324" s="47"/>
      <c r="AD1324" s="47"/>
      <c r="AE1324" s="47"/>
      <c r="AF1324" s="47"/>
      <c r="AG1324" s="47"/>
      <c r="AH1324" s="47"/>
      <c r="AI1324" s="47"/>
      <c r="AJ1324" s="47"/>
      <c r="AK1324" s="47"/>
      <c r="AL1324" s="47"/>
      <c r="AM1324" s="47"/>
      <c r="AN1324" s="47"/>
      <c r="AO1324" s="47"/>
      <c r="AP1324" s="47"/>
      <c r="AQ1324" s="47"/>
      <c r="AR1324" s="47"/>
      <c r="AS1324" s="47"/>
      <c r="AT1324" s="47"/>
      <c r="AU1324" s="47"/>
      <c r="AV1324" s="47"/>
      <c r="AW1324" s="47"/>
      <c r="AX1324" s="47"/>
      <c r="AY1324" s="47"/>
      <c r="AZ1324" s="47"/>
      <c r="BA1324" s="47"/>
      <c r="BB1324" s="47"/>
      <c r="BC1324" s="47"/>
      <c r="BD1324" s="47"/>
      <c r="BE1324" s="47"/>
      <c r="BF1324" s="47"/>
      <c r="BG1324" s="47"/>
      <c r="BH1324" s="47"/>
      <c r="BI1324" s="47"/>
      <c r="BJ1324" s="47"/>
      <c r="BK1324" s="47"/>
      <c r="BL1324" s="47"/>
      <c r="BM1324" s="47"/>
      <c r="BN1324" s="47"/>
      <c r="BO1324" s="47"/>
      <c r="BP1324" s="47"/>
    </row>
    <row r="1325" spans="1:68" ht="12.75" customHeight="1">
      <c r="A1325" s="47"/>
      <c r="B1325" s="47"/>
      <c r="C1325" s="47"/>
      <c r="D1325" s="47"/>
      <c r="E1325" s="47"/>
      <c r="F1325" s="47"/>
      <c r="G1325" s="47"/>
      <c r="H1325" s="50"/>
      <c r="I1325" s="47"/>
      <c r="J1325" s="47"/>
      <c r="K1325" s="61"/>
      <c r="L1325" s="47"/>
      <c r="M1325" s="47"/>
      <c r="N1325" s="47"/>
      <c r="O1325" s="47"/>
      <c r="P1325" s="47"/>
      <c r="Q1325" s="47"/>
      <c r="R1325" s="47"/>
      <c r="S1325" s="47"/>
      <c r="T1325" s="47"/>
      <c r="U1325" s="47"/>
      <c r="V1325" s="47"/>
      <c r="W1325" s="47"/>
      <c r="X1325" s="47"/>
      <c r="Y1325" s="47"/>
      <c r="Z1325" s="47"/>
      <c r="AA1325" s="47"/>
      <c r="AB1325" s="47"/>
      <c r="AC1325" s="47"/>
      <c r="AD1325" s="47"/>
      <c r="AE1325" s="47"/>
      <c r="AF1325" s="47"/>
      <c r="AG1325" s="47"/>
      <c r="AH1325" s="47"/>
      <c r="AI1325" s="47"/>
      <c r="AJ1325" s="47"/>
      <c r="AK1325" s="47"/>
      <c r="AL1325" s="47"/>
      <c r="AM1325" s="47"/>
      <c r="AN1325" s="47"/>
      <c r="AO1325" s="47"/>
      <c r="AP1325" s="47"/>
      <c r="AQ1325" s="47"/>
      <c r="AR1325" s="47"/>
      <c r="AS1325" s="47"/>
      <c r="AT1325" s="47"/>
      <c r="AU1325" s="47"/>
      <c r="AV1325" s="47"/>
      <c r="AW1325" s="47"/>
      <c r="AX1325" s="47"/>
      <c r="AY1325" s="47"/>
      <c r="AZ1325" s="47"/>
      <c r="BA1325" s="47"/>
      <c r="BB1325" s="47"/>
      <c r="BC1325" s="47"/>
      <c r="BD1325" s="47"/>
      <c r="BE1325" s="47"/>
      <c r="BF1325" s="47"/>
      <c r="BG1325" s="47"/>
      <c r="BH1325" s="47"/>
      <c r="BI1325" s="47"/>
      <c r="BJ1325" s="47"/>
      <c r="BK1325" s="47"/>
      <c r="BL1325" s="47"/>
      <c r="BM1325" s="47"/>
      <c r="BN1325" s="47"/>
      <c r="BO1325" s="47"/>
      <c r="BP1325" s="47"/>
    </row>
    <row r="1326" spans="1:68" ht="12.75" customHeight="1">
      <c r="A1326" s="47"/>
      <c r="B1326" s="47"/>
      <c r="C1326" s="47"/>
      <c r="D1326" s="47"/>
      <c r="E1326" s="47"/>
      <c r="F1326" s="47"/>
      <c r="G1326" s="47"/>
      <c r="H1326" s="50"/>
      <c r="I1326" s="47"/>
      <c r="J1326" s="47"/>
      <c r="K1326" s="61"/>
      <c r="L1326" s="47"/>
      <c r="M1326" s="47"/>
      <c r="N1326" s="47"/>
      <c r="O1326" s="47"/>
      <c r="P1326" s="47"/>
      <c r="Q1326" s="47"/>
      <c r="R1326" s="47"/>
      <c r="S1326" s="47"/>
      <c r="T1326" s="47"/>
      <c r="U1326" s="47"/>
      <c r="V1326" s="47"/>
      <c r="W1326" s="47"/>
      <c r="X1326" s="47"/>
      <c r="Y1326" s="47"/>
      <c r="Z1326" s="47"/>
      <c r="AA1326" s="47"/>
      <c r="AB1326" s="47"/>
      <c r="AC1326" s="47"/>
      <c r="AD1326" s="47"/>
      <c r="AE1326" s="47"/>
      <c r="AF1326" s="47"/>
      <c r="AG1326" s="47"/>
      <c r="AH1326" s="47"/>
      <c r="AI1326" s="47"/>
      <c r="AJ1326" s="47"/>
      <c r="AK1326" s="47"/>
      <c r="AL1326" s="47"/>
      <c r="AM1326" s="47"/>
      <c r="AN1326" s="47"/>
      <c r="AO1326" s="47"/>
      <c r="AP1326" s="47"/>
      <c r="AQ1326" s="47"/>
      <c r="AR1326" s="47"/>
      <c r="AS1326" s="47"/>
      <c r="AT1326" s="47"/>
      <c r="AU1326" s="47"/>
      <c r="AV1326" s="47"/>
      <c r="AW1326" s="47"/>
      <c r="AX1326" s="47"/>
      <c r="AY1326" s="47"/>
      <c r="AZ1326" s="47"/>
      <c r="BA1326" s="47"/>
      <c r="BB1326" s="47"/>
      <c r="BC1326" s="47"/>
      <c r="BD1326" s="47"/>
      <c r="BE1326" s="47"/>
      <c r="BF1326" s="47"/>
      <c r="BG1326" s="47"/>
      <c r="BH1326" s="47"/>
      <c r="BI1326" s="47"/>
      <c r="BJ1326" s="47"/>
      <c r="BK1326" s="47"/>
      <c r="BL1326" s="47"/>
      <c r="BM1326" s="47"/>
      <c r="BN1326" s="47"/>
      <c r="BO1326" s="47"/>
      <c r="BP1326" s="47"/>
    </row>
    <row r="1327" spans="1:68" ht="12.75" customHeight="1">
      <c r="A1327" s="47"/>
      <c r="B1327" s="47"/>
      <c r="C1327" s="47"/>
      <c r="D1327" s="47"/>
      <c r="E1327" s="47"/>
      <c r="F1327" s="47"/>
      <c r="G1327" s="47"/>
      <c r="H1327" s="50"/>
      <c r="I1327" s="47"/>
      <c r="J1327" s="47"/>
      <c r="K1327" s="61"/>
      <c r="L1327" s="47"/>
      <c r="M1327" s="47"/>
      <c r="N1327" s="47"/>
      <c r="O1327" s="47"/>
      <c r="P1327" s="47"/>
      <c r="Q1327" s="47"/>
      <c r="R1327" s="47"/>
      <c r="S1327" s="47"/>
      <c r="T1327" s="47"/>
      <c r="U1327" s="47"/>
      <c r="V1327" s="47"/>
      <c r="W1327" s="47"/>
      <c r="X1327" s="47"/>
      <c r="Y1327" s="47"/>
      <c r="Z1327" s="47"/>
      <c r="AA1327" s="47"/>
      <c r="AB1327" s="47"/>
      <c r="AC1327" s="47"/>
      <c r="AD1327" s="47"/>
      <c r="AE1327" s="47"/>
      <c r="AF1327" s="47"/>
      <c r="AG1327" s="47"/>
      <c r="AH1327" s="47"/>
      <c r="AI1327" s="47"/>
      <c r="AJ1327" s="47"/>
      <c r="AK1327" s="47"/>
      <c r="AL1327" s="47"/>
      <c r="AM1327" s="47"/>
      <c r="AN1327" s="47"/>
      <c r="AO1327" s="47"/>
      <c r="AP1327" s="47"/>
      <c r="AQ1327" s="47"/>
      <c r="AR1327" s="47"/>
      <c r="AS1327" s="47"/>
      <c r="AT1327" s="47"/>
      <c r="AU1327" s="47"/>
      <c r="AV1327" s="47"/>
      <c r="AW1327" s="47"/>
      <c r="AX1327" s="47"/>
      <c r="AY1327" s="47"/>
      <c r="AZ1327" s="47"/>
      <c r="BA1327" s="47"/>
      <c r="BB1327" s="47"/>
      <c r="BC1327" s="47"/>
      <c r="BD1327" s="47"/>
      <c r="BE1327" s="47"/>
      <c r="BF1327" s="47"/>
      <c r="BG1327" s="47"/>
      <c r="BH1327" s="47"/>
      <c r="BI1327" s="47"/>
      <c r="BJ1327" s="47"/>
      <c r="BK1327" s="47"/>
      <c r="BL1327" s="47"/>
      <c r="BM1327" s="47"/>
      <c r="BN1327" s="47"/>
      <c r="BO1327" s="47"/>
      <c r="BP1327" s="47"/>
    </row>
    <row r="1328" spans="1:68" ht="12.75" customHeight="1">
      <c r="A1328" s="47"/>
      <c r="B1328" s="47"/>
      <c r="C1328" s="47"/>
      <c r="D1328" s="47"/>
      <c r="E1328" s="47"/>
      <c r="F1328" s="47"/>
      <c r="G1328" s="47"/>
      <c r="H1328" s="50"/>
      <c r="I1328" s="47"/>
      <c r="J1328" s="47"/>
      <c r="K1328" s="61"/>
      <c r="L1328" s="47"/>
      <c r="M1328" s="47"/>
      <c r="N1328" s="47"/>
      <c r="O1328" s="47"/>
      <c r="P1328" s="47"/>
      <c r="Q1328" s="47"/>
      <c r="R1328" s="47"/>
      <c r="S1328" s="47"/>
      <c r="T1328" s="47"/>
      <c r="U1328" s="47"/>
      <c r="V1328" s="47"/>
      <c r="W1328" s="47"/>
      <c r="X1328" s="47"/>
      <c r="Y1328" s="47"/>
      <c r="Z1328" s="47"/>
      <c r="AA1328" s="47"/>
      <c r="AB1328" s="47"/>
      <c r="AC1328" s="47"/>
      <c r="AD1328" s="47"/>
      <c r="AE1328" s="47"/>
      <c r="AF1328" s="47"/>
      <c r="AG1328" s="47"/>
      <c r="AH1328" s="47"/>
      <c r="AI1328" s="47"/>
      <c r="AJ1328" s="47"/>
      <c r="AK1328" s="47"/>
      <c r="AL1328" s="47"/>
      <c r="AM1328" s="47"/>
      <c r="AN1328" s="47"/>
      <c r="AO1328" s="47"/>
      <c r="AP1328" s="47"/>
      <c r="AQ1328" s="47"/>
      <c r="AR1328" s="47"/>
      <c r="AS1328" s="47"/>
      <c r="AT1328" s="47"/>
      <c r="AU1328" s="47"/>
      <c r="AV1328" s="47"/>
      <c r="AW1328" s="47"/>
      <c r="AX1328" s="47"/>
      <c r="AY1328" s="47"/>
      <c r="AZ1328" s="47"/>
      <c r="BA1328" s="47"/>
      <c r="BB1328" s="47"/>
      <c r="BC1328" s="47"/>
      <c r="BD1328" s="47"/>
      <c r="BE1328" s="47"/>
      <c r="BF1328" s="47"/>
      <c r="BG1328" s="47"/>
      <c r="BH1328" s="47"/>
      <c r="BI1328" s="47"/>
      <c r="BJ1328" s="47"/>
      <c r="BK1328" s="47"/>
      <c r="BL1328" s="47"/>
      <c r="BM1328" s="47"/>
      <c r="BN1328" s="47"/>
      <c r="BO1328" s="47"/>
      <c r="BP1328" s="47"/>
    </row>
    <row r="1329" spans="1:68" ht="12.75" customHeight="1">
      <c r="A1329" s="47"/>
      <c r="B1329" s="47"/>
      <c r="C1329" s="47"/>
      <c r="D1329" s="47"/>
      <c r="E1329" s="47"/>
      <c r="F1329" s="47"/>
      <c r="G1329" s="47"/>
      <c r="H1329" s="50"/>
      <c r="I1329" s="47"/>
      <c r="J1329" s="47"/>
      <c r="K1329" s="61"/>
      <c r="L1329" s="47"/>
      <c r="M1329" s="47"/>
      <c r="N1329" s="47"/>
      <c r="O1329" s="47"/>
      <c r="P1329" s="47"/>
      <c r="Q1329" s="47"/>
      <c r="R1329" s="47"/>
      <c r="S1329" s="47"/>
      <c r="T1329" s="47"/>
      <c r="U1329" s="47"/>
      <c r="V1329" s="47"/>
      <c r="W1329" s="47"/>
      <c r="X1329" s="47"/>
      <c r="Y1329" s="47"/>
      <c r="Z1329" s="47"/>
      <c r="AA1329" s="47"/>
      <c r="AB1329" s="47"/>
      <c r="AC1329" s="47"/>
      <c r="AD1329" s="47"/>
      <c r="AE1329" s="47"/>
      <c r="AF1329" s="47"/>
      <c r="AG1329" s="47"/>
      <c r="AH1329" s="47"/>
      <c r="AI1329" s="47"/>
      <c r="AJ1329" s="47"/>
      <c r="AK1329" s="47"/>
      <c r="AL1329" s="47"/>
      <c r="AM1329" s="47"/>
      <c r="AN1329" s="47"/>
      <c r="AO1329" s="47"/>
      <c r="AP1329" s="47"/>
      <c r="AQ1329" s="47"/>
      <c r="AR1329" s="47"/>
      <c r="AS1329" s="47"/>
      <c r="AT1329" s="47"/>
      <c r="AU1329" s="47"/>
      <c r="AV1329" s="47"/>
      <c r="AW1329" s="47"/>
      <c r="AX1329" s="47"/>
      <c r="AY1329" s="47"/>
      <c r="AZ1329" s="47"/>
      <c r="BA1329" s="47"/>
      <c r="BB1329" s="47"/>
      <c r="BC1329" s="47"/>
      <c r="BD1329" s="47"/>
      <c r="BE1329" s="47"/>
      <c r="BF1329" s="47"/>
      <c r="BG1329" s="47"/>
      <c r="BH1329" s="47"/>
      <c r="BI1329" s="47"/>
      <c r="BJ1329" s="47"/>
      <c r="BK1329" s="47"/>
      <c r="BL1329" s="47"/>
      <c r="BM1329" s="47"/>
      <c r="BN1329" s="47"/>
      <c r="BO1329" s="47"/>
      <c r="BP1329" s="47"/>
    </row>
    <row r="1330" spans="1:68" ht="12.75" customHeight="1">
      <c r="A1330" s="47"/>
      <c r="B1330" s="47"/>
      <c r="C1330" s="47"/>
      <c r="D1330" s="47"/>
      <c r="E1330" s="47"/>
      <c r="F1330" s="47"/>
      <c r="G1330" s="47"/>
      <c r="H1330" s="50"/>
      <c r="I1330" s="47"/>
      <c r="J1330" s="47"/>
      <c r="K1330" s="61"/>
      <c r="L1330" s="47"/>
      <c r="M1330" s="47"/>
      <c r="N1330" s="47"/>
      <c r="O1330" s="47"/>
      <c r="P1330" s="47"/>
      <c r="Q1330" s="47"/>
      <c r="R1330" s="47"/>
      <c r="S1330" s="47"/>
      <c r="T1330" s="47"/>
      <c r="U1330" s="47"/>
      <c r="V1330" s="47"/>
      <c r="W1330" s="47"/>
      <c r="X1330" s="47"/>
      <c r="Y1330" s="47"/>
      <c r="Z1330" s="47"/>
      <c r="AA1330" s="47"/>
      <c r="AB1330" s="47"/>
      <c r="AC1330" s="47"/>
      <c r="AD1330" s="47"/>
      <c r="AE1330" s="47"/>
      <c r="AF1330" s="47"/>
      <c r="AG1330" s="47"/>
      <c r="AH1330" s="47"/>
      <c r="AI1330" s="47"/>
      <c r="AJ1330" s="47"/>
      <c r="AK1330" s="47"/>
      <c r="AL1330" s="47"/>
      <c r="AM1330" s="47"/>
      <c r="AN1330" s="47"/>
      <c r="AO1330" s="47"/>
      <c r="AP1330" s="47"/>
      <c r="AQ1330" s="47"/>
      <c r="AR1330" s="47"/>
      <c r="AS1330" s="47"/>
      <c r="AT1330" s="47"/>
      <c r="AU1330" s="47"/>
      <c r="AV1330" s="47"/>
      <c r="AW1330" s="47"/>
      <c r="AX1330" s="47"/>
      <c r="AY1330" s="47"/>
      <c r="AZ1330" s="47"/>
      <c r="BA1330" s="47"/>
      <c r="BB1330" s="47"/>
      <c r="BC1330" s="47"/>
      <c r="BD1330" s="47"/>
      <c r="BE1330" s="47"/>
      <c r="BF1330" s="47"/>
      <c r="BG1330" s="47"/>
      <c r="BH1330" s="47"/>
      <c r="BI1330" s="47"/>
      <c r="BJ1330" s="47"/>
      <c r="BK1330" s="47"/>
      <c r="BL1330" s="47"/>
      <c r="BM1330" s="47"/>
      <c r="BN1330" s="47"/>
      <c r="BO1330" s="47"/>
      <c r="BP1330" s="47"/>
    </row>
    <row r="1331" spans="1:68" ht="12.75" customHeight="1">
      <c r="A1331" s="47"/>
      <c r="B1331" s="47"/>
      <c r="C1331" s="47"/>
      <c r="D1331" s="47"/>
      <c r="E1331" s="47"/>
      <c r="F1331" s="47"/>
      <c r="G1331" s="47"/>
      <c r="H1331" s="50"/>
      <c r="I1331" s="47"/>
      <c r="J1331" s="47"/>
      <c r="K1331" s="61"/>
      <c r="L1331" s="47"/>
      <c r="M1331" s="47"/>
      <c r="N1331" s="47"/>
      <c r="O1331" s="47"/>
      <c r="P1331" s="47"/>
      <c r="Q1331" s="47"/>
      <c r="R1331" s="47"/>
      <c r="S1331" s="47"/>
      <c r="T1331" s="47"/>
      <c r="U1331" s="47"/>
      <c r="V1331" s="47"/>
      <c r="W1331" s="47"/>
      <c r="X1331" s="47"/>
      <c r="Y1331" s="47"/>
      <c r="Z1331" s="47"/>
      <c r="AA1331" s="47"/>
      <c r="AB1331" s="47"/>
      <c r="AC1331" s="47"/>
      <c r="AD1331" s="47"/>
      <c r="AE1331" s="47"/>
      <c r="AF1331" s="47"/>
      <c r="AG1331" s="47"/>
      <c r="AH1331" s="47"/>
      <c r="AI1331" s="47"/>
      <c r="AJ1331" s="47"/>
      <c r="AK1331" s="47"/>
      <c r="AL1331" s="47"/>
      <c r="AM1331" s="47"/>
      <c r="AN1331" s="47"/>
      <c r="AO1331" s="47"/>
      <c r="AP1331" s="47"/>
      <c r="AQ1331" s="47"/>
      <c r="AR1331" s="47"/>
      <c r="AS1331" s="47"/>
      <c r="AT1331" s="47"/>
      <c r="AU1331" s="47"/>
      <c r="AV1331" s="47"/>
      <c r="AW1331" s="47"/>
      <c r="AX1331" s="47"/>
      <c r="AY1331" s="47"/>
      <c r="AZ1331" s="47"/>
      <c r="BA1331" s="47"/>
      <c r="BB1331" s="47"/>
      <c r="BC1331" s="47"/>
      <c r="BD1331" s="47"/>
      <c r="BE1331" s="47"/>
      <c r="BF1331" s="47"/>
      <c r="BG1331" s="47"/>
      <c r="BH1331" s="47"/>
      <c r="BI1331" s="47"/>
      <c r="BJ1331" s="47"/>
      <c r="BK1331" s="47"/>
      <c r="BL1331" s="47"/>
      <c r="BM1331" s="47"/>
      <c r="BN1331" s="47"/>
      <c r="BO1331" s="47"/>
      <c r="BP1331" s="47"/>
    </row>
    <row r="1332" spans="1:68" ht="12.75" customHeight="1">
      <c r="A1332" s="47"/>
      <c r="B1332" s="47"/>
      <c r="C1332" s="47"/>
      <c r="D1332" s="47"/>
      <c r="E1332" s="47"/>
      <c r="F1332" s="47"/>
      <c r="G1332" s="47"/>
      <c r="H1332" s="50"/>
      <c r="I1332" s="47"/>
      <c r="J1332" s="47"/>
      <c r="K1332" s="61"/>
      <c r="L1332" s="47"/>
      <c r="M1332" s="47"/>
      <c r="N1332" s="47"/>
      <c r="O1332" s="47"/>
      <c r="P1332" s="47"/>
      <c r="Q1332" s="47"/>
      <c r="R1332" s="47"/>
      <c r="S1332" s="47"/>
      <c r="T1332" s="47"/>
      <c r="U1332" s="47"/>
      <c r="V1332" s="47"/>
      <c r="W1332" s="47"/>
      <c r="X1332" s="47"/>
      <c r="Y1332" s="47"/>
      <c r="Z1332" s="47"/>
      <c r="AA1332" s="47"/>
      <c r="AB1332" s="47"/>
      <c r="AC1332" s="47"/>
      <c r="AD1332" s="47"/>
      <c r="AE1332" s="47"/>
      <c r="AF1332" s="47"/>
      <c r="AG1332" s="47"/>
      <c r="AH1332" s="47"/>
      <c r="AI1332" s="47"/>
      <c r="AJ1332" s="47"/>
      <c r="AK1332" s="47"/>
      <c r="AL1332" s="47"/>
      <c r="AM1332" s="47"/>
      <c r="AN1332" s="47"/>
      <c r="AO1332" s="47"/>
      <c r="AP1332" s="47"/>
      <c r="AQ1332" s="47"/>
      <c r="AR1332" s="47"/>
      <c r="AS1332" s="47"/>
      <c r="AT1332" s="47"/>
      <c r="AU1332" s="47"/>
      <c r="AV1332" s="47"/>
      <c r="AW1332" s="47"/>
      <c r="AX1332" s="47"/>
      <c r="AY1332" s="47"/>
      <c r="AZ1332" s="47"/>
      <c r="BA1332" s="47"/>
      <c r="BB1332" s="47"/>
      <c r="BC1332" s="47"/>
      <c r="BD1332" s="47"/>
      <c r="BE1332" s="47"/>
      <c r="BF1332" s="47"/>
      <c r="BG1332" s="47"/>
      <c r="BH1332" s="47"/>
      <c r="BI1332" s="47"/>
      <c r="BJ1332" s="47"/>
      <c r="BK1332" s="47"/>
      <c r="BL1332" s="47"/>
      <c r="BM1332" s="47"/>
      <c r="BN1332" s="47"/>
      <c r="BO1332" s="47"/>
      <c r="BP1332" s="47"/>
    </row>
    <row r="1333" spans="1:68" ht="12.75" customHeight="1">
      <c r="A1333" s="47"/>
      <c r="B1333" s="47"/>
      <c r="C1333" s="47"/>
      <c r="D1333" s="47"/>
      <c r="E1333" s="47"/>
      <c r="F1333" s="47"/>
      <c r="G1333" s="47"/>
      <c r="H1333" s="50"/>
      <c r="I1333" s="47"/>
      <c r="J1333" s="47"/>
      <c r="K1333" s="61"/>
      <c r="L1333" s="47"/>
      <c r="M1333" s="47"/>
      <c r="N1333" s="47"/>
      <c r="O1333" s="47"/>
      <c r="P1333" s="47"/>
      <c r="Q1333" s="47"/>
      <c r="R1333" s="47"/>
      <c r="S1333" s="47"/>
      <c r="T1333" s="47"/>
      <c r="U1333" s="47"/>
      <c r="V1333" s="47"/>
      <c r="W1333" s="47"/>
      <c r="X1333" s="47"/>
      <c r="Y1333" s="47"/>
      <c r="Z1333" s="47"/>
      <c r="AA1333" s="47"/>
      <c r="AB1333" s="47"/>
      <c r="AC1333" s="47"/>
      <c r="AD1333" s="47"/>
      <c r="AE1333" s="47"/>
      <c r="AF1333" s="47"/>
      <c r="AG1333" s="47"/>
      <c r="AH1333" s="47"/>
      <c r="AI1333" s="47"/>
      <c r="AJ1333" s="47"/>
      <c r="AK1333" s="47"/>
      <c r="AL1333" s="47"/>
      <c r="AM1333" s="47"/>
      <c r="AN1333" s="47"/>
      <c r="AO1333" s="47"/>
      <c r="AP1333" s="47"/>
      <c r="AQ1333" s="47"/>
      <c r="AR1333" s="47"/>
      <c r="AS1333" s="47"/>
      <c r="AT1333" s="47"/>
      <c r="AU1333" s="47"/>
      <c r="AV1333" s="47"/>
      <c r="AW1333" s="47"/>
      <c r="AX1333" s="47"/>
      <c r="AY1333" s="47"/>
      <c r="AZ1333" s="47"/>
      <c r="BA1333" s="47"/>
      <c r="BB1333" s="47"/>
      <c r="BC1333" s="47"/>
      <c r="BD1333" s="47"/>
      <c r="BE1333" s="47"/>
      <c r="BF1333" s="47"/>
      <c r="BG1333" s="47"/>
      <c r="BH1333" s="47"/>
      <c r="BI1333" s="47"/>
      <c r="BJ1333" s="47"/>
      <c r="BK1333" s="47"/>
      <c r="BL1333" s="47"/>
      <c r="BM1333" s="47"/>
      <c r="BN1333" s="47"/>
      <c r="BO1333" s="47"/>
      <c r="BP1333" s="47"/>
    </row>
    <row r="1334" spans="1:68" ht="12.75" customHeight="1">
      <c r="A1334" s="47"/>
      <c r="B1334" s="47"/>
      <c r="C1334" s="47"/>
      <c r="D1334" s="47"/>
      <c r="E1334" s="47"/>
      <c r="F1334" s="47"/>
      <c r="G1334" s="47"/>
      <c r="H1334" s="50"/>
      <c r="I1334" s="47"/>
      <c r="J1334" s="47"/>
      <c r="K1334" s="61"/>
      <c r="L1334" s="47"/>
      <c r="M1334" s="47"/>
      <c r="N1334" s="47"/>
      <c r="O1334" s="47"/>
      <c r="P1334" s="47"/>
      <c r="Q1334" s="47"/>
      <c r="R1334" s="47"/>
      <c r="S1334" s="47"/>
      <c r="T1334" s="47"/>
      <c r="U1334" s="47"/>
      <c r="V1334" s="47"/>
      <c r="W1334" s="47"/>
      <c r="X1334" s="47"/>
      <c r="Y1334" s="47"/>
      <c r="Z1334" s="47"/>
      <c r="AA1334" s="47"/>
      <c r="AB1334" s="47"/>
      <c r="AC1334" s="47"/>
      <c r="AD1334" s="47"/>
      <c r="AE1334" s="47"/>
      <c r="AF1334" s="47"/>
      <c r="AG1334" s="47"/>
      <c r="AH1334" s="47"/>
      <c r="AI1334" s="47"/>
      <c r="AJ1334" s="47"/>
      <c r="AK1334" s="47"/>
      <c r="AL1334" s="47"/>
      <c r="AM1334" s="47"/>
      <c r="AN1334" s="47"/>
      <c r="AO1334" s="47"/>
      <c r="AP1334" s="47"/>
      <c r="AQ1334" s="47"/>
      <c r="AR1334" s="47"/>
      <c r="AS1334" s="47"/>
      <c r="AT1334" s="47"/>
      <c r="AU1334" s="47"/>
      <c r="AV1334" s="47"/>
      <c r="AW1334" s="47"/>
      <c r="AX1334" s="47"/>
      <c r="AY1334" s="47"/>
      <c r="AZ1334" s="47"/>
      <c r="BA1334" s="47"/>
      <c r="BB1334" s="47"/>
      <c r="BC1334" s="47"/>
      <c r="BD1334" s="47"/>
      <c r="BE1334" s="47"/>
      <c r="BF1334" s="47"/>
      <c r="BG1334" s="47"/>
      <c r="BH1334" s="47"/>
      <c r="BI1334" s="47"/>
      <c r="BJ1334" s="47"/>
      <c r="BK1334" s="47"/>
      <c r="BL1334" s="47"/>
      <c r="BM1334" s="47"/>
      <c r="BN1334" s="47"/>
      <c r="BO1334" s="47"/>
      <c r="BP1334" s="47"/>
    </row>
    <row r="1335" spans="1:68" ht="12.75" customHeight="1">
      <c r="A1335" s="47"/>
      <c r="B1335" s="47"/>
      <c r="C1335" s="47"/>
      <c r="D1335" s="47"/>
      <c r="E1335" s="47"/>
      <c r="F1335" s="47"/>
      <c r="G1335" s="47"/>
      <c r="H1335" s="50"/>
      <c r="I1335" s="47"/>
      <c r="J1335" s="47"/>
      <c r="K1335" s="61"/>
      <c r="L1335" s="47"/>
      <c r="M1335" s="47"/>
      <c r="N1335" s="47"/>
      <c r="O1335" s="47"/>
      <c r="P1335" s="47"/>
      <c r="Q1335" s="47"/>
      <c r="R1335" s="47"/>
      <c r="S1335" s="47"/>
      <c r="T1335" s="47"/>
      <c r="U1335" s="47"/>
      <c r="V1335" s="47"/>
      <c r="W1335" s="47"/>
      <c r="X1335" s="47"/>
      <c r="Y1335" s="47"/>
      <c r="Z1335" s="47"/>
      <c r="AA1335" s="47"/>
      <c r="AB1335" s="47"/>
      <c r="AC1335" s="47"/>
      <c r="AD1335" s="47"/>
      <c r="AE1335" s="47"/>
      <c r="AF1335" s="47"/>
      <c r="AG1335" s="47"/>
      <c r="AH1335" s="47"/>
      <c r="AI1335" s="47"/>
      <c r="AJ1335" s="47"/>
      <c r="AK1335" s="47"/>
      <c r="AL1335" s="47"/>
      <c r="AM1335" s="47"/>
      <c r="AN1335" s="47"/>
      <c r="AO1335" s="47"/>
      <c r="AP1335" s="47"/>
      <c r="AQ1335" s="47"/>
      <c r="AR1335" s="47"/>
      <c r="AS1335" s="47"/>
      <c r="AT1335" s="47"/>
      <c r="AU1335" s="47"/>
      <c r="AV1335" s="47"/>
      <c r="AW1335" s="47"/>
      <c r="AX1335" s="47"/>
      <c r="AY1335" s="47"/>
      <c r="AZ1335" s="47"/>
      <c r="BA1335" s="47"/>
      <c r="BB1335" s="47"/>
      <c r="BC1335" s="47"/>
      <c r="BD1335" s="47"/>
      <c r="BE1335" s="47"/>
      <c r="BF1335" s="47"/>
      <c r="BG1335" s="47"/>
      <c r="BH1335" s="47"/>
      <c r="BI1335" s="47"/>
      <c r="BJ1335" s="47"/>
      <c r="BK1335" s="47"/>
      <c r="BL1335" s="47"/>
      <c r="BM1335" s="47"/>
      <c r="BN1335" s="47"/>
      <c r="BO1335" s="47"/>
      <c r="BP1335" s="47"/>
    </row>
    <row r="1336" spans="1:68" ht="12.75" customHeight="1">
      <c r="A1336" s="47"/>
      <c r="B1336" s="47"/>
      <c r="C1336" s="47"/>
      <c r="D1336" s="47"/>
      <c r="E1336" s="47"/>
      <c r="F1336" s="47"/>
      <c r="G1336" s="47"/>
      <c r="H1336" s="50"/>
      <c r="I1336" s="47"/>
      <c r="J1336" s="47"/>
      <c r="K1336" s="61"/>
      <c r="L1336" s="47"/>
      <c r="M1336" s="47"/>
      <c r="N1336" s="47"/>
      <c r="O1336" s="47"/>
      <c r="P1336" s="47"/>
      <c r="Q1336" s="47"/>
      <c r="R1336" s="47"/>
      <c r="S1336" s="47"/>
      <c r="T1336" s="47"/>
      <c r="U1336" s="47"/>
      <c r="V1336" s="47"/>
      <c r="W1336" s="47"/>
      <c r="X1336" s="47"/>
      <c r="Y1336" s="47"/>
      <c r="Z1336" s="47"/>
      <c r="AA1336" s="47"/>
      <c r="AB1336" s="47"/>
      <c r="AC1336" s="47"/>
      <c r="AD1336" s="47"/>
      <c r="AE1336" s="47"/>
      <c r="AF1336" s="47"/>
      <c r="AG1336" s="47"/>
      <c r="AH1336" s="47"/>
      <c r="AI1336" s="47"/>
      <c r="AJ1336" s="47"/>
      <c r="AK1336" s="47"/>
      <c r="AL1336" s="47"/>
      <c r="AM1336" s="47"/>
      <c r="AN1336" s="47"/>
      <c r="AO1336" s="47"/>
      <c r="AP1336" s="47"/>
      <c r="AQ1336" s="47"/>
      <c r="AR1336" s="47"/>
      <c r="AS1336" s="47"/>
      <c r="AT1336" s="47"/>
      <c r="AU1336" s="47"/>
      <c r="AV1336" s="47"/>
      <c r="AW1336" s="47"/>
      <c r="AX1336" s="47"/>
      <c r="AY1336" s="47"/>
      <c r="AZ1336" s="47"/>
      <c r="BA1336" s="47"/>
      <c r="BB1336" s="47"/>
      <c r="BC1336" s="47"/>
      <c r="BD1336" s="47"/>
      <c r="BE1336" s="47"/>
      <c r="BF1336" s="47"/>
      <c r="BG1336" s="47"/>
      <c r="BH1336" s="47"/>
      <c r="BI1336" s="47"/>
      <c r="BJ1336" s="47"/>
      <c r="BK1336" s="47"/>
      <c r="BL1336" s="47"/>
      <c r="BM1336" s="47"/>
      <c r="BN1336" s="47"/>
      <c r="BO1336" s="47"/>
      <c r="BP1336" s="47"/>
    </row>
    <row r="1337" spans="1:68" ht="12.75" customHeight="1">
      <c r="A1337" s="47"/>
      <c r="B1337" s="47"/>
      <c r="C1337" s="47"/>
      <c r="D1337" s="47"/>
      <c r="E1337" s="47"/>
      <c r="F1337" s="47"/>
      <c r="G1337" s="47"/>
      <c r="H1337" s="50"/>
      <c r="I1337" s="47"/>
      <c r="J1337" s="47"/>
      <c r="K1337" s="61"/>
      <c r="L1337" s="47"/>
      <c r="M1337" s="47"/>
      <c r="N1337" s="47"/>
      <c r="O1337" s="47"/>
      <c r="P1337" s="47"/>
      <c r="Q1337" s="47"/>
      <c r="R1337" s="47"/>
      <c r="S1337" s="47"/>
      <c r="T1337" s="47"/>
      <c r="U1337" s="47"/>
      <c r="V1337" s="47"/>
      <c r="W1337" s="47"/>
      <c r="X1337" s="47"/>
      <c r="Y1337" s="47"/>
      <c r="Z1337" s="47"/>
      <c r="AA1337" s="47"/>
      <c r="AB1337" s="47"/>
      <c r="AC1337" s="47"/>
      <c r="AD1337" s="47"/>
      <c r="AE1337" s="47"/>
      <c r="AF1337" s="47"/>
      <c r="AG1337" s="47"/>
      <c r="AH1337" s="47"/>
      <c r="AI1337" s="47"/>
      <c r="AJ1337" s="47"/>
      <c r="AK1337" s="47"/>
      <c r="AL1337" s="47"/>
      <c r="AM1337" s="47"/>
      <c r="AN1337" s="47"/>
      <c r="AO1337" s="47"/>
      <c r="AP1337" s="47"/>
      <c r="AQ1337" s="47"/>
      <c r="AR1337" s="47"/>
      <c r="AS1337" s="47"/>
      <c r="AT1337" s="47"/>
      <c r="AU1337" s="47"/>
      <c r="AV1337" s="47"/>
      <c r="AW1337" s="47"/>
      <c r="AX1337" s="47"/>
      <c r="AY1337" s="47"/>
      <c r="AZ1337" s="47"/>
      <c r="BA1337" s="47"/>
      <c r="BB1337" s="47"/>
      <c r="BC1337" s="47"/>
      <c r="BD1337" s="47"/>
      <c r="BE1337" s="47"/>
      <c r="BF1337" s="47"/>
      <c r="BG1337" s="47"/>
      <c r="BH1337" s="47"/>
      <c r="BI1337" s="47"/>
      <c r="BJ1337" s="47"/>
      <c r="BK1337" s="47"/>
      <c r="BL1337" s="47"/>
      <c r="BM1337" s="47"/>
      <c r="BN1337" s="47"/>
      <c r="BO1337" s="47"/>
      <c r="BP1337" s="47"/>
    </row>
    <row r="1338" spans="1:68" ht="12.75" customHeight="1">
      <c r="A1338" s="47"/>
      <c r="B1338" s="47"/>
      <c r="C1338" s="47"/>
      <c r="D1338" s="47"/>
      <c r="E1338" s="47"/>
      <c r="F1338" s="47"/>
      <c r="G1338" s="47"/>
      <c r="H1338" s="50"/>
      <c r="I1338" s="47"/>
      <c r="J1338" s="47"/>
      <c r="K1338" s="61"/>
      <c r="L1338" s="47"/>
      <c r="M1338" s="47"/>
      <c r="N1338" s="47"/>
      <c r="O1338" s="47"/>
      <c r="P1338" s="47"/>
      <c r="Q1338" s="47"/>
      <c r="R1338" s="47"/>
      <c r="S1338" s="47"/>
      <c r="T1338" s="47"/>
      <c r="U1338" s="47"/>
      <c r="V1338" s="47"/>
      <c r="W1338" s="47"/>
      <c r="X1338" s="47"/>
      <c r="Y1338" s="47"/>
      <c r="Z1338" s="47"/>
      <c r="AA1338" s="47"/>
      <c r="AB1338" s="47"/>
      <c r="AC1338" s="47"/>
      <c r="AD1338" s="47"/>
      <c r="AE1338" s="47"/>
      <c r="AF1338" s="47"/>
      <c r="AG1338" s="47"/>
      <c r="AH1338" s="47"/>
      <c r="AI1338" s="47"/>
      <c r="AJ1338" s="47"/>
      <c r="AK1338" s="47"/>
      <c r="AL1338" s="47"/>
      <c r="AM1338" s="47"/>
      <c r="AN1338" s="47"/>
      <c r="AO1338" s="47"/>
      <c r="AP1338" s="47"/>
      <c r="AQ1338" s="47"/>
      <c r="AR1338" s="47"/>
      <c r="AS1338" s="47"/>
      <c r="AT1338" s="47"/>
      <c r="AU1338" s="47"/>
      <c r="AV1338" s="47"/>
      <c r="AW1338" s="47"/>
      <c r="AX1338" s="47"/>
      <c r="AY1338" s="47"/>
      <c r="AZ1338" s="47"/>
      <c r="BA1338" s="47"/>
      <c r="BB1338" s="47"/>
      <c r="BC1338" s="47"/>
      <c r="BD1338" s="47"/>
      <c r="BE1338" s="47"/>
      <c r="BF1338" s="47"/>
      <c r="BG1338" s="47"/>
      <c r="BH1338" s="47"/>
      <c r="BI1338" s="47"/>
      <c r="BJ1338" s="47"/>
      <c r="BK1338" s="47"/>
      <c r="BL1338" s="47"/>
      <c r="BM1338" s="47"/>
      <c r="BN1338" s="47"/>
      <c r="BO1338" s="47"/>
      <c r="BP1338" s="47"/>
    </row>
    <row r="1339" spans="1:68" ht="12.75" customHeight="1">
      <c r="A1339" s="47"/>
      <c r="B1339" s="47"/>
      <c r="C1339" s="47"/>
      <c r="D1339" s="47"/>
      <c r="E1339" s="47"/>
      <c r="F1339" s="47"/>
      <c r="G1339" s="47"/>
      <c r="H1339" s="50"/>
      <c r="I1339" s="47"/>
      <c r="J1339" s="47"/>
      <c r="K1339" s="61"/>
      <c r="L1339" s="47"/>
      <c r="M1339" s="47"/>
      <c r="N1339" s="47"/>
      <c r="O1339" s="47"/>
      <c r="P1339" s="47"/>
      <c r="Q1339" s="47"/>
      <c r="R1339" s="47"/>
      <c r="S1339" s="47"/>
      <c r="T1339" s="47"/>
      <c r="U1339" s="47"/>
      <c r="V1339" s="47"/>
      <c r="W1339" s="47"/>
      <c r="X1339" s="47"/>
      <c r="Y1339" s="47"/>
      <c r="Z1339" s="47"/>
      <c r="AA1339" s="47"/>
      <c r="AB1339" s="47"/>
      <c r="AC1339" s="47"/>
      <c r="AD1339" s="47"/>
      <c r="AE1339" s="47"/>
      <c r="AF1339" s="47"/>
      <c r="AG1339" s="47"/>
      <c r="AH1339" s="47"/>
      <c r="AI1339" s="47"/>
      <c r="AJ1339" s="47"/>
      <c r="AK1339" s="47"/>
      <c r="AL1339" s="47"/>
      <c r="AM1339" s="47"/>
      <c r="AN1339" s="47"/>
      <c r="AO1339" s="47"/>
      <c r="AP1339" s="47"/>
      <c r="AQ1339" s="47"/>
      <c r="AR1339" s="47"/>
      <c r="AS1339" s="47"/>
      <c r="AT1339" s="47"/>
      <c r="AU1339" s="47"/>
      <c r="AV1339" s="47"/>
      <c r="AW1339" s="47"/>
      <c r="AX1339" s="47"/>
      <c r="AY1339" s="47"/>
      <c r="AZ1339" s="47"/>
      <c r="BA1339" s="47"/>
      <c r="BB1339" s="47"/>
      <c r="BC1339" s="47"/>
      <c r="BD1339" s="47"/>
      <c r="BE1339" s="47"/>
      <c r="BF1339" s="47"/>
      <c r="BG1339" s="47"/>
      <c r="BH1339" s="47"/>
      <c r="BI1339" s="47"/>
      <c r="BJ1339" s="47"/>
      <c r="BK1339" s="47"/>
      <c r="BL1339" s="47"/>
      <c r="BM1339" s="47"/>
      <c r="BN1339" s="47"/>
      <c r="BO1339" s="47"/>
      <c r="BP1339" s="47"/>
    </row>
    <row r="1340" spans="1:68" ht="12.75" customHeight="1">
      <c r="A1340" s="47"/>
      <c r="B1340" s="47"/>
      <c r="C1340" s="47"/>
      <c r="D1340" s="47"/>
      <c r="E1340" s="47"/>
      <c r="F1340" s="47"/>
      <c r="G1340" s="47"/>
      <c r="H1340" s="50"/>
      <c r="I1340" s="47"/>
      <c r="J1340" s="47"/>
      <c r="K1340" s="61"/>
      <c r="L1340" s="47"/>
      <c r="M1340" s="47"/>
      <c r="N1340" s="47"/>
      <c r="O1340" s="47"/>
      <c r="P1340" s="47"/>
      <c r="Q1340" s="47"/>
      <c r="R1340" s="47"/>
      <c r="S1340" s="47"/>
      <c r="T1340" s="47"/>
      <c r="U1340" s="47"/>
      <c r="V1340" s="47"/>
      <c r="W1340" s="47"/>
      <c r="X1340" s="47"/>
      <c r="Y1340" s="47"/>
      <c r="Z1340" s="47"/>
      <c r="AA1340" s="47"/>
      <c r="AB1340" s="47"/>
      <c r="AC1340" s="47"/>
      <c r="AD1340" s="47"/>
      <c r="AE1340" s="47"/>
      <c r="AF1340" s="47"/>
      <c r="AG1340" s="47"/>
      <c r="AH1340" s="47"/>
      <c r="AI1340" s="47"/>
      <c r="AJ1340" s="47"/>
      <c r="AK1340" s="47"/>
      <c r="AL1340" s="47"/>
      <c r="AM1340" s="47"/>
      <c r="AN1340" s="47"/>
      <c r="AO1340" s="47"/>
      <c r="AP1340" s="47"/>
      <c r="AQ1340" s="47"/>
      <c r="AR1340" s="47"/>
      <c r="AS1340" s="47"/>
      <c r="AT1340" s="47"/>
      <c r="AU1340" s="47"/>
      <c r="AV1340" s="47"/>
      <c r="AW1340" s="47"/>
      <c r="AX1340" s="47"/>
      <c r="AY1340" s="47"/>
      <c r="AZ1340" s="47"/>
      <c r="BA1340" s="47"/>
      <c r="BB1340" s="47"/>
      <c r="BC1340" s="47"/>
      <c r="BD1340" s="47"/>
      <c r="BE1340" s="47"/>
      <c r="BF1340" s="47"/>
      <c r="BG1340" s="47"/>
      <c r="BH1340" s="47"/>
      <c r="BI1340" s="47"/>
      <c r="BJ1340" s="47"/>
      <c r="BK1340" s="47"/>
      <c r="BL1340" s="47"/>
      <c r="BM1340" s="47"/>
      <c r="BN1340" s="47"/>
      <c r="BO1340" s="47"/>
      <c r="BP1340" s="47"/>
    </row>
    <row r="1341" spans="1:68" ht="12.75" customHeight="1">
      <c r="A1341" s="47"/>
      <c r="B1341" s="47"/>
      <c r="C1341" s="47"/>
      <c r="D1341" s="47"/>
      <c r="E1341" s="47"/>
      <c r="F1341" s="47"/>
      <c r="G1341" s="47"/>
      <c r="H1341" s="50"/>
      <c r="I1341" s="47"/>
      <c r="J1341" s="47"/>
      <c r="K1341" s="61"/>
      <c r="L1341" s="47"/>
      <c r="M1341" s="47"/>
      <c r="N1341" s="47"/>
      <c r="O1341" s="47"/>
      <c r="P1341" s="47"/>
      <c r="Q1341" s="47"/>
      <c r="R1341" s="47"/>
      <c r="S1341" s="47"/>
      <c r="T1341" s="47"/>
      <c r="U1341" s="47"/>
      <c r="V1341" s="47"/>
      <c r="W1341" s="47"/>
      <c r="X1341" s="47"/>
      <c r="Y1341" s="47"/>
      <c r="Z1341" s="47"/>
      <c r="AA1341" s="47"/>
      <c r="AB1341" s="47"/>
      <c r="AC1341" s="47"/>
      <c r="AD1341" s="47"/>
      <c r="AE1341" s="47"/>
      <c r="AF1341" s="47"/>
      <c r="AG1341" s="47"/>
      <c r="AH1341" s="47"/>
      <c r="AI1341" s="47"/>
      <c r="AJ1341" s="47"/>
      <c r="AK1341" s="47"/>
      <c r="AL1341" s="47"/>
      <c r="AM1341" s="47"/>
      <c r="AN1341" s="47"/>
      <c r="AO1341" s="47"/>
      <c r="AP1341" s="47"/>
      <c r="AQ1341" s="47"/>
      <c r="AR1341" s="47"/>
      <c r="AS1341" s="47"/>
      <c r="AT1341" s="47"/>
      <c r="AU1341" s="47"/>
      <c r="AV1341" s="47"/>
      <c r="AW1341" s="47"/>
      <c r="AX1341" s="47"/>
      <c r="AY1341" s="47"/>
      <c r="AZ1341" s="47"/>
      <c r="BA1341" s="47"/>
      <c r="BB1341" s="47"/>
      <c r="BC1341" s="47"/>
      <c r="BD1341" s="47"/>
      <c r="BE1341" s="47"/>
      <c r="BF1341" s="47"/>
      <c r="BG1341" s="47"/>
      <c r="BH1341" s="47"/>
      <c r="BI1341" s="47"/>
      <c r="BJ1341" s="47"/>
      <c r="BK1341" s="47"/>
      <c r="BL1341" s="47"/>
      <c r="BM1341" s="47"/>
      <c r="BN1341" s="47"/>
      <c r="BO1341" s="47"/>
      <c r="BP1341" s="47"/>
    </row>
    <row r="1342" spans="1:68" ht="12.75" customHeight="1">
      <c r="A1342" s="47"/>
      <c r="B1342" s="47"/>
      <c r="C1342" s="47"/>
      <c r="D1342" s="47"/>
      <c r="E1342" s="47"/>
      <c r="F1342" s="47"/>
      <c r="G1342" s="47"/>
      <c r="H1342" s="50"/>
      <c r="I1342" s="47"/>
      <c r="J1342" s="47"/>
      <c r="K1342" s="61"/>
      <c r="L1342" s="47"/>
      <c r="M1342" s="47"/>
      <c r="N1342" s="47"/>
      <c r="O1342" s="47"/>
      <c r="P1342" s="47"/>
      <c r="Q1342" s="47"/>
      <c r="R1342" s="47"/>
      <c r="S1342" s="47"/>
      <c r="T1342" s="47"/>
      <c r="U1342" s="47"/>
      <c r="V1342" s="47"/>
      <c r="W1342" s="47"/>
      <c r="X1342" s="47"/>
      <c r="Y1342" s="47"/>
      <c r="Z1342" s="47"/>
      <c r="AA1342" s="47"/>
      <c r="AB1342" s="47"/>
      <c r="AC1342" s="47"/>
      <c r="AD1342" s="47"/>
      <c r="AE1342" s="47"/>
      <c r="AF1342" s="47"/>
      <c r="AG1342" s="47"/>
      <c r="AH1342" s="47"/>
      <c r="AI1342" s="47"/>
      <c r="AJ1342" s="47"/>
      <c r="AK1342" s="47"/>
      <c r="AL1342" s="47"/>
      <c r="AM1342" s="47"/>
      <c r="AN1342" s="47"/>
      <c r="AO1342" s="47"/>
      <c r="AP1342" s="47"/>
      <c r="AQ1342" s="47"/>
      <c r="AR1342" s="47"/>
      <c r="AS1342" s="47"/>
      <c r="AT1342" s="47"/>
      <c r="AU1342" s="47"/>
      <c r="AV1342" s="47"/>
      <c r="AW1342" s="47"/>
      <c r="AX1342" s="47"/>
      <c r="AY1342" s="47"/>
      <c r="AZ1342" s="47"/>
      <c r="BA1342" s="47"/>
      <c r="BB1342" s="47"/>
      <c r="BC1342" s="47"/>
      <c r="BD1342" s="47"/>
      <c r="BE1342" s="47"/>
      <c r="BF1342" s="47"/>
      <c r="BG1342" s="47"/>
      <c r="BH1342" s="47"/>
      <c r="BI1342" s="47"/>
      <c r="BJ1342" s="47"/>
      <c r="BK1342" s="47"/>
      <c r="BL1342" s="47"/>
      <c r="BM1342" s="47"/>
      <c r="BN1342" s="47"/>
      <c r="BO1342" s="47"/>
      <c r="BP1342" s="47"/>
    </row>
    <row r="1343" spans="1:68" ht="12.75" customHeight="1">
      <c r="A1343" s="47"/>
      <c r="B1343" s="47"/>
      <c r="C1343" s="47"/>
      <c r="D1343" s="47"/>
      <c r="E1343" s="47"/>
      <c r="F1343" s="47"/>
      <c r="G1343" s="47"/>
      <c r="H1343" s="50"/>
      <c r="I1343" s="47"/>
      <c r="J1343" s="47"/>
      <c r="K1343" s="61"/>
      <c r="L1343" s="47"/>
      <c r="M1343" s="47"/>
      <c r="N1343" s="47"/>
      <c r="O1343" s="47"/>
      <c r="P1343" s="47"/>
      <c r="Q1343" s="47"/>
      <c r="R1343" s="47"/>
      <c r="S1343" s="47"/>
      <c r="T1343" s="47"/>
      <c r="U1343" s="47"/>
      <c r="V1343" s="47"/>
      <c r="W1343" s="47"/>
      <c r="X1343" s="47"/>
      <c r="Y1343" s="47"/>
      <c r="Z1343" s="47"/>
      <c r="AA1343" s="47"/>
      <c r="AB1343" s="47"/>
      <c r="AC1343" s="47"/>
      <c r="AD1343" s="47"/>
      <c r="AE1343" s="47"/>
      <c r="AF1343" s="47"/>
      <c r="AG1343" s="47"/>
      <c r="AH1343" s="47"/>
      <c r="AI1343" s="47"/>
      <c r="AJ1343" s="47"/>
      <c r="AK1343" s="47"/>
      <c r="AL1343" s="47"/>
      <c r="AM1343" s="47"/>
      <c r="AN1343" s="47"/>
      <c r="AO1343" s="47"/>
      <c r="AP1343" s="47"/>
      <c r="AQ1343" s="47"/>
      <c r="AR1343" s="47"/>
      <c r="AS1343" s="47"/>
      <c r="AT1343" s="47"/>
      <c r="AU1343" s="47"/>
      <c r="AV1343" s="47"/>
      <c r="AW1343" s="47"/>
      <c r="AX1343" s="47"/>
      <c r="AY1343" s="47"/>
      <c r="AZ1343" s="47"/>
      <c r="BA1343" s="47"/>
      <c r="BB1343" s="47"/>
      <c r="BC1343" s="47"/>
      <c r="BD1343" s="47"/>
      <c r="BE1343" s="47"/>
      <c r="BF1343" s="47"/>
      <c r="BG1343" s="47"/>
      <c r="BH1343" s="47"/>
      <c r="BI1343" s="47"/>
      <c r="BJ1343" s="47"/>
      <c r="BK1343" s="47"/>
      <c r="BL1343" s="47"/>
      <c r="BM1343" s="47"/>
      <c r="BN1343" s="47"/>
      <c r="BO1343" s="47"/>
      <c r="BP1343" s="47"/>
    </row>
    <row r="1344" spans="1:68" ht="12.75" customHeight="1">
      <c r="A1344" s="47"/>
      <c r="B1344" s="47"/>
      <c r="C1344" s="47"/>
      <c r="D1344" s="47"/>
      <c r="E1344" s="47"/>
      <c r="F1344" s="47"/>
      <c r="G1344" s="47"/>
      <c r="H1344" s="50"/>
      <c r="I1344" s="47"/>
      <c r="J1344" s="47"/>
      <c r="K1344" s="61"/>
      <c r="L1344" s="47"/>
      <c r="M1344" s="47"/>
      <c r="N1344" s="47"/>
      <c r="O1344" s="47"/>
      <c r="P1344" s="47"/>
      <c r="Q1344" s="47"/>
      <c r="R1344" s="47"/>
      <c r="S1344" s="47"/>
      <c r="T1344" s="47"/>
      <c r="U1344" s="47"/>
      <c r="V1344" s="47"/>
      <c r="W1344" s="47"/>
      <c r="X1344" s="47"/>
      <c r="Y1344" s="47"/>
      <c r="Z1344" s="47"/>
      <c r="AA1344" s="47"/>
      <c r="AB1344" s="47"/>
      <c r="AC1344" s="47"/>
      <c r="AD1344" s="47"/>
      <c r="AE1344" s="47"/>
      <c r="AF1344" s="47"/>
      <c r="AG1344" s="47"/>
      <c r="AH1344" s="47"/>
      <c r="AI1344" s="47"/>
      <c r="AJ1344" s="47"/>
      <c r="AK1344" s="47"/>
      <c r="AL1344" s="47"/>
      <c r="AM1344" s="47"/>
      <c r="AN1344" s="47"/>
      <c r="AO1344" s="47"/>
      <c r="AP1344" s="47"/>
      <c r="AQ1344" s="47"/>
      <c r="AR1344" s="47"/>
      <c r="AS1344" s="47"/>
      <c r="AT1344" s="47"/>
      <c r="AU1344" s="47"/>
      <c r="AV1344" s="47"/>
      <c r="AW1344" s="47"/>
      <c r="AX1344" s="47"/>
      <c r="AY1344" s="47"/>
      <c r="AZ1344" s="47"/>
      <c r="BA1344" s="47"/>
      <c r="BB1344" s="47"/>
      <c r="BC1344" s="47"/>
      <c r="BD1344" s="47"/>
      <c r="BE1344" s="47"/>
      <c r="BF1344" s="47"/>
      <c r="BG1344" s="47"/>
      <c r="BH1344" s="47"/>
      <c r="BI1344" s="47"/>
      <c r="BJ1344" s="47"/>
      <c r="BK1344" s="47"/>
      <c r="BL1344" s="47"/>
      <c r="BM1344" s="47"/>
      <c r="BN1344" s="47"/>
      <c r="BO1344" s="47"/>
      <c r="BP1344" s="47"/>
    </row>
    <row r="1345" spans="1:68" ht="12.75" customHeight="1">
      <c r="A1345" s="47"/>
      <c r="B1345" s="47"/>
      <c r="C1345" s="47"/>
      <c r="D1345" s="47"/>
      <c r="E1345" s="47"/>
      <c r="F1345" s="47"/>
      <c r="G1345" s="47"/>
      <c r="H1345" s="50"/>
      <c r="I1345" s="47"/>
      <c r="J1345" s="47"/>
      <c r="K1345" s="61"/>
      <c r="L1345" s="47"/>
      <c r="M1345" s="47"/>
      <c r="N1345" s="47"/>
      <c r="O1345" s="47"/>
      <c r="P1345" s="47"/>
      <c r="Q1345" s="47"/>
      <c r="R1345" s="47"/>
      <c r="S1345" s="47"/>
      <c r="T1345" s="47"/>
      <c r="U1345" s="47"/>
      <c r="V1345" s="47"/>
      <c r="W1345" s="47"/>
      <c r="X1345" s="47"/>
      <c r="Y1345" s="47"/>
      <c r="Z1345" s="47"/>
      <c r="AA1345" s="47"/>
      <c r="AB1345" s="47"/>
      <c r="AC1345" s="47"/>
      <c r="AD1345" s="47"/>
      <c r="AE1345" s="47"/>
      <c r="AF1345" s="47"/>
      <c r="AG1345" s="47"/>
      <c r="AH1345" s="47"/>
      <c r="AI1345" s="47"/>
      <c r="AJ1345" s="47"/>
      <c r="AK1345" s="47"/>
      <c r="AL1345" s="47"/>
      <c r="AM1345" s="47"/>
      <c r="AN1345" s="47"/>
      <c r="AO1345" s="47"/>
      <c r="AP1345" s="47"/>
      <c r="AQ1345" s="47"/>
      <c r="AR1345" s="47"/>
      <c r="AS1345" s="47"/>
      <c r="AT1345" s="47"/>
      <c r="AU1345" s="47"/>
      <c r="AV1345" s="47"/>
      <c r="AW1345" s="47"/>
      <c r="AX1345" s="47"/>
      <c r="AY1345" s="47"/>
      <c r="AZ1345" s="47"/>
      <c r="BA1345" s="47"/>
      <c r="BB1345" s="47"/>
      <c r="BC1345" s="47"/>
      <c r="BD1345" s="47"/>
      <c r="BE1345" s="47"/>
      <c r="BF1345" s="47"/>
      <c r="BG1345" s="47"/>
      <c r="BH1345" s="47"/>
      <c r="BI1345" s="47"/>
      <c r="BJ1345" s="47"/>
      <c r="BK1345" s="47"/>
      <c r="BL1345" s="47"/>
      <c r="BM1345" s="47"/>
      <c r="BN1345" s="47"/>
      <c r="BO1345" s="47"/>
      <c r="BP1345" s="47"/>
    </row>
    <row r="1346" spans="1:68" ht="12.75" customHeight="1">
      <c r="A1346" s="47"/>
      <c r="B1346" s="47"/>
      <c r="C1346" s="47"/>
      <c r="D1346" s="47"/>
      <c r="E1346" s="47"/>
      <c r="F1346" s="47"/>
      <c r="G1346" s="47"/>
      <c r="H1346" s="50"/>
      <c r="I1346" s="47"/>
      <c r="J1346" s="47"/>
      <c r="K1346" s="61"/>
      <c r="L1346" s="47"/>
      <c r="M1346" s="47"/>
      <c r="N1346" s="47"/>
      <c r="O1346" s="47"/>
      <c r="P1346" s="47"/>
      <c r="Q1346" s="47"/>
      <c r="R1346" s="47"/>
      <c r="S1346" s="47"/>
      <c r="T1346" s="47"/>
      <c r="U1346" s="47"/>
      <c r="V1346" s="47"/>
      <c r="W1346" s="47"/>
      <c r="X1346" s="47"/>
      <c r="Y1346" s="47"/>
      <c r="Z1346" s="47"/>
      <c r="AA1346" s="47"/>
      <c r="AB1346" s="47"/>
      <c r="AC1346" s="47"/>
      <c r="AD1346" s="47"/>
      <c r="AE1346" s="47"/>
      <c r="AF1346" s="47"/>
      <c r="AG1346" s="47"/>
      <c r="AH1346" s="47"/>
      <c r="AI1346" s="47"/>
      <c r="AJ1346" s="47"/>
      <c r="AK1346" s="47"/>
      <c r="AL1346" s="47"/>
      <c r="AM1346" s="47"/>
      <c r="AN1346" s="47"/>
      <c r="AO1346" s="47"/>
      <c r="AP1346" s="47"/>
      <c r="AQ1346" s="47"/>
      <c r="AR1346" s="47"/>
      <c r="AS1346" s="47"/>
      <c r="AT1346" s="47"/>
      <c r="AU1346" s="47"/>
      <c r="AV1346" s="47"/>
      <c r="AW1346" s="47"/>
      <c r="AX1346" s="47"/>
      <c r="AY1346" s="47"/>
      <c r="AZ1346" s="47"/>
      <c r="BA1346" s="47"/>
      <c r="BB1346" s="47"/>
      <c r="BC1346" s="47"/>
      <c r="BD1346" s="47"/>
      <c r="BE1346" s="47"/>
      <c r="BF1346" s="47"/>
      <c r="BG1346" s="47"/>
      <c r="BH1346" s="47"/>
      <c r="BI1346" s="47"/>
      <c r="BJ1346" s="47"/>
      <c r="BK1346" s="47"/>
      <c r="BL1346" s="47"/>
      <c r="BM1346" s="47"/>
      <c r="BN1346" s="47"/>
      <c r="BO1346" s="47"/>
      <c r="BP1346" s="47"/>
    </row>
    <row r="1347" spans="1:68" ht="12.75" customHeight="1">
      <c r="A1347" s="47"/>
      <c r="B1347" s="47"/>
      <c r="C1347" s="47"/>
      <c r="D1347" s="47"/>
      <c r="E1347" s="47"/>
      <c r="F1347" s="47"/>
      <c r="G1347" s="47"/>
      <c r="H1347" s="50"/>
      <c r="I1347" s="47"/>
      <c r="J1347" s="47"/>
      <c r="K1347" s="61"/>
      <c r="L1347" s="47"/>
      <c r="M1347" s="47"/>
      <c r="N1347" s="47"/>
      <c r="O1347" s="47"/>
      <c r="P1347" s="47"/>
      <c r="Q1347" s="47"/>
      <c r="R1347" s="47"/>
      <c r="S1347" s="47"/>
      <c r="T1347" s="47"/>
      <c r="U1347" s="47"/>
      <c r="V1347" s="47"/>
      <c r="W1347" s="47"/>
      <c r="X1347" s="47"/>
      <c r="Y1347" s="47"/>
      <c r="Z1347" s="47"/>
      <c r="AA1347" s="47"/>
      <c r="AB1347" s="47"/>
      <c r="AC1347" s="47"/>
      <c r="AD1347" s="47"/>
      <c r="AE1347" s="47"/>
      <c r="AF1347" s="47"/>
      <c r="AG1347" s="47"/>
      <c r="AH1347" s="47"/>
      <c r="AI1347" s="47"/>
      <c r="AJ1347" s="47"/>
      <c r="AK1347" s="47"/>
      <c r="AL1347" s="47"/>
      <c r="AM1347" s="47"/>
      <c r="AN1347" s="47"/>
      <c r="AO1347" s="47"/>
      <c r="AP1347" s="47"/>
      <c r="AQ1347" s="47"/>
      <c r="AR1347" s="47"/>
      <c r="AS1347" s="47"/>
      <c r="AT1347" s="47"/>
      <c r="AU1347" s="47"/>
      <c r="AV1347" s="47"/>
      <c r="AW1347" s="47"/>
      <c r="AX1347" s="47"/>
      <c r="AY1347" s="47"/>
      <c r="AZ1347" s="47"/>
      <c r="BA1347" s="47"/>
      <c r="BB1347" s="47"/>
      <c r="BC1347" s="47"/>
      <c r="BD1347" s="47"/>
      <c r="BE1347" s="47"/>
      <c r="BF1347" s="47"/>
      <c r="BG1347" s="47"/>
      <c r="BH1347" s="47"/>
      <c r="BI1347" s="47"/>
      <c r="BJ1347" s="47"/>
      <c r="BK1347" s="47"/>
      <c r="BL1347" s="47"/>
      <c r="BM1347" s="47"/>
      <c r="BN1347" s="47"/>
      <c r="BO1347" s="47"/>
      <c r="BP1347" s="47"/>
    </row>
    <row r="1348" spans="1:68" ht="12.75" customHeight="1">
      <c r="A1348" s="47"/>
      <c r="B1348" s="47"/>
      <c r="C1348" s="47"/>
      <c r="D1348" s="47"/>
      <c r="E1348" s="47"/>
      <c r="F1348" s="47"/>
      <c r="G1348" s="47"/>
      <c r="H1348" s="50"/>
      <c r="I1348" s="47"/>
      <c r="J1348" s="47"/>
      <c r="K1348" s="61"/>
      <c r="L1348" s="47"/>
      <c r="M1348" s="47"/>
      <c r="N1348" s="47"/>
      <c r="O1348" s="47"/>
      <c r="P1348" s="47"/>
      <c r="Q1348" s="47"/>
      <c r="R1348" s="47"/>
      <c r="S1348" s="47"/>
      <c r="T1348" s="47"/>
      <c r="U1348" s="47"/>
      <c r="V1348" s="47"/>
      <c r="W1348" s="47"/>
      <c r="X1348" s="47"/>
      <c r="Y1348" s="47"/>
      <c r="Z1348" s="47"/>
      <c r="AA1348" s="47"/>
      <c r="AB1348" s="47"/>
      <c r="AC1348" s="47"/>
      <c r="AD1348" s="47"/>
      <c r="AE1348" s="47"/>
      <c r="AF1348" s="47"/>
      <c r="AG1348" s="47"/>
      <c r="AH1348" s="47"/>
      <c r="AI1348" s="47"/>
      <c r="AJ1348" s="47"/>
      <c r="AK1348" s="47"/>
      <c r="AL1348" s="47"/>
      <c r="AM1348" s="47"/>
      <c r="AN1348" s="47"/>
      <c r="AO1348" s="47"/>
      <c r="AP1348" s="47"/>
      <c r="AQ1348" s="47"/>
      <c r="AR1348" s="47"/>
      <c r="AS1348" s="47"/>
      <c r="AT1348" s="47"/>
      <c r="AU1348" s="47"/>
      <c r="AV1348" s="47"/>
      <c r="AW1348" s="47"/>
      <c r="AX1348" s="47"/>
      <c r="AY1348" s="47"/>
      <c r="AZ1348" s="47"/>
      <c r="BA1348" s="47"/>
      <c r="BB1348" s="47"/>
      <c r="BC1348" s="47"/>
      <c r="BD1348" s="47"/>
      <c r="BE1348" s="47"/>
      <c r="BF1348" s="47"/>
      <c r="BG1348" s="47"/>
      <c r="BH1348" s="47"/>
      <c r="BI1348" s="47"/>
      <c r="BJ1348" s="47"/>
      <c r="BK1348" s="47"/>
      <c r="BL1348" s="47"/>
      <c r="BM1348" s="47"/>
      <c r="BN1348" s="47"/>
      <c r="BO1348" s="47"/>
      <c r="BP1348" s="47"/>
    </row>
    <row r="1349" spans="1:68" ht="12.75" customHeight="1">
      <c r="A1349" s="47"/>
      <c r="B1349" s="47"/>
      <c r="C1349" s="47"/>
      <c r="D1349" s="47"/>
      <c r="E1349" s="47"/>
      <c r="F1349" s="47"/>
      <c r="G1349" s="47"/>
      <c r="H1349" s="50"/>
      <c r="I1349" s="47"/>
      <c r="J1349" s="47"/>
      <c r="K1349" s="61"/>
      <c r="L1349" s="47"/>
      <c r="M1349" s="47"/>
      <c r="N1349" s="47"/>
      <c r="O1349" s="47"/>
      <c r="P1349" s="47"/>
      <c r="Q1349" s="47"/>
      <c r="R1349" s="47"/>
      <c r="S1349" s="47"/>
      <c r="T1349" s="47"/>
      <c r="U1349" s="47"/>
      <c r="V1349" s="47"/>
      <c r="W1349" s="47"/>
      <c r="X1349" s="47"/>
      <c r="Y1349" s="47"/>
      <c r="Z1349" s="47"/>
      <c r="AA1349" s="47"/>
      <c r="AB1349" s="47"/>
      <c r="AC1349" s="47"/>
      <c r="AD1349" s="47"/>
      <c r="AE1349" s="47"/>
      <c r="AF1349" s="47"/>
      <c r="AG1349" s="47"/>
      <c r="AH1349" s="47"/>
      <c r="AI1349" s="47"/>
      <c r="AJ1349" s="47"/>
      <c r="AK1349" s="47"/>
      <c r="AL1349" s="47"/>
      <c r="AM1349" s="47"/>
      <c r="AN1349" s="47"/>
      <c r="AO1349" s="47"/>
      <c r="AP1349" s="47"/>
      <c r="AQ1349" s="47"/>
      <c r="AR1349" s="47"/>
      <c r="AS1349" s="47"/>
      <c r="AT1349" s="47"/>
      <c r="AU1349" s="47"/>
      <c r="AV1349" s="47"/>
      <c r="AW1349" s="47"/>
      <c r="AX1349" s="47"/>
      <c r="AY1349" s="47"/>
      <c r="AZ1349" s="47"/>
      <c r="BA1349" s="47"/>
      <c r="BB1349" s="47"/>
      <c r="BC1349" s="47"/>
      <c r="BD1349" s="47"/>
      <c r="BE1349" s="47"/>
      <c r="BF1349" s="47"/>
      <c r="BG1349" s="47"/>
      <c r="BH1349" s="47"/>
      <c r="BI1349" s="47"/>
      <c r="BJ1349" s="47"/>
      <c r="BK1349" s="47"/>
      <c r="BL1349" s="47"/>
      <c r="BM1349" s="47"/>
      <c r="BN1349" s="47"/>
      <c r="BO1349" s="47"/>
      <c r="BP1349" s="47"/>
    </row>
    <row r="1350" spans="1:68" ht="12.75" customHeight="1">
      <c r="A1350" s="47"/>
      <c r="B1350" s="47"/>
      <c r="C1350" s="47"/>
      <c r="D1350" s="47"/>
      <c r="E1350" s="47"/>
      <c r="F1350" s="47"/>
      <c r="G1350" s="47"/>
      <c r="H1350" s="50"/>
      <c r="I1350" s="47"/>
      <c r="J1350" s="47"/>
      <c r="K1350" s="61"/>
      <c r="L1350" s="47"/>
      <c r="M1350" s="47"/>
      <c r="N1350" s="47"/>
      <c r="O1350" s="47"/>
      <c r="P1350" s="47"/>
      <c r="Q1350" s="47"/>
      <c r="R1350" s="47"/>
      <c r="S1350" s="47"/>
      <c r="T1350" s="47"/>
      <c r="U1350" s="47"/>
      <c r="V1350" s="47"/>
      <c r="W1350" s="47"/>
      <c r="X1350" s="47"/>
      <c r="Y1350" s="47"/>
      <c r="Z1350" s="47"/>
      <c r="AA1350" s="47"/>
      <c r="AB1350" s="47"/>
      <c r="AC1350" s="47"/>
      <c r="AD1350" s="47"/>
      <c r="AE1350" s="47"/>
      <c r="AF1350" s="47"/>
      <c r="AG1350" s="47"/>
      <c r="AH1350" s="47"/>
      <c r="AI1350" s="47"/>
      <c r="AJ1350" s="47"/>
      <c r="AK1350" s="47"/>
      <c r="AL1350" s="47"/>
      <c r="AM1350" s="47"/>
      <c r="AN1350" s="47"/>
      <c r="AO1350" s="47"/>
      <c r="AP1350" s="47"/>
      <c r="AQ1350" s="47"/>
      <c r="AR1350" s="47"/>
      <c r="AS1350" s="47"/>
      <c r="AT1350" s="47"/>
      <c r="AU1350" s="47"/>
      <c r="AV1350" s="47"/>
      <c r="AW1350" s="47"/>
      <c r="AX1350" s="47"/>
      <c r="AY1350" s="47"/>
      <c r="AZ1350" s="47"/>
      <c r="BA1350" s="47"/>
      <c r="BB1350" s="47"/>
      <c r="BC1350" s="47"/>
      <c r="BD1350" s="47"/>
      <c r="BE1350" s="47"/>
      <c r="BF1350" s="47"/>
      <c r="BG1350" s="47"/>
      <c r="BH1350" s="47"/>
      <c r="BI1350" s="47"/>
      <c r="BJ1350" s="47"/>
      <c r="BK1350" s="47"/>
      <c r="BL1350" s="47"/>
      <c r="BM1350" s="47"/>
      <c r="BN1350" s="47"/>
      <c r="BO1350" s="47"/>
      <c r="BP1350" s="47"/>
    </row>
    <row r="1351" spans="1:68" ht="12.75" customHeight="1">
      <c r="A1351" s="47"/>
      <c r="B1351" s="47"/>
      <c r="C1351" s="47"/>
      <c r="D1351" s="47"/>
      <c r="E1351" s="47"/>
      <c r="F1351" s="47"/>
      <c r="G1351" s="47"/>
      <c r="H1351" s="50"/>
      <c r="I1351" s="47"/>
      <c r="J1351" s="47"/>
      <c r="K1351" s="61"/>
      <c r="L1351" s="47"/>
      <c r="M1351" s="47"/>
      <c r="N1351" s="47"/>
      <c r="O1351" s="47"/>
      <c r="P1351" s="47"/>
      <c r="Q1351" s="47"/>
      <c r="R1351" s="47"/>
      <c r="S1351" s="47"/>
      <c r="T1351" s="47"/>
      <c r="U1351" s="47"/>
      <c r="V1351" s="47"/>
      <c r="W1351" s="47"/>
      <c r="X1351" s="47"/>
      <c r="Y1351" s="47"/>
      <c r="Z1351" s="47"/>
      <c r="AA1351" s="47"/>
      <c r="AB1351" s="47"/>
      <c r="AC1351" s="47"/>
      <c r="AD1351" s="47"/>
      <c r="AE1351" s="47"/>
      <c r="AF1351" s="47"/>
      <c r="AG1351" s="47"/>
      <c r="AH1351" s="47"/>
      <c r="AI1351" s="47"/>
      <c r="AJ1351" s="47"/>
      <c r="AK1351" s="47"/>
      <c r="AL1351" s="47"/>
      <c r="AM1351" s="47"/>
      <c r="AN1351" s="47"/>
      <c r="AO1351" s="47"/>
      <c r="AP1351" s="47"/>
      <c r="AQ1351" s="47"/>
      <c r="AR1351" s="47"/>
      <c r="AS1351" s="47"/>
      <c r="AT1351" s="47"/>
      <c r="AU1351" s="47"/>
      <c r="AV1351" s="47"/>
      <c r="AW1351" s="47"/>
      <c r="AX1351" s="47"/>
      <c r="AY1351" s="47"/>
      <c r="AZ1351" s="47"/>
      <c r="BA1351" s="47"/>
      <c r="BB1351" s="47"/>
      <c r="BC1351" s="47"/>
      <c r="BD1351" s="47"/>
      <c r="BE1351" s="47"/>
      <c r="BF1351" s="47"/>
      <c r="BG1351" s="47"/>
      <c r="BH1351" s="47"/>
      <c r="BI1351" s="47"/>
      <c r="BJ1351" s="47"/>
      <c r="BK1351" s="47"/>
      <c r="BL1351" s="47"/>
      <c r="BM1351" s="47"/>
      <c r="BN1351" s="47"/>
      <c r="BO1351" s="47"/>
      <c r="BP1351" s="47"/>
    </row>
    <row r="1352" spans="1:68" ht="12.75" customHeight="1">
      <c r="A1352" s="47"/>
      <c r="B1352" s="47"/>
      <c r="C1352" s="47"/>
      <c r="D1352" s="47"/>
      <c r="E1352" s="47"/>
      <c r="F1352" s="47"/>
      <c r="G1352" s="47"/>
      <c r="H1352" s="50"/>
      <c r="I1352" s="47"/>
      <c r="J1352" s="47"/>
      <c r="K1352" s="61"/>
      <c r="L1352" s="47"/>
      <c r="M1352" s="47"/>
      <c r="N1352" s="47"/>
      <c r="O1352" s="47"/>
      <c r="P1352" s="47"/>
      <c r="Q1352" s="47"/>
      <c r="R1352" s="47"/>
      <c r="S1352" s="47"/>
      <c r="T1352" s="47"/>
      <c r="U1352" s="47"/>
      <c r="V1352" s="47"/>
      <c r="W1352" s="47"/>
      <c r="X1352" s="47"/>
      <c r="Y1352" s="47"/>
      <c r="Z1352" s="47"/>
      <c r="AA1352" s="47"/>
      <c r="AB1352" s="47"/>
      <c r="AC1352" s="47"/>
      <c r="AD1352" s="47"/>
      <c r="AE1352" s="47"/>
      <c r="AF1352" s="47"/>
      <c r="AG1352" s="47"/>
      <c r="AH1352" s="47"/>
      <c r="AI1352" s="47"/>
      <c r="AJ1352" s="47"/>
      <c r="AK1352" s="47"/>
      <c r="AL1352" s="47"/>
      <c r="AM1352" s="47"/>
      <c r="AN1352" s="47"/>
      <c r="AO1352" s="47"/>
      <c r="AP1352" s="47"/>
      <c r="AQ1352" s="47"/>
      <c r="AR1352" s="47"/>
      <c r="AS1352" s="47"/>
      <c r="AT1352" s="47"/>
      <c r="AU1352" s="47"/>
      <c r="AV1352" s="47"/>
      <c r="AW1352" s="47"/>
      <c r="AX1352" s="47"/>
      <c r="AY1352" s="47"/>
      <c r="AZ1352" s="47"/>
      <c r="BA1352" s="47"/>
      <c r="BB1352" s="47"/>
      <c r="BC1352" s="47"/>
      <c r="BD1352" s="47"/>
      <c r="BE1352" s="47"/>
      <c r="BF1352" s="47"/>
      <c r="BG1352" s="47"/>
      <c r="BH1352" s="47"/>
      <c r="BI1352" s="47"/>
      <c r="BJ1352" s="47"/>
      <c r="BK1352" s="47"/>
      <c r="BL1352" s="47"/>
      <c r="BM1352" s="47"/>
      <c r="BN1352" s="47"/>
      <c r="BO1352" s="47"/>
      <c r="BP1352" s="47"/>
    </row>
    <row r="1353" spans="1:68" ht="12.75" customHeight="1">
      <c r="A1353" s="47"/>
      <c r="B1353" s="47"/>
      <c r="C1353" s="47"/>
      <c r="D1353" s="47"/>
      <c r="E1353" s="47"/>
      <c r="F1353" s="47"/>
      <c r="G1353" s="47"/>
      <c r="H1353" s="50"/>
      <c r="I1353" s="47"/>
      <c r="J1353" s="47"/>
      <c r="K1353" s="61"/>
      <c r="L1353" s="47"/>
      <c r="M1353" s="47"/>
      <c r="N1353" s="47"/>
      <c r="O1353" s="47"/>
      <c r="P1353" s="47"/>
      <c r="Q1353" s="47"/>
      <c r="R1353" s="47"/>
      <c r="S1353" s="47"/>
      <c r="T1353" s="47"/>
      <c r="U1353" s="47"/>
      <c r="V1353" s="47"/>
      <c r="W1353" s="47"/>
      <c r="X1353" s="47"/>
      <c r="Y1353" s="47"/>
      <c r="Z1353" s="47"/>
      <c r="AA1353" s="47"/>
      <c r="AB1353" s="47"/>
      <c r="AC1353" s="47"/>
      <c r="AD1353" s="47"/>
      <c r="AE1353" s="47"/>
      <c r="AF1353" s="47"/>
      <c r="AG1353" s="47"/>
      <c r="AH1353" s="47"/>
      <c r="AI1353" s="47"/>
      <c r="AJ1353" s="47"/>
      <c r="AK1353" s="47"/>
      <c r="AL1353" s="47"/>
      <c r="AM1353" s="47"/>
      <c r="AN1353" s="47"/>
      <c r="AO1353" s="47"/>
      <c r="AP1353" s="47"/>
      <c r="AQ1353" s="47"/>
      <c r="AR1353" s="47"/>
      <c r="AS1353" s="47"/>
      <c r="AT1353" s="47"/>
      <c r="AU1353" s="47"/>
      <c r="AV1353" s="47"/>
      <c r="AW1353" s="47"/>
      <c r="AX1353" s="47"/>
      <c r="AY1353" s="47"/>
      <c r="AZ1353" s="47"/>
      <c r="BA1353" s="47"/>
      <c r="BB1353" s="47"/>
      <c r="BC1353" s="47"/>
      <c r="BD1353" s="47"/>
      <c r="BE1353" s="47"/>
      <c r="BF1353" s="47"/>
      <c r="BG1353" s="47"/>
      <c r="BH1353" s="47"/>
      <c r="BI1353" s="47"/>
      <c r="BJ1353" s="47"/>
      <c r="BK1353" s="47"/>
      <c r="BL1353" s="47"/>
      <c r="BM1353" s="47"/>
      <c r="BN1353" s="47"/>
      <c r="BO1353" s="47"/>
      <c r="BP1353" s="47"/>
    </row>
    <row r="1354" spans="1:68" ht="12.75" customHeight="1">
      <c r="A1354" s="47"/>
      <c r="B1354" s="47"/>
      <c r="C1354" s="47"/>
      <c r="D1354" s="47"/>
      <c r="E1354" s="47"/>
      <c r="F1354" s="47"/>
      <c r="G1354" s="47"/>
      <c r="H1354" s="50"/>
      <c r="I1354" s="47"/>
      <c r="J1354" s="47"/>
      <c r="K1354" s="61"/>
      <c r="L1354" s="47"/>
      <c r="M1354" s="47"/>
      <c r="N1354" s="47"/>
      <c r="O1354" s="47"/>
      <c r="P1354" s="47"/>
      <c r="Q1354" s="47"/>
      <c r="R1354" s="47"/>
      <c r="S1354" s="47"/>
      <c r="T1354" s="47"/>
      <c r="U1354" s="47"/>
      <c r="V1354" s="47"/>
      <c r="W1354" s="47"/>
      <c r="X1354" s="47"/>
      <c r="Y1354" s="47"/>
      <c r="Z1354" s="47"/>
      <c r="AA1354" s="47"/>
      <c r="AB1354" s="47"/>
      <c r="AC1354" s="47"/>
      <c r="AD1354" s="47"/>
      <c r="AE1354" s="47"/>
      <c r="AF1354" s="47"/>
      <c r="AG1354" s="47"/>
      <c r="AH1354" s="47"/>
      <c r="AI1354" s="47"/>
      <c r="AJ1354" s="47"/>
      <c r="AK1354" s="47"/>
      <c r="AL1354" s="47"/>
      <c r="AM1354" s="47"/>
      <c r="AN1354" s="47"/>
      <c r="AO1354" s="47"/>
      <c r="AP1354" s="47"/>
      <c r="AQ1354" s="47"/>
      <c r="AR1354" s="47"/>
      <c r="AS1354" s="47"/>
      <c r="AT1354" s="47"/>
      <c r="AU1354" s="47"/>
      <c r="AV1354" s="47"/>
      <c r="AW1354" s="47"/>
      <c r="AX1354" s="47"/>
      <c r="AY1354" s="47"/>
      <c r="AZ1354" s="47"/>
      <c r="BA1354" s="47"/>
      <c r="BB1354" s="47"/>
      <c r="BC1354" s="47"/>
      <c r="BD1354" s="47"/>
      <c r="BE1354" s="47"/>
      <c r="BF1354" s="47"/>
      <c r="BG1354" s="47"/>
      <c r="BH1354" s="47"/>
      <c r="BI1354" s="47"/>
      <c r="BJ1354" s="47"/>
      <c r="BK1354" s="47"/>
      <c r="BL1354" s="47"/>
      <c r="BM1354" s="47"/>
      <c r="BN1354" s="47"/>
      <c r="BO1354" s="47"/>
      <c r="BP1354" s="47"/>
    </row>
    <row r="1355" spans="1:68" ht="12.75" customHeight="1">
      <c r="A1355" s="47"/>
      <c r="B1355" s="47"/>
      <c r="C1355" s="47"/>
      <c r="D1355" s="47"/>
      <c r="E1355" s="47"/>
      <c r="F1355" s="47"/>
      <c r="G1355" s="47"/>
      <c r="H1355" s="50"/>
      <c r="I1355" s="47"/>
      <c r="J1355" s="47"/>
      <c r="K1355" s="61"/>
      <c r="L1355" s="47"/>
      <c r="M1355" s="47"/>
      <c r="N1355" s="47"/>
      <c r="O1355" s="47"/>
      <c r="P1355" s="47"/>
      <c r="Q1355" s="47"/>
      <c r="R1355" s="47"/>
      <c r="S1355" s="47"/>
      <c r="T1355" s="47"/>
      <c r="U1355" s="47"/>
      <c r="V1355" s="47"/>
      <c r="W1355" s="47"/>
      <c r="X1355" s="47"/>
      <c r="Y1355" s="47"/>
      <c r="Z1355" s="47"/>
      <c r="AA1355" s="47"/>
      <c r="AB1355" s="47"/>
      <c r="AC1355" s="47"/>
      <c r="AD1355" s="47"/>
      <c r="AE1355" s="47"/>
      <c r="AF1355" s="47"/>
      <c r="AG1355" s="47"/>
      <c r="AH1355" s="47"/>
      <c r="AI1355" s="47"/>
      <c r="AJ1355" s="47"/>
      <c r="AK1355" s="47"/>
      <c r="AL1355" s="47"/>
      <c r="AM1355" s="47"/>
      <c r="AN1355" s="47"/>
      <c r="AO1355" s="47"/>
      <c r="AP1355" s="47"/>
      <c r="AQ1355" s="47"/>
      <c r="AR1355" s="47"/>
      <c r="AS1355" s="47"/>
      <c r="AT1355" s="47"/>
      <c r="AU1355" s="47"/>
      <c r="AV1355" s="47"/>
      <c r="AW1355" s="47"/>
      <c r="AX1355" s="47"/>
      <c r="AY1355" s="47"/>
      <c r="AZ1355" s="47"/>
      <c r="BA1355" s="47"/>
      <c r="BB1355" s="47"/>
      <c r="BC1355" s="47"/>
      <c r="BD1355" s="47"/>
      <c r="BE1355" s="47"/>
      <c r="BF1355" s="47"/>
      <c r="BG1355" s="47"/>
      <c r="BH1355" s="47"/>
      <c r="BI1355" s="47"/>
      <c r="BJ1355" s="47"/>
      <c r="BK1355" s="47"/>
      <c r="BL1355" s="47"/>
      <c r="BM1355" s="47"/>
      <c r="BN1355" s="47"/>
      <c r="BO1355" s="47"/>
      <c r="BP1355" s="47"/>
    </row>
    <row r="1356" spans="1:68" ht="12.75" customHeight="1">
      <c r="A1356" s="47"/>
      <c r="B1356" s="47"/>
      <c r="C1356" s="47"/>
      <c r="D1356" s="47"/>
      <c r="E1356" s="47"/>
      <c r="F1356" s="47"/>
      <c r="G1356" s="47"/>
      <c r="H1356" s="50"/>
      <c r="I1356" s="47"/>
      <c r="J1356" s="47"/>
      <c r="K1356" s="61"/>
      <c r="L1356" s="47"/>
      <c r="M1356" s="47"/>
      <c r="N1356" s="47"/>
      <c r="O1356" s="47"/>
      <c r="P1356" s="47"/>
      <c r="Q1356" s="47"/>
      <c r="R1356" s="47"/>
      <c r="S1356" s="47"/>
      <c r="T1356" s="47"/>
      <c r="U1356" s="47"/>
      <c r="V1356" s="47"/>
      <c r="W1356" s="47"/>
      <c r="X1356" s="47"/>
      <c r="Y1356" s="47"/>
      <c r="Z1356" s="47"/>
      <c r="AA1356" s="47"/>
      <c r="AB1356" s="47"/>
      <c r="AC1356" s="47"/>
      <c r="AD1356" s="47"/>
      <c r="AE1356" s="47"/>
      <c r="AF1356" s="47"/>
      <c r="AG1356" s="47"/>
      <c r="AH1356" s="47"/>
      <c r="AI1356" s="47"/>
      <c r="AJ1356" s="47"/>
      <c r="AK1356" s="47"/>
      <c r="AL1356" s="47"/>
      <c r="AM1356" s="47"/>
      <c r="AN1356" s="47"/>
      <c r="AO1356" s="47"/>
      <c r="AP1356" s="47"/>
      <c r="AQ1356" s="47"/>
      <c r="AR1356" s="47"/>
      <c r="AS1356" s="47"/>
      <c r="AT1356" s="47"/>
      <c r="AU1356" s="47"/>
      <c r="AV1356" s="47"/>
      <c r="AW1356" s="47"/>
      <c r="AX1356" s="47"/>
      <c r="AY1356" s="47"/>
      <c r="AZ1356" s="47"/>
      <c r="BA1356" s="47"/>
      <c r="BB1356" s="47"/>
      <c r="BC1356" s="47"/>
      <c r="BD1356" s="47"/>
      <c r="BE1356" s="47"/>
      <c r="BF1356" s="47"/>
      <c r="BG1356" s="47"/>
      <c r="BH1356" s="47"/>
      <c r="BI1356" s="47"/>
      <c r="BJ1356" s="47"/>
      <c r="BK1356" s="47"/>
      <c r="BL1356" s="47"/>
      <c r="BM1356" s="47"/>
      <c r="BN1356" s="47"/>
      <c r="BO1356" s="47"/>
      <c r="BP1356" s="47"/>
    </row>
    <row r="1357" spans="1:68" ht="12.75" customHeight="1">
      <c r="A1357" s="47"/>
      <c r="B1357" s="47"/>
      <c r="C1357" s="47"/>
      <c r="D1357" s="47"/>
      <c r="E1357" s="47"/>
      <c r="F1357" s="47"/>
      <c r="G1357" s="47"/>
      <c r="H1357" s="50"/>
      <c r="I1357" s="47"/>
      <c r="J1357" s="47"/>
      <c r="K1357" s="61"/>
      <c r="L1357" s="47"/>
      <c r="M1357" s="47"/>
      <c r="N1357" s="47"/>
      <c r="O1357" s="47"/>
      <c r="P1357" s="47"/>
      <c r="Q1357" s="47"/>
      <c r="R1357" s="47"/>
      <c r="S1357" s="47"/>
      <c r="T1357" s="47"/>
      <c r="U1357" s="47"/>
      <c r="V1357" s="47"/>
      <c r="W1357" s="47"/>
      <c r="X1357" s="47"/>
      <c r="Y1357" s="47"/>
      <c r="Z1357" s="47"/>
      <c r="AA1357" s="47"/>
      <c r="AB1357" s="47"/>
      <c r="AC1357" s="47"/>
      <c r="AD1357" s="47"/>
      <c r="AE1357" s="47"/>
      <c r="AF1357" s="47"/>
      <c r="AG1357" s="47"/>
      <c r="AH1357" s="47"/>
      <c r="AI1357" s="47"/>
      <c r="AJ1357" s="47"/>
      <c r="AK1357" s="47"/>
      <c r="AL1357" s="47"/>
      <c r="AM1357" s="47"/>
      <c r="AN1357" s="47"/>
      <c r="AO1357" s="47"/>
      <c r="AP1357" s="47"/>
      <c r="AQ1357" s="47"/>
      <c r="AR1357" s="47"/>
      <c r="AS1357" s="47"/>
      <c r="AT1357" s="47"/>
      <c r="AU1357" s="47"/>
      <c r="AV1357" s="47"/>
      <c r="AW1357" s="47"/>
      <c r="AX1357" s="47"/>
      <c r="AY1357" s="47"/>
      <c r="AZ1357" s="47"/>
      <c r="BA1357" s="47"/>
      <c r="BB1357" s="47"/>
      <c r="BC1357" s="47"/>
      <c r="BD1357" s="47"/>
      <c r="BE1357" s="47"/>
      <c r="BF1357" s="47"/>
      <c r="BG1357" s="47"/>
      <c r="BH1357" s="47"/>
      <c r="BI1357" s="47"/>
      <c r="BJ1357" s="47"/>
      <c r="BK1357" s="47"/>
      <c r="BL1357" s="47"/>
      <c r="BM1357" s="47"/>
      <c r="BN1357" s="47"/>
      <c r="BO1357" s="47"/>
      <c r="BP1357" s="47"/>
    </row>
    <row r="1358" spans="1:68" ht="12.75" customHeight="1">
      <c r="A1358" s="47"/>
      <c r="B1358" s="47"/>
      <c r="C1358" s="47"/>
      <c r="D1358" s="47"/>
      <c r="E1358" s="47"/>
      <c r="F1358" s="47"/>
      <c r="G1358" s="47"/>
      <c r="H1358" s="50"/>
      <c r="I1358" s="47"/>
      <c r="J1358" s="47"/>
      <c r="K1358" s="61"/>
      <c r="L1358" s="47"/>
      <c r="M1358" s="47"/>
      <c r="N1358" s="47"/>
      <c r="O1358" s="47"/>
      <c r="P1358" s="47"/>
      <c r="Q1358" s="47"/>
      <c r="R1358" s="47"/>
      <c r="S1358" s="47"/>
      <c r="T1358" s="47"/>
      <c r="U1358" s="47"/>
      <c r="V1358" s="47"/>
      <c r="W1358" s="47"/>
      <c r="X1358" s="47"/>
      <c r="Y1358" s="47"/>
      <c r="Z1358" s="47"/>
      <c r="AA1358" s="47"/>
      <c r="AB1358" s="47"/>
      <c r="AC1358" s="47"/>
      <c r="AD1358" s="47"/>
      <c r="AE1358" s="47"/>
      <c r="AF1358" s="47"/>
      <c r="AG1358" s="47"/>
      <c r="AH1358" s="47"/>
      <c r="AI1358" s="47"/>
      <c r="AJ1358" s="47"/>
      <c r="AK1358" s="47"/>
      <c r="AL1358" s="47"/>
      <c r="AM1358" s="47"/>
      <c r="AN1358" s="47"/>
      <c r="AO1358" s="47"/>
      <c r="AP1358" s="47"/>
      <c r="AQ1358" s="47"/>
      <c r="AR1358" s="47"/>
      <c r="AS1358" s="47"/>
      <c r="AT1358" s="47"/>
      <c r="AU1358" s="47"/>
      <c r="AV1358" s="47"/>
      <c r="AW1358" s="47"/>
      <c r="AX1358" s="47"/>
      <c r="AY1358" s="47"/>
      <c r="AZ1358" s="47"/>
      <c r="BA1358" s="47"/>
      <c r="BB1358" s="47"/>
      <c r="BC1358" s="47"/>
      <c r="BD1358" s="47"/>
      <c r="BE1358" s="47"/>
      <c r="BF1358" s="47"/>
      <c r="BG1358" s="47"/>
      <c r="BH1358" s="47"/>
      <c r="BI1358" s="47"/>
      <c r="BJ1358" s="47"/>
      <c r="BK1358" s="47"/>
      <c r="BL1358" s="47"/>
      <c r="BM1358" s="47"/>
      <c r="BN1358" s="47"/>
      <c r="BO1358" s="47"/>
      <c r="BP1358" s="47"/>
    </row>
    <row r="1359" spans="1:68" ht="12.75" customHeight="1">
      <c r="A1359" s="47"/>
      <c r="B1359" s="47"/>
      <c r="C1359" s="47"/>
      <c r="D1359" s="47"/>
      <c r="E1359" s="47"/>
      <c r="F1359" s="47"/>
      <c r="G1359" s="47"/>
      <c r="H1359" s="50"/>
      <c r="I1359" s="47"/>
      <c r="J1359" s="47"/>
      <c r="K1359" s="61"/>
      <c r="L1359" s="47"/>
      <c r="M1359" s="47"/>
      <c r="N1359" s="47"/>
      <c r="O1359" s="47"/>
      <c r="P1359" s="47"/>
      <c r="Q1359" s="47"/>
      <c r="R1359" s="47"/>
      <c r="S1359" s="47"/>
      <c r="T1359" s="47"/>
      <c r="U1359" s="47"/>
      <c r="V1359" s="47"/>
      <c r="W1359" s="47"/>
      <c r="X1359" s="47"/>
      <c r="Y1359" s="47"/>
      <c r="Z1359" s="47"/>
      <c r="AA1359" s="47"/>
      <c r="AB1359" s="47"/>
      <c r="AC1359" s="47"/>
      <c r="AD1359" s="47"/>
      <c r="AE1359" s="47"/>
      <c r="AF1359" s="47"/>
      <c r="AG1359" s="47"/>
      <c r="AH1359" s="47"/>
      <c r="AI1359" s="47"/>
      <c r="AJ1359" s="47"/>
      <c r="AK1359" s="47"/>
      <c r="AL1359" s="47"/>
      <c r="AM1359" s="47"/>
      <c r="AN1359" s="47"/>
      <c r="AO1359" s="47"/>
      <c r="AP1359" s="47"/>
      <c r="AQ1359" s="47"/>
      <c r="AR1359" s="47"/>
      <c r="AS1359" s="47"/>
      <c r="AT1359" s="47"/>
      <c r="AU1359" s="47"/>
      <c r="AV1359" s="47"/>
      <c r="AW1359" s="47"/>
      <c r="AX1359" s="47"/>
      <c r="AY1359" s="47"/>
      <c r="AZ1359" s="47"/>
      <c r="BA1359" s="47"/>
      <c r="BB1359" s="47"/>
      <c r="BC1359" s="47"/>
      <c r="BD1359" s="47"/>
      <c r="BE1359" s="47"/>
      <c r="BF1359" s="47"/>
      <c r="BG1359" s="47"/>
      <c r="BH1359" s="47"/>
      <c r="BI1359" s="47"/>
      <c r="BJ1359" s="47"/>
      <c r="BK1359" s="47"/>
      <c r="BL1359" s="47"/>
      <c r="BM1359" s="47"/>
      <c r="BN1359" s="47"/>
      <c r="BO1359" s="47"/>
      <c r="BP1359" s="47"/>
    </row>
    <row r="1360" spans="1:68" ht="12.75" customHeight="1">
      <c r="A1360" s="47"/>
      <c r="B1360" s="47"/>
      <c r="C1360" s="47"/>
      <c r="D1360" s="47"/>
      <c r="E1360" s="47"/>
      <c r="F1360" s="47"/>
      <c r="G1360" s="47"/>
      <c r="H1360" s="50"/>
      <c r="I1360" s="47"/>
      <c r="J1360" s="47"/>
      <c r="K1360" s="61"/>
      <c r="L1360" s="47"/>
      <c r="M1360" s="47"/>
      <c r="N1360" s="47"/>
      <c r="O1360" s="47"/>
      <c r="P1360" s="47"/>
      <c r="Q1360" s="47"/>
      <c r="R1360" s="47"/>
      <c r="S1360" s="47"/>
      <c r="T1360" s="47"/>
      <c r="U1360" s="47"/>
      <c r="V1360" s="47"/>
      <c r="W1360" s="47"/>
      <c r="X1360" s="47"/>
      <c r="Y1360" s="47"/>
      <c r="Z1360" s="47"/>
      <c r="AA1360" s="47"/>
      <c r="AB1360" s="47"/>
      <c r="AC1360" s="47"/>
      <c r="AD1360" s="47"/>
      <c r="AE1360" s="47"/>
      <c r="AF1360" s="47"/>
      <c r="AG1360" s="47"/>
      <c r="AH1360" s="47"/>
      <c r="AI1360" s="47"/>
      <c r="AJ1360" s="47"/>
      <c r="AK1360" s="47"/>
      <c r="AL1360" s="47"/>
      <c r="AM1360" s="47"/>
      <c r="AN1360" s="47"/>
      <c r="AO1360" s="47"/>
      <c r="AP1360" s="47"/>
      <c r="AQ1360" s="47"/>
      <c r="AR1360" s="47"/>
      <c r="AS1360" s="47"/>
      <c r="AT1360" s="47"/>
      <c r="AU1360" s="47"/>
      <c r="AV1360" s="47"/>
      <c r="AW1360" s="47"/>
      <c r="AX1360" s="47"/>
      <c r="AY1360" s="47"/>
      <c r="AZ1360" s="47"/>
      <c r="BA1360" s="47"/>
      <c r="BB1360" s="47"/>
      <c r="BC1360" s="47"/>
      <c r="BD1360" s="47"/>
      <c r="BE1360" s="47"/>
      <c r="BF1360" s="47"/>
      <c r="BG1360" s="47"/>
      <c r="BH1360" s="47"/>
      <c r="BI1360" s="47"/>
      <c r="BJ1360" s="47"/>
      <c r="BK1360" s="47"/>
      <c r="BL1360" s="47"/>
      <c r="BM1360" s="47"/>
      <c r="BN1360" s="47"/>
      <c r="BO1360" s="47"/>
      <c r="BP1360" s="47"/>
    </row>
    <row r="1361" spans="1:68" ht="12.75" customHeight="1">
      <c r="A1361" s="47"/>
      <c r="B1361" s="47"/>
      <c r="C1361" s="47"/>
      <c r="D1361" s="47"/>
      <c r="E1361" s="47"/>
      <c r="F1361" s="47"/>
      <c r="G1361" s="47"/>
      <c r="H1361" s="50"/>
      <c r="I1361" s="47"/>
      <c r="J1361" s="47"/>
      <c r="K1361" s="61"/>
      <c r="L1361" s="47"/>
      <c r="M1361" s="47"/>
      <c r="N1361" s="47"/>
      <c r="O1361" s="47"/>
      <c r="P1361" s="47"/>
      <c r="Q1361" s="47"/>
      <c r="R1361" s="47"/>
      <c r="S1361" s="47"/>
      <c r="T1361" s="47"/>
      <c r="U1361" s="47"/>
      <c r="V1361" s="47"/>
      <c r="W1361" s="47"/>
      <c r="X1361" s="47"/>
      <c r="Y1361" s="47"/>
      <c r="Z1361" s="47"/>
      <c r="AA1361" s="47"/>
      <c r="AB1361" s="47"/>
      <c r="AC1361" s="47"/>
      <c r="AD1361" s="47"/>
      <c r="AE1361" s="47"/>
      <c r="AF1361" s="47"/>
      <c r="AG1361" s="47"/>
      <c r="AH1361" s="47"/>
      <c r="AI1361" s="47"/>
      <c r="AJ1361" s="47"/>
      <c r="AK1361" s="47"/>
      <c r="AL1361" s="47"/>
      <c r="AM1361" s="47"/>
      <c r="AN1361" s="47"/>
      <c r="AO1361" s="47"/>
      <c r="AP1361" s="47"/>
      <c r="AQ1361" s="47"/>
      <c r="AR1361" s="47"/>
      <c r="AS1361" s="47"/>
      <c r="AT1361" s="47"/>
      <c r="AU1361" s="47"/>
      <c r="AV1361" s="47"/>
      <c r="AW1361" s="47"/>
      <c r="AX1361" s="47"/>
      <c r="AY1361" s="47"/>
      <c r="AZ1361" s="47"/>
      <c r="BA1361" s="47"/>
      <c r="BB1361" s="47"/>
      <c r="BC1361" s="47"/>
      <c r="BD1361" s="47"/>
      <c r="BE1361" s="47"/>
      <c r="BF1361" s="47"/>
      <c r="BG1361" s="47"/>
      <c r="BH1361" s="47"/>
      <c r="BI1361" s="47"/>
      <c r="BJ1361" s="47"/>
      <c r="BK1361" s="47"/>
      <c r="BL1361" s="47"/>
      <c r="BM1361" s="47"/>
      <c r="BN1361" s="47"/>
      <c r="BO1361" s="47"/>
      <c r="BP1361" s="47"/>
    </row>
    <row r="1362" spans="1:68" ht="12.75" customHeight="1">
      <c r="A1362" s="47"/>
      <c r="B1362" s="47"/>
      <c r="C1362" s="47"/>
      <c r="D1362" s="47"/>
      <c r="E1362" s="47"/>
      <c r="F1362" s="47"/>
      <c r="G1362" s="47"/>
      <c r="H1362" s="50"/>
      <c r="I1362" s="47"/>
      <c r="J1362" s="47"/>
      <c r="K1362" s="61"/>
      <c r="L1362" s="47"/>
      <c r="M1362" s="47"/>
      <c r="N1362" s="47"/>
      <c r="O1362" s="47"/>
      <c r="P1362" s="47"/>
      <c r="Q1362" s="47"/>
      <c r="R1362" s="47"/>
      <c r="S1362" s="47"/>
      <c r="T1362" s="47"/>
      <c r="U1362" s="47"/>
      <c r="V1362" s="47"/>
      <c r="W1362" s="47"/>
      <c r="X1362" s="47"/>
      <c r="Y1362" s="47"/>
      <c r="Z1362" s="47"/>
      <c r="AA1362" s="47"/>
      <c r="AB1362" s="47"/>
      <c r="AC1362" s="47"/>
      <c r="AD1362" s="47"/>
      <c r="AE1362" s="47"/>
      <c r="AF1362" s="47"/>
      <c r="AG1362" s="47"/>
      <c r="AH1362" s="47"/>
      <c r="AI1362" s="47"/>
      <c r="AJ1362" s="47"/>
      <c r="AK1362" s="47"/>
      <c r="AL1362" s="47"/>
      <c r="AM1362" s="47"/>
      <c r="AN1362" s="47"/>
      <c r="AO1362" s="47"/>
      <c r="AP1362" s="47"/>
      <c r="AQ1362" s="47"/>
      <c r="AR1362" s="47"/>
      <c r="AS1362" s="47"/>
      <c r="AT1362" s="47"/>
      <c r="AU1362" s="47"/>
      <c r="AV1362" s="47"/>
      <c r="AW1362" s="47"/>
      <c r="AX1362" s="47"/>
      <c r="AY1362" s="47"/>
      <c r="AZ1362" s="47"/>
      <c r="BA1362" s="47"/>
      <c r="BB1362" s="47"/>
      <c r="BC1362" s="47"/>
      <c r="BD1362" s="47"/>
      <c r="BE1362" s="47"/>
      <c r="BF1362" s="47"/>
      <c r="BG1362" s="47"/>
      <c r="BH1362" s="47"/>
      <c r="BI1362" s="47"/>
      <c r="BJ1362" s="47"/>
      <c r="BK1362" s="47"/>
      <c r="BL1362" s="47"/>
      <c r="BM1362" s="47"/>
      <c r="BN1362" s="47"/>
      <c r="BO1362" s="47"/>
      <c r="BP1362" s="47"/>
    </row>
    <row r="1363" spans="1:68" ht="12.75" customHeight="1">
      <c r="A1363" s="47"/>
      <c r="B1363" s="47"/>
      <c r="C1363" s="47"/>
      <c r="D1363" s="47"/>
      <c r="E1363" s="47"/>
      <c r="F1363" s="47"/>
      <c r="G1363" s="47"/>
      <c r="H1363" s="50"/>
      <c r="I1363" s="47"/>
      <c r="J1363" s="47"/>
      <c r="K1363" s="61"/>
      <c r="L1363" s="47"/>
      <c r="M1363" s="47"/>
      <c r="N1363" s="47"/>
      <c r="O1363" s="47"/>
      <c r="P1363" s="47"/>
      <c r="Q1363" s="47"/>
      <c r="R1363" s="47"/>
      <c r="S1363" s="47"/>
      <c r="T1363" s="47"/>
      <c r="U1363" s="47"/>
      <c r="V1363" s="47"/>
      <c r="W1363" s="47"/>
      <c r="X1363" s="47"/>
      <c r="Y1363" s="47"/>
      <c r="Z1363" s="47"/>
      <c r="AA1363" s="47"/>
      <c r="AB1363" s="47"/>
      <c r="AC1363" s="47"/>
      <c r="AD1363" s="47"/>
      <c r="AE1363" s="47"/>
      <c r="AF1363" s="47"/>
      <c r="AG1363" s="47"/>
      <c r="AH1363" s="47"/>
      <c r="AI1363" s="47"/>
      <c r="AJ1363" s="47"/>
      <c r="AK1363" s="47"/>
      <c r="AL1363" s="47"/>
      <c r="AM1363" s="47"/>
      <c r="AN1363" s="47"/>
      <c r="AO1363" s="47"/>
      <c r="AP1363" s="47"/>
      <c r="AQ1363" s="47"/>
      <c r="AR1363" s="47"/>
      <c r="AS1363" s="47"/>
      <c r="AT1363" s="47"/>
      <c r="AU1363" s="47"/>
      <c r="AV1363" s="47"/>
      <c r="AW1363" s="47"/>
      <c r="AX1363" s="47"/>
      <c r="AY1363" s="47"/>
      <c r="AZ1363" s="47"/>
      <c r="BA1363" s="47"/>
      <c r="BB1363" s="47"/>
      <c r="BC1363" s="47"/>
      <c r="BD1363" s="47"/>
      <c r="BE1363" s="47"/>
      <c r="BF1363" s="47"/>
      <c r="BG1363" s="47"/>
      <c r="BH1363" s="47"/>
      <c r="BI1363" s="47"/>
      <c r="BJ1363" s="47"/>
      <c r="BK1363" s="47"/>
      <c r="BL1363" s="47"/>
      <c r="BM1363" s="47"/>
      <c r="BN1363" s="47"/>
      <c r="BO1363" s="47"/>
      <c r="BP1363" s="47"/>
    </row>
    <row r="1364" spans="1:68" ht="12.75" customHeight="1">
      <c r="A1364" s="47"/>
      <c r="B1364" s="47"/>
      <c r="C1364" s="47"/>
      <c r="D1364" s="47"/>
      <c r="E1364" s="47"/>
      <c r="F1364" s="47"/>
      <c r="G1364" s="47"/>
      <c r="H1364" s="50"/>
      <c r="I1364" s="47"/>
      <c r="J1364" s="47"/>
      <c r="K1364" s="61"/>
      <c r="L1364" s="47"/>
      <c r="M1364" s="47"/>
      <c r="N1364" s="47"/>
      <c r="O1364" s="47"/>
      <c r="P1364" s="47"/>
      <c r="Q1364" s="47"/>
      <c r="R1364" s="47"/>
      <c r="S1364" s="47"/>
      <c r="T1364" s="47"/>
      <c r="U1364" s="47"/>
      <c r="V1364" s="47"/>
      <c r="W1364" s="47"/>
      <c r="X1364" s="47"/>
      <c r="Y1364" s="47"/>
      <c r="Z1364" s="47"/>
      <c r="AA1364" s="47"/>
      <c r="AB1364" s="47"/>
      <c r="AC1364" s="47"/>
      <c r="AD1364" s="47"/>
      <c r="AE1364" s="47"/>
      <c r="AF1364" s="47"/>
      <c r="AG1364" s="47"/>
      <c r="AH1364" s="47"/>
      <c r="AI1364" s="47"/>
      <c r="AJ1364" s="47"/>
      <c r="AK1364" s="47"/>
      <c r="AL1364" s="47"/>
      <c r="AM1364" s="47"/>
      <c r="AN1364" s="47"/>
      <c r="AO1364" s="47"/>
      <c r="AP1364" s="47"/>
      <c r="AQ1364" s="47"/>
      <c r="AR1364" s="47"/>
      <c r="AS1364" s="47"/>
      <c r="AT1364" s="47"/>
      <c r="AU1364" s="47"/>
      <c r="AV1364" s="47"/>
      <c r="AW1364" s="47"/>
      <c r="AX1364" s="47"/>
      <c r="AY1364" s="47"/>
      <c r="AZ1364" s="47"/>
      <c r="BA1364" s="47"/>
      <c r="BB1364" s="47"/>
      <c r="BC1364" s="47"/>
      <c r="BD1364" s="47"/>
      <c r="BE1364" s="47"/>
      <c r="BF1364" s="47"/>
      <c r="BG1364" s="47"/>
      <c r="BH1364" s="47"/>
      <c r="BI1364" s="47"/>
      <c r="BJ1364" s="47"/>
      <c r="BK1364" s="47"/>
      <c r="BL1364" s="47"/>
      <c r="BM1364" s="47"/>
      <c r="BN1364" s="47"/>
      <c r="BO1364" s="47"/>
      <c r="BP1364" s="47"/>
    </row>
    <row r="1365" spans="1:68" ht="12.75" customHeight="1">
      <c r="A1365" s="47"/>
      <c r="B1365" s="47"/>
      <c r="C1365" s="47"/>
      <c r="D1365" s="47"/>
      <c r="E1365" s="47"/>
      <c r="F1365" s="47"/>
      <c r="G1365" s="47"/>
      <c r="H1365" s="50"/>
      <c r="I1365" s="47"/>
      <c r="J1365" s="47"/>
      <c r="K1365" s="61"/>
      <c r="L1365" s="47"/>
      <c r="M1365" s="47"/>
      <c r="N1365" s="47"/>
      <c r="O1365" s="47"/>
      <c r="P1365" s="47"/>
      <c r="Q1365" s="47"/>
      <c r="R1365" s="47"/>
      <c r="S1365" s="47"/>
      <c r="T1365" s="47"/>
      <c r="U1365" s="47"/>
      <c r="V1365" s="47"/>
      <c r="W1365" s="47"/>
      <c r="X1365" s="47"/>
      <c r="Y1365" s="47"/>
      <c r="Z1365" s="47"/>
      <c r="AA1365" s="47"/>
      <c r="AB1365" s="47"/>
      <c r="AC1365" s="47"/>
      <c r="AD1365" s="47"/>
      <c r="AE1365" s="47"/>
      <c r="AF1365" s="47"/>
      <c r="AG1365" s="47"/>
      <c r="AH1365" s="47"/>
      <c r="AI1365" s="47"/>
      <c r="AJ1365" s="47"/>
      <c r="AK1365" s="47"/>
      <c r="AL1365" s="47"/>
      <c r="AM1365" s="47"/>
      <c r="AN1365" s="47"/>
      <c r="AO1365" s="47"/>
      <c r="AP1365" s="47"/>
      <c r="AQ1365" s="47"/>
      <c r="AR1365" s="47"/>
      <c r="AS1365" s="47"/>
      <c r="AT1365" s="47"/>
      <c r="AU1365" s="47"/>
      <c r="AV1365" s="47"/>
      <c r="AW1365" s="47"/>
      <c r="AX1365" s="47"/>
      <c r="AY1365" s="47"/>
      <c r="AZ1365" s="47"/>
      <c r="BA1365" s="47"/>
      <c r="BB1365" s="47"/>
      <c r="BC1365" s="47"/>
      <c r="BD1365" s="47"/>
      <c r="BE1365" s="47"/>
      <c r="BF1365" s="47"/>
      <c r="BG1365" s="47"/>
      <c r="BH1365" s="47"/>
      <c r="BI1365" s="47"/>
      <c r="BJ1365" s="47"/>
      <c r="BK1365" s="47"/>
      <c r="BL1365" s="47"/>
      <c r="BM1365" s="47"/>
      <c r="BN1365" s="47"/>
      <c r="BO1365" s="47"/>
      <c r="BP1365" s="47"/>
    </row>
    <row r="1366" spans="1:68" ht="12.75" customHeight="1">
      <c r="A1366" s="47"/>
      <c r="B1366" s="47"/>
      <c r="C1366" s="47"/>
      <c r="D1366" s="47"/>
      <c r="E1366" s="47"/>
      <c r="F1366" s="47"/>
      <c r="G1366" s="47"/>
      <c r="H1366" s="50"/>
      <c r="I1366" s="47"/>
      <c r="J1366" s="47"/>
      <c r="K1366" s="61"/>
      <c r="L1366" s="47"/>
      <c r="M1366" s="47"/>
      <c r="N1366" s="47"/>
      <c r="O1366" s="47"/>
      <c r="P1366" s="47"/>
      <c r="Q1366" s="47"/>
      <c r="R1366" s="47"/>
      <c r="S1366" s="47"/>
      <c r="T1366" s="47"/>
      <c r="U1366" s="47"/>
      <c r="V1366" s="47"/>
      <c r="W1366" s="47"/>
      <c r="X1366" s="47"/>
      <c r="Y1366" s="47"/>
      <c r="Z1366" s="47"/>
      <c r="AA1366" s="47"/>
      <c r="AB1366" s="47"/>
      <c r="AC1366" s="47"/>
      <c r="AD1366" s="47"/>
      <c r="AE1366" s="47"/>
      <c r="AF1366" s="47"/>
      <c r="AG1366" s="47"/>
      <c r="AH1366" s="47"/>
      <c r="AI1366" s="47"/>
      <c r="AJ1366" s="47"/>
      <c r="AK1366" s="47"/>
      <c r="AL1366" s="47"/>
      <c r="AM1366" s="47"/>
      <c r="AN1366" s="47"/>
      <c r="AO1366" s="47"/>
      <c r="AP1366" s="47"/>
      <c r="AQ1366" s="47"/>
      <c r="AR1366" s="47"/>
      <c r="AS1366" s="47"/>
      <c r="AT1366" s="47"/>
      <c r="AU1366" s="47"/>
      <c r="AV1366" s="47"/>
      <c r="AW1366" s="47"/>
      <c r="AX1366" s="47"/>
      <c r="AY1366" s="47"/>
      <c r="AZ1366" s="47"/>
      <c r="BA1366" s="47"/>
      <c r="BB1366" s="47"/>
      <c r="BC1366" s="47"/>
      <c r="BD1366" s="47"/>
      <c r="BE1366" s="47"/>
      <c r="BF1366" s="47"/>
      <c r="BG1366" s="47"/>
      <c r="BH1366" s="47"/>
      <c r="BI1366" s="47"/>
      <c r="BJ1366" s="47"/>
      <c r="BK1366" s="47"/>
      <c r="BL1366" s="47"/>
      <c r="BM1366" s="47"/>
      <c r="BN1366" s="47"/>
      <c r="BO1366" s="47"/>
      <c r="BP1366" s="47"/>
    </row>
    <row r="1367" spans="1:68" ht="12.75" customHeight="1">
      <c r="A1367" s="47"/>
      <c r="B1367" s="47"/>
      <c r="C1367" s="47"/>
      <c r="D1367" s="47"/>
      <c r="E1367" s="47"/>
      <c r="F1367" s="47"/>
      <c r="G1367" s="47"/>
      <c r="H1367" s="50"/>
      <c r="I1367" s="47"/>
      <c r="J1367" s="47"/>
      <c r="K1367" s="61"/>
      <c r="L1367" s="47"/>
      <c r="M1367" s="47"/>
      <c r="N1367" s="47"/>
      <c r="O1367" s="47"/>
      <c r="P1367" s="47"/>
      <c r="Q1367" s="47"/>
      <c r="R1367" s="47"/>
      <c r="S1367" s="47"/>
      <c r="T1367" s="47"/>
      <c r="U1367" s="47"/>
      <c r="V1367" s="47"/>
      <c r="W1367" s="47"/>
      <c r="X1367" s="47"/>
      <c r="Y1367" s="47"/>
      <c r="Z1367" s="47"/>
      <c r="AA1367" s="47"/>
      <c r="AB1367" s="47"/>
      <c r="AC1367" s="47"/>
      <c r="AD1367" s="47"/>
      <c r="AE1367" s="47"/>
      <c r="AF1367" s="47"/>
      <c r="AG1367" s="47"/>
      <c r="AH1367" s="47"/>
      <c r="AI1367" s="47"/>
      <c r="AJ1367" s="47"/>
      <c r="AK1367" s="47"/>
      <c r="AL1367" s="47"/>
      <c r="AM1367" s="47"/>
      <c r="AN1367" s="47"/>
      <c r="AO1367" s="47"/>
      <c r="AP1367" s="47"/>
      <c r="AQ1367" s="47"/>
      <c r="AR1367" s="47"/>
      <c r="AS1367" s="47"/>
      <c r="AT1367" s="47"/>
      <c r="AU1367" s="47"/>
      <c r="AV1367" s="47"/>
      <c r="AW1367" s="47"/>
      <c r="AX1367" s="47"/>
      <c r="AY1367" s="47"/>
      <c r="AZ1367" s="47"/>
      <c r="BA1367" s="47"/>
      <c r="BB1367" s="47"/>
      <c r="BC1367" s="47"/>
      <c r="BD1367" s="47"/>
      <c r="BE1367" s="47"/>
      <c r="BF1367" s="47"/>
      <c r="BG1367" s="47"/>
      <c r="BH1367" s="47"/>
      <c r="BI1367" s="47"/>
      <c r="BJ1367" s="47"/>
      <c r="BK1367" s="47"/>
      <c r="BL1367" s="47"/>
      <c r="BM1367" s="47"/>
      <c r="BN1367" s="47"/>
      <c r="BO1367" s="47"/>
      <c r="BP1367" s="47"/>
    </row>
    <row r="1368" spans="1:68" ht="12.75" customHeight="1">
      <c r="A1368" s="47"/>
      <c r="B1368" s="47"/>
      <c r="C1368" s="47"/>
      <c r="D1368" s="47"/>
      <c r="E1368" s="47"/>
      <c r="F1368" s="47"/>
      <c r="G1368" s="47"/>
      <c r="H1368" s="50"/>
      <c r="I1368" s="47"/>
      <c r="J1368" s="47"/>
      <c r="K1368" s="61"/>
      <c r="L1368" s="47"/>
      <c r="M1368" s="47"/>
      <c r="N1368" s="47"/>
      <c r="O1368" s="47"/>
      <c r="P1368" s="47"/>
      <c r="Q1368" s="47"/>
      <c r="R1368" s="47"/>
      <c r="S1368" s="47"/>
      <c r="T1368" s="47"/>
      <c r="U1368" s="47"/>
      <c r="V1368" s="47"/>
      <c r="W1368" s="47"/>
      <c r="X1368" s="47"/>
      <c r="Y1368" s="47"/>
      <c r="Z1368" s="47"/>
      <c r="AA1368" s="47"/>
      <c r="AB1368" s="47"/>
      <c r="AC1368" s="47"/>
      <c r="AD1368" s="47"/>
      <c r="AE1368" s="47"/>
      <c r="AF1368" s="47"/>
      <c r="AG1368" s="47"/>
      <c r="AH1368" s="47"/>
      <c r="AI1368" s="47"/>
      <c r="AJ1368" s="47"/>
      <c r="AK1368" s="47"/>
      <c r="AL1368" s="47"/>
      <c r="AM1368" s="47"/>
      <c r="AN1368" s="47"/>
      <c r="AO1368" s="47"/>
      <c r="AP1368" s="47"/>
      <c r="AQ1368" s="47"/>
      <c r="AR1368" s="47"/>
      <c r="AS1368" s="47"/>
      <c r="AT1368" s="47"/>
      <c r="AU1368" s="47"/>
      <c r="AV1368" s="47"/>
      <c r="AW1368" s="47"/>
      <c r="AX1368" s="47"/>
      <c r="AY1368" s="47"/>
      <c r="AZ1368" s="47"/>
      <c r="BA1368" s="47"/>
      <c r="BB1368" s="47"/>
      <c r="BC1368" s="47"/>
      <c r="BD1368" s="47"/>
      <c r="BE1368" s="47"/>
      <c r="BF1368" s="47"/>
      <c r="BG1368" s="47"/>
      <c r="BH1368" s="47"/>
      <c r="BI1368" s="47"/>
      <c r="BJ1368" s="47"/>
      <c r="BK1368" s="47"/>
      <c r="BL1368" s="47"/>
      <c r="BM1368" s="47"/>
      <c r="BN1368" s="47"/>
      <c r="BO1368" s="47"/>
      <c r="BP1368" s="47"/>
    </row>
    <row r="1369" spans="1:68" ht="12.75" customHeight="1">
      <c r="A1369" s="47"/>
      <c r="B1369" s="47"/>
      <c r="C1369" s="47"/>
      <c r="D1369" s="47"/>
      <c r="E1369" s="47"/>
      <c r="F1369" s="47"/>
      <c r="G1369" s="47"/>
      <c r="H1369" s="50"/>
      <c r="I1369" s="47"/>
      <c r="J1369" s="47"/>
      <c r="K1369" s="61"/>
      <c r="L1369" s="47"/>
      <c r="M1369" s="47"/>
      <c r="N1369" s="47"/>
      <c r="O1369" s="47"/>
      <c r="P1369" s="47"/>
      <c r="Q1369" s="47"/>
      <c r="R1369" s="47"/>
      <c r="S1369" s="47"/>
      <c r="T1369" s="47"/>
      <c r="U1369" s="47"/>
      <c r="V1369" s="47"/>
      <c r="W1369" s="47"/>
      <c r="X1369" s="47"/>
      <c r="Y1369" s="47"/>
      <c r="Z1369" s="47"/>
      <c r="AA1369" s="47"/>
      <c r="AB1369" s="47"/>
      <c r="AC1369" s="47"/>
      <c r="AD1369" s="47"/>
      <c r="AE1369" s="47"/>
      <c r="AF1369" s="47"/>
      <c r="AG1369" s="47"/>
      <c r="AH1369" s="47"/>
      <c r="AI1369" s="47"/>
      <c r="AJ1369" s="47"/>
      <c r="AK1369" s="47"/>
      <c r="AL1369" s="47"/>
      <c r="AM1369" s="47"/>
      <c r="AN1369" s="47"/>
      <c r="AO1369" s="47"/>
      <c r="AP1369" s="47"/>
      <c r="AQ1369" s="47"/>
      <c r="AR1369" s="47"/>
      <c r="AS1369" s="47"/>
      <c r="AT1369" s="47"/>
      <c r="AU1369" s="47"/>
      <c r="AV1369" s="47"/>
      <c r="AW1369" s="47"/>
      <c r="AX1369" s="47"/>
      <c r="AY1369" s="47"/>
      <c r="AZ1369" s="47"/>
      <c r="BA1369" s="47"/>
      <c r="BB1369" s="47"/>
      <c r="BC1369" s="47"/>
      <c r="BD1369" s="47"/>
      <c r="BE1369" s="47"/>
      <c r="BF1369" s="47"/>
      <c r="BG1369" s="47"/>
      <c r="BH1369" s="47"/>
      <c r="BI1369" s="47"/>
      <c r="BJ1369" s="47"/>
      <c r="BK1369" s="47"/>
      <c r="BL1369" s="47"/>
      <c r="BM1369" s="47"/>
      <c r="BN1369" s="47"/>
      <c r="BO1369" s="47"/>
      <c r="BP1369" s="47"/>
    </row>
    <row r="1370" spans="1:68" ht="12.75" customHeight="1">
      <c r="A1370" s="47"/>
      <c r="B1370" s="47"/>
      <c r="C1370" s="47"/>
      <c r="D1370" s="47"/>
      <c r="E1370" s="47"/>
      <c r="F1370" s="47"/>
      <c r="G1370" s="47"/>
      <c r="H1370" s="50"/>
      <c r="I1370" s="47"/>
      <c r="J1370" s="47"/>
      <c r="K1370" s="61"/>
      <c r="L1370" s="47"/>
      <c r="M1370" s="47"/>
      <c r="N1370" s="47"/>
      <c r="O1370" s="47"/>
      <c r="P1370" s="47"/>
      <c r="Q1370" s="47"/>
      <c r="R1370" s="47"/>
      <c r="S1370" s="47"/>
      <c r="T1370" s="47"/>
      <c r="U1370" s="47"/>
      <c r="V1370" s="47"/>
      <c r="W1370" s="47"/>
      <c r="X1370" s="47"/>
      <c r="Y1370" s="47"/>
      <c r="Z1370" s="47"/>
      <c r="AA1370" s="47"/>
      <c r="AB1370" s="47"/>
      <c r="AC1370" s="47"/>
      <c r="AD1370" s="47"/>
      <c r="AE1370" s="47"/>
      <c r="AF1370" s="47"/>
      <c r="AG1370" s="47"/>
      <c r="AH1370" s="47"/>
      <c r="AI1370" s="47"/>
      <c r="AJ1370" s="47"/>
      <c r="AK1370" s="47"/>
      <c r="AL1370" s="47"/>
      <c r="AM1370" s="47"/>
      <c r="AN1370" s="47"/>
      <c r="AO1370" s="47"/>
      <c r="AP1370" s="47"/>
      <c r="AQ1370" s="47"/>
      <c r="AR1370" s="47"/>
      <c r="AS1370" s="47"/>
      <c r="AT1370" s="47"/>
      <c r="AU1370" s="47"/>
      <c r="AV1370" s="47"/>
      <c r="AW1370" s="47"/>
      <c r="AX1370" s="47"/>
      <c r="AY1370" s="47"/>
      <c r="AZ1370" s="47"/>
      <c r="BA1370" s="47"/>
      <c r="BB1370" s="47"/>
      <c r="BC1370" s="47"/>
      <c r="BD1370" s="47"/>
      <c r="BE1370" s="47"/>
      <c r="BF1370" s="47"/>
      <c r="BG1370" s="47"/>
      <c r="BH1370" s="47"/>
      <c r="BI1370" s="47"/>
      <c r="BJ1370" s="47"/>
      <c r="BK1370" s="47"/>
      <c r="BL1370" s="47"/>
      <c r="BM1370" s="47"/>
      <c r="BN1370" s="47"/>
      <c r="BO1370" s="47"/>
      <c r="BP1370" s="47"/>
    </row>
    <row r="1371" spans="1:68" ht="12.75" customHeight="1">
      <c r="A1371" s="47"/>
      <c r="B1371" s="47"/>
      <c r="C1371" s="47"/>
      <c r="D1371" s="47"/>
      <c r="E1371" s="47"/>
      <c r="F1371" s="47"/>
      <c r="G1371" s="47"/>
      <c r="H1371" s="50"/>
      <c r="I1371" s="47"/>
      <c r="J1371" s="47"/>
      <c r="K1371" s="61"/>
      <c r="L1371" s="47"/>
      <c r="M1371" s="47"/>
      <c r="N1371" s="47"/>
      <c r="O1371" s="47"/>
      <c r="P1371" s="47"/>
      <c r="Q1371" s="47"/>
      <c r="R1371" s="47"/>
      <c r="S1371" s="47"/>
      <c r="T1371" s="47"/>
      <c r="U1371" s="47"/>
      <c r="V1371" s="47"/>
      <c r="W1371" s="47"/>
      <c r="X1371" s="47"/>
      <c r="Y1371" s="47"/>
      <c r="Z1371" s="47"/>
      <c r="AA1371" s="47"/>
      <c r="AB1371" s="47"/>
      <c r="AC1371" s="47"/>
      <c r="AD1371" s="47"/>
      <c r="AE1371" s="47"/>
      <c r="AF1371" s="47"/>
      <c r="AG1371" s="47"/>
      <c r="AH1371" s="47"/>
      <c r="AI1371" s="47"/>
      <c r="AJ1371" s="47"/>
      <c r="AK1371" s="47"/>
      <c r="AL1371" s="47"/>
      <c r="AM1371" s="47"/>
      <c r="AN1371" s="47"/>
      <c r="AO1371" s="47"/>
      <c r="AP1371" s="47"/>
      <c r="AQ1371" s="47"/>
      <c r="AR1371" s="47"/>
      <c r="AS1371" s="47"/>
      <c r="AT1371" s="47"/>
      <c r="AU1371" s="47"/>
      <c r="AV1371" s="47"/>
      <c r="AW1371" s="47"/>
      <c r="AX1371" s="47"/>
      <c r="AY1371" s="47"/>
      <c r="AZ1371" s="47"/>
      <c r="BA1371" s="47"/>
      <c r="BB1371" s="47"/>
      <c r="BC1371" s="47"/>
      <c r="BD1371" s="47"/>
      <c r="BE1371" s="47"/>
      <c r="BF1371" s="47"/>
      <c r="BG1371" s="47"/>
      <c r="BH1371" s="47"/>
      <c r="BI1371" s="47"/>
      <c r="BJ1371" s="47"/>
      <c r="BK1371" s="47"/>
      <c r="BL1371" s="47"/>
      <c r="BM1371" s="47"/>
      <c r="BN1371" s="47"/>
      <c r="BO1371" s="47"/>
      <c r="BP1371" s="47"/>
    </row>
    <row r="1372" spans="1:68" ht="12.75" customHeight="1">
      <c r="A1372" s="47"/>
      <c r="B1372" s="47"/>
      <c r="C1372" s="47"/>
      <c r="D1372" s="47"/>
      <c r="E1372" s="47"/>
      <c r="F1372" s="47"/>
      <c r="G1372" s="47"/>
      <c r="H1372" s="50"/>
      <c r="I1372" s="47"/>
      <c r="J1372" s="47"/>
      <c r="K1372" s="61"/>
      <c r="L1372" s="47"/>
      <c r="M1372" s="47"/>
      <c r="N1372" s="47"/>
      <c r="O1372" s="47"/>
      <c r="P1372" s="47"/>
      <c r="Q1372" s="47"/>
      <c r="R1372" s="47"/>
      <c r="S1372" s="47"/>
      <c r="T1372" s="47"/>
      <c r="U1372" s="47"/>
      <c r="V1372" s="47"/>
      <c r="W1372" s="47"/>
      <c r="X1372" s="47"/>
      <c r="Y1372" s="47"/>
      <c r="Z1372" s="47"/>
      <c r="AA1372" s="47"/>
      <c r="AB1372" s="47"/>
      <c r="AC1372" s="47"/>
      <c r="AD1372" s="47"/>
      <c r="AE1372" s="47"/>
      <c r="AF1372" s="47"/>
      <c r="AG1372" s="47"/>
      <c r="AH1372" s="47"/>
      <c r="AI1372" s="47"/>
      <c r="AJ1372" s="47"/>
      <c r="AK1372" s="47"/>
      <c r="AL1372" s="47"/>
      <c r="AM1372" s="47"/>
      <c r="AN1372" s="47"/>
      <c r="AO1372" s="47"/>
      <c r="AP1372" s="47"/>
      <c r="AQ1372" s="47"/>
      <c r="AR1372" s="47"/>
      <c r="AS1372" s="47"/>
      <c r="AT1372" s="47"/>
      <c r="AU1372" s="47"/>
      <c r="AV1372" s="47"/>
      <c r="AW1372" s="47"/>
      <c r="AX1372" s="47"/>
      <c r="AY1372" s="47"/>
      <c r="AZ1372" s="47"/>
      <c r="BA1372" s="47"/>
      <c r="BB1372" s="47"/>
      <c r="BC1372" s="47"/>
      <c r="BD1372" s="47"/>
      <c r="BE1372" s="47"/>
      <c r="BF1372" s="47"/>
      <c r="BG1372" s="47"/>
      <c r="BH1372" s="47"/>
      <c r="BI1372" s="47"/>
      <c r="BJ1372" s="47"/>
      <c r="BK1372" s="47"/>
      <c r="BL1372" s="47"/>
      <c r="BM1372" s="47"/>
      <c r="BN1372" s="47"/>
      <c r="BO1372" s="47"/>
      <c r="BP1372" s="47"/>
    </row>
    <row r="1373" spans="1:68" ht="12.75" customHeight="1">
      <c r="A1373" s="47"/>
      <c r="B1373" s="47"/>
      <c r="C1373" s="47"/>
      <c r="D1373" s="47"/>
      <c r="E1373" s="47"/>
      <c r="F1373" s="47"/>
      <c r="G1373" s="47"/>
      <c r="H1373" s="50"/>
      <c r="I1373" s="47"/>
      <c r="J1373" s="47"/>
      <c r="K1373" s="61"/>
      <c r="L1373" s="47"/>
      <c r="M1373" s="47"/>
      <c r="N1373" s="47"/>
      <c r="O1373" s="47"/>
      <c r="P1373" s="47"/>
      <c r="Q1373" s="47"/>
      <c r="R1373" s="47"/>
      <c r="S1373" s="47"/>
      <c r="T1373" s="47"/>
      <c r="U1373" s="47"/>
      <c r="V1373" s="47"/>
      <c r="W1373" s="47"/>
      <c r="X1373" s="47"/>
      <c r="Y1373" s="47"/>
      <c r="Z1373" s="47"/>
      <c r="AA1373" s="47"/>
      <c r="AB1373" s="47"/>
      <c r="AC1373" s="47"/>
      <c r="AD1373" s="47"/>
      <c r="AE1373" s="47"/>
      <c r="AF1373" s="47"/>
      <c r="AG1373" s="47"/>
      <c r="AH1373" s="47"/>
      <c r="AI1373" s="47"/>
      <c r="AJ1373" s="47"/>
      <c r="AK1373" s="47"/>
      <c r="AL1373" s="47"/>
      <c r="AM1373" s="47"/>
      <c r="AN1373" s="47"/>
      <c r="AO1373" s="47"/>
      <c r="AP1373" s="47"/>
      <c r="AQ1373" s="47"/>
      <c r="AR1373" s="47"/>
      <c r="AS1373" s="47"/>
      <c r="AT1373" s="47"/>
      <c r="AU1373" s="47"/>
      <c r="AV1373" s="47"/>
      <c r="AW1373" s="47"/>
      <c r="AX1373" s="47"/>
      <c r="AY1373" s="47"/>
      <c r="AZ1373" s="47"/>
      <c r="BA1373" s="47"/>
      <c r="BB1373" s="47"/>
      <c r="BC1373" s="47"/>
      <c r="BD1373" s="47"/>
      <c r="BE1373" s="47"/>
      <c r="BF1373" s="47"/>
      <c r="BG1373" s="47"/>
      <c r="BH1373" s="47"/>
      <c r="BI1373" s="47"/>
      <c r="BJ1373" s="47"/>
      <c r="BK1373" s="47"/>
      <c r="BL1373" s="47"/>
      <c r="BM1373" s="47"/>
      <c r="BN1373" s="47"/>
      <c r="BO1373" s="47"/>
      <c r="BP1373" s="47"/>
    </row>
    <row r="1374" spans="1:68" ht="12.75" customHeight="1">
      <c r="A1374" s="47"/>
      <c r="B1374" s="47"/>
      <c r="C1374" s="47"/>
      <c r="D1374" s="47"/>
      <c r="E1374" s="47"/>
      <c r="F1374" s="47"/>
      <c r="G1374" s="47"/>
      <c r="H1374" s="50"/>
      <c r="I1374" s="47"/>
      <c r="J1374" s="47"/>
      <c r="K1374" s="61"/>
      <c r="L1374" s="47"/>
      <c r="M1374" s="47"/>
      <c r="N1374" s="47"/>
      <c r="O1374" s="47"/>
      <c r="P1374" s="47"/>
      <c r="Q1374" s="47"/>
      <c r="R1374" s="47"/>
      <c r="S1374" s="47"/>
      <c r="T1374" s="47"/>
      <c r="U1374" s="47"/>
      <c r="V1374" s="47"/>
      <c r="W1374" s="47"/>
      <c r="X1374" s="47"/>
      <c r="Y1374" s="47"/>
      <c r="Z1374" s="47"/>
      <c r="AA1374" s="47"/>
      <c r="AB1374" s="47"/>
      <c r="AC1374" s="47"/>
      <c r="AD1374" s="47"/>
      <c r="AE1374" s="47"/>
      <c r="AF1374" s="47"/>
      <c r="AG1374" s="47"/>
      <c r="AH1374" s="47"/>
      <c r="AI1374" s="47"/>
      <c r="AJ1374" s="47"/>
      <c r="AK1374" s="47"/>
      <c r="AL1374" s="47"/>
      <c r="AM1374" s="47"/>
      <c r="AN1374" s="47"/>
      <c r="AO1374" s="47"/>
      <c r="AP1374" s="47"/>
      <c r="AQ1374" s="47"/>
      <c r="AR1374" s="47"/>
      <c r="AS1374" s="47"/>
      <c r="AT1374" s="47"/>
      <c r="AU1374" s="47"/>
      <c r="AV1374" s="47"/>
      <c r="AW1374" s="47"/>
      <c r="AX1374" s="47"/>
      <c r="AY1374" s="47"/>
      <c r="AZ1374" s="47"/>
      <c r="BA1374" s="47"/>
      <c r="BB1374" s="47"/>
      <c r="BC1374" s="47"/>
      <c r="BD1374" s="47"/>
      <c r="BE1374" s="47"/>
      <c r="BF1374" s="47"/>
      <c r="BG1374" s="47"/>
      <c r="BH1374" s="47"/>
      <c r="BI1374" s="47"/>
      <c r="BJ1374" s="47"/>
      <c r="BK1374" s="47"/>
      <c r="BL1374" s="47"/>
      <c r="BM1374" s="47"/>
      <c r="BN1374" s="47"/>
      <c r="BO1374" s="47"/>
      <c r="BP1374" s="47"/>
    </row>
    <row r="1375" spans="1:68" ht="12.75" customHeight="1">
      <c r="A1375" s="47"/>
      <c r="B1375" s="47"/>
      <c r="C1375" s="47"/>
      <c r="D1375" s="47"/>
      <c r="E1375" s="47"/>
      <c r="F1375" s="47"/>
      <c r="G1375" s="47"/>
      <c r="H1375" s="50"/>
      <c r="I1375" s="47"/>
      <c r="J1375" s="47"/>
      <c r="K1375" s="61"/>
      <c r="L1375" s="47"/>
      <c r="M1375" s="47"/>
      <c r="N1375" s="47"/>
      <c r="O1375" s="47"/>
      <c r="P1375" s="47"/>
      <c r="Q1375" s="47"/>
      <c r="R1375" s="47"/>
      <c r="S1375" s="47"/>
      <c r="T1375" s="47"/>
      <c r="U1375" s="47"/>
      <c r="V1375" s="47"/>
      <c r="W1375" s="47"/>
      <c r="X1375" s="47"/>
      <c r="Y1375" s="47"/>
      <c r="Z1375" s="47"/>
      <c r="AA1375" s="47"/>
      <c r="AB1375" s="47"/>
      <c r="AC1375" s="47"/>
      <c r="AD1375" s="47"/>
      <c r="AE1375" s="47"/>
      <c r="AF1375" s="47"/>
      <c r="AG1375" s="47"/>
      <c r="AH1375" s="47"/>
      <c r="AI1375" s="47"/>
      <c r="AJ1375" s="47"/>
      <c r="AK1375" s="47"/>
      <c r="AL1375" s="47"/>
      <c r="AM1375" s="47"/>
      <c r="AN1375" s="47"/>
      <c r="AO1375" s="47"/>
      <c r="AP1375" s="47"/>
      <c r="AQ1375" s="47"/>
      <c r="AR1375" s="47"/>
      <c r="AS1375" s="47"/>
      <c r="AT1375" s="47"/>
      <c r="AU1375" s="47"/>
      <c r="AV1375" s="47"/>
      <c r="AW1375" s="47"/>
      <c r="AX1375" s="47"/>
      <c r="AY1375" s="47"/>
      <c r="AZ1375" s="47"/>
      <c r="BA1375" s="47"/>
      <c r="BB1375" s="47"/>
      <c r="BC1375" s="47"/>
      <c r="BD1375" s="47"/>
      <c r="BE1375" s="47"/>
      <c r="BF1375" s="47"/>
      <c r="BG1375" s="47"/>
      <c r="BH1375" s="47"/>
      <c r="BI1375" s="47"/>
      <c r="BJ1375" s="47"/>
      <c r="BK1375" s="47"/>
      <c r="BL1375" s="47"/>
      <c r="BM1375" s="47"/>
      <c r="BN1375" s="47"/>
      <c r="BO1375" s="47"/>
      <c r="BP1375" s="47"/>
    </row>
    <row r="1376" spans="1:68" ht="12.75" customHeight="1">
      <c r="A1376" s="47"/>
      <c r="B1376" s="47"/>
      <c r="C1376" s="47"/>
      <c r="D1376" s="47"/>
      <c r="E1376" s="47"/>
      <c r="F1376" s="47"/>
      <c r="G1376" s="47"/>
      <c r="H1376" s="50"/>
      <c r="I1376" s="47"/>
      <c r="J1376" s="47"/>
      <c r="K1376" s="61"/>
      <c r="L1376" s="47"/>
      <c r="M1376" s="47"/>
      <c r="N1376" s="47"/>
      <c r="O1376" s="47"/>
      <c r="P1376" s="47"/>
      <c r="Q1376" s="47"/>
      <c r="R1376" s="47"/>
      <c r="S1376" s="47"/>
      <c r="T1376" s="47"/>
      <c r="U1376" s="47"/>
      <c r="V1376" s="47"/>
      <c r="W1376" s="47"/>
      <c r="X1376" s="47"/>
      <c r="Y1376" s="47"/>
      <c r="Z1376" s="47"/>
      <c r="AA1376" s="47"/>
      <c r="AB1376" s="47"/>
      <c r="AC1376" s="47"/>
      <c r="AD1376" s="47"/>
      <c r="AE1376" s="47"/>
      <c r="AF1376" s="47"/>
      <c r="AG1376" s="47"/>
      <c r="AH1376" s="47"/>
      <c r="AI1376" s="47"/>
      <c r="AJ1376" s="47"/>
      <c r="AK1376" s="47"/>
      <c r="AL1376" s="47"/>
      <c r="AM1376" s="47"/>
      <c r="AN1376" s="47"/>
      <c r="AO1376" s="47"/>
      <c r="AP1376" s="47"/>
      <c r="AQ1376" s="47"/>
      <c r="AR1376" s="47"/>
      <c r="AS1376" s="47"/>
      <c r="AT1376" s="47"/>
      <c r="AU1376" s="47"/>
      <c r="AV1376" s="47"/>
      <c r="AW1376" s="47"/>
      <c r="AX1376" s="47"/>
      <c r="AY1376" s="47"/>
      <c r="AZ1376" s="47"/>
      <c r="BA1376" s="47"/>
      <c r="BB1376" s="47"/>
      <c r="BC1376" s="47"/>
      <c r="BD1376" s="47"/>
      <c r="BE1376" s="47"/>
      <c r="BF1376" s="47"/>
      <c r="BG1376" s="47"/>
      <c r="BH1376" s="47"/>
      <c r="BI1376" s="47"/>
      <c r="BJ1376" s="47"/>
      <c r="BK1376" s="47"/>
      <c r="BL1376" s="47"/>
      <c r="BM1376" s="47"/>
      <c r="BN1376" s="47"/>
      <c r="BO1376" s="47"/>
      <c r="BP1376" s="47"/>
    </row>
    <row r="1377" spans="1:68" ht="12.75" customHeight="1">
      <c r="A1377" s="47"/>
      <c r="B1377" s="47"/>
      <c r="C1377" s="47"/>
      <c r="D1377" s="47"/>
      <c r="E1377" s="47"/>
      <c r="F1377" s="47"/>
      <c r="G1377" s="47"/>
      <c r="H1377" s="50"/>
      <c r="I1377" s="47"/>
      <c r="J1377" s="47"/>
      <c r="K1377" s="61"/>
      <c r="L1377" s="47"/>
      <c r="M1377" s="47"/>
      <c r="N1377" s="47"/>
      <c r="O1377" s="47"/>
      <c r="P1377" s="47"/>
      <c r="Q1377" s="47"/>
      <c r="R1377" s="47"/>
      <c r="S1377" s="47"/>
      <c r="T1377" s="47"/>
      <c r="U1377" s="47"/>
      <c r="V1377" s="47"/>
      <c r="W1377" s="47"/>
      <c r="X1377" s="47"/>
      <c r="Y1377" s="47"/>
      <c r="Z1377" s="47"/>
      <c r="AA1377" s="47"/>
      <c r="AB1377" s="47"/>
      <c r="AC1377" s="47"/>
      <c r="AD1377" s="47"/>
      <c r="AE1377" s="47"/>
      <c r="AF1377" s="47"/>
      <c r="AG1377" s="47"/>
      <c r="AH1377" s="47"/>
      <c r="AI1377" s="47"/>
      <c r="AJ1377" s="47"/>
      <c r="AK1377" s="47"/>
      <c r="AL1377" s="47"/>
      <c r="AM1377" s="47"/>
      <c r="AN1377" s="47"/>
      <c r="AO1377" s="47"/>
      <c r="AP1377" s="47"/>
      <c r="AQ1377" s="47"/>
      <c r="AR1377" s="47"/>
      <c r="AS1377" s="47"/>
      <c r="AT1377" s="47"/>
      <c r="AU1377" s="47"/>
      <c r="AV1377" s="47"/>
      <c r="AW1377" s="47"/>
      <c r="AX1377" s="47"/>
      <c r="AY1377" s="47"/>
      <c r="AZ1377" s="47"/>
      <c r="BA1377" s="47"/>
      <c r="BB1377" s="47"/>
      <c r="BC1377" s="47"/>
      <c r="BD1377" s="47"/>
      <c r="BE1377" s="47"/>
      <c r="BF1377" s="47"/>
      <c r="BG1377" s="47"/>
      <c r="BH1377" s="47"/>
      <c r="BI1377" s="47"/>
      <c r="BJ1377" s="47"/>
      <c r="BK1377" s="47"/>
      <c r="BL1377" s="47"/>
      <c r="BM1377" s="47"/>
      <c r="BN1377" s="47"/>
      <c r="BO1377" s="47"/>
      <c r="BP1377" s="47"/>
    </row>
    <row r="1378" spans="1:68" ht="12.75" customHeight="1">
      <c r="A1378" s="47"/>
      <c r="B1378" s="47"/>
      <c r="C1378" s="47"/>
      <c r="D1378" s="47"/>
      <c r="E1378" s="47"/>
      <c r="F1378" s="47"/>
      <c r="G1378" s="47"/>
      <c r="H1378" s="50"/>
      <c r="I1378" s="47"/>
      <c r="J1378" s="47"/>
      <c r="K1378" s="61"/>
      <c r="L1378" s="47"/>
      <c r="M1378" s="47"/>
      <c r="N1378" s="47"/>
      <c r="O1378" s="47"/>
      <c r="P1378" s="47"/>
      <c r="Q1378" s="47"/>
      <c r="R1378" s="47"/>
      <c r="S1378" s="47"/>
      <c r="T1378" s="47"/>
      <c r="U1378" s="47"/>
      <c r="V1378" s="47"/>
      <c r="W1378" s="47"/>
      <c r="X1378" s="47"/>
      <c r="Y1378" s="47"/>
      <c r="Z1378" s="47"/>
      <c r="AA1378" s="47"/>
      <c r="AB1378" s="47"/>
      <c r="AC1378" s="47"/>
      <c r="AD1378" s="47"/>
      <c r="AE1378" s="47"/>
      <c r="AF1378" s="47"/>
      <c r="AG1378" s="47"/>
      <c r="AH1378" s="47"/>
      <c r="AI1378" s="47"/>
      <c r="AJ1378" s="47"/>
      <c r="AK1378" s="47"/>
      <c r="AL1378" s="47"/>
      <c r="AM1378" s="47"/>
      <c r="AN1378" s="47"/>
      <c r="AO1378" s="47"/>
      <c r="AP1378" s="47"/>
      <c r="AQ1378" s="47"/>
      <c r="AR1378" s="47"/>
      <c r="AS1378" s="47"/>
      <c r="AT1378" s="47"/>
      <c r="AU1378" s="47"/>
      <c r="AV1378" s="47"/>
      <c r="AW1378" s="47"/>
      <c r="AX1378" s="47"/>
      <c r="AY1378" s="47"/>
      <c r="AZ1378" s="47"/>
      <c r="BA1378" s="47"/>
      <c r="BB1378" s="47"/>
      <c r="BC1378" s="47"/>
      <c r="BD1378" s="47"/>
      <c r="BE1378" s="47"/>
      <c r="BF1378" s="47"/>
      <c r="BG1378" s="47"/>
      <c r="BH1378" s="47"/>
      <c r="BI1378" s="47"/>
      <c r="BJ1378" s="47"/>
      <c r="BK1378" s="47"/>
      <c r="BL1378" s="47"/>
      <c r="BM1378" s="47"/>
      <c r="BN1378" s="47"/>
      <c r="BO1378" s="47"/>
      <c r="BP1378" s="47"/>
    </row>
    <row r="1379" spans="1:68" ht="12.75" customHeight="1">
      <c r="A1379" s="47"/>
      <c r="B1379" s="47"/>
      <c r="C1379" s="47"/>
      <c r="D1379" s="47"/>
      <c r="E1379" s="47"/>
      <c r="F1379" s="47"/>
      <c r="G1379" s="47"/>
      <c r="H1379" s="50"/>
      <c r="I1379" s="47"/>
      <c r="J1379" s="47"/>
      <c r="K1379" s="61"/>
      <c r="L1379" s="47"/>
      <c r="M1379" s="47"/>
      <c r="N1379" s="47"/>
      <c r="O1379" s="47"/>
      <c r="P1379" s="47"/>
      <c r="Q1379" s="47"/>
      <c r="R1379" s="47"/>
      <c r="S1379" s="47"/>
      <c r="T1379" s="47"/>
      <c r="U1379" s="47"/>
      <c r="V1379" s="47"/>
      <c r="W1379" s="47"/>
      <c r="X1379" s="47"/>
      <c r="Y1379" s="47"/>
      <c r="Z1379" s="47"/>
      <c r="AA1379" s="47"/>
      <c r="AB1379" s="47"/>
      <c r="AC1379" s="47"/>
      <c r="AD1379" s="47"/>
      <c r="AE1379" s="47"/>
      <c r="AF1379" s="47"/>
      <c r="AG1379" s="47"/>
      <c r="AH1379" s="47"/>
      <c r="AI1379" s="47"/>
      <c r="AJ1379" s="47"/>
      <c r="AK1379" s="47"/>
      <c r="AL1379" s="47"/>
      <c r="AM1379" s="47"/>
      <c r="AN1379" s="47"/>
      <c r="AO1379" s="47"/>
      <c r="AP1379" s="47"/>
      <c r="AQ1379" s="47"/>
      <c r="AR1379" s="47"/>
      <c r="AS1379" s="47"/>
      <c r="AT1379" s="47"/>
      <c r="AU1379" s="47"/>
      <c r="AV1379" s="47"/>
      <c r="AW1379" s="47"/>
      <c r="AX1379" s="47"/>
      <c r="AY1379" s="47"/>
      <c r="AZ1379" s="47"/>
      <c r="BA1379" s="47"/>
      <c r="BB1379" s="47"/>
      <c r="BC1379" s="47"/>
      <c r="BD1379" s="47"/>
      <c r="BE1379" s="47"/>
      <c r="BF1379" s="47"/>
      <c r="BG1379" s="47"/>
      <c r="BH1379" s="47"/>
      <c r="BI1379" s="47"/>
      <c r="BJ1379" s="47"/>
      <c r="BK1379" s="47"/>
      <c r="BL1379" s="47"/>
      <c r="BM1379" s="47"/>
      <c r="BN1379" s="47"/>
      <c r="BO1379" s="47"/>
      <c r="BP1379" s="47"/>
    </row>
    <row r="1380" spans="1:68" ht="12.75" customHeight="1">
      <c r="A1380" s="47"/>
      <c r="B1380" s="47"/>
      <c r="C1380" s="47"/>
      <c r="D1380" s="47"/>
      <c r="E1380" s="47"/>
      <c r="F1380" s="47"/>
      <c r="G1380" s="47"/>
      <c r="H1380" s="50"/>
      <c r="I1380" s="47"/>
      <c r="J1380" s="47"/>
      <c r="K1380" s="61"/>
      <c r="L1380" s="47"/>
      <c r="M1380" s="47"/>
      <c r="N1380" s="47"/>
      <c r="O1380" s="47"/>
      <c r="P1380" s="47"/>
      <c r="Q1380" s="47"/>
      <c r="R1380" s="47"/>
      <c r="S1380" s="47"/>
      <c r="T1380" s="47"/>
      <c r="U1380" s="47"/>
      <c r="V1380" s="47"/>
      <c r="W1380" s="47"/>
      <c r="X1380" s="47"/>
      <c r="Y1380" s="47"/>
      <c r="Z1380" s="47"/>
      <c r="AA1380" s="47"/>
      <c r="AB1380" s="47"/>
      <c r="AC1380" s="47"/>
      <c r="AD1380" s="47"/>
      <c r="AE1380" s="47"/>
      <c r="AF1380" s="47"/>
      <c r="AG1380" s="47"/>
      <c r="AH1380" s="47"/>
      <c r="AI1380" s="47"/>
      <c r="AJ1380" s="47"/>
      <c r="AK1380" s="47"/>
      <c r="AL1380" s="47"/>
      <c r="AM1380" s="47"/>
      <c r="AN1380" s="47"/>
      <c r="AO1380" s="47"/>
      <c r="AP1380" s="47"/>
      <c r="AQ1380" s="47"/>
      <c r="AR1380" s="47"/>
      <c r="AS1380" s="47"/>
      <c r="AT1380" s="47"/>
      <c r="AU1380" s="47"/>
      <c r="AV1380" s="47"/>
      <c r="AW1380" s="47"/>
      <c r="AX1380" s="47"/>
      <c r="AY1380" s="47"/>
      <c r="AZ1380" s="47"/>
      <c r="BA1380" s="47"/>
      <c r="BB1380" s="47"/>
      <c r="BC1380" s="47"/>
      <c r="BD1380" s="47"/>
      <c r="BE1380" s="47"/>
      <c r="BF1380" s="47"/>
      <c r="BG1380" s="47"/>
      <c r="BH1380" s="47"/>
      <c r="BI1380" s="47"/>
      <c r="BJ1380" s="47"/>
      <c r="BK1380" s="47"/>
      <c r="BL1380" s="47"/>
      <c r="BM1380" s="47"/>
      <c r="BN1380" s="47"/>
      <c r="BO1380" s="47"/>
      <c r="BP1380" s="47"/>
    </row>
    <row r="1381" spans="1:68" ht="12.75" customHeight="1">
      <c r="A1381" s="47"/>
      <c r="B1381" s="47"/>
      <c r="C1381" s="47"/>
      <c r="D1381" s="47"/>
      <c r="E1381" s="47"/>
      <c r="F1381" s="47"/>
      <c r="G1381" s="47"/>
      <c r="H1381" s="50"/>
      <c r="I1381" s="47"/>
      <c r="J1381" s="47"/>
      <c r="K1381" s="61"/>
      <c r="L1381" s="47"/>
      <c r="M1381" s="47"/>
      <c r="N1381" s="47"/>
      <c r="O1381" s="47"/>
      <c r="P1381" s="47"/>
      <c r="Q1381" s="47"/>
      <c r="R1381" s="47"/>
      <c r="S1381" s="47"/>
      <c r="T1381" s="47"/>
      <c r="U1381" s="47"/>
      <c r="V1381" s="47"/>
      <c r="W1381" s="47"/>
      <c r="X1381" s="47"/>
      <c r="Y1381" s="47"/>
      <c r="Z1381" s="47"/>
      <c r="AA1381" s="47"/>
      <c r="AB1381" s="47"/>
      <c r="AC1381" s="47"/>
      <c r="AD1381" s="47"/>
      <c r="AE1381" s="47"/>
      <c r="AF1381" s="47"/>
      <c r="AG1381" s="47"/>
      <c r="AH1381" s="47"/>
      <c r="AI1381" s="47"/>
      <c r="AJ1381" s="47"/>
      <c r="AK1381" s="47"/>
      <c r="AL1381" s="47"/>
      <c r="AM1381" s="47"/>
      <c r="AN1381" s="47"/>
      <c r="AO1381" s="47"/>
      <c r="AP1381" s="47"/>
      <c r="AQ1381" s="47"/>
      <c r="AR1381" s="47"/>
      <c r="AS1381" s="47"/>
      <c r="AT1381" s="47"/>
      <c r="AU1381" s="47"/>
      <c r="AV1381" s="47"/>
      <c r="AW1381" s="47"/>
      <c r="AX1381" s="47"/>
      <c r="AY1381" s="47"/>
      <c r="AZ1381" s="47"/>
      <c r="BA1381" s="47"/>
      <c r="BB1381" s="47"/>
      <c r="BC1381" s="47"/>
      <c r="BD1381" s="47"/>
      <c r="BE1381" s="47"/>
      <c r="BF1381" s="47"/>
      <c r="BG1381" s="47"/>
      <c r="BH1381" s="47"/>
      <c r="BI1381" s="47"/>
      <c r="BJ1381" s="47"/>
      <c r="BK1381" s="47"/>
      <c r="BL1381" s="47"/>
      <c r="BM1381" s="47"/>
      <c r="BN1381" s="47"/>
      <c r="BO1381" s="47"/>
      <c r="BP1381" s="47"/>
    </row>
    <row r="1382" spans="1:68" ht="12.75" customHeight="1">
      <c r="A1382" s="47"/>
      <c r="B1382" s="47"/>
      <c r="C1382" s="47"/>
      <c r="D1382" s="47"/>
      <c r="E1382" s="47"/>
      <c r="F1382" s="47"/>
      <c r="G1382" s="47"/>
      <c r="H1382" s="50"/>
      <c r="I1382" s="47"/>
      <c r="J1382" s="47"/>
      <c r="K1382" s="61"/>
      <c r="L1382" s="47"/>
      <c r="M1382" s="47"/>
      <c r="N1382" s="47"/>
      <c r="O1382" s="47"/>
      <c r="P1382" s="47"/>
      <c r="Q1382" s="47"/>
      <c r="R1382" s="47"/>
      <c r="S1382" s="47"/>
      <c r="T1382" s="47"/>
      <c r="U1382" s="47"/>
      <c r="V1382" s="47"/>
      <c r="W1382" s="47"/>
      <c r="X1382" s="47"/>
      <c r="Y1382" s="47"/>
      <c r="Z1382" s="47"/>
      <c r="AA1382" s="47"/>
      <c r="AB1382" s="47"/>
      <c r="AC1382" s="47"/>
      <c r="AD1382" s="47"/>
      <c r="AE1382" s="47"/>
      <c r="AF1382" s="47"/>
      <c r="AG1382" s="47"/>
      <c r="AH1382" s="47"/>
      <c r="AI1382" s="47"/>
      <c r="AJ1382" s="47"/>
      <c r="AK1382" s="47"/>
      <c r="AL1382" s="47"/>
      <c r="AM1382" s="47"/>
      <c r="AN1382" s="47"/>
      <c r="AO1382" s="47"/>
      <c r="AP1382" s="47"/>
      <c r="AQ1382" s="47"/>
      <c r="AR1382" s="47"/>
      <c r="AS1382" s="47"/>
      <c r="AT1382" s="47"/>
      <c r="AU1382" s="47"/>
      <c r="AV1382" s="47"/>
      <c r="AW1382" s="47"/>
      <c r="AX1382" s="47"/>
      <c r="AY1382" s="47"/>
      <c r="AZ1382" s="47"/>
      <c r="BA1382" s="47"/>
      <c r="BB1382" s="47"/>
      <c r="BC1382" s="47"/>
      <c r="BD1382" s="47"/>
      <c r="BE1382" s="47"/>
      <c r="BF1382" s="47"/>
      <c r="BG1382" s="47"/>
      <c r="BH1382" s="47"/>
      <c r="BI1382" s="47"/>
      <c r="BJ1382" s="47"/>
      <c r="BK1382" s="47"/>
      <c r="BL1382" s="47"/>
      <c r="BM1382" s="47"/>
      <c r="BN1382" s="47"/>
      <c r="BO1382" s="47"/>
      <c r="BP1382" s="47"/>
    </row>
    <row r="1383" spans="1:68" ht="12.75" customHeight="1">
      <c r="A1383" s="47"/>
      <c r="B1383" s="47"/>
      <c r="C1383" s="47"/>
      <c r="D1383" s="47"/>
      <c r="E1383" s="47"/>
      <c r="F1383" s="47"/>
      <c r="G1383" s="47"/>
      <c r="H1383" s="50"/>
      <c r="I1383" s="47"/>
      <c r="J1383" s="47"/>
      <c r="K1383" s="61"/>
      <c r="L1383" s="47"/>
      <c r="M1383" s="47"/>
      <c r="N1383" s="47"/>
      <c r="O1383" s="47"/>
      <c r="P1383" s="47"/>
      <c r="Q1383" s="47"/>
      <c r="R1383" s="47"/>
      <c r="S1383" s="47"/>
      <c r="T1383" s="47"/>
      <c r="U1383" s="47"/>
      <c r="V1383" s="47"/>
      <c r="W1383" s="47"/>
      <c r="X1383" s="47"/>
      <c r="Y1383" s="47"/>
      <c r="Z1383" s="47"/>
      <c r="AA1383" s="47"/>
      <c r="AB1383" s="47"/>
      <c r="AC1383" s="47"/>
      <c r="AD1383" s="47"/>
      <c r="AE1383" s="47"/>
      <c r="AF1383" s="47"/>
      <c r="AG1383" s="47"/>
      <c r="AH1383" s="47"/>
      <c r="AI1383" s="47"/>
      <c r="AJ1383" s="47"/>
      <c r="AK1383" s="47"/>
      <c r="AL1383" s="47"/>
      <c r="AM1383" s="47"/>
      <c r="AN1383" s="47"/>
      <c r="AO1383" s="47"/>
      <c r="AP1383" s="47"/>
      <c r="AQ1383" s="47"/>
      <c r="AR1383" s="47"/>
      <c r="AS1383" s="47"/>
      <c r="AT1383" s="47"/>
      <c r="AU1383" s="47"/>
      <c r="AV1383" s="47"/>
      <c r="AW1383" s="47"/>
      <c r="AX1383" s="47"/>
      <c r="AY1383" s="47"/>
      <c r="AZ1383" s="47"/>
      <c r="BA1383" s="47"/>
      <c r="BB1383" s="47"/>
      <c r="BC1383" s="47"/>
      <c r="BD1383" s="47"/>
      <c r="BE1383" s="47"/>
      <c r="BF1383" s="47"/>
      <c r="BG1383" s="47"/>
      <c r="BH1383" s="47"/>
      <c r="BI1383" s="47"/>
      <c r="BJ1383" s="47"/>
      <c r="BK1383" s="47"/>
      <c r="BL1383" s="47"/>
      <c r="BM1383" s="47"/>
      <c r="BN1383" s="47"/>
      <c r="BO1383" s="47"/>
      <c r="BP1383" s="47"/>
    </row>
    <row r="1384" spans="1:68" ht="12.75" customHeight="1">
      <c r="A1384" s="47"/>
      <c r="B1384" s="47"/>
      <c r="C1384" s="47"/>
      <c r="D1384" s="47"/>
      <c r="E1384" s="47"/>
      <c r="F1384" s="47"/>
      <c r="G1384" s="47"/>
      <c r="H1384" s="50"/>
      <c r="I1384" s="47"/>
      <c r="J1384" s="47"/>
      <c r="K1384" s="61"/>
      <c r="L1384" s="47"/>
      <c r="M1384" s="47"/>
      <c r="N1384" s="47"/>
      <c r="O1384" s="47"/>
      <c r="P1384" s="47"/>
      <c r="Q1384" s="47"/>
      <c r="R1384" s="47"/>
      <c r="S1384" s="47"/>
      <c r="T1384" s="47"/>
      <c r="U1384" s="47"/>
      <c r="V1384" s="47"/>
      <c r="W1384" s="47"/>
      <c r="X1384" s="47"/>
      <c r="Y1384" s="47"/>
      <c r="Z1384" s="47"/>
      <c r="AA1384" s="47"/>
      <c r="AB1384" s="47"/>
      <c r="AC1384" s="47"/>
      <c r="AD1384" s="47"/>
      <c r="AE1384" s="47"/>
      <c r="AF1384" s="47"/>
      <c r="AG1384" s="47"/>
      <c r="AH1384" s="47"/>
      <c r="AI1384" s="47"/>
      <c r="AJ1384" s="47"/>
      <c r="AK1384" s="47"/>
      <c r="AL1384" s="47"/>
      <c r="AM1384" s="47"/>
      <c r="AN1384" s="47"/>
      <c r="AO1384" s="47"/>
      <c r="AP1384" s="47"/>
      <c r="AQ1384" s="47"/>
      <c r="AR1384" s="47"/>
      <c r="AS1384" s="47"/>
      <c r="AT1384" s="47"/>
      <c r="AU1384" s="47"/>
      <c r="AV1384" s="47"/>
      <c r="AW1384" s="47"/>
      <c r="AX1384" s="47"/>
      <c r="AY1384" s="47"/>
      <c r="AZ1384" s="47"/>
      <c r="BA1384" s="47"/>
      <c r="BB1384" s="47"/>
      <c r="BC1384" s="47"/>
      <c r="BD1384" s="47"/>
      <c r="BE1384" s="47"/>
      <c r="BF1384" s="47"/>
      <c r="BG1384" s="47"/>
      <c r="BH1384" s="47"/>
      <c r="BI1384" s="47"/>
      <c r="BJ1384" s="47"/>
      <c r="BK1384" s="47"/>
      <c r="BL1384" s="47"/>
      <c r="BM1384" s="47"/>
      <c r="BN1384" s="47"/>
      <c r="BO1384" s="47"/>
      <c r="BP1384" s="47"/>
    </row>
    <row r="1385" spans="1:68" ht="12.75" customHeight="1">
      <c r="A1385" s="47"/>
      <c r="B1385" s="47"/>
      <c r="C1385" s="47"/>
      <c r="D1385" s="47"/>
      <c r="E1385" s="47"/>
      <c r="F1385" s="47"/>
      <c r="G1385" s="47"/>
      <c r="H1385" s="50"/>
      <c r="I1385" s="47"/>
      <c r="J1385" s="47"/>
      <c r="K1385" s="61"/>
      <c r="L1385" s="47"/>
      <c r="M1385" s="47"/>
      <c r="N1385" s="47"/>
      <c r="O1385" s="47"/>
      <c r="P1385" s="47"/>
      <c r="Q1385" s="47"/>
      <c r="R1385" s="47"/>
      <c r="S1385" s="47"/>
      <c r="T1385" s="47"/>
      <c r="U1385" s="47"/>
      <c r="V1385" s="47"/>
      <c r="W1385" s="47"/>
      <c r="X1385" s="47"/>
      <c r="Y1385" s="47"/>
      <c r="Z1385" s="47"/>
      <c r="AA1385" s="47"/>
      <c r="AB1385" s="47"/>
      <c r="AC1385" s="47"/>
      <c r="AD1385" s="47"/>
      <c r="AE1385" s="47"/>
      <c r="AF1385" s="47"/>
      <c r="AG1385" s="47"/>
      <c r="AH1385" s="47"/>
      <c r="AI1385" s="47"/>
      <c r="AJ1385" s="47"/>
      <c r="AK1385" s="47"/>
      <c r="AL1385" s="47"/>
      <c r="AM1385" s="47"/>
      <c r="AN1385" s="47"/>
      <c r="AO1385" s="47"/>
      <c r="AP1385" s="47"/>
      <c r="AQ1385" s="47"/>
      <c r="AR1385" s="47"/>
      <c r="AS1385" s="47"/>
      <c r="AT1385" s="47"/>
      <c r="AU1385" s="47"/>
      <c r="AV1385" s="47"/>
      <c r="AW1385" s="47"/>
      <c r="AX1385" s="47"/>
      <c r="AY1385" s="47"/>
      <c r="AZ1385" s="47"/>
      <c r="BA1385" s="47"/>
      <c r="BB1385" s="47"/>
      <c r="BC1385" s="47"/>
      <c r="BD1385" s="47"/>
      <c r="BE1385" s="47"/>
      <c r="BF1385" s="47"/>
      <c r="BG1385" s="47"/>
      <c r="BH1385" s="47"/>
      <c r="BI1385" s="47"/>
      <c r="BJ1385" s="47"/>
      <c r="BK1385" s="47"/>
      <c r="BL1385" s="47"/>
      <c r="BM1385" s="47"/>
      <c r="BN1385" s="47"/>
      <c r="BO1385" s="47"/>
      <c r="BP1385" s="47"/>
    </row>
    <row r="1386" spans="1:68" ht="12.75" customHeight="1">
      <c r="A1386" s="47"/>
      <c r="B1386" s="47"/>
      <c r="C1386" s="47"/>
      <c r="D1386" s="47"/>
      <c r="E1386" s="47"/>
      <c r="F1386" s="47"/>
      <c r="G1386" s="47"/>
      <c r="H1386" s="50"/>
      <c r="I1386" s="47"/>
      <c r="J1386" s="47"/>
      <c r="K1386" s="61"/>
      <c r="L1386" s="47"/>
      <c r="M1386" s="47"/>
      <c r="N1386" s="47"/>
      <c r="O1386" s="47"/>
      <c r="P1386" s="47"/>
      <c r="Q1386" s="47"/>
      <c r="R1386" s="47"/>
      <c r="S1386" s="47"/>
      <c r="T1386" s="47"/>
      <c r="U1386" s="47"/>
      <c r="V1386" s="47"/>
      <c r="W1386" s="47"/>
      <c r="X1386" s="47"/>
      <c r="Y1386" s="47"/>
      <c r="Z1386" s="47"/>
      <c r="AA1386" s="47"/>
      <c r="AB1386" s="47"/>
      <c r="AC1386" s="47"/>
      <c r="AD1386" s="47"/>
      <c r="AE1386" s="47"/>
      <c r="AF1386" s="47"/>
      <c r="AG1386" s="47"/>
      <c r="AH1386" s="47"/>
      <c r="AI1386" s="47"/>
      <c r="AJ1386" s="47"/>
      <c r="AK1386" s="47"/>
      <c r="AL1386" s="47"/>
      <c r="AM1386" s="47"/>
      <c r="AN1386" s="47"/>
      <c r="AO1386" s="47"/>
      <c r="AP1386" s="47"/>
      <c r="AQ1386" s="47"/>
      <c r="AR1386" s="47"/>
      <c r="AS1386" s="47"/>
      <c r="AT1386" s="47"/>
      <c r="AU1386" s="47"/>
      <c r="AV1386" s="47"/>
      <c r="AW1386" s="47"/>
      <c r="AX1386" s="47"/>
      <c r="AY1386" s="47"/>
      <c r="AZ1386" s="47"/>
      <c r="BA1386" s="47"/>
      <c r="BB1386" s="47"/>
      <c r="BC1386" s="47"/>
      <c r="BD1386" s="47"/>
      <c r="BE1386" s="47"/>
      <c r="BF1386" s="47"/>
      <c r="BG1386" s="47"/>
      <c r="BH1386" s="47"/>
      <c r="BI1386" s="47"/>
      <c r="BJ1386" s="47"/>
      <c r="BK1386" s="47"/>
      <c r="BL1386" s="47"/>
      <c r="BM1386" s="47"/>
      <c r="BN1386" s="47"/>
      <c r="BO1386" s="47"/>
      <c r="BP1386" s="47"/>
    </row>
    <row r="1387" spans="1:68" ht="12.75" customHeight="1">
      <c r="A1387" s="47"/>
      <c r="B1387" s="47"/>
      <c r="C1387" s="47"/>
      <c r="D1387" s="47"/>
      <c r="E1387" s="47"/>
      <c r="F1387" s="47"/>
      <c r="G1387" s="47"/>
      <c r="H1387" s="50"/>
      <c r="I1387" s="47"/>
      <c r="J1387" s="47"/>
      <c r="K1387" s="61"/>
      <c r="L1387" s="47"/>
      <c r="M1387" s="47"/>
      <c r="N1387" s="47"/>
      <c r="O1387" s="47"/>
      <c r="P1387" s="47"/>
      <c r="Q1387" s="47"/>
      <c r="R1387" s="47"/>
      <c r="S1387" s="47"/>
      <c r="T1387" s="47"/>
      <c r="U1387" s="47"/>
      <c r="V1387" s="47"/>
      <c r="W1387" s="47"/>
      <c r="X1387" s="47"/>
      <c r="Y1387" s="47"/>
      <c r="Z1387" s="47"/>
      <c r="AA1387" s="47"/>
      <c r="AB1387" s="47"/>
      <c r="AC1387" s="47"/>
      <c r="AD1387" s="47"/>
      <c r="AE1387" s="47"/>
      <c r="AF1387" s="47"/>
      <c r="AG1387" s="47"/>
      <c r="AH1387" s="47"/>
      <c r="AI1387" s="47"/>
      <c r="AJ1387" s="47"/>
      <c r="AK1387" s="47"/>
      <c r="AL1387" s="47"/>
      <c r="AM1387" s="47"/>
      <c r="AN1387" s="47"/>
      <c r="AO1387" s="47"/>
      <c r="AP1387" s="47"/>
      <c r="AQ1387" s="47"/>
      <c r="AR1387" s="47"/>
      <c r="AS1387" s="47"/>
      <c r="AT1387" s="47"/>
      <c r="AU1387" s="47"/>
      <c r="AV1387" s="47"/>
      <c r="AW1387" s="47"/>
      <c r="AX1387" s="47"/>
      <c r="AY1387" s="47"/>
      <c r="AZ1387" s="47"/>
      <c r="BA1387" s="47"/>
      <c r="BB1387" s="47"/>
      <c r="BC1387" s="47"/>
      <c r="BD1387" s="47"/>
      <c r="BE1387" s="47"/>
      <c r="BF1387" s="47"/>
      <c r="BG1387" s="47"/>
      <c r="BH1387" s="47"/>
      <c r="BI1387" s="47"/>
      <c r="BJ1387" s="47"/>
      <c r="BK1387" s="47"/>
      <c r="BL1387" s="47"/>
      <c r="BM1387" s="47"/>
      <c r="BN1387" s="47"/>
      <c r="BO1387" s="47"/>
      <c r="BP1387" s="47"/>
    </row>
    <row r="1388" spans="1:68" ht="12.75" customHeight="1">
      <c r="A1388" s="47"/>
      <c r="B1388" s="47"/>
      <c r="C1388" s="47"/>
      <c r="D1388" s="47"/>
      <c r="E1388" s="47"/>
      <c r="F1388" s="47"/>
      <c r="G1388" s="47"/>
      <c r="H1388" s="50"/>
      <c r="I1388" s="47"/>
      <c r="J1388" s="47"/>
      <c r="K1388" s="61"/>
      <c r="L1388" s="47"/>
      <c r="M1388" s="47"/>
      <c r="N1388" s="47"/>
      <c r="O1388" s="47"/>
      <c r="P1388" s="47"/>
      <c r="Q1388" s="47"/>
      <c r="R1388" s="47"/>
      <c r="S1388" s="47"/>
      <c r="T1388" s="47"/>
      <c r="U1388" s="47"/>
      <c r="V1388" s="47"/>
      <c r="W1388" s="47"/>
      <c r="X1388" s="47"/>
      <c r="Y1388" s="47"/>
      <c r="Z1388" s="47"/>
      <c r="AA1388" s="47"/>
      <c r="AB1388" s="47"/>
      <c r="AC1388" s="47"/>
      <c r="AD1388" s="47"/>
      <c r="AE1388" s="47"/>
      <c r="AF1388" s="47"/>
      <c r="AG1388" s="47"/>
      <c r="AH1388" s="47"/>
      <c r="AI1388" s="47"/>
      <c r="AJ1388" s="47"/>
      <c r="AK1388" s="47"/>
      <c r="AL1388" s="47"/>
      <c r="AM1388" s="47"/>
      <c r="AN1388" s="47"/>
      <c r="AO1388" s="47"/>
      <c r="AP1388" s="47"/>
      <c r="AQ1388" s="47"/>
      <c r="AR1388" s="47"/>
      <c r="AS1388" s="47"/>
      <c r="AT1388" s="47"/>
      <c r="AU1388" s="47"/>
      <c r="AV1388" s="47"/>
      <c r="AW1388" s="47"/>
      <c r="AX1388" s="47"/>
      <c r="AY1388" s="47"/>
      <c r="AZ1388" s="47"/>
      <c r="BA1388" s="47"/>
      <c r="BB1388" s="47"/>
      <c r="BC1388" s="47"/>
      <c r="BD1388" s="47"/>
      <c r="BE1388" s="47"/>
      <c r="BF1388" s="47"/>
      <c r="BG1388" s="47"/>
      <c r="BH1388" s="47"/>
      <c r="BI1388" s="47"/>
      <c r="BJ1388" s="47"/>
      <c r="BK1388" s="47"/>
      <c r="BL1388" s="47"/>
      <c r="BM1388" s="47"/>
      <c r="BN1388" s="47"/>
      <c r="BO1388" s="47"/>
      <c r="BP1388" s="47"/>
    </row>
    <row r="1389" spans="1:68" ht="12.75" customHeight="1">
      <c r="A1389" s="47"/>
      <c r="B1389" s="47"/>
      <c r="C1389" s="47"/>
      <c r="D1389" s="47"/>
      <c r="E1389" s="47"/>
      <c r="F1389" s="47"/>
      <c r="G1389" s="47"/>
      <c r="H1389" s="50"/>
      <c r="I1389" s="47"/>
      <c r="J1389" s="47"/>
      <c r="K1389" s="61"/>
      <c r="L1389" s="47"/>
      <c r="M1389" s="47"/>
      <c r="N1389" s="47"/>
      <c r="O1389" s="47"/>
      <c r="P1389" s="47"/>
      <c r="Q1389" s="47"/>
      <c r="R1389" s="47"/>
      <c r="S1389" s="47"/>
      <c r="T1389" s="47"/>
      <c r="U1389" s="47"/>
      <c r="V1389" s="47"/>
      <c r="W1389" s="47"/>
      <c r="X1389" s="47"/>
      <c r="Y1389" s="47"/>
      <c r="Z1389" s="47"/>
      <c r="AA1389" s="47"/>
      <c r="AB1389" s="47"/>
      <c r="AC1389" s="47"/>
      <c r="AD1389" s="47"/>
      <c r="AE1389" s="47"/>
      <c r="AF1389" s="47"/>
      <c r="AG1389" s="47"/>
      <c r="AH1389" s="47"/>
      <c r="AI1389" s="47"/>
      <c r="AJ1389" s="47"/>
      <c r="AK1389" s="47"/>
      <c r="AL1389" s="47"/>
      <c r="AM1389" s="47"/>
      <c r="AN1389" s="47"/>
      <c r="AO1389" s="47"/>
      <c r="AP1389" s="47"/>
      <c r="AQ1389" s="47"/>
      <c r="AR1389" s="47"/>
      <c r="AS1389" s="47"/>
      <c r="AT1389" s="47"/>
      <c r="AU1389" s="47"/>
      <c r="AV1389" s="47"/>
      <c r="AW1389" s="47"/>
      <c r="AX1389" s="47"/>
      <c r="AY1389" s="47"/>
      <c r="AZ1389" s="47"/>
      <c r="BA1389" s="47"/>
      <c r="BB1389" s="47"/>
      <c r="BC1389" s="47"/>
      <c r="BD1389" s="47"/>
      <c r="BE1389" s="47"/>
      <c r="BF1389" s="47"/>
      <c r="BG1389" s="47"/>
      <c r="BH1389" s="47"/>
      <c r="BI1389" s="47"/>
      <c r="BJ1389" s="47"/>
      <c r="BK1389" s="47"/>
      <c r="BL1389" s="47"/>
      <c r="BM1389" s="47"/>
      <c r="BN1389" s="47"/>
      <c r="BO1389" s="47"/>
      <c r="BP1389" s="47"/>
    </row>
    <row r="1390" spans="1:68" ht="12.75" customHeight="1">
      <c r="A1390" s="47"/>
      <c r="B1390" s="47"/>
      <c r="C1390" s="47"/>
      <c r="D1390" s="47"/>
      <c r="E1390" s="47"/>
      <c r="F1390" s="47"/>
      <c r="G1390" s="47"/>
      <c r="H1390" s="50"/>
      <c r="I1390" s="47"/>
      <c r="J1390" s="47"/>
      <c r="K1390" s="61"/>
      <c r="L1390" s="47"/>
      <c r="M1390" s="47"/>
      <c r="N1390" s="47"/>
      <c r="O1390" s="47"/>
      <c r="P1390" s="47"/>
      <c r="Q1390" s="47"/>
      <c r="R1390" s="47"/>
      <c r="S1390" s="47"/>
      <c r="T1390" s="47"/>
      <c r="U1390" s="47"/>
      <c r="V1390" s="47"/>
      <c r="W1390" s="47"/>
      <c r="X1390" s="47"/>
      <c r="Y1390" s="47"/>
      <c r="Z1390" s="47"/>
      <c r="AA1390" s="47"/>
      <c r="AB1390" s="47"/>
      <c r="AC1390" s="47"/>
      <c r="AD1390" s="47"/>
      <c r="AE1390" s="47"/>
      <c r="AF1390" s="47"/>
      <c r="AG1390" s="47"/>
      <c r="AH1390" s="47"/>
      <c r="AI1390" s="47"/>
      <c r="AJ1390" s="47"/>
      <c r="AK1390" s="47"/>
      <c r="AL1390" s="47"/>
      <c r="AM1390" s="47"/>
      <c r="AN1390" s="47"/>
      <c r="AO1390" s="47"/>
      <c r="AP1390" s="47"/>
      <c r="AQ1390" s="47"/>
      <c r="AR1390" s="47"/>
      <c r="AS1390" s="47"/>
      <c r="AT1390" s="47"/>
      <c r="AU1390" s="47"/>
      <c r="AV1390" s="47"/>
      <c r="AW1390" s="47"/>
      <c r="AX1390" s="47"/>
      <c r="AY1390" s="47"/>
      <c r="AZ1390" s="47"/>
      <c r="BA1390" s="47"/>
      <c r="BB1390" s="47"/>
      <c r="BC1390" s="47"/>
      <c r="BD1390" s="47"/>
      <c r="BE1390" s="47"/>
      <c r="BF1390" s="47"/>
      <c r="BG1390" s="47"/>
      <c r="BH1390" s="47"/>
      <c r="BI1390" s="47"/>
      <c r="BJ1390" s="47"/>
      <c r="BK1390" s="47"/>
      <c r="BL1390" s="47"/>
      <c r="BM1390" s="47"/>
      <c r="BN1390" s="47"/>
      <c r="BO1390" s="47"/>
      <c r="BP1390" s="47"/>
    </row>
    <row r="1391" spans="1:68" ht="12.75" customHeight="1">
      <c r="A1391" s="47"/>
      <c r="B1391" s="47"/>
      <c r="C1391" s="47"/>
      <c r="D1391" s="47"/>
      <c r="E1391" s="47"/>
      <c r="F1391" s="47"/>
      <c r="G1391" s="47"/>
      <c r="H1391" s="50"/>
      <c r="I1391" s="47"/>
      <c r="J1391" s="47"/>
      <c r="K1391" s="61"/>
      <c r="L1391" s="47"/>
      <c r="M1391" s="47"/>
      <c r="N1391" s="47"/>
      <c r="O1391" s="47"/>
      <c r="P1391" s="47"/>
      <c r="Q1391" s="47"/>
      <c r="R1391" s="47"/>
      <c r="S1391" s="47"/>
      <c r="T1391" s="47"/>
      <c r="U1391" s="47"/>
      <c r="V1391" s="47"/>
      <c r="W1391" s="47"/>
      <c r="X1391" s="47"/>
      <c r="Y1391" s="47"/>
      <c r="Z1391" s="47"/>
      <c r="AA1391" s="47"/>
      <c r="AB1391" s="47"/>
      <c r="AC1391" s="47"/>
      <c r="AD1391" s="47"/>
      <c r="AE1391" s="47"/>
      <c r="AF1391" s="47"/>
      <c r="AG1391" s="47"/>
      <c r="AH1391" s="47"/>
      <c r="AI1391" s="47"/>
      <c r="AJ1391" s="47"/>
      <c r="AK1391" s="47"/>
      <c r="AL1391" s="47"/>
      <c r="AM1391" s="47"/>
      <c r="AN1391" s="47"/>
      <c r="AO1391" s="47"/>
      <c r="AP1391" s="47"/>
      <c r="AQ1391" s="47"/>
      <c r="AR1391" s="47"/>
      <c r="AS1391" s="47"/>
      <c r="AT1391" s="47"/>
      <c r="AU1391" s="47"/>
      <c r="AV1391" s="47"/>
      <c r="AW1391" s="47"/>
      <c r="AX1391" s="47"/>
      <c r="AY1391" s="47"/>
      <c r="AZ1391" s="47"/>
      <c r="BA1391" s="47"/>
      <c r="BB1391" s="47"/>
      <c r="BC1391" s="47"/>
      <c r="BD1391" s="47"/>
      <c r="BE1391" s="47"/>
      <c r="BF1391" s="47"/>
      <c r="BG1391" s="47"/>
      <c r="BH1391" s="47"/>
      <c r="BI1391" s="47"/>
      <c r="BJ1391" s="47"/>
      <c r="BK1391" s="47"/>
      <c r="BL1391" s="47"/>
      <c r="BM1391" s="47"/>
      <c r="BN1391" s="47"/>
      <c r="BO1391" s="47"/>
      <c r="BP1391" s="47"/>
    </row>
    <row r="1392" spans="1:68" ht="12.75" customHeight="1">
      <c r="A1392" s="47"/>
      <c r="B1392" s="47"/>
      <c r="C1392" s="47"/>
      <c r="D1392" s="47"/>
      <c r="E1392" s="47"/>
      <c r="F1392" s="47"/>
      <c r="G1392" s="47"/>
      <c r="H1392" s="50"/>
      <c r="I1392" s="47"/>
      <c r="J1392" s="47"/>
      <c r="K1392" s="61"/>
      <c r="L1392" s="47"/>
      <c r="M1392" s="47"/>
      <c r="N1392" s="47"/>
      <c r="O1392" s="47"/>
      <c r="P1392" s="47"/>
      <c r="Q1392" s="47"/>
      <c r="R1392" s="47"/>
      <c r="S1392" s="47"/>
      <c r="T1392" s="47"/>
      <c r="U1392" s="47"/>
      <c r="V1392" s="47"/>
      <c r="W1392" s="47"/>
      <c r="X1392" s="47"/>
      <c r="Y1392" s="47"/>
      <c r="Z1392" s="47"/>
      <c r="AA1392" s="47"/>
      <c r="AB1392" s="47"/>
      <c r="AC1392" s="47"/>
      <c r="AD1392" s="47"/>
      <c r="AE1392" s="47"/>
      <c r="AF1392" s="47"/>
      <c r="AG1392" s="47"/>
      <c r="AH1392" s="47"/>
      <c r="AI1392" s="47"/>
      <c r="AJ1392" s="47"/>
      <c r="AK1392" s="47"/>
      <c r="AL1392" s="47"/>
      <c r="AM1392" s="47"/>
      <c r="AN1392" s="47"/>
      <c r="AO1392" s="47"/>
      <c r="AP1392" s="47"/>
      <c r="AQ1392" s="47"/>
      <c r="AR1392" s="47"/>
      <c r="AS1392" s="47"/>
      <c r="AT1392" s="47"/>
      <c r="AU1392" s="47"/>
      <c r="AV1392" s="47"/>
      <c r="AW1392" s="47"/>
      <c r="AX1392" s="47"/>
      <c r="AY1392" s="47"/>
      <c r="AZ1392" s="47"/>
      <c r="BA1392" s="47"/>
      <c r="BB1392" s="47"/>
      <c r="BC1392" s="47"/>
      <c r="BD1392" s="47"/>
      <c r="BE1392" s="47"/>
      <c r="BF1392" s="47"/>
      <c r="BG1392" s="47"/>
      <c r="BH1392" s="47"/>
      <c r="BI1392" s="47"/>
      <c r="BJ1392" s="47"/>
      <c r="BK1392" s="47"/>
      <c r="BL1392" s="47"/>
      <c r="BM1392" s="47"/>
      <c r="BN1392" s="47"/>
      <c r="BO1392" s="47"/>
      <c r="BP1392" s="47"/>
    </row>
    <row r="1393" spans="1:68" ht="12.75" customHeight="1">
      <c r="A1393" s="47"/>
      <c r="B1393" s="47"/>
      <c r="C1393" s="47"/>
      <c r="D1393" s="47"/>
      <c r="E1393" s="47"/>
      <c r="F1393" s="47"/>
      <c r="G1393" s="47"/>
      <c r="H1393" s="50"/>
      <c r="I1393" s="47"/>
      <c r="J1393" s="47"/>
      <c r="K1393" s="61"/>
      <c r="L1393" s="47"/>
      <c r="M1393" s="47"/>
      <c r="N1393" s="47"/>
      <c r="O1393" s="47"/>
      <c r="P1393" s="47"/>
      <c r="Q1393" s="47"/>
      <c r="R1393" s="47"/>
      <c r="S1393" s="47"/>
      <c r="T1393" s="47"/>
      <c r="U1393" s="47"/>
      <c r="V1393" s="47"/>
      <c r="W1393" s="47"/>
      <c r="X1393" s="47"/>
      <c r="Y1393" s="47"/>
      <c r="Z1393" s="47"/>
      <c r="AA1393" s="47"/>
      <c r="AB1393" s="47"/>
      <c r="AC1393" s="47"/>
      <c r="AD1393" s="47"/>
      <c r="AE1393" s="47"/>
      <c r="AF1393" s="47"/>
      <c r="AG1393" s="47"/>
      <c r="AH1393" s="47"/>
      <c r="AI1393" s="47"/>
      <c r="AJ1393" s="47"/>
      <c r="AK1393" s="47"/>
      <c r="AL1393" s="47"/>
      <c r="AM1393" s="47"/>
      <c r="AN1393" s="47"/>
      <c r="AO1393" s="47"/>
      <c r="AP1393" s="47"/>
      <c r="AQ1393" s="47"/>
      <c r="AR1393" s="47"/>
      <c r="AS1393" s="47"/>
      <c r="AT1393" s="47"/>
      <c r="AU1393" s="47"/>
      <c r="AV1393" s="47"/>
      <c r="AW1393" s="47"/>
      <c r="AX1393" s="47"/>
      <c r="AY1393" s="47"/>
      <c r="AZ1393" s="47"/>
      <c r="BA1393" s="47"/>
      <c r="BB1393" s="47"/>
      <c r="BC1393" s="47"/>
      <c r="BD1393" s="47"/>
      <c r="BE1393" s="47"/>
      <c r="BF1393" s="47"/>
      <c r="BG1393" s="47"/>
      <c r="BH1393" s="47"/>
      <c r="BI1393" s="47"/>
      <c r="BJ1393" s="47"/>
      <c r="BK1393" s="47"/>
      <c r="BL1393" s="47"/>
      <c r="BM1393" s="47"/>
      <c r="BN1393" s="47"/>
      <c r="BO1393" s="47"/>
      <c r="BP1393" s="47"/>
    </row>
    <row r="1394" spans="1:68" ht="12.75" customHeight="1">
      <c r="A1394" s="47"/>
      <c r="B1394" s="47"/>
      <c r="C1394" s="47"/>
      <c r="D1394" s="47"/>
      <c r="E1394" s="47"/>
      <c r="F1394" s="47"/>
      <c r="G1394" s="47"/>
      <c r="H1394" s="50"/>
      <c r="I1394" s="47"/>
      <c r="J1394" s="47"/>
      <c r="K1394" s="61"/>
      <c r="L1394" s="47"/>
      <c r="M1394" s="47"/>
      <c r="N1394" s="47"/>
      <c r="O1394" s="47"/>
      <c r="P1394" s="47"/>
      <c r="Q1394" s="47"/>
      <c r="R1394" s="47"/>
      <c r="S1394" s="47"/>
      <c r="T1394" s="47"/>
      <c r="U1394" s="47"/>
      <c r="V1394" s="47"/>
      <c r="W1394" s="47"/>
      <c r="X1394" s="47"/>
      <c r="Y1394" s="47"/>
      <c r="Z1394" s="47"/>
      <c r="AA1394" s="47"/>
      <c r="AB1394" s="47"/>
      <c r="AC1394" s="47"/>
      <c r="AD1394" s="47"/>
      <c r="AE1394" s="47"/>
      <c r="AF1394" s="47"/>
      <c r="AG1394" s="47"/>
      <c r="AH1394" s="47"/>
      <c r="AI1394" s="47"/>
      <c r="AJ1394" s="47"/>
      <c r="AK1394" s="47"/>
      <c r="AL1394" s="47"/>
      <c r="AM1394" s="47"/>
      <c r="AN1394" s="47"/>
      <c r="AO1394" s="47"/>
      <c r="AP1394" s="47"/>
      <c r="AQ1394" s="47"/>
      <c r="AR1394" s="47"/>
      <c r="AS1394" s="47"/>
      <c r="AT1394" s="47"/>
      <c r="AU1394" s="47"/>
      <c r="AV1394" s="47"/>
      <c r="AW1394" s="47"/>
      <c r="AX1394" s="47"/>
      <c r="AY1394" s="47"/>
      <c r="AZ1394" s="47"/>
      <c r="BA1394" s="47"/>
      <c r="BB1394" s="47"/>
      <c r="BC1394" s="47"/>
      <c r="BD1394" s="47"/>
      <c r="BE1394" s="47"/>
      <c r="BF1394" s="47"/>
      <c r="BG1394" s="47"/>
      <c r="BH1394" s="47"/>
      <c r="BI1394" s="47"/>
      <c r="BJ1394" s="47"/>
      <c r="BK1394" s="47"/>
      <c r="BL1394" s="47"/>
      <c r="BM1394" s="47"/>
      <c r="BN1394" s="47"/>
      <c r="BO1394" s="47"/>
      <c r="BP1394" s="47"/>
    </row>
    <row r="1395" spans="1:68" ht="12.75" customHeight="1">
      <c r="A1395" s="47"/>
      <c r="B1395" s="47"/>
      <c r="C1395" s="47"/>
      <c r="D1395" s="47"/>
      <c r="E1395" s="47"/>
      <c r="F1395" s="47"/>
      <c r="G1395" s="47"/>
      <c r="H1395" s="50"/>
      <c r="I1395" s="47"/>
      <c r="J1395" s="47"/>
      <c r="K1395" s="61"/>
      <c r="L1395" s="47"/>
      <c r="M1395" s="47"/>
      <c r="N1395" s="47"/>
      <c r="O1395" s="47"/>
      <c r="P1395" s="47"/>
      <c r="Q1395" s="47"/>
      <c r="R1395" s="47"/>
      <c r="S1395" s="47"/>
      <c r="T1395" s="47"/>
      <c r="U1395" s="47"/>
      <c r="V1395" s="47"/>
      <c r="W1395" s="47"/>
      <c r="X1395" s="47"/>
      <c r="Y1395" s="47"/>
      <c r="Z1395" s="47"/>
      <c r="AA1395" s="47"/>
      <c r="AB1395" s="47"/>
      <c r="AC1395" s="47"/>
      <c r="AD1395" s="47"/>
      <c r="AE1395" s="47"/>
      <c r="AF1395" s="47"/>
      <c r="AG1395" s="47"/>
      <c r="AH1395" s="47"/>
      <c r="AI1395" s="47"/>
      <c r="AJ1395" s="47"/>
      <c r="AK1395" s="47"/>
      <c r="AL1395" s="47"/>
      <c r="AM1395" s="47"/>
      <c r="AN1395" s="47"/>
      <c r="AO1395" s="47"/>
      <c r="AP1395" s="47"/>
      <c r="AQ1395" s="47"/>
      <c r="AR1395" s="47"/>
      <c r="AS1395" s="47"/>
      <c r="AT1395" s="47"/>
      <c r="AU1395" s="47"/>
      <c r="AV1395" s="47"/>
      <c r="AW1395" s="47"/>
      <c r="AX1395" s="47"/>
      <c r="AY1395" s="47"/>
      <c r="AZ1395" s="47"/>
      <c r="BA1395" s="47"/>
      <c r="BB1395" s="47"/>
      <c r="BC1395" s="47"/>
      <c r="BD1395" s="47"/>
      <c r="BE1395" s="47"/>
      <c r="BF1395" s="47"/>
      <c r="BG1395" s="47"/>
      <c r="BH1395" s="47"/>
      <c r="BI1395" s="47"/>
      <c r="BJ1395" s="47"/>
      <c r="BK1395" s="47"/>
      <c r="BL1395" s="47"/>
      <c r="BM1395" s="47"/>
      <c r="BN1395" s="47"/>
      <c r="BO1395" s="47"/>
      <c r="BP1395" s="47"/>
    </row>
    <row r="1396" spans="1:68" ht="12.75" customHeight="1">
      <c r="A1396" s="47"/>
      <c r="B1396" s="47"/>
      <c r="C1396" s="47"/>
      <c r="D1396" s="47"/>
      <c r="E1396" s="47"/>
      <c r="F1396" s="47"/>
      <c r="G1396" s="47"/>
      <c r="H1396" s="50"/>
      <c r="I1396" s="47"/>
      <c r="J1396" s="47"/>
      <c r="K1396" s="61"/>
      <c r="L1396" s="47"/>
      <c r="M1396" s="47"/>
      <c r="N1396" s="47"/>
      <c r="O1396" s="47"/>
      <c r="P1396" s="47"/>
      <c r="Q1396" s="47"/>
      <c r="R1396" s="47"/>
      <c r="S1396" s="47"/>
      <c r="T1396" s="47"/>
      <c r="U1396" s="47"/>
      <c r="V1396" s="47"/>
      <c r="W1396" s="47"/>
      <c r="X1396" s="47"/>
      <c r="Y1396" s="47"/>
      <c r="Z1396" s="47"/>
      <c r="AA1396" s="47"/>
      <c r="AB1396" s="47"/>
      <c r="AC1396" s="47"/>
      <c r="AD1396" s="47"/>
      <c r="AE1396" s="47"/>
      <c r="AF1396" s="47"/>
      <c r="AG1396" s="47"/>
      <c r="AH1396" s="47"/>
      <c r="AI1396" s="47"/>
      <c r="AJ1396" s="47"/>
      <c r="AK1396" s="47"/>
      <c r="AL1396" s="47"/>
      <c r="AM1396" s="47"/>
      <c r="AN1396" s="47"/>
      <c r="AO1396" s="47"/>
      <c r="AP1396" s="47"/>
      <c r="AQ1396" s="47"/>
      <c r="AR1396" s="47"/>
      <c r="AS1396" s="47"/>
      <c r="AT1396" s="47"/>
      <c r="AU1396" s="47"/>
      <c r="AV1396" s="47"/>
      <c r="AW1396" s="47"/>
      <c r="AX1396" s="47"/>
      <c r="AY1396" s="47"/>
      <c r="AZ1396" s="47"/>
      <c r="BA1396" s="47"/>
      <c r="BB1396" s="47"/>
      <c r="BC1396" s="47"/>
      <c r="BD1396" s="47"/>
      <c r="BE1396" s="47"/>
      <c r="BF1396" s="47"/>
      <c r="BG1396" s="47"/>
      <c r="BH1396" s="47"/>
      <c r="BI1396" s="47"/>
      <c r="BJ1396" s="47"/>
      <c r="BK1396" s="47"/>
      <c r="BL1396" s="47"/>
      <c r="BM1396" s="47"/>
      <c r="BN1396" s="47"/>
      <c r="BO1396" s="47"/>
      <c r="BP1396" s="47"/>
    </row>
    <row r="1397" spans="1:68" ht="12.75" customHeight="1">
      <c r="A1397" s="47"/>
      <c r="B1397" s="47"/>
      <c r="C1397" s="47"/>
      <c r="D1397" s="47"/>
      <c r="E1397" s="47"/>
      <c r="F1397" s="47"/>
      <c r="G1397" s="47"/>
      <c r="H1397" s="50"/>
      <c r="I1397" s="47"/>
      <c r="J1397" s="47"/>
      <c r="K1397" s="61"/>
      <c r="L1397" s="47"/>
      <c r="M1397" s="47"/>
      <c r="N1397" s="47"/>
      <c r="O1397" s="47"/>
      <c r="P1397" s="47"/>
      <c r="Q1397" s="47"/>
      <c r="R1397" s="47"/>
      <c r="S1397" s="47"/>
      <c r="T1397" s="47"/>
      <c r="U1397" s="47"/>
      <c r="V1397" s="47"/>
      <c r="W1397" s="47"/>
      <c r="X1397" s="47"/>
      <c r="Y1397" s="47"/>
      <c r="Z1397" s="47"/>
      <c r="AA1397" s="47"/>
      <c r="AB1397" s="47"/>
      <c r="AC1397" s="47"/>
      <c r="AD1397" s="47"/>
      <c r="AE1397" s="47"/>
      <c r="AF1397" s="47"/>
      <c r="AG1397" s="47"/>
      <c r="AH1397" s="47"/>
      <c r="AI1397" s="47"/>
      <c r="AJ1397" s="47"/>
      <c r="AK1397" s="47"/>
      <c r="AL1397" s="47"/>
      <c r="AM1397" s="47"/>
      <c r="AN1397" s="47"/>
      <c r="AO1397" s="47"/>
      <c r="AP1397" s="47"/>
      <c r="AQ1397" s="47"/>
      <c r="AR1397" s="47"/>
      <c r="AS1397" s="47"/>
      <c r="AT1397" s="47"/>
      <c r="AU1397" s="47"/>
      <c r="AV1397" s="47"/>
      <c r="AW1397" s="47"/>
      <c r="AX1397" s="47"/>
      <c r="AY1397" s="47"/>
      <c r="AZ1397" s="47"/>
      <c r="BA1397" s="47"/>
      <c r="BB1397" s="47"/>
      <c r="BC1397" s="47"/>
      <c r="BD1397" s="47"/>
      <c r="BE1397" s="47"/>
      <c r="BF1397" s="47"/>
      <c r="BG1397" s="47"/>
      <c r="BH1397" s="47"/>
      <c r="BI1397" s="47"/>
      <c r="BJ1397" s="47"/>
      <c r="BK1397" s="47"/>
      <c r="BL1397" s="47"/>
      <c r="BM1397" s="47"/>
      <c r="BN1397" s="47"/>
      <c r="BO1397" s="47"/>
      <c r="BP1397" s="47"/>
    </row>
    <row r="1398" spans="1:68" ht="12.75" customHeight="1">
      <c r="A1398" s="47"/>
      <c r="B1398" s="47"/>
      <c r="C1398" s="47"/>
      <c r="D1398" s="47"/>
      <c r="E1398" s="47"/>
      <c r="F1398" s="47"/>
      <c r="G1398" s="47"/>
      <c r="H1398" s="50"/>
      <c r="I1398" s="47"/>
      <c r="J1398" s="47"/>
      <c r="K1398" s="61"/>
      <c r="L1398" s="47"/>
      <c r="M1398" s="47"/>
      <c r="N1398" s="47"/>
      <c r="O1398" s="47"/>
      <c r="P1398" s="47"/>
      <c r="Q1398" s="47"/>
      <c r="R1398" s="47"/>
      <c r="S1398" s="47"/>
      <c r="T1398" s="47"/>
      <c r="U1398" s="47"/>
      <c r="V1398" s="47"/>
      <c r="W1398" s="47"/>
      <c r="X1398" s="47"/>
      <c r="Y1398" s="47"/>
      <c r="Z1398" s="47"/>
      <c r="AA1398" s="47"/>
      <c r="AB1398" s="47"/>
      <c r="AC1398" s="47"/>
      <c r="AD1398" s="47"/>
      <c r="AE1398" s="47"/>
      <c r="AF1398" s="47"/>
      <c r="AG1398" s="47"/>
      <c r="AH1398" s="47"/>
      <c r="AI1398" s="47"/>
      <c r="AJ1398" s="47"/>
      <c r="AK1398" s="47"/>
      <c r="AL1398" s="47"/>
      <c r="AM1398" s="47"/>
      <c r="AN1398" s="47"/>
      <c r="AO1398" s="47"/>
      <c r="AP1398" s="47"/>
      <c r="AQ1398" s="47"/>
      <c r="AR1398" s="47"/>
      <c r="AS1398" s="47"/>
      <c r="AT1398" s="47"/>
      <c r="AU1398" s="47"/>
      <c r="AV1398" s="47"/>
      <c r="AW1398" s="47"/>
      <c r="AX1398" s="47"/>
      <c r="AY1398" s="47"/>
      <c r="AZ1398" s="47"/>
      <c r="BA1398" s="47"/>
      <c r="BB1398" s="47"/>
      <c r="BC1398" s="47"/>
      <c r="BD1398" s="47"/>
      <c r="BE1398" s="47"/>
      <c r="BF1398" s="47"/>
      <c r="BG1398" s="47"/>
      <c r="BH1398" s="47"/>
      <c r="BI1398" s="47"/>
      <c r="BJ1398" s="47"/>
      <c r="BK1398" s="47"/>
      <c r="BL1398" s="47"/>
      <c r="BM1398" s="47"/>
      <c r="BN1398" s="47"/>
      <c r="BO1398" s="47"/>
      <c r="BP1398" s="47"/>
    </row>
    <row r="1399" spans="1:68" ht="12.75" customHeight="1">
      <c r="A1399" s="47"/>
      <c r="B1399" s="47"/>
      <c r="C1399" s="47"/>
      <c r="D1399" s="47"/>
      <c r="E1399" s="47"/>
      <c r="F1399" s="47"/>
      <c r="G1399" s="47"/>
      <c r="H1399" s="50"/>
      <c r="I1399" s="47"/>
      <c r="J1399" s="47"/>
      <c r="K1399" s="61"/>
      <c r="L1399" s="47"/>
      <c r="M1399" s="47"/>
      <c r="N1399" s="47"/>
      <c r="O1399" s="47"/>
      <c r="P1399" s="47"/>
      <c r="Q1399" s="47"/>
      <c r="R1399" s="47"/>
      <c r="S1399" s="47"/>
      <c r="T1399" s="47"/>
      <c r="U1399" s="47"/>
      <c r="V1399" s="47"/>
      <c r="W1399" s="47"/>
      <c r="X1399" s="47"/>
      <c r="Y1399" s="47"/>
      <c r="Z1399" s="47"/>
      <c r="AA1399" s="47"/>
      <c r="AB1399" s="47"/>
      <c r="AC1399" s="47"/>
      <c r="AD1399" s="47"/>
      <c r="AE1399" s="47"/>
      <c r="AF1399" s="47"/>
      <c r="AG1399" s="47"/>
      <c r="AH1399" s="47"/>
      <c r="AI1399" s="47"/>
      <c r="AJ1399" s="47"/>
      <c r="AK1399" s="47"/>
      <c r="AL1399" s="47"/>
      <c r="AM1399" s="47"/>
      <c r="AN1399" s="47"/>
      <c r="AO1399" s="47"/>
      <c r="AP1399" s="47"/>
      <c r="AQ1399" s="47"/>
      <c r="AR1399" s="47"/>
      <c r="AS1399" s="47"/>
      <c r="AT1399" s="47"/>
      <c r="AU1399" s="47"/>
      <c r="AV1399" s="47"/>
      <c r="AW1399" s="47"/>
      <c r="AX1399" s="47"/>
      <c r="AY1399" s="47"/>
      <c r="AZ1399" s="47"/>
      <c r="BA1399" s="47"/>
      <c r="BB1399" s="47"/>
      <c r="BC1399" s="47"/>
      <c r="BD1399" s="47"/>
      <c r="BE1399" s="47"/>
      <c r="BF1399" s="47"/>
      <c r="BG1399" s="47"/>
      <c r="BH1399" s="47"/>
      <c r="BI1399" s="47"/>
      <c r="BJ1399" s="47"/>
      <c r="BK1399" s="47"/>
      <c r="BL1399" s="47"/>
      <c r="BM1399" s="47"/>
      <c r="BN1399" s="47"/>
      <c r="BO1399" s="47"/>
      <c r="BP1399" s="47"/>
    </row>
    <row r="1400" spans="1:68" ht="12.75" customHeight="1">
      <c r="A1400" s="47"/>
      <c r="B1400" s="47"/>
      <c r="C1400" s="47"/>
      <c r="D1400" s="47"/>
      <c r="E1400" s="47"/>
      <c r="F1400" s="47"/>
      <c r="G1400" s="47"/>
      <c r="H1400" s="50"/>
      <c r="I1400" s="47"/>
      <c r="J1400" s="47"/>
      <c r="K1400" s="61"/>
      <c r="L1400" s="47"/>
      <c r="M1400" s="47"/>
      <c r="N1400" s="47"/>
      <c r="O1400" s="47"/>
      <c r="P1400" s="47"/>
      <c r="Q1400" s="47"/>
      <c r="R1400" s="47"/>
      <c r="S1400" s="47"/>
      <c r="T1400" s="47"/>
      <c r="U1400" s="47"/>
      <c r="V1400" s="47"/>
      <c r="W1400" s="47"/>
      <c r="X1400" s="47"/>
      <c r="Y1400" s="47"/>
      <c r="Z1400" s="47"/>
      <c r="AA1400" s="47"/>
      <c r="AB1400" s="47"/>
      <c r="AC1400" s="47"/>
      <c r="AD1400" s="47"/>
      <c r="AE1400" s="47"/>
      <c r="AF1400" s="47"/>
      <c r="AG1400" s="47"/>
      <c r="AH1400" s="47"/>
      <c r="AI1400" s="47"/>
      <c r="AJ1400" s="47"/>
      <c r="AK1400" s="47"/>
      <c r="AL1400" s="47"/>
      <c r="AM1400" s="47"/>
      <c r="AN1400" s="47"/>
      <c r="AO1400" s="47"/>
      <c r="AP1400" s="47"/>
      <c r="AQ1400" s="47"/>
      <c r="AR1400" s="47"/>
      <c r="AS1400" s="47"/>
      <c r="AT1400" s="47"/>
      <c r="AU1400" s="47"/>
      <c r="AV1400" s="47"/>
      <c r="AW1400" s="47"/>
      <c r="AX1400" s="47"/>
      <c r="AY1400" s="47"/>
      <c r="AZ1400" s="47"/>
      <c r="BA1400" s="47"/>
      <c r="BB1400" s="47"/>
      <c r="BC1400" s="47"/>
      <c r="BD1400" s="47"/>
      <c r="BE1400" s="47"/>
      <c r="BF1400" s="47"/>
      <c r="BG1400" s="47"/>
      <c r="BH1400" s="47"/>
      <c r="BI1400" s="47"/>
      <c r="BJ1400" s="47"/>
      <c r="BK1400" s="47"/>
      <c r="BL1400" s="47"/>
      <c r="BM1400" s="47"/>
      <c r="BN1400" s="47"/>
      <c r="BO1400" s="47"/>
      <c r="BP1400" s="47"/>
    </row>
    <row r="1401" spans="1:68" ht="12.75" customHeight="1">
      <c r="A1401" s="47"/>
      <c r="B1401" s="47"/>
      <c r="C1401" s="47"/>
      <c r="D1401" s="47"/>
      <c r="E1401" s="47"/>
      <c r="F1401" s="47"/>
      <c r="G1401" s="47"/>
      <c r="H1401" s="50"/>
      <c r="I1401" s="47"/>
      <c r="J1401" s="47"/>
      <c r="K1401" s="61"/>
      <c r="L1401" s="47"/>
      <c r="M1401" s="47"/>
      <c r="N1401" s="47"/>
      <c r="O1401" s="47"/>
      <c r="P1401" s="47"/>
      <c r="Q1401" s="47"/>
      <c r="R1401" s="47"/>
      <c r="S1401" s="47"/>
      <c r="T1401" s="47"/>
      <c r="U1401" s="47"/>
      <c r="V1401" s="47"/>
      <c r="W1401" s="47"/>
      <c r="X1401" s="47"/>
      <c r="Y1401" s="47"/>
      <c r="Z1401" s="47"/>
      <c r="AA1401" s="47"/>
      <c r="AB1401" s="47"/>
      <c r="AC1401" s="47"/>
      <c r="AD1401" s="47"/>
      <c r="AE1401" s="47"/>
      <c r="AF1401" s="47"/>
      <c r="AG1401" s="47"/>
      <c r="AH1401" s="47"/>
      <c r="AI1401" s="47"/>
      <c r="AJ1401" s="47"/>
      <c r="AK1401" s="47"/>
      <c r="AL1401" s="47"/>
      <c r="AM1401" s="47"/>
      <c r="AN1401" s="47"/>
      <c r="AO1401" s="47"/>
      <c r="AP1401" s="47"/>
      <c r="AQ1401" s="47"/>
      <c r="AR1401" s="47"/>
      <c r="AS1401" s="47"/>
      <c r="AT1401" s="47"/>
      <c r="AU1401" s="47"/>
      <c r="AV1401" s="47"/>
      <c r="AW1401" s="47"/>
      <c r="AX1401" s="47"/>
      <c r="AY1401" s="47"/>
      <c r="AZ1401" s="47"/>
      <c r="BA1401" s="47"/>
      <c r="BB1401" s="47"/>
      <c r="BC1401" s="47"/>
      <c r="BD1401" s="47"/>
      <c r="BE1401" s="47"/>
      <c r="BF1401" s="47"/>
      <c r="BG1401" s="47"/>
      <c r="BH1401" s="47"/>
      <c r="BI1401" s="47"/>
      <c r="BJ1401" s="47"/>
      <c r="BK1401" s="47"/>
      <c r="BL1401" s="47"/>
      <c r="BM1401" s="47"/>
      <c r="BN1401" s="47"/>
      <c r="BO1401" s="47"/>
      <c r="BP1401" s="47"/>
    </row>
    <row r="1402" spans="1:68" ht="12.75" customHeight="1">
      <c r="A1402" s="47"/>
      <c r="B1402" s="47"/>
      <c r="C1402" s="47"/>
      <c r="D1402" s="47"/>
      <c r="E1402" s="47"/>
      <c r="F1402" s="47"/>
      <c r="G1402" s="47"/>
      <c r="H1402" s="50"/>
      <c r="I1402" s="47"/>
      <c r="J1402" s="47"/>
      <c r="K1402" s="61"/>
      <c r="L1402" s="47"/>
      <c r="M1402" s="47"/>
      <c r="N1402" s="47"/>
      <c r="O1402" s="47"/>
      <c r="P1402" s="47"/>
      <c r="Q1402" s="47"/>
      <c r="R1402" s="47"/>
      <c r="S1402" s="47"/>
      <c r="T1402" s="47"/>
      <c r="U1402" s="47"/>
      <c r="V1402" s="47"/>
      <c r="W1402" s="47"/>
      <c r="X1402" s="47"/>
      <c r="Y1402" s="47"/>
      <c r="Z1402" s="47"/>
      <c r="AA1402" s="47"/>
      <c r="AB1402" s="47"/>
      <c r="AC1402" s="47"/>
      <c r="AD1402" s="47"/>
      <c r="AE1402" s="47"/>
      <c r="AF1402" s="47"/>
      <c r="AG1402" s="47"/>
      <c r="AH1402" s="47"/>
      <c r="AI1402" s="47"/>
      <c r="AJ1402" s="47"/>
      <c r="AK1402" s="47"/>
      <c r="AL1402" s="47"/>
      <c r="AM1402" s="47"/>
      <c r="AN1402" s="47"/>
      <c r="AO1402" s="47"/>
      <c r="AP1402" s="47"/>
      <c r="AQ1402" s="47"/>
      <c r="AR1402" s="47"/>
      <c r="AS1402" s="47"/>
      <c r="AT1402" s="47"/>
      <c r="AU1402" s="47"/>
      <c r="AV1402" s="47"/>
      <c r="AW1402" s="47"/>
      <c r="AX1402" s="47"/>
      <c r="AY1402" s="47"/>
      <c r="AZ1402" s="47"/>
      <c r="BA1402" s="47"/>
      <c r="BB1402" s="47"/>
      <c r="BC1402" s="47"/>
      <c r="BD1402" s="47"/>
      <c r="BE1402" s="47"/>
      <c r="BF1402" s="47"/>
      <c r="BG1402" s="47"/>
      <c r="BH1402" s="47"/>
      <c r="BI1402" s="47"/>
      <c r="BJ1402" s="47"/>
      <c r="BK1402" s="47"/>
      <c r="BL1402" s="47"/>
      <c r="BM1402" s="47"/>
      <c r="BN1402" s="47"/>
      <c r="BO1402" s="47"/>
      <c r="BP1402" s="47"/>
    </row>
    <row r="1403" spans="1:68" ht="12.75" customHeight="1">
      <c r="A1403" s="47"/>
      <c r="B1403" s="47"/>
      <c r="C1403" s="47"/>
      <c r="D1403" s="47"/>
      <c r="E1403" s="47"/>
      <c r="F1403" s="47"/>
      <c r="G1403" s="47"/>
      <c r="H1403" s="50"/>
      <c r="I1403" s="47"/>
      <c r="J1403" s="47"/>
      <c r="K1403" s="61"/>
      <c r="L1403" s="47"/>
      <c r="M1403" s="47"/>
      <c r="N1403" s="47"/>
      <c r="O1403" s="47"/>
      <c r="P1403" s="47"/>
      <c r="Q1403" s="47"/>
      <c r="R1403" s="47"/>
      <c r="S1403" s="47"/>
      <c r="T1403" s="47"/>
      <c r="U1403" s="47"/>
      <c r="V1403" s="47"/>
      <c r="W1403" s="47"/>
      <c r="X1403" s="47"/>
      <c r="Y1403" s="47"/>
      <c r="Z1403" s="47"/>
      <c r="AA1403" s="47"/>
      <c r="AB1403" s="47"/>
      <c r="AC1403" s="47"/>
      <c r="AD1403" s="47"/>
      <c r="AE1403" s="47"/>
      <c r="AF1403" s="47"/>
      <c r="AG1403" s="47"/>
      <c r="AH1403" s="47"/>
      <c r="AI1403" s="47"/>
      <c r="AJ1403" s="47"/>
      <c r="AK1403" s="47"/>
      <c r="AL1403" s="47"/>
      <c r="AM1403" s="47"/>
      <c r="AN1403" s="47"/>
      <c r="AO1403" s="47"/>
      <c r="AP1403" s="47"/>
      <c r="AQ1403" s="47"/>
      <c r="AR1403" s="47"/>
      <c r="AS1403" s="47"/>
      <c r="AT1403" s="47"/>
      <c r="AU1403" s="47"/>
      <c r="AV1403" s="47"/>
      <c r="AW1403" s="47"/>
      <c r="AX1403" s="47"/>
      <c r="AY1403" s="47"/>
      <c r="AZ1403" s="47"/>
      <c r="BA1403" s="47"/>
      <c r="BB1403" s="47"/>
      <c r="BC1403" s="47"/>
      <c r="BD1403" s="47"/>
      <c r="BE1403" s="47"/>
      <c r="BF1403" s="47"/>
      <c r="BG1403" s="47"/>
      <c r="BH1403" s="47"/>
      <c r="BI1403" s="47"/>
      <c r="BJ1403" s="47"/>
      <c r="BK1403" s="47"/>
      <c r="BL1403" s="47"/>
      <c r="BM1403" s="47"/>
      <c r="BN1403" s="47"/>
      <c r="BO1403" s="47"/>
      <c r="BP1403" s="47"/>
    </row>
    <row r="1404" spans="1:68" ht="12.75" customHeight="1">
      <c r="A1404" s="47"/>
      <c r="B1404" s="47"/>
      <c r="C1404" s="47"/>
      <c r="D1404" s="47"/>
      <c r="E1404" s="47"/>
      <c r="F1404" s="47"/>
      <c r="G1404" s="47"/>
      <c r="H1404" s="50"/>
      <c r="I1404" s="47"/>
      <c r="J1404" s="47"/>
      <c r="K1404" s="61"/>
      <c r="L1404" s="47"/>
      <c r="M1404" s="47"/>
      <c r="N1404" s="47"/>
      <c r="O1404" s="47"/>
      <c r="P1404" s="47"/>
      <c r="Q1404" s="47"/>
      <c r="R1404" s="47"/>
      <c r="S1404" s="47"/>
      <c r="T1404" s="47"/>
      <c r="U1404" s="47"/>
      <c r="V1404" s="47"/>
      <c r="W1404" s="47"/>
      <c r="X1404" s="47"/>
      <c r="Y1404" s="47"/>
      <c r="Z1404" s="47"/>
      <c r="AA1404" s="47"/>
      <c r="AB1404" s="47"/>
      <c r="AC1404" s="47"/>
      <c r="AD1404" s="47"/>
      <c r="AE1404" s="47"/>
      <c r="AF1404" s="47"/>
      <c r="AG1404" s="47"/>
      <c r="AH1404" s="47"/>
      <c r="AI1404" s="47"/>
      <c r="AJ1404" s="47"/>
      <c r="AK1404" s="47"/>
      <c r="AL1404" s="47"/>
      <c r="AM1404" s="47"/>
      <c r="AN1404" s="47"/>
      <c r="AO1404" s="47"/>
      <c r="AP1404" s="47"/>
      <c r="AQ1404" s="47"/>
      <c r="AR1404" s="47"/>
      <c r="AS1404" s="47"/>
      <c r="AT1404" s="47"/>
      <c r="AU1404" s="47"/>
      <c r="AV1404" s="47"/>
      <c r="AW1404" s="47"/>
      <c r="AX1404" s="47"/>
      <c r="AY1404" s="47"/>
      <c r="AZ1404" s="47"/>
      <c r="BA1404" s="47"/>
      <c r="BB1404" s="47"/>
      <c r="BC1404" s="47"/>
      <c r="BD1404" s="47"/>
      <c r="BE1404" s="47"/>
      <c r="BF1404" s="47"/>
      <c r="BG1404" s="47"/>
      <c r="BH1404" s="47"/>
      <c r="BI1404" s="47"/>
      <c r="BJ1404" s="47"/>
      <c r="BK1404" s="47"/>
      <c r="BL1404" s="47"/>
      <c r="BM1404" s="47"/>
      <c r="BN1404" s="47"/>
      <c r="BO1404" s="47"/>
      <c r="BP1404" s="47"/>
    </row>
    <row r="1405" spans="1:68" ht="12.75" customHeight="1">
      <c r="A1405" s="47"/>
      <c r="B1405" s="47"/>
      <c r="C1405" s="47"/>
      <c r="D1405" s="47"/>
      <c r="E1405" s="47"/>
      <c r="F1405" s="47"/>
      <c r="G1405" s="47"/>
      <c r="H1405" s="50"/>
      <c r="I1405" s="47"/>
      <c r="J1405" s="47"/>
      <c r="K1405" s="61"/>
      <c r="L1405" s="47"/>
      <c r="M1405" s="47"/>
      <c r="N1405" s="47"/>
      <c r="O1405" s="47"/>
      <c r="P1405" s="47"/>
      <c r="Q1405" s="47"/>
      <c r="R1405" s="47"/>
      <c r="S1405" s="47"/>
      <c r="T1405" s="47"/>
      <c r="U1405" s="47"/>
      <c r="V1405" s="47"/>
      <c r="W1405" s="47"/>
      <c r="X1405" s="47"/>
      <c r="Y1405" s="47"/>
      <c r="Z1405" s="47"/>
      <c r="AA1405" s="47"/>
      <c r="AB1405" s="47"/>
      <c r="AC1405" s="47"/>
      <c r="AD1405" s="47"/>
      <c r="AE1405" s="47"/>
      <c r="AF1405" s="47"/>
      <c r="AG1405" s="47"/>
      <c r="AH1405" s="47"/>
      <c r="AI1405" s="47"/>
      <c r="AJ1405" s="47"/>
      <c r="AK1405" s="47"/>
      <c r="AL1405" s="47"/>
      <c r="AM1405" s="47"/>
      <c r="AN1405" s="47"/>
      <c r="AO1405" s="47"/>
      <c r="AP1405" s="47"/>
      <c r="AQ1405" s="47"/>
      <c r="AR1405" s="47"/>
      <c r="AS1405" s="47"/>
      <c r="AT1405" s="47"/>
      <c r="AU1405" s="47"/>
      <c r="AV1405" s="47"/>
      <c r="AW1405" s="47"/>
      <c r="AX1405" s="47"/>
      <c r="AY1405" s="47"/>
      <c r="AZ1405" s="47"/>
      <c r="BA1405" s="47"/>
      <c r="BB1405" s="47"/>
      <c r="BC1405" s="47"/>
      <c r="BD1405" s="47"/>
      <c r="BE1405" s="47"/>
      <c r="BF1405" s="47"/>
      <c r="BG1405" s="47"/>
      <c r="BH1405" s="47"/>
      <c r="BI1405" s="47"/>
      <c r="BJ1405" s="47"/>
      <c r="BK1405" s="47"/>
      <c r="BL1405" s="47"/>
      <c r="BM1405" s="47"/>
      <c r="BN1405" s="47"/>
      <c r="BO1405" s="47"/>
      <c r="BP1405" s="47"/>
    </row>
    <row r="1406" spans="1:68" ht="12.75" customHeight="1">
      <c r="A1406" s="47"/>
      <c r="B1406" s="47"/>
      <c r="C1406" s="47"/>
      <c r="D1406" s="47"/>
      <c r="E1406" s="47"/>
      <c r="F1406" s="47"/>
      <c r="G1406" s="47"/>
      <c r="H1406" s="50"/>
      <c r="I1406" s="47"/>
      <c r="J1406" s="47"/>
      <c r="K1406" s="61"/>
      <c r="L1406" s="47"/>
      <c r="M1406" s="47"/>
      <c r="N1406" s="47"/>
      <c r="O1406" s="47"/>
      <c r="P1406" s="47"/>
      <c r="Q1406" s="47"/>
      <c r="R1406" s="47"/>
      <c r="S1406" s="47"/>
      <c r="T1406" s="47"/>
      <c r="U1406" s="47"/>
      <c r="V1406" s="47"/>
      <c r="W1406" s="47"/>
      <c r="X1406" s="47"/>
      <c r="Y1406" s="47"/>
      <c r="Z1406" s="47"/>
      <c r="AA1406" s="47"/>
      <c r="AB1406" s="47"/>
      <c r="AC1406" s="47"/>
      <c r="AD1406" s="47"/>
      <c r="AE1406" s="47"/>
      <c r="AF1406" s="47"/>
      <c r="AG1406" s="47"/>
      <c r="AH1406" s="47"/>
      <c r="AI1406" s="47"/>
      <c r="AJ1406" s="47"/>
      <c r="AK1406" s="47"/>
      <c r="AL1406" s="47"/>
      <c r="AM1406" s="47"/>
      <c r="AN1406" s="47"/>
      <c r="AO1406" s="47"/>
      <c r="AP1406" s="47"/>
      <c r="AQ1406" s="47"/>
      <c r="AR1406" s="47"/>
      <c r="AS1406" s="47"/>
      <c r="AT1406" s="47"/>
      <c r="AU1406" s="47"/>
      <c r="AV1406" s="47"/>
      <c r="AW1406" s="47"/>
      <c r="AX1406" s="47"/>
      <c r="AY1406" s="47"/>
      <c r="AZ1406" s="47"/>
      <c r="BA1406" s="47"/>
      <c r="BB1406" s="47"/>
      <c r="BC1406" s="47"/>
      <c r="BD1406" s="47"/>
      <c r="BE1406" s="47"/>
      <c r="BF1406" s="47"/>
      <c r="BG1406" s="47"/>
      <c r="BH1406" s="47"/>
      <c r="BI1406" s="47"/>
      <c r="BJ1406" s="47"/>
      <c r="BK1406" s="47"/>
      <c r="BL1406" s="47"/>
      <c r="BM1406" s="47"/>
      <c r="BN1406" s="47"/>
      <c r="BO1406" s="47"/>
      <c r="BP1406" s="47"/>
    </row>
    <row r="1407" spans="1:68" ht="12.75" customHeight="1">
      <c r="A1407" s="47"/>
      <c r="B1407" s="47"/>
      <c r="C1407" s="47"/>
      <c r="D1407" s="47"/>
      <c r="E1407" s="47"/>
      <c r="F1407" s="47"/>
      <c r="G1407" s="47"/>
      <c r="H1407" s="50"/>
      <c r="I1407" s="47"/>
      <c r="J1407" s="47"/>
      <c r="K1407" s="61"/>
      <c r="L1407" s="47"/>
      <c r="M1407" s="47"/>
      <c r="N1407" s="47"/>
      <c r="O1407" s="47"/>
      <c r="P1407" s="47"/>
      <c r="Q1407" s="47"/>
      <c r="R1407" s="47"/>
      <c r="S1407" s="47"/>
      <c r="T1407" s="47"/>
      <c r="U1407" s="47"/>
      <c r="V1407" s="47"/>
      <c r="W1407" s="47"/>
      <c r="X1407" s="47"/>
      <c r="Y1407" s="47"/>
      <c r="Z1407" s="47"/>
      <c r="AA1407" s="47"/>
      <c r="AB1407" s="47"/>
      <c r="AC1407" s="47"/>
      <c r="AD1407" s="47"/>
      <c r="AE1407" s="47"/>
      <c r="AF1407" s="47"/>
      <c r="AG1407" s="47"/>
      <c r="AH1407" s="47"/>
      <c r="AI1407" s="47"/>
      <c r="AJ1407" s="47"/>
      <c r="AK1407" s="47"/>
      <c r="AL1407" s="47"/>
      <c r="AM1407" s="47"/>
      <c r="AN1407" s="47"/>
      <c r="AO1407" s="47"/>
      <c r="AP1407" s="47"/>
      <c r="AQ1407" s="47"/>
      <c r="AR1407" s="47"/>
      <c r="AS1407" s="47"/>
      <c r="AT1407" s="47"/>
      <c r="AU1407" s="47"/>
      <c r="AV1407" s="47"/>
      <c r="AW1407" s="47"/>
      <c r="AX1407" s="47"/>
      <c r="AY1407" s="47"/>
      <c r="AZ1407" s="47"/>
      <c r="BA1407" s="47"/>
      <c r="BB1407" s="47"/>
      <c r="BC1407" s="47"/>
      <c r="BD1407" s="47"/>
      <c r="BE1407" s="47"/>
      <c r="BF1407" s="47"/>
      <c r="BG1407" s="47"/>
      <c r="BH1407" s="47"/>
      <c r="BI1407" s="47"/>
      <c r="BJ1407" s="47"/>
      <c r="BK1407" s="47"/>
      <c r="BL1407" s="47"/>
      <c r="BM1407" s="47"/>
      <c r="BN1407" s="47"/>
      <c r="BO1407" s="47"/>
      <c r="BP1407" s="47"/>
    </row>
    <row r="1408" spans="1:68" ht="12.75" customHeight="1">
      <c r="A1408" s="47"/>
      <c r="B1408" s="47"/>
      <c r="C1408" s="47"/>
      <c r="D1408" s="47"/>
      <c r="E1408" s="47"/>
      <c r="F1408" s="47"/>
      <c r="G1408" s="47"/>
      <c r="H1408" s="50"/>
      <c r="I1408" s="47"/>
      <c r="J1408" s="47"/>
      <c r="K1408" s="61"/>
      <c r="L1408" s="47"/>
      <c r="M1408" s="47"/>
      <c r="N1408" s="47"/>
      <c r="O1408" s="47"/>
      <c r="P1408" s="47"/>
      <c r="Q1408" s="47"/>
      <c r="R1408" s="47"/>
      <c r="S1408" s="47"/>
      <c r="T1408" s="47"/>
      <c r="U1408" s="47"/>
      <c r="V1408" s="47"/>
      <c r="W1408" s="47"/>
      <c r="X1408" s="47"/>
      <c r="Y1408" s="47"/>
      <c r="Z1408" s="47"/>
      <c r="AA1408" s="47"/>
      <c r="AB1408" s="47"/>
      <c r="AC1408" s="47"/>
      <c r="AD1408" s="47"/>
      <c r="AE1408" s="47"/>
      <c r="AF1408" s="47"/>
      <c r="AG1408" s="47"/>
      <c r="AH1408" s="47"/>
      <c r="AI1408" s="47"/>
      <c r="AJ1408" s="47"/>
      <c r="AK1408" s="47"/>
      <c r="AL1408" s="47"/>
      <c r="AM1408" s="47"/>
      <c r="AN1408" s="47"/>
      <c r="AO1408" s="47"/>
      <c r="AP1408" s="47"/>
      <c r="AQ1408" s="47"/>
      <c r="AR1408" s="47"/>
      <c r="AS1408" s="47"/>
      <c r="AT1408" s="47"/>
      <c r="AU1408" s="47"/>
      <c r="AV1408" s="47"/>
      <c r="AW1408" s="47"/>
      <c r="AX1408" s="47"/>
      <c r="AY1408" s="47"/>
      <c r="AZ1408" s="47"/>
      <c r="BA1408" s="47"/>
      <c r="BB1408" s="47"/>
      <c r="BC1408" s="47"/>
      <c r="BD1408" s="47"/>
      <c r="BE1408" s="47"/>
      <c r="BF1408" s="47"/>
      <c r="BG1408" s="47"/>
      <c r="BH1408" s="47"/>
      <c r="BI1408" s="47"/>
      <c r="BJ1408" s="47"/>
      <c r="BK1408" s="47"/>
      <c r="BL1408" s="47"/>
      <c r="BM1408" s="47"/>
      <c r="BN1408" s="47"/>
      <c r="BO1408" s="47"/>
      <c r="BP1408" s="47"/>
    </row>
    <row r="1409" spans="1:68" ht="12.75" customHeight="1">
      <c r="A1409" s="47"/>
      <c r="B1409" s="47"/>
      <c r="C1409" s="47"/>
      <c r="D1409" s="47"/>
      <c r="E1409" s="47"/>
      <c r="F1409" s="47"/>
      <c r="G1409" s="47"/>
      <c r="H1409" s="50"/>
      <c r="I1409" s="47"/>
      <c r="J1409" s="47"/>
      <c r="K1409" s="61"/>
      <c r="L1409" s="47"/>
      <c r="M1409" s="47"/>
      <c r="N1409" s="47"/>
      <c r="O1409" s="47"/>
      <c r="P1409" s="47"/>
      <c r="Q1409" s="47"/>
      <c r="R1409" s="47"/>
      <c r="S1409" s="47"/>
      <c r="T1409" s="47"/>
      <c r="U1409" s="47"/>
      <c r="V1409" s="47"/>
      <c r="W1409" s="47"/>
      <c r="X1409" s="47"/>
      <c r="Y1409" s="47"/>
      <c r="Z1409" s="47"/>
      <c r="AA1409" s="47"/>
      <c r="AB1409" s="47"/>
      <c r="AC1409" s="47"/>
      <c r="AD1409" s="47"/>
      <c r="AE1409" s="47"/>
      <c r="AF1409" s="47"/>
      <c r="AG1409" s="47"/>
      <c r="AH1409" s="47"/>
      <c r="AI1409" s="47"/>
      <c r="AJ1409" s="47"/>
      <c r="AK1409" s="47"/>
      <c r="AL1409" s="47"/>
      <c r="AM1409" s="47"/>
      <c r="AN1409" s="47"/>
      <c r="AO1409" s="47"/>
      <c r="AP1409" s="47"/>
      <c r="AQ1409" s="47"/>
      <c r="AR1409" s="47"/>
      <c r="AS1409" s="47"/>
      <c r="AT1409" s="47"/>
      <c r="AU1409" s="47"/>
      <c r="AV1409" s="47"/>
      <c r="AW1409" s="47"/>
      <c r="AX1409" s="47"/>
      <c r="AY1409" s="47"/>
      <c r="AZ1409" s="47"/>
      <c r="BA1409" s="47"/>
      <c r="BB1409" s="47"/>
      <c r="BC1409" s="47"/>
      <c r="BD1409" s="47"/>
      <c r="BE1409" s="47"/>
      <c r="BF1409" s="47"/>
      <c r="BG1409" s="47"/>
      <c r="BH1409" s="47"/>
      <c r="BI1409" s="47"/>
      <c r="BJ1409" s="47"/>
      <c r="BK1409" s="47"/>
      <c r="BL1409" s="47"/>
      <c r="BM1409" s="47"/>
      <c r="BN1409" s="47"/>
      <c r="BO1409" s="47"/>
      <c r="BP1409" s="47"/>
    </row>
    <row r="1410" spans="1:68" ht="12.75" customHeight="1">
      <c r="A1410" s="47"/>
      <c r="B1410" s="47"/>
      <c r="C1410" s="47"/>
      <c r="D1410" s="47"/>
      <c r="E1410" s="47"/>
      <c r="F1410" s="47"/>
      <c r="G1410" s="47"/>
      <c r="H1410" s="50"/>
      <c r="I1410" s="47"/>
      <c r="J1410" s="47"/>
      <c r="K1410" s="61"/>
      <c r="L1410" s="47"/>
      <c r="M1410" s="47"/>
      <c r="N1410" s="47"/>
      <c r="O1410" s="47"/>
      <c r="P1410" s="47"/>
      <c r="Q1410" s="47"/>
      <c r="R1410" s="47"/>
      <c r="S1410" s="47"/>
      <c r="T1410" s="47"/>
      <c r="U1410" s="47"/>
      <c r="V1410" s="47"/>
      <c r="W1410" s="47"/>
      <c r="X1410" s="47"/>
      <c r="Y1410" s="47"/>
      <c r="Z1410" s="47"/>
      <c r="AA1410" s="47"/>
      <c r="AB1410" s="47"/>
      <c r="AC1410" s="47"/>
      <c r="AD1410" s="47"/>
      <c r="AE1410" s="47"/>
      <c r="AF1410" s="47"/>
      <c r="AG1410" s="47"/>
      <c r="AH1410" s="47"/>
      <c r="AI1410" s="47"/>
      <c r="AJ1410" s="47"/>
      <c r="AK1410" s="47"/>
      <c r="AL1410" s="47"/>
      <c r="AM1410" s="47"/>
      <c r="AN1410" s="47"/>
      <c r="AO1410" s="47"/>
      <c r="AP1410" s="47"/>
      <c r="AQ1410" s="47"/>
      <c r="AR1410" s="47"/>
      <c r="AS1410" s="47"/>
      <c r="AT1410" s="47"/>
      <c r="AU1410" s="47"/>
      <c r="AV1410" s="47"/>
      <c r="AW1410" s="47"/>
      <c r="AX1410" s="47"/>
      <c r="AY1410" s="47"/>
      <c r="AZ1410" s="47"/>
      <c r="BA1410" s="47"/>
      <c r="BB1410" s="47"/>
      <c r="BC1410" s="47"/>
      <c r="BD1410" s="47"/>
      <c r="BE1410" s="47"/>
      <c r="BF1410" s="47"/>
      <c r="BG1410" s="47"/>
      <c r="BH1410" s="47"/>
      <c r="BI1410" s="47"/>
      <c r="BJ1410" s="47"/>
      <c r="BK1410" s="47"/>
      <c r="BL1410" s="47"/>
      <c r="BM1410" s="47"/>
      <c r="BN1410" s="47"/>
      <c r="BO1410" s="47"/>
      <c r="BP1410" s="47"/>
    </row>
    <row r="1411" spans="1:68" ht="12.75" customHeight="1">
      <c r="A1411" s="47"/>
      <c r="B1411" s="47"/>
      <c r="C1411" s="47"/>
      <c r="D1411" s="47"/>
      <c r="E1411" s="47"/>
      <c r="F1411" s="47"/>
      <c r="G1411" s="47"/>
      <c r="H1411" s="50"/>
      <c r="I1411" s="47"/>
      <c r="J1411" s="47"/>
      <c r="K1411" s="61"/>
      <c r="L1411" s="47"/>
      <c r="M1411" s="47"/>
      <c r="N1411" s="47"/>
      <c r="O1411" s="47"/>
      <c r="P1411" s="47"/>
      <c r="Q1411" s="47"/>
      <c r="R1411" s="47"/>
      <c r="S1411" s="47"/>
      <c r="T1411" s="47"/>
      <c r="U1411" s="47"/>
      <c r="V1411" s="47"/>
      <c r="W1411" s="47"/>
      <c r="X1411" s="47"/>
      <c r="Y1411" s="47"/>
      <c r="Z1411" s="47"/>
      <c r="AA1411" s="47"/>
      <c r="AB1411" s="47"/>
      <c r="AC1411" s="47"/>
      <c r="AD1411" s="47"/>
      <c r="AE1411" s="47"/>
      <c r="AF1411" s="47"/>
      <c r="AG1411" s="47"/>
      <c r="AH1411" s="47"/>
      <c r="AI1411" s="47"/>
      <c r="AJ1411" s="47"/>
      <c r="AK1411" s="47"/>
      <c r="AL1411" s="47"/>
      <c r="AM1411" s="47"/>
      <c r="AN1411" s="47"/>
      <c r="AO1411" s="47"/>
      <c r="AP1411" s="47"/>
      <c r="AQ1411" s="47"/>
      <c r="AR1411" s="47"/>
      <c r="AS1411" s="47"/>
      <c r="AT1411" s="47"/>
      <c r="AU1411" s="47"/>
      <c r="AV1411" s="47"/>
      <c r="AW1411" s="47"/>
      <c r="AX1411" s="47"/>
      <c r="AY1411" s="47"/>
      <c r="AZ1411" s="47"/>
      <c r="BA1411" s="47"/>
      <c r="BB1411" s="47"/>
      <c r="BC1411" s="47"/>
      <c r="BD1411" s="47"/>
      <c r="BE1411" s="47"/>
      <c r="BF1411" s="47"/>
      <c r="BG1411" s="47"/>
      <c r="BH1411" s="47"/>
      <c r="BI1411" s="47"/>
      <c r="BJ1411" s="47"/>
      <c r="BK1411" s="47"/>
      <c r="BL1411" s="47"/>
      <c r="BM1411" s="47"/>
      <c r="BN1411" s="47"/>
      <c r="BO1411" s="47"/>
      <c r="BP1411" s="47"/>
    </row>
    <row r="1412" spans="1:68" ht="12.75" customHeight="1">
      <c r="A1412" s="47"/>
      <c r="B1412" s="47"/>
      <c r="C1412" s="47"/>
      <c r="D1412" s="47"/>
      <c r="E1412" s="47"/>
      <c r="F1412" s="47"/>
      <c r="G1412" s="47"/>
      <c r="H1412" s="50"/>
      <c r="I1412" s="47"/>
      <c r="J1412" s="47"/>
      <c r="K1412" s="61"/>
      <c r="L1412" s="47"/>
      <c r="M1412" s="47"/>
      <c r="N1412" s="47"/>
      <c r="O1412" s="47"/>
      <c r="P1412" s="47"/>
      <c r="Q1412" s="47"/>
      <c r="R1412" s="47"/>
      <c r="S1412" s="47"/>
      <c r="T1412" s="47"/>
      <c r="U1412" s="47"/>
      <c r="V1412" s="47"/>
      <c r="W1412" s="47"/>
      <c r="X1412" s="47"/>
      <c r="Y1412" s="47"/>
      <c r="Z1412" s="47"/>
      <c r="AA1412" s="47"/>
      <c r="AB1412" s="47"/>
      <c r="AC1412" s="47"/>
      <c r="AD1412" s="47"/>
      <c r="AE1412" s="47"/>
      <c r="AF1412" s="47"/>
      <c r="AG1412" s="47"/>
      <c r="AH1412" s="47"/>
      <c r="AI1412" s="47"/>
      <c r="AJ1412" s="47"/>
      <c r="AK1412" s="47"/>
      <c r="AL1412" s="47"/>
      <c r="AM1412" s="47"/>
      <c r="AN1412" s="47"/>
      <c r="AO1412" s="47"/>
      <c r="AP1412" s="47"/>
      <c r="AQ1412" s="47"/>
      <c r="AR1412" s="47"/>
      <c r="AS1412" s="47"/>
      <c r="AT1412" s="47"/>
      <c r="AU1412" s="47"/>
      <c r="AV1412" s="47"/>
      <c r="AW1412" s="47"/>
      <c r="AX1412" s="47"/>
      <c r="AY1412" s="47"/>
      <c r="AZ1412" s="47"/>
      <c r="BA1412" s="47"/>
      <c r="BB1412" s="47"/>
      <c r="BC1412" s="47"/>
      <c r="BD1412" s="47"/>
      <c r="BE1412" s="47"/>
      <c r="BF1412" s="47"/>
      <c r="BG1412" s="47"/>
      <c r="BH1412" s="47"/>
      <c r="BI1412" s="47"/>
      <c r="BJ1412" s="47"/>
      <c r="BK1412" s="47"/>
      <c r="BL1412" s="47"/>
      <c r="BM1412" s="47"/>
      <c r="BN1412" s="47"/>
      <c r="BO1412" s="47"/>
      <c r="BP1412" s="47"/>
    </row>
    <row r="1413" spans="1:68" ht="12.75" customHeight="1">
      <c r="A1413" s="47"/>
      <c r="B1413" s="47"/>
      <c r="C1413" s="47"/>
      <c r="D1413" s="47"/>
      <c r="E1413" s="47"/>
      <c r="F1413" s="47"/>
      <c r="G1413" s="47"/>
      <c r="H1413" s="50"/>
      <c r="I1413" s="47"/>
      <c r="J1413" s="47"/>
      <c r="K1413" s="61"/>
      <c r="L1413" s="47"/>
      <c r="M1413" s="47"/>
      <c r="N1413" s="47"/>
      <c r="O1413" s="47"/>
      <c r="P1413" s="47"/>
      <c r="Q1413" s="47"/>
      <c r="R1413" s="47"/>
      <c r="S1413" s="47"/>
      <c r="T1413" s="47"/>
      <c r="U1413" s="47"/>
      <c r="V1413" s="47"/>
      <c r="W1413" s="47"/>
      <c r="X1413" s="47"/>
      <c r="Y1413" s="47"/>
      <c r="Z1413" s="47"/>
      <c r="AA1413" s="47"/>
      <c r="AB1413" s="47"/>
      <c r="AC1413" s="47"/>
      <c r="AD1413" s="47"/>
      <c r="AE1413" s="47"/>
      <c r="AF1413" s="47"/>
      <c r="AG1413" s="47"/>
      <c r="AH1413" s="47"/>
      <c r="AI1413" s="47"/>
      <c r="AJ1413" s="47"/>
      <c r="AK1413" s="47"/>
      <c r="AL1413" s="47"/>
      <c r="AM1413" s="47"/>
      <c r="AN1413" s="47"/>
      <c r="AO1413" s="47"/>
      <c r="AP1413" s="47"/>
      <c r="AQ1413" s="47"/>
      <c r="AR1413" s="47"/>
      <c r="AS1413" s="47"/>
      <c r="AT1413" s="47"/>
      <c r="AU1413" s="47"/>
      <c r="AV1413" s="47"/>
      <c r="AW1413" s="47"/>
      <c r="AX1413" s="47"/>
      <c r="AY1413" s="47"/>
      <c r="AZ1413" s="47"/>
      <c r="BA1413" s="47"/>
      <c r="BB1413" s="47"/>
      <c r="BC1413" s="47"/>
      <c r="BD1413" s="47"/>
      <c r="BE1413" s="47"/>
      <c r="BF1413" s="47"/>
      <c r="BG1413" s="47"/>
      <c r="BH1413" s="47"/>
      <c r="BI1413" s="47"/>
      <c r="BJ1413" s="47"/>
      <c r="BK1413" s="47"/>
      <c r="BL1413" s="47"/>
      <c r="BM1413" s="47"/>
      <c r="BN1413" s="47"/>
      <c r="BO1413" s="47"/>
      <c r="BP1413" s="47"/>
    </row>
    <row r="1414" spans="1:68" ht="12.75" customHeight="1">
      <c r="A1414" s="47"/>
      <c r="B1414" s="47"/>
      <c r="C1414" s="47"/>
      <c r="D1414" s="47"/>
      <c r="E1414" s="47"/>
      <c r="F1414" s="47"/>
      <c r="G1414" s="47"/>
      <c r="H1414" s="50"/>
      <c r="I1414" s="47"/>
      <c r="J1414" s="47"/>
      <c r="K1414" s="61"/>
      <c r="L1414" s="47"/>
      <c r="M1414" s="47"/>
      <c r="N1414" s="47"/>
      <c r="O1414" s="47"/>
      <c r="P1414" s="47"/>
      <c r="Q1414" s="47"/>
      <c r="R1414" s="47"/>
      <c r="S1414" s="47"/>
      <c r="T1414" s="47"/>
      <c r="U1414" s="47"/>
      <c r="V1414" s="47"/>
      <c r="W1414" s="47"/>
      <c r="X1414" s="47"/>
      <c r="Y1414" s="47"/>
      <c r="Z1414" s="47"/>
      <c r="AA1414" s="47"/>
      <c r="AB1414" s="47"/>
      <c r="AC1414" s="47"/>
      <c r="AD1414" s="47"/>
      <c r="AE1414" s="47"/>
      <c r="AF1414" s="47"/>
      <c r="AG1414" s="47"/>
      <c r="AH1414" s="47"/>
      <c r="AI1414" s="47"/>
      <c r="AJ1414" s="47"/>
      <c r="AK1414" s="47"/>
      <c r="AL1414" s="47"/>
      <c r="AM1414" s="47"/>
      <c r="AN1414" s="47"/>
      <c r="AO1414" s="47"/>
      <c r="AP1414" s="47"/>
      <c r="AQ1414" s="47"/>
      <c r="AR1414" s="47"/>
      <c r="AS1414" s="47"/>
      <c r="AT1414" s="47"/>
      <c r="AU1414" s="47"/>
      <c r="AV1414" s="47"/>
      <c r="AW1414" s="47"/>
      <c r="AX1414" s="47"/>
      <c r="AY1414" s="47"/>
      <c r="AZ1414" s="47"/>
      <c r="BA1414" s="47"/>
      <c r="BB1414" s="47"/>
      <c r="BC1414" s="47"/>
      <c r="BD1414" s="47"/>
      <c r="BE1414" s="47"/>
      <c r="BF1414" s="47"/>
      <c r="BG1414" s="47"/>
      <c r="BH1414" s="47"/>
      <c r="BI1414" s="47"/>
      <c r="BJ1414" s="47"/>
      <c r="BK1414" s="47"/>
      <c r="BL1414" s="47"/>
      <c r="BM1414" s="47"/>
      <c r="BN1414" s="47"/>
      <c r="BO1414" s="47"/>
      <c r="BP1414" s="47"/>
    </row>
    <row r="1415" spans="1:68" ht="12.75" customHeight="1">
      <c r="A1415" s="47"/>
      <c r="B1415" s="47"/>
      <c r="C1415" s="47"/>
      <c r="D1415" s="47"/>
      <c r="E1415" s="47"/>
      <c r="F1415" s="47"/>
      <c r="G1415" s="47"/>
      <c r="H1415" s="50"/>
      <c r="I1415" s="47"/>
      <c r="J1415" s="47"/>
      <c r="K1415" s="61"/>
      <c r="L1415" s="47"/>
      <c r="M1415" s="47"/>
      <c r="N1415" s="47"/>
      <c r="O1415" s="47"/>
      <c r="P1415" s="47"/>
      <c r="Q1415" s="47"/>
      <c r="R1415" s="47"/>
      <c r="S1415" s="47"/>
      <c r="T1415" s="47"/>
      <c r="U1415" s="47"/>
      <c r="V1415" s="47"/>
      <c r="W1415" s="47"/>
      <c r="X1415" s="47"/>
      <c r="Y1415" s="47"/>
      <c r="Z1415" s="47"/>
      <c r="AA1415" s="47"/>
      <c r="AB1415" s="47"/>
      <c r="AC1415" s="47"/>
      <c r="AD1415" s="47"/>
      <c r="AE1415" s="47"/>
      <c r="AF1415" s="47"/>
      <c r="AG1415" s="47"/>
      <c r="AH1415" s="47"/>
      <c r="AI1415" s="47"/>
      <c r="AJ1415" s="47"/>
      <c r="AK1415" s="47"/>
      <c r="AL1415" s="47"/>
      <c r="AM1415" s="47"/>
      <c r="AN1415" s="47"/>
      <c r="AO1415" s="47"/>
      <c r="AP1415" s="47"/>
      <c r="AQ1415" s="47"/>
      <c r="AR1415" s="47"/>
      <c r="AS1415" s="47"/>
      <c r="AT1415" s="47"/>
      <c r="AU1415" s="47"/>
      <c r="AV1415" s="47"/>
      <c r="AW1415" s="47"/>
      <c r="AX1415" s="47"/>
      <c r="AY1415" s="47"/>
      <c r="AZ1415" s="47"/>
      <c r="BA1415" s="47"/>
      <c r="BB1415" s="47"/>
      <c r="BC1415" s="47"/>
      <c r="BD1415" s="47"/>
      <c r="BE1415" s="47"/>
      <c r="BF1415" s="47"/>
      <c r="BG1415" s="47"/>
      <c r="BH1415" s="47"/>
      <c r="BI1415" s="47"/>
      <c r="BJ1415" s="47"/>
      <c r="BK1415" s="47"/>
      <c r="BL1415" s="47"/>
      <c r="BM1415" s="47"/>
      <c r="BN1415" s="47"/>
      <c r="BO1415" s="47"/>
      <c r="BP1415" s="47"/>
    </row>
    <row r="1416" spans="1:68" ht="12.75" customHeight="1">
      <c r="A1416" s="47"/>
      <c r="B1416" s="47"/>
      <c r="C1416" s="47"/>
      <c r="D1416" s="47"/>
      <c r="E1416" s="47"/>
      <c r="F1416" s="47"/>
      <c r="G1416" s="47"/>
      <c r="H1416" s="50"/>
      <c r="I1416" s="47"/>
      <c r="J1416" s="47"/>
      <c r="K1416" s="61"/>
      <c r="L1416" s="47"/>
      <c r="M1416" s="47"/>
      <c r="N1416" s="47"/>
      <c r="O1416" s="47"/>
      <c r="P1416" s="47"/>
      <c r="Q1416" s="47"/>
      <c r="R1416" s="47"/>
      <c r="S1416" s="47"/>
      <c r="T1416" s="47"/>
      <c r="U1416" s="47"/>
      <c r="V1416" s="47"/>
      <c r="W1416" s="47"/>
      <c r="X1416" s="47"/>
      <c r="Y1416" s="47"/>
      <c r="Z1416" s="47"/>
      <c r="AA1416" s="47"/>
      <c r="AB1416" s="47"/>
      <c r="AC1416" s="47"/>
      <c r="AD1416" s="47"/>
      <c r="AE1416" s="47"/>
      <c r="AF1416" s="47"/>
      <c r="AG1416" s="47"/>
      <c r="AH1416" s="47"/>
      <c r="AI1416" s="47"/>
      <c r="AJ1416" s="47"/>
      <c r="AK1416" s="47"/>
      <c r="AL1416" s="47"/>
      <c r="AM1416" s="47"/>
      <c r="AN1416" s="47"/>
      <c r="AO1416" s="47"/>
      <c r="AP1416" s="47"/>
      <c r="AQ1416" s="47"/>
      <c r="AR1416" s="47"/>
      <c r="AS1416" s="47"/>
      <c r="AT1416" s="47"/>
      <c r="AU1416" s="47"/>
      <c r="AV1416" s="47"/>
      <c r="AW1416" s="47"/>
      <c r="AX1416" s="47"/>
      <c r="AY1416" s="47"/>
      <c r="AZ1416" s="47"/>
      <c r="BA1416" s="47"/>
      <c r="BB1416" s="47"/>
      <c r="BC1416" s="47"/>
      <c r="BD1416" s="47"/>
      <c r="BE1416" s="47"/>
      <c r="BF1416" s="47"/>
      <c r="BG1416" s="47"/>
      <c r="BH1416" s="47"/>
      <c r="BI1416" s="47"/>
      <c r="BJ1416" s="47"/>
      <c r="BK1416" s="47"/>
      <c r="BL1416" s="47"/>
      <c r="BM1416" s="47"/>
      <c r="BN1416" s="47"/>
      <c r="BO1416" s="47"/>
      <c r="BP1416" s="47"/>
    </row>
    <row r="1417" spans="1:68" ht="12.75" customHeight="1">
      <c r="A1417" s="47"/>
      <c r="B1417" s="47"/>
      <c r="C1417" s="47"/>
      <c r="D1417" s="47"/>
      <c r="E1417" s="47"/>
      <c r="F1417" s="47"/>
      <c r="G1417" s="47"/>
      <c r="H1417" s="50"/>
      <c r="I1417" s="47"/>
      <c r="J1417" s="47"/>
      <c r="K1417" s="61"/>
      <c r="L1417" s="47"/>
      <c r="M1417" s="47"/>
      <c r="N1417" s="47"/>
      <c r="O1417" s="47"/>
      <c r="P1417" s="47"/>
      <c r="Q1417" s="47"/>
      <c r="R1417" s="47"/>
      <c r="S1417" s="47"/>
      <c r="T1417" s="47"/>
      <c r="U1417" s="47"/>
      <c r="V1417" s="47"/>
      <c r="W1417" s="47"/>
      <c r="X1417" s="47"/>
      <c r="Y1417" s="47"/>
      <c r="Z1417" s="47"/>
      <c r="AA1417" s="47"/>
      <c r="AB1417" s="47"/>
      <c r="AC1417" s="47"/>
      <c r="AD1417" s="47"/>
      <c r="AE1417" s="47"/>
      <c r="AF1417" s="47"/>
      <c r="AG1417" s="47"/>
      <c r="AH1417" s="47"/>
      <c r="AI1417" s="47"/>
      <c r="AJ1417" s="47"/>
      <c r="AK1417" s="47"/>
      <c r="AL1417" s="47"/>
      <c r="AM1417" s="47"/>
      <c r="AN1417" s="47"/>
      <c r="AO1417" s="47"/>
      <c r="AP1417" s="47"/>
      <c r="AQ1417" s="47"/>
      <c r="AR1417" s="47"/>
      <c r="AS1417" s="47"/>
      <c r="AT1417" s="47"/>
      <c r="AU1417" s="47"/>
      <c r="AV1417" s="47"/>
      <c r="AW1417" s="47"/>
      <c r="AX1417" s="47"/>
      <c r="AY1417" s="47"/>
      <c r="AZ1417" s="47"/>
      <c r="BA1417" s="47"/>
      <c r="BB1417" s="47"/>
      <c r="BC1417" s="47"/>
      <c r="BD1417" s="47"/>
      <c r="BE1417" s="47"/>
      <c r="BF1417" s="47"/>
      <c r="BG1417" s="47"/>
      <c r="BH1417" s="47"/>
      <c r="BI1417" s="47"/>
      <c r="BJ1417" s="47"/>
      <c r="BK1417" s="47"/>
      <c r="BL1417" s="47"/>
      <c r="BM1417" s="47"/>
      <c r="BN1417" s="47"/>
      <c r="BO1417" s="47"/>
      <c r="BP1417" s="47"/>
    </row>
    <row r="1418" spans="1:68" ht="12.75" customHeight="1">
      <c r="A1418" s="47"/>
      <c r="B1418" s="47"/>
      <c r="C1418" s="47"/>
      <c r="D1418" s="47"/>
      <c r="E1418" s="47"/>
      <c r="F1418" s="47"/>
      <c r="G1418" s="47"/>
      <c r="H1418" s="50"/>
      <c r="I1418" s="47"/>
      <c r="J1418" s="47"/>
      <c r="K1418" s="61"/>
      <c r="L1418" s="47"/>
      <c r="M1418" s="47"/>
      <c r="N1418" s="47"/>
      <c r="O1418" s="47"/>
      <c r="P1418" s="47"/>
      <c r="Q1418" s="47"/>
      <c r="R1418" s="47"/>
      <c r="S1418" s="47"/>
      <c r="T1418" s="47"/>
      <c r="U1418" s="47"/>
      <c r="V1418" s="47"/>
      <c r="W1418" s="47"/>
      <c r="X1418" s="47"/>
      <c r="Y1418" s="47"/>
      <c r="Z1418" s="47"/>
      <c r="AA1418" s="47"/>
      <c r="AB1418" s="47"/>
      <c r="AC1418" s="47"/>
      <c r="AD1418" s="47"/>
      <c r="AE1418" s="47"/>
      <c r="AF1418" s="47"/>
      <c r="AG1418" s="47"/>
      <c r="AH1418" s="47"/>
      <c r="AI1418" s="47"/>
      <c r="AJ1418" s="47"/>
      <c r="AK1418" s="47"/>
      <c r="AL1418" s="47"/>
      <c r="AM1418" s="47"/>
      <c r="AN1418" s="47"/>
      <c r="AO1418" s="47"/>
      <c r="AP1418" s="47"/>
      <c r="AQ1418" s="47"/>
      <c r="AR1418" s="47"/>
      <c r="AS1418" s="47"/>
      <c r="AT1418" s="47"/>
      <c r="AU1418" s="47"/>
      <c r="AV1418" s="47"/>
      <c r="AW1418" s="47"/>
      <c r="AX1418" s="47"/>
      <c r="AY1418" s="47"/>
      <c r="AZ1418" s="47"/>
      <c r="BA1418" s="47"/>
      <c r="BB1418" s="47"/>
      <c r="BC1418" s="47"/>
      <c r="BD1418" s="47"/>
      <c r="BE1418" s="47"/>
      <c r="BF1418" s="47"/>
      <c r="BG1418" s="47"/>
      <c r="BH1418" s="47"/>
      <c r="BI1418" s="47"/>
      <c r="BJ1418" s="47"/>
      <c r="BK1418" s="47"/>
      <c r="BL1418" s="47"/>
      <c r="BM1418" s="47"/>
      <c r="BN1418" s="47"/>
      <c r="BO1418" s="47"/>
      <c r="BP1418" s="47"/>
    </row>
    <row r="1419" spans="1:68" ht="12.75" customHeight="1">
      <c r="A1419" s="47"/>
      <c r="B1419" s="47"/>
      <c r="C1419" s="47"/>
      <c r="D1419" s="47"/>
      <c r="E1419" s="47"/>
      <c r="F1419" s="47"/>
      <c r="G1419" s="47"/>
      <c r="H1419" s="50"/>
      <c r="I1419" s="47"/>
      <c r="J1419" s="47"/>
      <c r="K1419" s="61"/>
      <c r="L1419" s="47"/>
      <c r="M1419" s="47"/>
      <c r="N1419" s="47"/>
      <c r="O1419" s="47"/>
      <c r="P1419" s="47"/>
      <c r="Q1419" s="47"/>
      <c r="R1419" s="47"/>
      <c r="S1419" s="47"/>
      <c r="T1419" s="47"/>
      <c r="U1419" s="47"/>
      <c r="V1419" s="47"/>
      <c r="W1419" s="47"/>
      <c r="X1419" s="47"/>
      <c r="Y1419" s="47"/>
      <c r="Z1419" s="47"/>
      <c r="AA1419" s="47"/>
      <c r="AB1419" s="47"/>
      <c r="AC1419" s="47"/>
      <c r="AD1419" s="47"/>
      <c r="AE1419" s="47"/>
      <c r="AF1419" s="47"/>
      <c r="AG1419" s="47"/>
      <c r="AH1419" s="47"/>
      <c r="AI1419" s="47"/>
      <c r="AJ1419" s="47"/>
      <c r="AK1419" s="47"/>
      <c r="AL1419" s="47"/>
      <c r="AM1419" s="47"/>
      <c r="AN1419" s="47"/>
      <c r="AO1419" s="47"/>
      <c r="AP1419" s="47"/>
      <c r="AQ1419" s="47"/>
      <c r="AR1419" s="47"/>
      <c r="AS1419" s="47"/>
      <c r="AT1419" s="47"/>
      <c r="AU1419" s="47"/>
      <c r="AV1419" s="47"/>
      <c r="AW1419" s="47"/>
      <c r="AX1419" s="47"/>
      <c r="AY1419" s="47"/>
      <c r="AZ1419" s="47"/>
      <c r="BA1419" s="47"/>
      <c r="BB1419" s="47"/>
      <c r="BC1419" s="47"/>
      <c r="BD1419" s="47"/>
      <c r="BE1419" s="47"/>
      <c r="BF1419" s="47"/>
      <c r="BG1419" s="47"/>
      <c r="BH1419" s="47"/>
      <c r="BI1419" s="47"/>
      <c r="BJ1419" s="47"/>
      <c r="BK1419" s="47"/>
      <c r="BL1419" s="47"/>
      <c r="BM1419" s="47"/>
      <c r="BN1419" s="47"/>
      <c r="BO1419" s="47"/>
      <c r="BP1419" s="47"/>
    </row>
    <row r="1420" spans="1:68" ht="12.75" customHeight="1">
      <c r="A1420" s="47"/>
      <c r="B1420" s="47"/>
      <c r="C1420" s="47"/>
      <c r="D1420" s="47"/>
      <c r="E1420" s="47"/>
      <c r="F1420" s="47"/>
      <c r="G1420" s="47"/>
      <c r="H1420" s="50"/>
      <c r="I1420" s="47"/>
      <c r="J1420" s="47"/>
      <c r="K1420" s="61"/>
      <c r="L1420" s="47"/>
      <c r="M1420" s="47"/>
      <c r="N1420" s="47"/>
      <c r="O1420" s="47"/>
      <c r="P1420" s="47"/>
      <c r="Q1420" s="47"/>
      <c r="R1420" s="47"/>
      <c r="S1420" s="47"/>
      <c r="T1420" s="47"/>
      <c r="U1420" s="47"/>
      <c r="V1420" s="47"/>
      <c r="W1420" s="47"/>
      <c r="X1420" s="47"/>
      <c r="Y1420" s="47"/>
      <c r="Z1420" s="47"/>
      <c r="AA1420" s="47"/>
      <c r="AB1420" s="47"/>
      <c r="AC1420" s="47"/>
      <c r="AD1420" s="47"/>
      <c r="AE1420" s="47"/>
      <c r="AF1420" s="47"/>
      <c r="AG1420" s="47"/>
      <c r="AH1420" s="47"/>
      <c r="AI1420" s="47"/>
      <c r="AJ1420" s="47"/>
      <c r="AK1420" s="47"/>
      <c r="AL1420" s="47"/>
      <c r="AM1420" s="47"/>
      <c r="AN1420" s="47"/>
      <c r="AO1420" s="47"/>
      <c r="AP1420" s="47"/>
      <c r="AQ1420" s="47"/>
      <c r="AR1420" s="47"/>
      <c r="AS1420" s="47"/>
      <c r="AT1420" s="47"/>
      <c r="AU1420" s="47"/>
      <c r="AV1420" s="47"/>
      <c r="AW1420" s="47"/>
      <c r="AX1420" s="47"/>
      <c r="AY1420" s="47"/>
      <c r="AZ1420" s="47"/>
      <c r="BA1420" s="47"/>
      <c r="BB1420" s="47"/>
      <c r="BC1420" s="47"/>
      <c r="BD1420" s="47"/>
      <c r="BE1420" s="47"/>
      <c r="BF1420" s="47"/>
      <c r="BG1420" s="47"/>
      <c r="BH1420" s="47"/>
      <c r="BI1420" s="47"/>
      <c r="BJ1420" s="47"/>
      <c r="BK1420" s="47"/>
      <c r="BL1420" s="47"/>
      <c r="BM1420" s="47"/>
      <c r="BN1420" s="47"/>
      <c r="BO1420" s="47"/>
      <c r="BP1420" s="47"/>
    </row>
    <row r="1421" spans="1:68" ht="12.75" customHeight="1">
      <c r="A1421" s="47"/>
      <c r="B1421" s="47"/>
      <c r="C1421" s="47"/>
      <c r="D1421" s="47"/>
      <c r="E1421" s="47"/>
      <c r="F1421" s="47"/>
      <c r="G1421" s="47"/>
      <c r="H1421" s="50"/>
      <c r="I1421" s="47"/>
      <c r="J1421" s="47"/>
      <c r="K1421" s="61"/>
      <c r="L1421" s="47"/>
      <c r="M1421" s="47"/>
      <c r="N1421" s="47"/>
      <c r="O1421" s="47"/>
      <c r="P1421" s="47"/>
      <c r="Q1421" s="47"/>
      <c r="R1421" s="47"/>
      <c r="S1421" s="47"/>
      <c r="T1421" s="47"/>
      <c r="U1421" s="47"/>
      <c r="V1421" s="47"/>
      <c r="W1421" s="47"/>
      <c r="X1421" s="47"/>
      <c r="Y1421" s="47"/>
      <c r="Z1421" s="47"/>
      <c r="AA1421" s="47"/>
      <c r="AB1421" s="47"/>
      <c r="AC1421" s="47"/>
      <c r="AD1421" s="47"/>
      <c r="AE1421" s="47"/>
      <c r="AF1421" s="47"/>
      <c r="AG1421" s="47"/>
      <c r="AH1421" s="47"/>
      <c r="AI1421" s="47"/>
      <c r="AJ1421" s="47"/>
      <c r="AK1421" s="47"/>
      <c r="AL1421" s="47"/>
      <c r="AM1421" s="47"/>
      <c r="AN1421" s="47"/>
      <c r="AO1421" s="47"/>
      <c r="AP1421" s="47"/>
      <c r="AQ1421" s="47"/>
      <c r="AR1421" s="47"/>
      <c r="AS1421" s="47"/>
      <c r="AT1421" s="47"/>
      <c r="AU1421" s="47"/>
      <c r="AV1421" s="47"/>
      <c r="AW1421" s="47"/>
      <c r="AX1421" s="47"/>
      <c r="AY1421" s="47"/>
      <c r="AZ1421" s="47"/>
      <c r="BA1421" s="47"/>
      <c r="BB1421" s="47"/>
      <c r="BC1421" s="47"/>
      <c r="BD1421" s="47"/>
      <c r="BE1421" s="47"/>
      <c r="BF1421" s="47"/>
      <c r="BG1421" s="47"/>
      <c r="BH1421" s="47"/>
      <c r="BI1421" s="47"/>
      <c r="BJ1421" s="47"/>
      <c r="BK1421" s="47"/>
      <c r="BL1421" s="47"/>
      <c r="BM1421" s="47"/>
      <c r="BN1421" s="47"/>
      <c r="BO1421" s="47"/>
      <c r="BP1421" s="47"/>
    </row>
    <row r="1422" spans="1:68" ht="12.75" customHeight="1">
      <c r="A1422" s="47"/>
      <c r="B1422" s="47"/>
      <c r="C1422" s="47"/>
      <c r="D1422" s="47"/>
      <c r="E1422" s="47"/>
      <c r="F1422" s="47"/>
      <c r="G1422" s="47"/>
      <c r="H1422" s="50"/>
      <c r="I1422" s="47"/>
      <c r="J1422" s="47"/>
      <c r="K1422" s="61"/>
      <c r="L1422" s="47"/>
      <c r="M1422" s="47"/>
      <c r="N1422" s="47"/>
      <c r="O1422" s="47"/>
      <c r="P1422" s="47"/>
      <c r="Q1422" s="47"/>
      <c r="R1422" s="47"/>
      <c r="S1422" s="47"/>
      <c r="T1422" s="47"/>
      <c r="U1422" s="47"/>
      <c r="V1422" s="47"/>
      <c r="W1422" s="47"/>
      <c r="X1422" s="47"/>
      <c r="Y1422" s="47"/>
      <c r="Z1422" s="47"/>
      <c r="AA1422" s="47"/>
      <c r="AB1422" s="47"/>
      <c r="AC1422" s="47"/>
      <c r="AD1422" s="47"/>
      <c r="AE1422" s="47"/>
      <c r="AF1422" s="47"/>
      <c r="AG1422" s="47"/>
      <c r="AH1422" s="47"/>
      <c r="AI1422" s="47"/>
      <c r="AJ1422" s="47"/>
      <c r="AK1422" s="47"/>
      <c r="AL1422" s="47"/>
      <c r="AM1422" s="47"/>
      <c r="AN1422" s="47"/>
      <c r="AO1422" s="47"/>
      <c r="AP1422" s="47"/>
      <c r="AQ1422" s="47"/>
      <c r="AR1422" s="47"/>
      <c r="AS1422" s="47"/>
      <c r="AT1422" s="47"/>
      <c r="AU1422" s="47"/>
      <c r="AV1422" s="47"/>
      <c r="AW1422" s="47"/>
      <c r="AX1422" s="47"/>
      <c r="AY1422" s="47"/>
      <c r="AZ1422" s="47"/>
      <c r="BA1422" s="47"/>
      <c r="BB1422" s="47"/>
      <c r="BC1422" s="47"/>
      <c r="BD1422" s="47"/>
      <c r="BE1422" s="47"/>
      <c r="BF1422" s="47"/>
      <c r="BG1422" s="47"/>
      <c r="BH1422" s="47"/>
      <c r="BI1422" s="47"/>
      <c r="BJ1422" s="47"/>
      <c r="BK1422" s="47"/>
      <c r="BL1422" s="47"/>
      <c r="BM1422" s="47"/>
      <c r="BN1422" s="47"/>
      <c r="BO1422" s="47"/>
      <c r="BP1422" s="47"/>
    </row>
    <row r="1423" spans="1:68" ht="12.75" customHeight="1">
      <c r="A1423" s="47"/>
      <c r="B1423" s="47"/>
      <c r="C1423" s="47"/>
      <c r="D1423" s="47"/>
      <c r="E1423" s="47"/>
      <c r="F1423" s="47"/>
      <c r="G1423" s="47"/>
      <c r="H1423" s="50"/>
      <c r="I1423" s="47"/>
      <c r="J1423" s="47"/>
      <c r="K1423" s="61"/>
      <c r="L1423" s="47"/>
      <c r="M1423" s="47"/>
      <c r="N1423" s="47"/>
      <c r="O1423" s="47"/>
      <c r="P1423" s="47"/>
      <c r="Q1423" s="47"/>
      <c r="R1423" s="47"/>
      <c r="S1423" s="47"/>
      <c r="T1423" s="47"/>
      <c r="U1423" s="47"/>
      <c r="V1423" s="47"/>
      <c r="W1423" s="47"/>
      <c r="X1423" s="47"/>
      <c r="Y1423" s="47"/>
      <c r="Z1423" s="47"/>
      <c r="AA1423" s="47"/>
      <c r="AB1423" s="47"/>
      <c r="AC1423" s="47"/>
      <c r="AD1423" s="47"/>
      <c r="AE1423" s="47"/>
      <c r="AF1423" s="47"/>
      <c r="AG1423" s="47"/>
      <c r="AH1423" s="47"/>
      <c r="AI1423" s="47"/>
      <c r="AJ1423" s="47"/>
      <c r="AK1423" s="47"/>
      <c r="AL1423" s="47"/>
      <c r="AM1423" s="47"/>
      <c r="AN1423" s="47"/>
      <c r="AO1423" s="47"/>
      <c r="AP1423" s="47"/>
      <c r="AQ1423" s="47"/>
      <c r="AR1423" s="47"/>
      <c r="AS1423" s="47"/>
      <c r="AT1423" s="47"/>
      <c r="AU1423" s="47"/>
      <c r="AV1423" s="47"/>
      <c r="AW1423" s="47"/>
      <c r="AX1423" s="47"/>
      <c r="AY1423" s="47"/>
      <c r="AZ1423" s="47"/>
      <c r="BA1423" s="47"/>
      <c r="BB1423" s="47"/>
      <c r="BC1423" s="47"/>
      <c r="BD1423" s="47"/>
      <c r="BE1423" s="47"/>
      <c r="BF1423" s="47"/>
      <c r="BG1423" s="47"/>
      <c r="BH1423" s="47"/>
      <c r="BI1423" s="47"/>
      <c r="BJ1423" s="47"/>
      <c r="BK1423" s="47"/>
      <c r="BL1423" s="47"/>
      <c r="BM1423" s="47"/>
      <c r="BN1423" s="47"/>
      <c r="BO1423" s="47"/>
      <c r="BP1423" s="47"/>
    </row>
    <row r="1424" spans="1:68" ht="12.75" customHeight="1">
      <c r="A1424" s="47"/>
      <c r="B1424" s="47"/>
      <c r="C1424" s="47"/>
      <c r="D1424" s="47"/>
      <c r="E1424" s="47"/>
      <c r="F1424" s="47"/>
      <c r="G1424" s="47"/>
      <c r="H1424" s="50"/>
      <c r="I1424" s="47"/>
      <c r="J1424" s="47"/>
      <c r="K1424" s="61"/>
      <c r="L1424" s="47"/>
      <c r="M1424" s="47"/>
      <c r="N1424" s="47"/>
      <c r="O1424" s="47"/>
      <c r="P1424" s="47"/>
      <c r="Q1424" s="47"/>
      <c r="R1424" s="47"/>
      <c r="S1424" s="47"/>
      <c r="T1424" s="47"/>
      <c r="U1424" s="47"/>
      <c r="V1424" s="47"/>
      <c r="W1424" s="47"/>
      <c r="X1424" s="47"/>
      <c r="Y1424" s="47"/>
      <c r="Z1424" s="47"/>
      <c r="AA1424" s="47"/>
      <c r="AB1424" s="47"/>
      <c r="AC1424" s="47"/>
      <c r="AD1424" s="47"/>
      <c r="AE1424" s="47"/>
      <c r="AF1424" s="47"/>
      <c r="AG1424" s="47"/>
      <c r="AH1424" s="47"/>
      <c r="AI1424" s="47"/>
      <c r="AJ1424" s="47"/>
      <c r="AK1424" s="47"/>
      <c r="AL1424" s="47"/>
      <c r="AM1424" s="47"/>
      <c r="AN1424" s="47"/>
      <c r="AO1424" s="47"/>
      <c r="AP1424" s="47"/>
      <c r="AQ1424" s="47"/>
      <c r="AR1424" s="47"/>
      <c r="AS1424" s="47"/>
      <c r="AT1424" s="47"/>
      <c r="AU1424" s="47"/>
      <c r="AV1424" s="47"/>
      <c r="AW1424" s="47"/>
      <c r="AX1424" s="47"/>
      <c r="AY1424" s="47"/>
      <c r="AZ1424" s="47"/>
      <c r="BA1424" s="47"/>
      <c r="BB1424" s="47"/>
      <c r="BC1424" s="47"/>
      <c r="BD1424" s="47"/>
      <c r="BE1424" s="47"/>
      <c r="BF1424" s="47"/>
      <c r="BG1424" s="47"/>
      <c r="BH1424" s="47"/>
      <c r="BI1424" s="47"/>
      <c r="BJ1424" s="47"/>
      <c r="BK1424" s="47"/>
      <c r="BL1424" s="47"/>
      <c r="BM1424" s="47"/>
      <c r="BN1424" s="47"/>
      <c r="BO1424" s="47"/>
      <c r="BP1424" s="47"/>
    </row>
    <row r="1425" spans="1:68" ht="12.75" customHeight="1">
      <c r="A1425" s="47"/>
      <c r="B1425" s="47"/>
      <c r="C1425" s="47"/>
      <c r="D1425" s="47"/>
      <c r="E1425" s="47"/>
      <c r="F1425" s="47"/>
      <c r="G1425" s="47"/>
      <c r="H1425" s="50"/>
      <c r="I1425" s="47"/>
      <c r="J1425" s="47"/>
      <c r="K1425" s="61"/>
      <c r="L1425" s="47"/>
      <c r="M1425" s="47"/>
      <c r="N1425" s="47"/>
      <c r="O1425" s="47"/>
      <c r="P1425" s="47"/>
      <c r="Q1425" s="47"/>
      <c r="R1425" s="47"/>
      <c r="S1425" s="47"/>
      <c r="T1425" s="47"/>
      <c r="U1425" s="47"/>
      <c r="V1425" s="47"/>
      <c r="W1425" s="47"/>
      <c r="X1425" s="47"/>
      <c r="Y1425" s="47"/>
      <c r="Z1425" s="47"/>
      <c r="AA1425" s="47"/>
      <c r="AB1425" s="47"/>
      <c r="AC1425" s="47"/>
      <c r="AD1425" s="47"/>
      <c r="AE1425" s="47"/>
      <c r="AF1425" s="47"/>
      <c r="AG1425" s="47"/>
      <c r="AH1425" s="47"/>
      <c r="AI1425" s="47"/>
      <c r="AJ1425" s="47"/>
      <c r="AK1425" s="47"/>
      <c r="AL1425" s="47"/>
      <c r="AM1425" s="47"/>
      <c r="AN1425" s="47"/>
      <c r="AO1425" s="47"/>
      <c r="AP1425" s="47"/>
      <c r="AQ1425" s="47"/>
      <c r="AR1425" s="47"/>
      <c r="AS1425" s="47"/>
      <c r="AT1425" s="47"/>
      <c r="AU1425" s="47"/>
      <c r="AV1425" s="47"/>
      <c r="AW1425" s="47"/>
      <c r="AX1425" s="47"/>
      <c r="AY1425" s="47"/>
      <c r="AZ1425" s="47"/>
      <c r="BA1425" s="47"/>
      <c r="BB1425" s="47"/>
      <c r="BC1425" s="47"/>
      <c r="BD1425" s="47"/>
      <c r="BE1425" s="47"/>
      <c r="BF1425" s="47"/>
      <c r="BG1425" s="47"/>
      <c r="BH1425" s="47"/>
      <c r="BI1425" s="47"/>
      <c r="BJ1425" s="47"/>
      <c r="BK1425" s="47"/>
      <c r="BL1425" s="47"/>
      <c r="BM1425" s="47"/>
      <c r="BN1425" s="47"/>
      <c r="BO1425" s="47"/>
      <c r="BP1425" s="47"/>
    </row>
    <row r="1426" spans="1:68" ht="12.75" customHeight="1">
      <c r="A1426" s="47"/>
      <c r="B1426" s="47"/>
      <c r="C1426" s="47"/>
      <c r="D1426" s="47"/>
      <c r="E1426" s="47"/>
      <c r="F1426" s="47"/>
      <c r="G1426" s="47"/>
      <c r="H1426" s="50"/>
      <c r="I1426" s="47"/>
      <c r="J1426" s="47"/>
      <c r="K1426" s="61"/>
      <c r="L1426" s="47"/>
      <c r="M1426" s="47"/>
      <c r="N1426" s="47"/>
      <c r="O1426" s="47"/>
      <c r="P1426" s="47"/>
      <c r="Q1426" s="47"/>
      <c r="R1426" s="47"/>
      <c r="S1426" s="47"/>
      <c r="T1426" s="47"/>
      <c r="U1426" s="47"/>
      <c r="V1426" s="47"/>
      <c r="W1426" s="47"/>
      <c r="X1426" s="47"/>
      <c r="Y1426" s="47"/>
      <c r="Z1426" s="47"/>
      <c r="AA1426" s="47"/>
      <c r="AB1426" s="47"/>
      <c r="AC1426" s="47"/>
      <c r="AD1426" s="47"/>
      <c r="AE1426" s="47"/>
      <c r="AF1426" s="47"/>
      <c r="AG1426" s="47"/>
      <c r="AH1426" s="47"/>
      <c r="AI1426" s="47"/>
      <c r="AJ1426" s="47"/>
      <c r="AK1426" s="47"/>
      <c r="AL1426" s="47"/>
      <c r="AM1426" s="47"/>
      <c r="AN1426" s="47"/>
      <c r="AO1426" s="47"/>
      <c r="AP1426" s="47"/>
      <c r="AQ1426" s="47"/>
      <c r="AR1426" s="47"/>
      <c r="AS1426" s="47"/>
      <c r="AT1426" s="47"/>
      <c r="AU1426" s="47"/>
      <c r="AV1426" s="47"/>
      <c r="AW1426" s="47"/>
      <c r="AX1426" s="47"/>
      <c r="AY1426" s="47"/>
      <c r="AZ1426" s="47"/>
      <c r="BA1426" s="47"/>
      <c r="BB1426" s="47"/>
      <c r="BC1426" s="47"/>
      <c r="BD1426" s="47"/>
      <c r="BE1426" s="47"/>
      <c r="BF1426" s="47"/>
      <c r="BG1426" s="47"/>
      <c r="BH1426" s="47"/>
      <c r="BI1426" s="47"/>
      <c r="BJ1426" s="47"/>
      <c r="BK1426" s="47"/>
      <c r="BL1426" s="47"/>
      <c r="BM1426" s="47"/>
      <c r="BN1426" s="47"/>
      <c r="BO1426" s="47"/>
      <c r="BP1426" s="47"/>
    </row>
    <row r="1427" spans="1:68" ht="12.75" customHeight="1">
      <c r="A1427" s="47"/>
      <c r="B1427" s="47"/>
      <c r="C1427" s="47"/>
      <c r="D1427" s="47"/>
      <c r="E1427" s="47"/>
      <c r="F1427" s="47"/>
      <c r="G1427" s="47"/>
      <c r="H1427" s="50"/>
      <c r="I1427" s="47"/>
      <c r="J1427" s="47"/>
      <c r="K1427" s="61"/>
      <c r="L1427" s="47"/>
      <c r="M1427" s="47"/>
      <c r="N1427" s="47"/>
      <c r="O1427" s="47"/>
      <c r="P1427" s="47"/>
      <c r="Q1427" s="47"/>
      <c r="R1427" s="47"/>
      <c r="S1427" s="47"/>
      <c r="T1427" s="47"/>
      <c r="U1427" s="47"/>
      <c r="V1427" s="47"/>
      <c r="W1427" s="47"/>
      <c r="X1427" s="47"/>
      <c r="Y1427" s="47"/>
      <c r="Z1427" s="47"/>
      <c r="AA1427" s="47"/>
      <c r="AB1427" s="47"/>
      <c r="AC1427" s="47"/>
      <c r="AD1427" s="47"/>
      <c r="AE1427" s="47"/>
      <c r="AF1427" s="47"/>
      <c r="AG1427" s="47"/>
      <c r="AH1427" s="47"/>
      <c r="AI1427" s="47"/>
      <c r="AJ1427" s="47"/>
      <c r="AK1427" s="47"/>
      <c r="AL1427" s="47"/>
      <c r="AM1427" s="47"/>
      <c r="AN1427" s="47"/>
      <c r="AO1427" s="47"/>
      <c r="AP1427" s="47"/>
      <c r="AQ1427" s="47"/>
      <c r="AR1427" s="47"/>
      <c r="AS1427" s="47"/>
      <c r="AT1427" s="47"/>
      <c r="AU1427" s="47"/>
      <c r="AV1427" s="47"/>
      <c r="AW1427" s="47"/>
      <c r="AX1427" s="47"/>
      <c r="AY1427" s="47"/>
      <c r="AZ1427" s="47"/>
      <c r="BA1427" s="47"/>
      <c r="BB1427" s="47"/>
      <c r="BC1427" s="47"/>
      <c r="BD1427" s="47"/>
      <c r="BE1427" s="47"/>
      <c r="BF1427" s="47"/>
      <c r="BG1427" s="47"/>
      <c r="BH1427" s="47"/>
      <c r="BI1427" s="47"/>
      <c r="BJ1427" s="47"/>
      <c r="BK1427" s="47"/>
      <c r="BL1427" s="47"/>
      <c r="BM1427" s="47"/>
      <c r="BN1427" s="47"/>
      <c r="BO1427" s="47"/>
      <c r="BP1427" s="47"/>
    </row>
    <row r="1428" spans="1:68" ht="12.75" customHeight="1">
      <c r="A1428" s="47"/>
      <c r="B1428" s="47"/>
      <c r="C1428" s="47"/>
      <c r="D1428" s="47"/>
      <c r="E1428" s="47"/>
      <c r="F1428" s="47"/>
      <c r="G1428" s="47"/>
      <c r="H1428" s="50"/>
      <c r="I1428" s="47"/>
      <c r="J1428" s="47"/>
      <c r="K1428" s="61"/>
      <c r="L1428" s="47"/>
      <c r="M1428" s="47"/>
      <c r="N1428" s="47"/>
      <c r="O1428" s="47"/>
      <c r="P1428" s="47"/>
      <c r="Q1428" s="47"/>
      <c r="R1428" s="47"/>
      <c r="S1428" s="47"/>
      <c r="T1428" s="47"/>
      <c r="U1428" s="47"/>
      <c r="V1428" s="47"/>
      <c r="W1428" s="47"/>
      <c r="X1428" s="47"/>
      <c r="Y1428" s="47"/>
      <c r="Z1428" s="47"/>
      <c r="AA1428" s="47"/>
      <c r="AB1428" s="47"/>
      <c r="AC1428" s="47"/>
      <c r="AD1428" s="47"/>
      <c r="AE1428" s="47"/>
      <c r="AF1428" s="47"/>
      <c r="AG1428" s="47"/>
      <c r="AH1428" s="47"/>
      <c r="AI1428" s="47"/>
      <c r="AJ1428" s="47"/>
      <c r="AK1428" s="47"/>
      <c r="AL1428" s="47"/>
      <c r="AM1428" s="47"/>
      <c r="AN1428" s="47"/>
      <c r="AO1428" s="47"/>
      <c r="AP1428" s="47"/>
      <c r="AQ1428" s="47"/>
      <c r="AR1428" s="47"/>
      <c r="AS1428" s="47"/>
      <c r="AT1428" s="47"/>
      <c r="AU1428" s="47"/>
      <c r="AV1428" s="47"/>
      <c r="AW1428" s="47"/>
      <c r="AX1428" s="47"/>
      <c r="AY1428" s="47"/>
      <c r="AZ1428" s="47"/>
      <c r="BA1428" s="47"/>
      <c r="BB1428" s="47"/>
      <c r="BC1428" s="47"/>
      <c r="BD1428" s="47"/>
      <c r="BE1428" s="47"/>
      <c r="BF1428" s="47"/>
      <c r="BG1428" s="47"/>
      <c r="BH1428" s="47"/>
      <c r="BI1428" s="47"/>
      <c r="BJ1428" s="47"/>
      <c r="BK1428" s="47"/>
      <c r="BL1428" s="47"/>
      <c r="BM1428" s="47"/>
      <c r="BN1428" s="47"/>
      <c r="BO1428" s="47"/>
      <c r="BP1428" s="47"/>
    </row>
    <row r="1429" spans="1:68" ht="12.75" customHeight="1">
      <c r="A1429" s="47"/>
      <c r="B1429" s="47"/>
      <c r="C1429" s="47"/>
      <c r="D1429" s="47"/>
      <c r="E1429" s="47"/>
      <c r="F1429" s="47"/>
      <c r="G1429" s="47"/>
      <c r="H1429" s="50"/>
      <c r="I1429" s="47"/>
      <c r="J1429" s="47"/>
      <c r="K1429" s="61"/>
      <c r="L1429" s="47"/>
      <c r="M1429" s="47"/>
      <c r="N1429" s="47"/>
      <c r="O1429" s="47"/>
      <c r="P1429" s="47"/>
      <c r="Q1429" s="47"/>
      <c r="R1429" s="47"/>
      <c r="S1429" s="47"/>
      <c r="T1429" s="47"/>
      <c r="U1429" s="47"/>
      <c r="V1429" s="47"/>
      <c r="W1429" s="47"/>
      <c r="X1429" s="47"/>
      <c r="Y1429" s="47"/>
      <c r="Z1429" s="47"/>
      <c r="AA1429" s="47"/>
      <c r="AB1429" s="47"/>
      <c r="AC1429" s="47"/>
      <c r="AD1429" s="47"/>
      <c r="AE1429" s="47"/>
      <c r="AF1429" s="47"/>
      <c r="AG1429" s="47"/>
      <c r="AH1429" s="47"/>
      <c r="AI1429" s="47"/>
      <c r="AJ1429" s="47"/>
      <c r="AK1429" s="47"/>
      <c r="AL1429" s="47"/>
      <c r="AM1429" s="47"/>
      <c r="AN1429" s="47"/>
      <c r="AO1429" s="47"/>
      <c r="AP1429" s="47"/>
      <c r="AQ1429" s="47"/>
      <c r="AR1429" s="47"/>
      <c r="AS1429" s="47"/>
      <c r="AT1429" s="47"/>
      <c r="AU1429" s="47"/>
      <c r="AV1429" s="47"/>
      <c r="AW1429" s="47"/>
      <c r="AX1429" s="47"/>
      <c r="AY1429" s="47"/>
      <c r="AZ1429" s="47"/>
      <c r="BA1429" s="47"/>
      <c r="BB1429" s="47"/>
      <c r="BC1429" s="47"/>
      <c r="BD1429" s="47"/>
      <c r="BE1429" s="47"/>
      <c r="BF1429" s="47"/>
      <c r="BG1429" s="47"/>
      <c r="BH1429" s="47"/>
      <c r="BI1429" s="47"/>
      <c r="BJ1429" s="47"/>
      <c r="BK1429" s="47"/>
      <c r="BL1429" s="47"/>
      <c r="BM1429" s="47"/>
      <c r="BN1429" s="47"/>
      <c r="BO1429" s="47"/>
      <c r="BP1429" s="47"/>
    </row>
    <row r="1430" spans="1:68" ht="12.75" customHeight="1">
      <c r="A1430" s="47"/>
      <c r="B1430" s="47"/>
      <c r="C1430" s="47"/>
      <c r="D1430" s="47"/>
      <c r="E1430" s="47"/>
      <c r="F1430" s="47"/>
      <c r="G1430" s="47"/>
      <c r="H1430" s="50"/>
      <c r="I1430" s="47"/>
      <c r="J1430" s="47"/>
      <c r="K1430" s="61"/>
      <c r="L1430" s="47"/>
      <c r="M1430" s="47"/>
      <c r="N1430" s="47"/>
      <c r="O1430" s="47"/>
      <c r="P1430" s="47"/>
      <c r="Q1430" s="47"/>
      <c r="R1430" s="47"/>
      <c r="S1430" s="47"/>
      <c r="T1430" s="47"/>
      <c r="U1430" s="47"/>
      <c r="V1430" s="47"/>
      <c r="W1430" s="47"/>
      <c r="X1430" s="47"/>
      <c r="Y1430" s="47"/>
      <c r="Z1430" s="47"/>
      <c r="AA1430" s="47"/>
      <c r="AB1430" s="47"/>
      <c r="AC1430" s="47"/>
      <c r="AD1430" s="47"/>
      <c r="AE1430" s="47"/>
      <c r="AF1430" s="47"/>
      <c r="AG1430" s="47"/>
      <c r="AH1430" s="47"/>
      <c r="AI1430" s="47"/>
      <c r="AJ1430" s="47"/>
      <c r="AK1430" s="47"/>
      <c r="AL1430" s="47"/>
      <c r="AM1430" s="47"/>
      <c r="AN1430" s="47"/>
      <c r="AO1430" s="47"/>
      <c r="AP1430" s="47"/>
      <c r="AQ1430" s="47"/>
      <c r="AR1430" s="47"/>
      <c r="AS1430" s="47"/>
      <c r="AT1430" s="47"/>
      <c r="AU1430" s="47"/>
      <c r="AV1430" s="47"/>
      <c r="AW1430" s="47"/>
      <c r="AX1430" s="47"/>
      <c r="AY1430" s="47"/>
      <c r="AZ1430" s="47"/>
      <c r="BA1430" s="47"/>
      <c r="BB1430" s="47"/>
      <c r="BC1430" s="47"/>
      <c r="BD1430" s="47"/>
      <c r="BE1430" s="47"/>
      <c r="BF1430" s="47"/>
      <c r="BG1430" s="47"/>
      <c r="BH1430" s="47"/>
      <c r="BI1430" s="47"/>
      <c r="BJ1430" s="47"/>
      <c r="BK1430" s="47"/>
      <c r="BL1430" s="47"/>
      <c r="BM1430" s="47"/>
      <c r="BN1430" s="47"/>
      <c r="BO1430" s="47"/>
      <c r="BP1430" s="47"/>
    </row>
    <row r="1431" spans="1:68" ht="12.75" customHeight="1">
      <c r="A1431" s="47"/>
      <c r="B1431" s="47"/>
      <c r="C1431" s="47"/>
      <c r="D1431" s="47"/>
      <c r="E1431" s="47"/>
      <c r="F1431" s="47"/>
      <c r="G1431" s="47"/>
      <c r="H1431" s="50"/>
      <c r="I1431" s="47"/>
      <c r="J1431" s="47"/>
      <c r="K1431" s="61"/>
      <c r="L1431" s="47"/>
      <c r="M1431" s="47"/>
      <c r="N1431" s="47"/>
      <c r="O1431" s="47"/>
      <c r="P1431" s="47"/>
      <c r="Q1431" s="47"/>
      <c r="R1431" s="47"/>
      <c r="S1431" s="47"/>
      <c r="T1431" s="47"/>
      <c r="U1431" s="47"/>
      <c r="V1431" s="47"/>
      <c r="W1431" s="47"/>
      <c r="X1431" s="47"/>
      <c r="Y1431" s="47"/>
      <c r="Z1431" s="47"/>
      <c r="AA1431" s="47"/>
      <c r="AB1431" s="47"/>
      <c r="AC1431" s="47"/>
      <c r="AD1431" s="47"/>
      <c r="AE1431" s="47"/>
      <c r="AF1431" s="47"/>
      <c r="AG1431" s="47"/>
      <c r="AH1431" s="47"/>
      <c r="AI1431" s="47"/>
      <c r="AJ1431" s="47"/>
      <c r="AK1431" s="47"/>
      <c r="AL1431" s="47"/>
      <c r="AM1431" s="47"/>
      <c r="AN1431" s="47"/>
      <c r="AO1431" s="47"/>
      <c r="AP1431" s="47"/>
      <c r="AQ1431" s="47"/>
      <c r="AR1431" s="47"/>
      <c r="AS1431" s="47"/>
      <c r="AT1431" s="47"/>
      <c r="AU1431" s="47"/>
      <c r="AV1431" s="47"/>
      <c r="AW1431" s="47"/>
      <c r="AX1431" s="47"/>
      <c r="AY1431" s="47"/>
      <c r="AZ1431" s="47"/>
      <c r="BA1431" s="47"/>
      <c r="BB1431" s="47"/>
      <c r="BC1431" s="47"/>
      <c r="BD1431" s="47"/>
      <c r="BE1431" s="47"/>
      <c r="BF1431" s="47"/>
      <c r="BG1431" s="47"/>
      <c r="BH1431" s="47"/>
      <c r="BI1431" s="47"/>
      <c r="BJ1431" s="47"/>
      <c r="BK1431" s="47"/>
      <c r="BL1431" s="47"/>
      <c r="BM1431" s="47"/>
      <c r="BN1431" s="47"/>
      <c r="BO1431" s="47"/>
      <c r="BP1431" s="47"/>
    </row>
    <row r="1432" spans="1:68" ht="12.75" customHeight="1">
      <c r="A1432" s="47"/>
      <c r="B1432" s="47"/>
      <c r="C1432" s="47"/>
      <c r="D1432" s="47"/>
      <c r="E1432" s="47"/>
      <c r="F1432" s="47"/>
      <c r="G1432" s="47"/>
      <c r="H1432" s="50"/>
      <c r="I1432" s="47"/>
      <c r="J1432" s="47"/>
      <c r="K1432" s="61"/>
      <c r="L1432" s="47"/>
      <c r="M1432" s="47"/>
      <c r="N1432" s="47"/>
      <c r="O1432" s="47"/>
      <c r="P1432" s="47"/>
      <c r="Q1432" s="47"/>
      <c r="R1432" s="47"/>
      <c r="S1432" s="47"/>
      <c r="T1432" s="47"/>
      <c r="U1432" s="47"/>
      <c r="V1432" s="47"/>
      <c r="W1432" s="47"/>
      <c r="X1432" s="47"/>
      <c r="Y1432" s="47"/>
      <c r="Z1432" s="47"/>
      <c r="AA1432" s="47"/>
      <c r="AB1432" s="47"/>
      <c r="AC1432" s="47"/>
      <c r="AD1432" s="47"/>
      <c r="AE1432" s="47"/>
      <c r="AF1432" s="47"/>
      <c r="AG1432" s="47"/>
      <c r="AH1432" s="47"/>
      <c r="AI1432" s="47"/>
      <c r="AJ1432" s="47"/>
      <c r="AK1432" s="47"/>
      <c r="AL1432" s="47"/>
      <c r="AM1432" s="47"/>
      <c r="AN1432" s="47"/>
      <c r="AO1432" s="47"/>
      <c r="AP1432" s="47"/>
      <c r="AQ1432" s="47"/>
      <c r="AR1432" s="47"/>
      <c r="AS1432" s="47"/>
      <c r="AT1432" s="47"/>
      <c r="AU1432" s="47"/>
      <c r="AV1432" s="47"/>
      <c r="AW1432" s="47"/>
      <c r="AX1432" s="47"/>
      <c r="AY1432" s="47"/>
      <c r="AZ1432" s="47"/>
      <c r="BA1432" s="47"/>
      <c r="BB1432" s="47"/>
      <c r="BC1432" s="47"/>
      <c r="BD1432" s="47"/>
      <c r="BE1432" s="47"/>
      <c r="BF1432" s="47"/>
      <c r="BG1432" s="47"/>
      <c r="BH1432" s="47"/>
      <c r="BI1432" s="47"/>
      <c r="BJ1432" s="47"/>
      <c r="BK1432" s="47"/>
      <c r="BL1432" s="47"/>
      <c r="BM1432" s="47"/>
      <c r="BN1432" s="47"/>
      <c r="BO1432" s="47"/>
      <c r="BP1432" s="47"/>
    </row>
    <row r="1433" spans="1:68" ht="12.75" customHeight="1">
      <c r="A1433" s="47"/>
      <c r="B1433" s="47"/>
      <c r="C1433" s="47"/>
      <c r="D1433" s="47"/>
      <c r="E1433" s="47"/>
      <c r="F1433" s="47"/>
      <c r="G1433" s="47"/>
      <c r="H1433" s="50"/>
      <c r="I1433" s="47"/>
      <c r="J1433" s="47"/>
      <c r="K1433" s="61"/>
      <c r="L1433" s="47"/>
      <c r="M1433" s="47"/>
      <c r="N1433" s="47"/>
      <c r="O1433" s="47"/>
      <c r="P1433" s="47"/>
      <c r="Q1433" s="47"/>
      <c r="R1433" s="47"/>
      <c r="S1433" s="47"/>
      <c r="T1433" s="47"/>
      <c r="U1433" s="47"/>
      <c r="V1433" s="47"/>
      <c r="W1433" s="47"/>
      <c r="X1433" s="47"/>
      <c r="Y1433" s="47"/>
      <c r="Z1433" s="47"/>
      <c r="AA1433" s="47"/>
      <c r="AB1433" s="47"/>
      <c r="AC1433" s="47"/>
      <c r="AD1433" s="47"/>
      <c r="AE1433" s="47"/>
      <c r="AF1433" s="47"/>
      <c r="AG1433" s="47"/>
      <c r="AH1433" s="47"/>
      <c r="AI1433" s="47"/>
      <c r="AJ1433" s="47"/>
      <c r="AK1433" s="47"/>
      <c r="AL1433" s="47"/>
      <c r="AM1433" s="47"/>
      <c r="AN1433" s="47"/>
      <c r="AO1433" s="47"/>
      <c r="AP1433" s="47"/>
      <c r="AQ1433" s="47"/>
      <c r="AR1433" s="47"/>
      <c r="AS1433" s="47"/>
      <c r="AT1433" s="47"/>
      <c r="AU1433" s="47"/>
      <c r="AV1433" s="47"/>
      <c r="AW1433" s="47"/>
      <c r="AX1433" s="47"/>
      <c r="AY1433" s="47"/>
      <c r="AZ1433" s="47"/>
      <c r="BA1433" s="47"/>
      <c r="BB1433" s="47"/>
      <c r="BC1433" s="47"/>
      <c r="BD1433" s="47"/>
      <c r="BE1433" s="47"/>
      <c r="BF1433" s="47"/>
      <c r="BG1433" s="47"/>
      <c r="BH1433" s="47"/>
      <c r="BI1433" s="47"/>
      <c r="BJ1433" s="47"/>
      <c r="BK1433" s="47"/>
      <c r="BL1433" s="47"/>
      <c r="BM1433" s="47"/>
      <c r="BN1433" s="47"/>
      <c r="BO1433" s="47"/>
      <c r="BP1433" s="47"/>
    </row>
    <row r="1434" spans="1:68" ht="12.75" customHeight="1">
      <c r="A1434" s="47"/>
      <c r="B1434" s="47"/>
      <c r="C1434" s="47"/>
      <c r="D1434" s="47"/>
      <c r="E1434" s="47"/>
      <c r="F1434" s="47"/>
      <c r="G1434" s="47"/>
      <c r="H1434" s="50"/>
      <c r="I1434" s="47"/>
      <c r="J1434" s="47"/>
      <c r="K1434" s="61"/>
      <c r="L1434" s="47"/>
      <c r="M1434" s="47"/>
      <c r="N1434" s="47"/>
      <c r="O1434" s="47"/>
      <c r="P1434" s="47"/>
      <c r="Q1434" s="47"/>
      <c r="R1434" s="47"/>
      <c r="S1434" s="47"/>
      <c r="T1434" s="47"/>
      <c r="U1434" s="47"/>
      <c r="V1434" s="47"/>
      <c r="W1434" s="47"/>
      <c r="X1434" s="47"/>
      <c r="Y1434" s="47"/>
      <c r="Z1434" s="47"/>
      <c r="AA1434" s="47"/>
      <c r="AB1434" s="47"/>
      <c r="AC1434" s="47"/>
      <c r="AD1434" s="47"/>
      <c r="AE1434" s="47"/>
      <c r="AF1434" s="47"/>
      <c r="AG1434" s="47"/>
      <c r="AH1434" s="47"/>
      <c r="AI1434" s="47"/>
      <c r="AJ1434" s="47"/>
      <c r="AK1434" s="47"/>
      <c r="AL1434" s="47"/>
      <c r="AM1434" s="47"/>
      <c r="AN1434" s="47"/>
      <c r="AO1434" s="47"/>
      <c r="AP1434" s="47"/>
      <c r="AQ1434" s="47"/>
      <c r="AR1434" s="47"/>
      <c r="AS1434" s="47"/>
      <c r="AT1434" s="47"/>
      <c r="AU1434" s="47"/>
      <c r="AV1434" s="47"/>
      <c r="AW1434" s="47"/>
      <c r="AX1434" s="47"/>
      <c r="AY1434" s="47"/>
      <c r="AZ1434" s="47"/>
      <c r="BA1434" s="47"/>
      <c r="BB1434" s="47"/>
      <c r="BC1434" s="47"/>
      <c r="BD1434" s="47"/>
      <c r="BE1434" s="47"/>
      <c r="BF1434" s="47"/>
      <c r="BG1434" s="47"/>
      <c r="BH1434" s="47"/>
      <c r="BI1434" s="47"/>
      <c r="BJ1434" s="47"/>
      <c r="BK1434" s="47"/>
      <c r="BL1434" s="47"/>
      <c r="BM1434" s="47"/>
      <c r="BN1434" s="47"/>
      <c r="BO1434" s="47"/>
      <c r="BP1434" s="47"/>
    </row>
    <row r="1435" spans="1:68" ht="12.75" customHeight="1">
      <c r="A1435" s="47"/>
      <c r="B1435" s="47"/>
      <c r="C1435" s="47"/>
      <c r="D1435" s="47"/>
      <c r="E1435" s="47"/>
      <c r="F1435" s="47"/>
      <c r="G1435" s="47"/>
      <c r="H1435" s="50"/>
      <c r="I1435" s="47"/>
      <c r="J1435" s="47"/>
      <c r="K1435" s="61"/>
      <c r="L1435" s="47"/>
      <c r="M1435" s="47"/>
      <c r="N1435" s="47"/>
      <c r="O1435" s="47"/>
      <c r="P1435" s="47"/>
      <c r="Q1435" s="47"/>
      <c r="R1435" s="47"/>
      <c r="S1435" s="47"/>
      <c r="T1435" s="47"/>
      <c r="U1435" s="47"/>
      <c r="V1435" s="47"/>
      <c r="W1435" s="47"/>
      <c r="X1435" s="47"/>
      <c r="Y1435" s="47"/>
      <c r="Z1435" s="47"/>
      <c r="AA1435" s="47"/>
      <c r="AB1435" s="47"/>
      <c r="AC1435" s="47"/>
      <c r="AD1435" s="47"/>
      <c r="AE1435" s="47"/>
      <c r="AF1435" s="47"/>
      <c r="AG1435" s="47"/>
      <c r="AH1435" s="47"/>
      <c r="AI1435" s="47"/>
      <c r="AJ1435" s="47"/>
      <c r="AK1435" s="47"/>
      <c r="AL1435" s="47"/>
      <c r="AM1435" s="47"/>
      <c r="AN1435" s="47"/>
      <c r="AO1435" s="47"/>
      <c r="AP1435" s="47"/>
      <c r="AQ1435" s="47"/>
      <c r="AR1435" s="47"/>
      <c r="AS1435" s="47"/>
      <c r="AT1435" s="47"/>
      <c r="AU1435" s="47"/>
      <c r="AV1435" s="47"/>
      <c r="AW1435" s="47"/>
      <c r="AX1435" s="47"/>
      <c r="AY1435" s="47"/>
      <c r="AZ1435" s="47"/>
      <c r="BA1435" s="47"/>
      <c r="BB1435" s="47"/>
      <c r="BC1435" s="47"/>
      <c r="BD1435" s="47"/>
      <c r="BE1435" s="47"/>
      <c r="BF1435" s="47"/>
      <c r="BG1435" s="47"/>
      <c r="BH1435" s="47"/>
      <c r="BI1435" s="47"/>
      <c r="BJ1435" s="47"/>
      <c r="BK1435" s="47"/>
      <c r="BL1435" s="47"/>
      <c r="BM1435" s="47"/>
      <c r="BN1435" s="47"/>
      <c r="BO1435" s="47"/>
      <c r="BP1435" s="47"/>
    </row>
    <row r="1436" spans="1:68" ht="12.75" customHeight="1">
      <c r="A1436" s="47"/>
      <c r="B1436" s="47"/>
      <c r="C1436" s="47"/>
      <c r="D1436" s="47"/>
      <c r="E1436" s="47"/>
      <c r="F1436" s="47"/>
      <c r="G1436" s="47"/>
      <c r="H1436" s="50"/>
      <c r="I1436" s="47"/>
      <c r="J1436" s="47"/>
      <c r="K1436" s="61"/>
      <c r="L1436" s="47"/>
      <c r="M1436" s="47"/>
      <c r="N1436" s="47"/>
      <c r="O1436" s="47"/>
      <c r="P1436" s="47"/>
      <c r="Q1436" s="47"/>
      <c r="R1436" s="47"/>
      <c r="S1436" s="47"/>
      <c r="T1436" s="47"/>
      <c r="U1436" s="47"/>
      <c r="V1436" s="47"/>
      <c r="W1436" s="47"/>
      <c r="X1436" s="47"/>
      <c r="Y1436" s="47"/>
      <c r="Z1436" s="47"/>
      <c r="AA1436" s="47"/>
      <c r="AB1436" s="47"/>
      <c r="AC1436" s="47"/>
      <c r="AD1436" s="47"/>
      <c r="AE1436" s="47"/>
      <c r="AF1436" s="47"/>
      <c r="AG1436" s="47"/>
      <c r="AH1436" s="47"/>
      <c r="AI1436" s="47"/>
      <c r="AJ1436" s="47"/>
      <c r="AK1436" s="47"/>
      <c r="AL1436" s="47"/>
      <c r="AM1436" s="47"/>
      <c r="AN1436" s="47"/>
      <c r="AO1436" s="47"/>
      <c r="AP1436" s="47"/>
      <c r="AQ1436" s="47"/>
      <c r="AR1436" s="47"/>
      <c r="AS1436" s="47"/>
      <c r="AT1436" s="47"/>
      <c r="AU1436" s="47"/>
      <c r="AV1436" s="47"/>
      <c r="AW1436" s="47"/>
      <c r="AX1436" s="47"/>
      <c r="AY1436" s="47"/>
      <c r="AZ1436" s="47"/>
      <c r="BA1436" s="47"/>
      <c r="BB1436" s="47"/>
      <c r="BC1436" s="47"/>
      <c r="BD1436" s="47"/>
      <c r="BE1436" s="47"/>
      <c r="BF1436" s="47"/>
      <c r="BG1436" s="47"/>
      <c r="BH1436" s="47"/>
      <c r="BI1436" s="47"/>
      <c r="BJ1436" s="47"/>
      <c r="BK1436" s="47"/>
      <c r="BL1436" s="47"/>
      <c r="BM1436" s="47"/>
      <c r="BN1436" s="47"/>
      <c r="BO1436" s="47"/>
      <c r="BP1436" s="47"/>
    </row>
    <row r="1437" spans="1:68" ht="12.75" customHeight="1">
      <c r="A1437" s="47"/>
      <c r="B1437" s="47"/>
      <c r="C1437" s="47"/>
      <c r="D1437" s="47"/>
      <c r="E1437" s="47"/>
      <c r="F1437" s="47"/>
      <c r="G1437" s="47"/>
      <c r="H1437" s="50"/>
      <c r="I1437" s="47"/>
      <c r="J1437" s="47"/>
      <c r="K1437" s="61"/>
      <c r="L1437" s="47"/>
      <c r="M1437" s="47"/>
      <c r="N1437" s="47"/>
      <c r="O1437" s="47"/>
      <c r="P1437" s="47"/>
      <c r="Q1437" s="47"/>
      <c r="R1437" s="47"/>
      <c r="S1437" s="47"/>
      <c r="T1437" s="47"/>
      <c r="U1437" s="47"/>
      <c r="V1437" s="47"/>
      <c r="W1437" s="47"/>
      <c r="X1437" s="47"/>
      <c r="Y1437" s="47"/>
      <c r="Z1437" s="47"/>
      <c r="AA1437" s="47"/>
      <c r="AB1437" s="47"/>
      <c r="AC1437" s="47"/>
      <c r="AD1437" s="47"/>
      <c r="AE1437" s="47"/>
      <c r="AF1437" s="47"/>
      <c r="AG1437" s="47"/>
      <c r="AH1437" s="47"/>
      <c r="AI1437" s="47"/>
      <c r="AJ1437" s="47"/>
      <c r="AK1437" s="47"/>
      <c r="AL1437" s="47"/>
      <c r="AM1437" s="47"/>
      <c r="AN1437" s="47"/>
      <c r="AO1437" s="47"/>
      <c r="AP1437" s="47"/>
      <c r="AQ1437" s="47"/>
      <c r="AR1437" s="47"/>
      <c r="AS1437" s="47"/>
      <c r="AT1437" s="47"/>
      <c r="AU1437" s="47"/>
      <c r="AV1437" s="47"/>
      <c r="AW1437" s="47"/>
      <c r="AX1437" s="47"/>
      <c r="AY1437" s="47"/>
      <c r="AZ1437" s="47"/>
      <c r="BA1437" s="47"/>
      <c r="BB1437" s="47"/>
      <c r="BC1437" s="47"/>
      <c r="BD1437" s="47"/>
      <c r="BE1437" s="47"/>
      <c r="BF1437" s="47"/>
      <c r="BG1437" s="47"/>
      <c r="BH1437" s="47"/>
      <c r="BI1437" s="47"/>
      <c r="BJ1437" s="47"/>
      <c r="BK1437" s="47"/>
      <c r="BL1437" s="47"/>
      <c r="BM1437" s="47"/>
      <c r="BN1437" s="47"/>
      <c r="BO1437" s="47"/>
      <c r="BP1437" s="47"/>
    </row>
    <row r="1438" spans="1:68" ht="12.75" customHeight="1">
      <c r="A1438" s="47"/>
      <c r="B1438" s="47"/>
      <c r="C1438" s="47"/>
      <c r="D1438" s="47"/>
      <c r="E1438" s="47"/>
      <c r="F1438" s="47"/>
      <c r="G1438" s="47"/>
      <c r="H1438" s="50"/>
      <c r="I1438" s="47"/>
      <c r="J1438" s="47"/>
      <c r="K1438" s="61"/>
      <c r="L1438" s="47"/>
      <c r="M1438" s="47"/>
      <c r="N1438" s="47"/>
      <c r="O1438" s="47"/>
      <c r="P1438" s="47"/>
      <c r="Q1438" s="47"/>
      <c r="R1438" s="47"/>
      <c r="S1438" s="47"/>
      <c r="T1438" s="47"/>
      <c r="U1438" s="47"/>
      <c r="V1438" s="47"/>
      <c r="W1438" s="47"/>
      <c r="X1438" s="47"/>
      <c r="Y1438" s="47"/>
      <c r="Z1438" s="47"/>
      <c r="AA1438" s="47"/>
      <c r="AB1438" s="47"/>
      <c r="AC1438" s="47"/>
      <c r="AD1438" s="47"/>
      <c r="AE1438" s="47"/>
      <c r="AF1438" s="47"/>
      <c r="AG1438" s="47"/>
      <c r="AH1438" s="47"/>
      <c r="AI1438" s="47"/>
      <c r="AJ1438" s="47"/>
      <c r="AK1438" s="47"/>
      <c r="AL1438" s="47"/>
      <c r="AM1438" s="47"/>
      <c r="AN1438" s="47"/>
      <c r="AO1438" s="47"/>
      <c r="AP1438" s="47"/>
      <c r="AQ1438" s="47"/>
      <c r="AR1438" s="47"/>
      <c r="AS1438" s="47"/>
      <c r="AT1438" s="47"/>
      <c r="AU1438" s="47"/>
      <c r="AV1438" s="47"/>
      <c r="AW1438" s="47"/>
      <c r="AX1438" s="47"/>
      <c r="AY1438" s="47"/>
      <c r="AZ1438" s="47"/>
      <c r="BA1438" s="47"/>
      <c r="BB1438" s="47"/>
      <c r="BC1438" s="47"/>
      <c r="BD1438" s="47"/>
      <c r="BE1438" s="47"/>
      <c r="BF1438" s="47"/>
      <c r="BG1438" s="47"/>
      <c r="BH1438" s="47"/>
      <c r="BI1438" s="47"/>
      <c r="BJ1438" s="47"/>
      <c r="BK1438" s="47"/>
      <c r="BL1438" s="47"/>
      <c r="BM1438" s="47"/>
      <c r="BN1438" s="47"/>
      <c r="BO1438" s="47"/>
      <c r="BP1438" s="47"/>
    </row>
    <row r="1439" spans="1:68" ht="12.75" customHeight="1">
      <c r="A1439" s="47"/>
      <c r="B1439" s="47"/>
      <c r="C1439" s="47"/>
      <c r="D1439" s="47"/>
      <c r="E1439" s="47"/>
      <c r="F1439" s="47"/>
      <c r="G1439" s="47"/>
      <c r="H1439" s="50"/>
      <c r="I1439" s="47"/>
      <c r="J1439" s="47"/>
      <c r="K1439" s="61"/>
      <c r="L1439" s="47"/>
      <c r="M1439" s="47"/>
      <c r="N1439" s="47"/>
      <c r="O1439" s="47"/>
      <c r="P1439" s="47"/>
      <c r="Q1439" s="47"/>
      <c r="R1439" s="47"/>
      <c r="S1439" s="47"/>
      <c r="T1439" s="47"/>
      <c r="U1439" s="47"/>
      <c r="V1439" s="47"/>
      <c r="W1439" s="47"/>
      <c r="X1439" s="47"/>
      <c r="Y1439" s="47"/>
      <c r="Z1439" s="47"/>
      <c r="AA1439" s="47"/>
      <c r="AB1439" s="47"/>
      <c r="AC1439" s="47"/>
      <c r="AD1439" s="47"/>
      <c r="AE1439" s="47"/>
      <c r="AF1439" s="47"/>
      <c r="AG1439" s="47"/>
      <c r="AH1439" s="47"/>
      <c r="AI1439" s="47"/>
      <c r="AJ1439" s="47"/>
      <c r="AK1439" s="47"/>
      <c r="AL1439" s="47"/>
      <c r="AM1439" s="47"/>
      <c r="AN1439" s="47"/>
      <c r="AO1439" s="47"/>
      <c r="AP1439" s="47"/>
      <c r="AQ1439" s="47"/>
      <c r="AR1439" s="47"/>
      <c r="AS1439" s="47"/>
      <c r="AT1439" s="47"/>
      <c r="AU1439" s="47"/>
      <c r="AV1439" s="47"/>
      <c r="AW1439" s="47"/>
      <c r="AX1439" s="47"/>
      <c r="AY1439" s="47"/>
      <c r="AZ1439" s="47"/>
      <c r="BA1439" s="47"/>
      <c r="BB1439" s="47"/>
      <c r="BC1439" s="47"/>
      <c r="BD1439" s="47"/>
      <c r="BE1439" s="47"/>
      <c r="BF1439" s="47"/>
      <c r="BG1439" s="47"/>
      <c r="BH1439" s="47"/>
      <c r="BI1439" s="47"/>
      <c r="BJ1439" s="47"/>
      <c r="BK1439" s="47"/>
      <c r="BL1439" s="47"/>
      <c r="BM1439" s="47"/>
      <c r="BN1439" s="47"/>
      <c r="BO1439" s="47"/>
      <c r="BP1439" s="47"/>
    </row>
    <row r="1440" spans="1:68" ht="12.75" customHeight="1">
      <c r="A1440" s="47"/>
      <c r="B1440" s="47"/>
      <c r="C1440" s="47"/>
      <c r="D1440" s="47"/>
      <c r="E1440" s="47"/>
      <c r="F1440" s="47"/>
      <c r="G1440" s="47"/>
      <c r="H1440" s="50"/>
      <c r="I1440" s="47"/>
      <c r="J1440" s="47"/>
      <c r="K1440" s="61"/>
      <c r="L1440" s="47"/>
      <c r="M1440" s="47"/>
      <c r="N1440" s="47"/>
      <c r="O1440" s="47"/>
      <c r="P1440" s="47"/>
      <c r="Q1440" s="47"/>
      <c r="R1440" s="47"/>
      <c r="S1440" s="47"/>
      <c r="T1440" s="47"/>
      <c r="U1440" s="47"/>
      <c r="V1440" s="47"/>
      <c r="W1440" s="47"/>
      <c r="X1440" s="47"/>
      <c r="Y1440" s="47"/>
      <c r="Z1440" s="47"/>
      <c r="AA1440" s="47"/>
      <c r="AB1440" s="47"/>
      <c r="AC1440" s="47"/>
      <c r="AD1440" s="47"/>
      <c r="AE1440" s="47"/>
      <c r="AF1440" s="47"/>
      <c r="AG1440" s="47"/>
      <c r="AH1440" s="47"/>
      <c r="AI1440" s="47"/>
      <c r="AJ1440" s="47"/>
      <c r="AK1440" s="47"/>
      <c r="AL1440" s="47"/>
      <c r="AM1440" s="47"/>
      <c r="AN1440" s="47"/>
      <c r="AO1440" s="47"/>
      <c r="AP1440" s="47"/>
      <c r="AQ1440" s="47"/>
      <c r="AR1440" s="47"/>
      <c r="AS1440" s="47"/>
      <c r="AT1440" s="47"/>
      <c r="AU1440" s="47"/>
      <c r="AV1440" s="47"/>
      <c r="AW1440" s="47"/>
      <c r="AX1440" s="47"/>
      <c r="AY1440" s="47"/>
      <c r="AZ1440" s="47"/>
      <c r="BA1440" s="47"/>
      <c r="BB1440" s="47"/>
      <c r="BC1440" s="47"/>
      <c r="BD1440" s="47"/>
      <c r="BE1440" s="47"/>
      <c r="BF1440" s="47"/>
      <c r="BG1440" s="47"/>
      <c r="BH1440" s="47"/>
      <c r="BI1440" s="47"/>
      <c r="BJ1440" s="47"/>
      <c r="BK1440" s="47"/>
      <c r="BL1440" s="47"/>
      <c r="BM1440" s="47"/>
      <c r="BN1440" s="47"/>
      <c r="BO1440" s="47"/>
      <c r="BP1440" s="47"/>
    </row>
    <row r="1441" spans="1:68" ht="12.75" customHeight="1">
      <c r="A1441" s="47"/>
      <c r="B1441" s="47"/>
      <c r="C1441" s="47"/>
      <c r="D1441" s="47"/>
      <c r="E1441" s="47"/>
      <c r="F1441" s="47"/>
      <c r="G1441" s="47"/>
      <c r="H1441" s="50"/>
      <c r="I1441" s="47"/>
      <c r="J1441" s="47"/>
      <c r="K1441" s="61"/>
      <c r="L1441" s="47"/>
      <c r="M1441" s="47"/>
      <c r="N1441" s="47"/>
      <c r="O1441" s="47"/>
      <c r="P1441" s="47"/>
      <c r="Q1441" s="47"/>
      <c r="R1441" s="47"/>
      <c r="S1441" s="47"/>
      <c r="T1441" s="47"/>
      <c r="U1441" s="47"/>
      <c r="V1441" s="47"/>
      <c r="W1441" s="47"/>
      <c r="X1441" s="47"/>
      <c r="Y1441" s="47"/>
      <c r="Z1441" s="47"/>
      <c r="AA1441" s="47"/>
      <c r="AB1441" s="47"/>
      <c r="AC1441" s="47"/>
      <c r="AD1441" s="47"/>
      <c r="AE1441" s="47"/>
      <c r="AF1441" s="47"/>
      <c r="AG1441" s="47"/>
      <c r="AH1441" s="47"/>
      <c r="AI1441" s="47"/>
      <c r="AJ1441" s="47"/>
      <c r="AK1441" s="47"/>
      <c r="AL1441" s="47"/>
      <c r="AM1441" s="47"/>
      <c r="AN1441" s="47"/>
      <c r="AO1441" s="47"/>
      <c r="AP1441" s="47"/>
      <c r="AQ1441" s="47"/>
      <c r="AR1441" s="47"/>
      <c r="AS1441" s="47"/>
      <c r="AT1441" s="47"/>
      <c r="AU1441" s="47"/>
      <c r="AV1441" s="47"/>
      <c r="AW1441" s="47"/>
      <c r="AX1441" s="47"/>
      <c r="AY1441" s="47"/>
      <c r="AZ1441" s="47"/>
      <c r="BA1441" s="47"/>
      <c r="BB1441" s="47"/>
      <c r="BC1441" s="47"/>
      <c r="BD1441" s="47"/>
      <c r="BE1441" s="47"/>
      <c r="BF1441" s="47"/>
      <c r="BG1441" s="47"/>
      <c r="BH1441" s="47"/>
      <c r="BI1441" s="47"/>
      <c r="BJ1441" s="47"/>
      <c r="BK1441" s="47"/>
      <c r="BL1441" s="47"/>
      <c r="BM1441" s="47"/>
      <c r="BN1441" s="47"/>
      <c r="BO1441" s="47"/>
      <c r="BP1441" s="47"/>
    </row>
    <row r="1442" spans="1:68" ht="12.75" customHeight="1">
      <c r="A1442" s="47"/>
      <c r="B1442" s="47"/>
      <c r="C1442" s="47"/>
      <c r="D1442" s="47"/>
      <c r="E1442" s="47"/>
      <c r="F1442" s="47"/>
      <c r="G1442" s="47"/>
      <c r="H1442" s="50"/>
      <c r="I1442" s="47"/>
      <c r="J1442" s="47"/>
      <c r="K1442" s="61"/>
      <c r="L1442" s="47"/>
      <c r="M1442" s="47"/>
      <c r="N1442" s="47"/>
      <c r="O1442" s="47"/>
      <c r="P1442" s="47"/>
      <c r="Q1442" s="47"/>
      <c r="R1442" s="47"/>
      <c r="S1442" s="47"/>
      <c r="T1442" s="47"/>
      <c r="U1442" s="47"/>
      <c r="V1442" s="47"/>
      <c r="W1442" s="47"/>
      <c r="X1442" s="47"/>
      <c r="Y1442" s="47"/>
      <c r="Z1442" s="47"/>
      <c r="AA1442" s="47"/>
      <c r="AB1442" s="47"/>
      <c r="AC1442" s="47"/>
      <c r="AD1442" s="47"/>
      <c r="AE1442" s="47"/>
      <c r="AF1442" s="47"/>
      <c r="AG1442" s="47"/>
      <c r="AH1442" s="47"/>
      <c r="AI1442" s="47"/>
      <c r="AJ1442" s="47"/>
      <c r="AK1442" s="47"/>
      <c r="AL1442" s="47"/>
      <c r="AM1442" s="47"/>
      <c r="AN1442" s="47"/>
      <c r="AO1442" s="47"/>
      <c r="AP1442" s="47"/>
      <c r="AQ1442" s="47"/>
      <c r="AR1442" s="47"/>
      <c r="AS1442" s="47"/>
      <c r="AT1442" s="47"/>
      <c r="AU1442" s="47"/>
      <c r="AV1442" s="47"/>
      <c r="AW1442" s="47"/>
      <c r="AX1442" s="47"/>
      <c r="AY1442" s="47"/>
      <c r="AZ1442" s="47"/>
      <c r="BA1442" s="47"/>
      <c r="BB1442" s="47"/>
      <c r="BC1442" s="47"/>
      <c r="BD1442" s="47"/>
      <c r="BE1442" s="47"/>
      <c r="BF1442" s="47"/>
      <c r="BG1442" s="47"/>
      <c r="BH1442" s="47"/>
      <c r="BI1442" s="47"/>
      <c r="BJ1442" s="47"/>
      <c r="BK1442" s="47"/>
      <c r="BL1442" s="47"/>
      <c r="BM1442" s="47"/>
      <c r="BN1442" s="47"/>
      <c r="BO1442" s="47"/>
      <c r="BP1442" s="47"/>
    </row>
    <row r="1443" spans="1:68" ht="12.75" customHeight="1">
      <c r="A1443" s="47"/>
      <c r="B1443" s="47"/>
      <c r="C1443" s="47"/>
      <c r="D1443" s="47"/>
      <c r="E1443" s="47"/>
      <c r="F1443" s="47"/>
      <c r="G1443" s="47"/>
      <c r="H1443" s="50"/>
      <c r="I1443" s="47"/>
      <c r="J1443" s="47"/>
      <c r="K1443" s="61"/>
      <c r="L1443" s="47"/>
      <c r="M1443" s="47"/>
      <c r="N1443" s="47"/>
      <c r="O1443" s="47"/>
      <c r="P1443" s="47"/>
      <c r="Q1443" s="47"/>
      <c r="R1443" s="47"/>
      <c r="S1443" s="47"/>
      <c r="T1443" s="47"/>
      <c r="U1443" s="47"/>
      <c r="V1443" s="47"/>
      <c r="W1443" s="47"/>
      <c r="X1443" s="47"/>
      <c r="Y1443" s="47"/>
      <c r="Z1443" s="47"/>
      <c r="AA1443" s="47"/>
      <c r="AB1443" s="47"/>
      <c r="AC1443" s="47"/>
      <c r="AD1443" s="47"/>
      <c r="AE1443" s="47"/>
      <c r="AF1443" s="47"/>
      <c r="AG1443" s="47"/>
      <c r="AH1443" s="47"/>
      <c r="AI1443" s="47"/>
      <c r="AJ1443" s="47"/>
      <c r="AK1443" s="47"/>
      <c r="AL1443" s="47"/>
      <c r="AM1443" s="47"/>
      <c r="AN1443" s="47"/>
      <c r="AO1443" s="47"/>
      <c r="AP1443" s="47"/>
      <c r="AQ1443" s="47"/>
      <c r="AR1443" s="47"/>
      <c r="AS1443" s="47"/>
      <c r="AT1443" s="47"/>
      <c r="AU1443" s="47"/>
      <c r="AV1443" s="47"/>
      <c r="AW1443" s="47"/>
      <c r="AX1443" s="47"/>
      <c r="AY1443" s="47"/>
      <c r="AZ1443" s="47"/>
      <c r="BA1443" s="47"/>
      <c r="BB1443" s="47"/>
      <c r="BC1443" s="47"/>
      <c r="BD1443" s="47"/>
      <c r="BE1443" s="47"/>
      <c r="BF1443" s="47"/>
      <c r="BG1443" s="47"/>
      <c r="BH1443" s="47"/>
      <c r="BI1443" s="47"/>
      <c r="BJ1443" s="47"/>
      <c r="BK1443" s="47"/>
      <c r="BL1443" s="47"/>
      <c r="BM1443" s="47"/>
      <c r="BN1443" s="47"/>
      <c r="BO1443" s="47"/>
      <c r="BP1443" s="47"/>
    </row>
    <row r="1444" spans="1:68" ht="12.75" customHeight="1">
      <c r="A1444" s="47"/>
      <c r="B1444" s="47"/>
      <c r="C1444" s="47"/>
      <c r="D1444" s="47"/>
      <c r="E1444" s="47"/>
      <c r="F1444" s="47"/>
      <c r="G1444" s="47"/>
      <c r="H1444" s="50"/>
      <c r="I1444" s="47"/>
      <c r="J1444" s="47"/>
      <c r="K1444" s="61"/>
      <c r="L1444" s="47"/>
      <c r="M1444" s="47"/>
      <c r="N1444" s="47"/>
      <c r="O1444" s="47"/>
      <c r="P1444" s="47"/>
      <c r="Q1444" s="47"/>
      <c r="R1444" s="47"/>
      <c r="S1444" s="47"/>
      <c r="T1444" s="47"/>
      <c r="U1444" s="47"/>
      <c r="V1444" s="47"/>
      <c r="W1444" s="47"/>
      <c r="X1444" s="47"/>
      <c r="Y1444" s="47"/>
      <c r="Z1444" s="47"/>
      <c r="AA1444" s="47"/>
      <c r="AB1444" s="47"/>
      <c r="AC1444" s="47"/>
      <c r="AD1444" s="47"/>
      <c r="AE1444" s="47"/>
      <c r="AF1444" s="47"/>
      <c r="AG1444" s="47"/>
      <c r="AH1444" s="47"/>
      <c r="AI1444" s="47"/>
      <c r="AJ1444" s="47"/>
      <c r="AK1444" s="47"/>
      <c r="AL1444" s="47"/>
      <c r="AM1444" s="47"/>
      <c r="AN1444" s="47"/>
      <c r="AO1444" s="47"/>
      <c r="AP1444" s="47"/>
      <c r="AQ1444" s="47"/>
      <c r="AR1444" s="47"/>
      <c r="AS1444" s="47"/>
      <c r="AT1444" s="47"/>
      <c r="AU1444" s="47"/>
      <c r="AV1444" s="47"/>
      <c r="AW1444" s="47"/>
      <c r="AX1444" s="47"/>
      <c r="AY1444" s="47"/>
      <c r="AZ1444" s="47"/>
      <c r="BA1444" s="47"/>
      <c r="BB1444" s="47"/>
      <c r="BC1444" s="47"/>
      <c r="BD1444" s="47"/>
      <c r="BE1444" s="47"/>
      <c r="BF1444" s="47"/>
      <c r="BG1444" s="47"/>
      <c r="BH1444" s="47"/>
      <c r="BI1444" s="47"/>
      <c r="BJ1444" s="47"/>
      <c r="BK1444" s="47"/>
      <c r="BL1444" s="47"/>
      <c r="BM1444" s="47"/>
      <c r="BN1444" s="47"/>
      <c r="BO1444" s="47"/>
      <c r="BP1444" s="47"/>
    </row>
    <row r="1445" spans="1:68" ht="12.75" customHeight="1">
      <c r="A1445" s="47"/>
      <c r="B1445" s="47"/>
      <c r="C1445" s="47"/>
      <c r="D1445" s="47"/>
      <c r="E1445" s="47"/>
      <c r="F1445" s="47"/>
      <c r="G1445" s="47"/>
      <c r="H1445" s="50"/>
      <c r="I1445" s="47"/>
      <c r="J1445" s="47"/>
      <c r="K1445" s="61"/>
      <c r="L1445" s="47"/>
      <c r="M1445" s="47"/>
      <c r="N1445" s="47"/>
      <c r="O1445" s="47"/>
      <c r="P1445" s="47"/>
      <c r="Q1445" s="47"/>
      <c r="R1445" s="47"/>
      <c r="S1445" s="47"/>
      <c r="T1445" s="47"/>
      <c r="U1445" s="47"/>
      <c r="V1445" s="47"/>
      <c r="W1445" s="47"/>
      <c r="X1445" s="47"/>
      <c r="Y1445" s="47"/>
      <c r="Z1445" s="47"/>
      <c r="AA1445" s="47"/>
      <c r="AB1445" s="47"/>
      <c r="AC1445" s="47"/>
      <c r="AD1445" s="47"/>
      <c r="AE1445" s="47"/>
      <c r="AF1445" s="47"/>
      <c r="AG1445" s="47"/>
      <c r="AH1445" s="47"/>
      <c r="AI1445" s="47"/>
      <c r="AJ1445" s="47"/>
      <c r="AK1445" s="47"/>
      <c r="AL1445" s="47"/>
      <c r="AM1445" s="47"/>
      <c r="AN1445" s="47"/>
      <c r="AO1445" s="47"/>
      <c r="AP1445" s="47"/>
      <c r="AQ1445" s="47"/>
      <c r="AR1445" s="47"/>
      <c r="AS1445" s="47"/>
      <c r="AT1445" s="47"/>
      <c r="AU1445" s="47"/>
      <c r="AV1445" s="47"/>
      <c r="AW1445" s="47"/>
      <c r="AX1445" s="47"/>
      <c r="AY1445" s="47"/>
      <c r="AZ1445" s="47"/>
      <c r="BA1445" s="47"/>
      <c r="BB1445" s="47"/>
      <c r="BC1445" s="47"/>
      <c r="BD1445" s="47"/>
      <c r="BE1445" s="47"/>
      <c r="BF1445" s="47"/>
      <c r="BG1445" s="47"/>
      <c r="BH1445" s="47"/>
      <c r="BI1445" s="47"/>
      <c r="BJ1445" s="47"/>
      <c r="BK1445" s="47"/>
      <c r="BL1445" s="47"/>
      <c r="BM1445" s="47"/>
      <c r="BN1445" s="47"/>
      <c r="BO1445" s="47"/>
      <c r="BP1445" s="47"/>
    </row>
    <row r="1446" spans="1:68" ht="12.75" customHeight="1">
      <c r="A1446" s="47"/>
      <c r="B1446" s="47"/>
      <c r="C1446" s="47"/>
      <c r="D1446" s="47"/>
      <c r="E1446" s="47"/>
      <c r="F1446" s="47"/>
      <c r="G1446" s="47"/>
      <c r="H1446" s="50"/>
      <c r="I1446" s="47"/>
      <c r="J1446" s="47"/>
      <c r="K1446" s="61"/>
      <c r="L1446" s="47"/>
      <c r="M1446" s="47"/>
      <c r="N1446" s="47"/>
      <c r="O1446" s="47"/>
      <c r="P1446" s="47"/>
      <c r="Q1446" s="47"/>
      <c r="R1446" s="47"/>
      <c r="S1446" s="47"/>
      <c r="T1446" s="47"/>
      <c r="U1446" s="47"/>
      <c r="V1446" s="47"/>
      <c r="W1446" s="47"/>
      <c r="X1446" s="47"/>
      <c r="Y1446" s="47"/>
      <c r="Z1446" s="47"/>
      <c r="AA1446" s="47"/>
      <c r="AB1446" s="47"/>
      <c r="AC1446" s="47"/>
      <c r="AD1446" s="47"/>
      <c r="AE1446" s="47"/>
      <c r="AF1446" s="47"/>
      <c r="AG1446" s="47"/>
      <c r="AH1446" s="47"/>
      <c r="AI1446" s="47"/>
      <c r="AJ1446" s="47"/>
      <c r="AK1446" s="47"/>
      <c r="AL1446" s="47"/>
      <c r="AM1446" s="47"/>
      <c r="AN1446" s="47"/>
      <c r="AO1446" s="47"/>
      <c r="AP1446" s="47"/>
      <c r="AQ1446" s="47"/>
      <c r="AR1446" s="47"/>
      <c r="AS1446" s="47"/>
      <c r="AT1446" s="47"/>
      <c r="AU1446" s="47"/>
      <c r="AV1446" s="47"/>
      <c r="AW1446" s="47"/>
      <c r="AX1446" s="47"/>
      <c r="AY1446" s="47"/>
      <c r="AZ1446" s="47"/>
      <c r="BA1446" s="47"/>
      <c r="BB1446" s="47"/>
      <c r="BC1446" s="47"/>
      <c r="BD1446" s="47"/>
      <c r="BE1446" s="47"/>
      <c r="BF1446" s="47"/>
      <c r="BG1446" s="47"/>
      <c r="BH1446" s="47"/>
      <c r="BI1446" s="47"/>
      <c r="BJ1446" s="47"/>
      <c r="BK1446" s="47"/>
      <c r="BL1446" s="47"/>
      <c r="BM1446" s="47"/>
      <c r="BN1446" s="47"/>
      <c r="BO1446" s="47"/>
      <c r="BP1446" s="47"/>
    </row>
    <row r="1447" spans="1:68" ht="12.75" customHeight="1">
      <c r="A1447" s="47"/>
      <c r="B1447" s="47"/>
      <c r="C1447" s="47"/>
      <c r="D1447" s="47"/>
      <c r="E1447" s="47"/>
      <c r="F1447" s="47"/>
      <c r="G1447" s="47"/>
      <c r="H1447" s="50"/>
      <c r="I1447" s="47"/>
      <c r="J1447" s="47"/>
      <c r="K1447" s="61"/>
      <c r="L1447" s="47"/>
      <c r="M1447" s="47"/>
      <c r="N1447" s="47"/>
      <c r="O1447" s="47"/>
      <c r="P1447" s="47"/>
      <c r="Q1447" s="47"/>
      <c r="R1447" s="47"/>
      <c r="S1447" s="47"/>
      <c r="T1447" s="47"/>
      <c r="U1447" s="47"/>
      <c r="V1447" s="47"/>
      <c r="W1447" s="47"/>
      <c r="X1447" s="47"/>
      <c r="Y1447" s="47"/>
      <c r="Z1447" s="47"/>
      <c r="AA1447" s="47"/>
      <c r="AB1447" s="47"/>
      <c r="AC1447" s="47"/>
      <c r="AD1447" s="47"/>
      <c r="AE1447" s="47"/>
      <c r="AF1447" s="47"/>
      <c r="AG1447" s="47"/>
      <c r="AH1447" s="47"/>
      <c r="AI1447" s="47"/>
      <c r="AJ1447" s="47"/>
      <c r="AK1447" s="47"/>
      <c r="AL1447" s="47"/>
      <c r="AM1447" s="47"/>
      <c r="AN1447" s="47"/>
      <c r="AO1447" s="47"/>
      <c r="AP1447" s="47"/>
      <c r="AQ1447" s="47"/>
      <c r="AR1447" s="47"/>
      <c r="AS1447" s="47"/>
      <c r="AT1447" s="47"/>
      <c r="AU1447" s="47"/>
      <c r="AV1447" s="47"/>
      <c r="AW1447" s="47"/>
      <c r="AX1447" s="47"/>
      <c r="AY1447" s="47"/>
      <c r="AZ1447" s="47"/>
      <c r="BA1447" s="47"/>
      <c r="BB1447" s="47"/>
      <c r="BC1447" s="47"/>
      <c r="BD1447" s="47"/>
      <c r="BE1447" s="47"/>
      <c r="BF1447" s="47"/>
      <c r="BG1447" s="47"/>
      <c r="BH1447" s="47"/>
      <c r="BI1447" s="47"/>
      <c r="BJ1447" s="47"/>
      <c r="BK1447" s="47"/>
      <c r="BL1447" s="47"/>
      <c r="BM1447" s="47"/>
      <c r="BN1447" s="47"/>
      <c r="BO1447" s="47"/>
      <c r="BP1447" s="47"/>
    </row>
    <row r="1448" spans="1:68" ht="12.75" customHeight="1">
      <c r="A1448" s="47"/>
      <c r="B1448" s="47"/>
      <c r="C1448" s="47"/>
      <c r="D1448" s="47"/>
      <c r="E1448" s="47"/>
      <c r="F1448" s="47"/>
      <c r="G1448" s="47"/>
      <c r="H1448" s="50"/>
      <c r="I1448" s="47"/>
      <c r="J1448" s="47"/>
      <c r="K1448" s="61"/>
      <c r="L1448" s="47"/>
      <c r="M1448" s="47"/>
      <c r="N1448" s="47"/>
      <c r="O1448" s="47"/>
      <c r="P1448" s="47"/>
      <c r="Q1448" s="47"/>
      <c r="R1448" s="47"/>
      <c r="S1448" s="47"/>
      <c r="T1448" s="47"/>
      <c r="U1448" s="47"/>
      <c r="V1448" s="47"/>
      <c r="W1448" s="47"/>
      <c r="X1448" s="47"/>
      <c r="Y1448" s="47"/>
      <c r="Z1448" s="47"/>
      <c r="AA1448" s="47"/>
      <c r="AB1448" s="47"/>
      <c r="AC1448" s="47"/>
      <c r="AD1448" s="47"/>
      <c r="AE1448" s="47"/>
      <c r="AF1448" s="47"/>
      <c r="AG1448" s="47"/>
      <c r="AH1448" s="47"/>
      <c r="AI1448" s="47"/>
      <c r="AJ1448" s="47"/>
      <c r="AK1448" s="47"/>
      <c r="AL1448" s="47"/>
      <c r="AM1448" s="47"/>
      <c r="AN1448" s="47"/>
      <c r="AO1448" s="47"/>
      <c r="AP1448" s="47"/>
      <c r="AQ1448" s="47"/>
      <c r="AR1448" s="47"/>
      <c r="AS1448" s="47"/>
      <c r="AT1448" s="47"/>
      <c r="AU1448" s="47"/>
      <c r="AV1448" s="47"/>
      <c r="AW1448" s="47"/>
      <c r="AX1448" s="47"/>
      <c r="AY1448" s="47"/>
      <c r="AZ1448" s="47"/>
      <c r="BA1448" s="47"/>
      <c r="BB1448" s="47"/>
      <c r="BC1448" s="47"/>
      <c r="BD1448" s="47"/>
      <c r="BE1448" s="47"/>
      <c r="BF1448" s="47"/>
      <c r="BG1448" s="47"/>
      <c r="BH1448" s="47"/>
      <c r="BI1448" s="47"/>
      <c r="BJ1448" s="47"/>
      <c r="BK1448" s="47"/>
      <c r="BL1448" s="47"/>
      <c r="BM1448" s="47"/>
      <c r="BN1448" s="47"/>
      <c r="BO1448" s="47"/>
      <c r="BP1448" s="47"/>
    </row>
    <row r="1449" spans="1:68" ht="12.75" customHeight="1">
      <c r="A1449" s="47"/>
      <c r="B1449" s="47"/>
      <c r="C1449" s="47"/>
      <c r="D1449" s="47"/>
      <c r="E1449" s="47"/>
      <c r="F1449" s="47"/>
      <c r="G1449" s="47"/>
      <c r="H1449" s="50"/>
      <c r="I1449" s="47"/>
      <c r="J1449" s="47"/>
      <c r="K1449" s="61"/>
      <c r="L1449" s="47"/>
      <c r="M1449" s="47"/>
      <c r="N1449" s="47"/>
      <c r="O1449" s="47"/>
      <c r="P1449" s="47"/>
      <c r="Q1449" s="47"/>
      <c r="R1449" s="47"/>
      <c r="S1449" s="47"/>
      <c r="T1449" s="47"/>
      <c r="U1449" s="47"/>
      <c r="V1449" s="47"/>
      <c r="W1449" s="47"/>
      <c r="X1449" s="47"/>
      <c r="Y1449" s="47"/>
      <c r="Z1449" s="47"/>
      <c r="AA1449" s="47"/>
      <c r="AB1449" s="47"/>
      <c r="AC1449" s="47"/>
      <c r="AD1449" s="47"/>
      <c r="AE1449" s="47"/>
      <c r="AF1449" s="47"/>
      <c r="AG1449" s="47"/>
      <c r="AH1449" s="47"/>
      <c r="AI1449" s="47"/>
      <c r="AJ1449" s="47"/>
      <c r="AK1449" s="47"/>
      <c r="AL1449" s="47"/>
      <c r="AM1449" s="47"/>
      <c r="AN1449" s="47"/>
      <c r="AO1449" s="47"/>
      <c r="AP1449" s="47"/>
      <c r="AQ1449" s="47"/>
      <c r="AR1449" s="47"/>
      <c r="AS1449" s="47"/>
      <c r="AT1449" s="47"/>
      <c r="AU1449" s="47"/>
      <c r="AV1449" s="47"/>
      <c r="AW1449" s="47"/>
      <c r="AX1449" s="47"/>
      <c r="AY1449" s="47"/>
      <c r="AZ1449" s="47"/>
      <c r="BA1449" s="47"/>
      <c r="BB1449" s="47"/>
      <c r="BC1449" s="47"/>
      <c r="BD1449" s="47"/>
      <c r="BE1449" s="47"/>
      <c r="BF1449" s="47"/>
      <c r="BG1449" s="47"/>
      <c r="BH1449" s="47"/>
      <c r="BI1449" s="47"/>
      <c r="BJ1449" s="47"/>
      <c r="BK1449" s="47"/>
      <c r="BL1449" s="47"/>
      <c r="BM1449" s="47"/>
      <c r="BN1449" s="47"/>
      <c r="BO1449" s="47"/>
      <c r="BP1449" s="47"/>
    </row>
    <row r="1450" spans="1:68" ht="12.75" customHeight="1">
      <c r="A1450" s="47"/>
      <c r="B1450" s="47"/>
      <c r="C1450" s="47"/>
      <c r="D1450" s="47"/>
      <c r="E1450" s="47"/>
      <c r="F1450" s="47"/>
      <c r="G1450" s="47"/>
      <c r="H1450" s="50"/>
      <c r="I1450" s="47"/>
      <c r="J1450" s="47"/>
      <c r="K1450" s="61"/>
      <c r="L1450" s="47"/>
      <c r="M1450" s="47"/>
      <c r="N1450" s="47"/>
      <c r="O1450" s="47"/>
      <c r="P1450" s="47"/>
      <c r="Q1450" s="47"/>
      <c r="R1450" s="47"/>
      <c r="S1450" s="47"/>
      <c r="T1450" s="47"/>
      <c r="U1450" s="47"/>
      <c r="V1450" s="47"/>
      <c r="W1450" s="47"/>
      <c r="X1450" s="47"/>
      <c r="Y1450" s="47"/>
      <c r="Z1450" s="47"/>
      <c r="AA1450" s="47"/>
      <c r="AB1450" s="47"/>
      <c r="AC1450" s="47"/>
      <c r="AD1450" s="47"/>
      <c r="AE1450" s="47"/>
      <c r="AF1450" s="47"/>
      <c r="AG1450" s="47"/>
      <c r="AH1450" s="47"/>
      <c r="AI1450" s="47"/>
      <c r="AJ1450" s="47"/>
      <c r="AK1450" s="47"/>
      <c r="AL1450" s="47"/>
      <c r="AM1450" s="47"/>
      <c r="AN1450" s="47"/>
      <c r="AO1450" s="47"/>
      <c r="AP1450" s="47"/>
      <c r="AQ1450" s="47"/>
      <c r="AR1450" s="47"/>
      <c r="AS1450" s="47"/>
      <c r="AT1450" s="47"/>
      <c r="AU1450" s="47"/>
      <c r="AV1450" s="47"/>
      <c r="AW1450" s="47"/>
      <c r="AX1450" s="47"/>
      <c r="AY1450" s="47"/>
      <c r="AZ1450" s="47"/>
      <c r="BA1450" s="47"/>
      <c r="BB1450" s="47"/>
      <c r="BC1450" s="47"/>
      <c r="BD1450" s="47"/>
      <c r="BE1450" s="47"/>
      <c r="BF1450" s="47"/>
      <c r="BG1450" s="47"/>
      <c r="BH1450" s="47"/>
      <c r="BI1450" s="47"/>
      <c r="BJ1450" s="47"/>
      <c r="BK1450" s="47"/>
      <c r="BL1450" s="47"/>
      <c r="BM1450" s="47"/>
      <c r="BN1450" s="47"/>
      <c r="BO1450" s="47"/>
      <c r="BP1450" s="47"/>
    </row>
    <row r="1451" spans="1:68" ht="12.75" customHeight="1">
      <c r="A1451" s="47"/>
      <c r="B1451" s="47"/>
      <c r="C1451" s="47"/>
      <c r="D1451" s="47"/>
      <c r="E1451" s="47"/>
      <c r="F1451" s="47"/>
      <c r="G1451" s="47"/>
      <c r="H1451" s="50"/>
      <c r="I1451" s="47"/>
      <c r="J1451" s="47"/>
      <c r="K1451" s="61"/>
      <c r="L1451" s="47"/>
      <c r="M1451" s="47"/>
      <c r="N1451" s="47"/>
      <c r="O1451" s="47"/>
      <c r="P1451" s="47"/>
      <c r="Q1451" s="47"/>
      <c r="R1451" s="47"/>
      <c r="S1451" s="47"/>
      <c r="T1451" s="47"/>
      <c r="U1451" s="47"/>
      <c r="V1451" s="47"/>
      <c r="W1451" s="47"/>
      <c r="X1451" s="47"/>
      <c r="Y1451" s="47"/>
      <c r="Z1451" s="47"/>
      <c r="AA1451" s="47"/>
      <c r="AB1451" s="47"/>
      <c r="AC1451" s="47"/>
      <c r="AD1451" s="47"/>
      <c r="AE1451" s="47"/>
      <c r="AF1451" s="47"/>
      <c r="AG1451" s="47"/>
      <c r="AH1451" s="47"/>
      <c r="AI1451" s="47"/>
      <c r="AJ1451" s="47"/>
      <c r="AK1451" s="47"/>
      <c r="AL1451" s="47"/>
      <c r="AM1451" s="47"/>
      <c r="AN1451" s="47"/>
      <c r="AO1451" s="47"/>
      <c r="AP1451" s="47"/>
      <c r="AQ1451" s="47"/>
      <c r="AR1451" s="47"/>
      <c r="AS1451" s="47"/>
      <c r="AT1451" s="47"/>
      <c r="AU1451" s="47"/>
      <c r="AV1451" s="47"/>
      <c r="AW1451" s="47"/>
      <c r="AX1451" s="47"/>
      <c r="AY1451" s="47"/>
      <c r="AZ1451" s="47"/>
      <c r="BA1451" s="47"/>
      <c r="BB1451" s="47"/>
      <c r="BC1451" s="47"/>
      <c r="BD1451" s="47"/>
      <c r="BE1451" s="47"/>
      <c r="BF1451" s="47"/>
      <c r="BG1451" s="47"/>
      <c r="BH1451" s="47"/>
      <c r="BI1451" s="47"/>
      <c r="BJ1451" s="47"/>
      <c r="BK1451" s="47"/>
      <c r="BL1451" s="47"/>
      <c r="BM1451" s="47"/>
      <c r="BN1451" s="47"/>
      <c r="BO1451" s="47"/>
      <c r="BP1451" s="47"/>
    </row>
    <row r="1452" spans="1:68" ht="12.75" customHeight="1">
      <c r="A1452" s="47"/>
      <c r="B1452" s="47"/>
      <c r="C1452" s="47"/>
      <c r="D1452" s="47"/>
      <c r="E1452" s="47"/>
      <c r="F1452" s="47"/>
      <c r="G1452" s="47"/>
      <c r="H1452" s="50"/>
      <c r="I1452" s="47"/>
      <c r="J1452" s="47"/>
      <c r="K1452" s="61"/>
      <c r="L1452" s="47"/>
      <c r="M1452" s="47"/>
      <c r="N1452" s="47"/>
      <c r="O1452" s="47"/>
      <c r="P1452" s="47"/>
      <c r="Q1452" s="47"/>
      <c r="R1452" s="47"/>
      <c r="S1452" s="47"/>
      <c r="T1452" s="47"/>
      <c r="U1452" s="47"/>
      <c r="V1452" s="47"/>
      <c r="W1452" s="47"/>
      <c r="X1452" s="47"/>
      <c r="Y1452" s="47"/>
      <c r="Z1452" s="47"/>
      <c r="AA1452" s="47"/>
      <c r="AB1452" s="47"/>
      <c r="AC1452" s="47"/>
      <c r="AD1452" s="47"/>
      <c r="AE1452" s="47"/>
      <c r="AF1452" s="47"/>
      <c r="AG1452" s="47"/>
      <c r="AH1452" s="47"/>
      <c r="AI1452" s="47"/>
      <c r="AJ1452" s="47"/>
      <c r="AK1452" s="47"/>
      <c r="AL1452" s="47"/>
      <c r="AM1452" s="47"/>
      <c r="AN1452" s="47"/>
      <c r="AO1452" s="47"/>
      <c r="AP1452" s="47"/>
      <c r="AQ1452" s="47"/>
      <c r="AR1452" s="47"/>
      <c r="AS1452" s="47"/>
      <c r="AT1452" s="47"/>
      <c r="AU1452" s="47"/>
      <c r="AV1452" s="47"/>
      <c r="AW1452" s="47"/>
      <c r="AX1452" s="47"/>
      <c r="AY1452" s="47"/>
      <c r="AZ1452" s="47"/>
      <c r="BA1452" s="47"/>
      <c r="BB1452" s="47"/>
      <c r="BC1452" s="47"/>
      <c r="BD1452" s="47"/>
      <c r="BE1452" s="47"/>
      <c r="BF1452" s="47"/>
      <c r="BG1452" s="47"/>
      <c r="BH1452" s="47"/>
      <c r="BI1452" s="47"/>
      <c r="BJ1452" s="47"/>
      <c r="BK1452" s="47"/>
      <c r="BL1452" s="47"/>
      <c r="BM1452" s="47"/>
      <c r="BN1452" s="47"/>
      <c r="BO1452" s="47"/>
      <c r="BP1452" s="47"/>
    </row>
    <row r="1453" spans="1:68" ht="12.75" customHeight="1">
      <c r="A1453" s="47"/>
      <c r="B1453" s="47"/>
      <c r="C1453" s="47"/>
      <c r="D1453" s="47"/>
      <c r="E1453" s="47"/>
      <c r="F1453" s="47"/>
      <c r="G1453" s="47"/>
      <c r="H1453" s="50"/>
      <c r="I1453" s="47"/>
      <c r="J1453" s="47"/>
      <c r="K1453" s="61"/>
      <c r="L1453" s="47"/>
      <c r="M1453" s="47"/>
      <c r="N1453" s="47"/>
      <c r="O1453" s="47"/>
      <c r="P1453" s="47"/>
      <c r="Q1453" s="47"/>
      <c r="R1453" s="47"/>
      <c r="S1453" s="47"/>
      <c r="T1453" s="47"/>
      <c r="U1453" s="47"/>
      <c r="V1453" s="47"/>
      <c r="W1453" s="47"/>
      <c r="X1453" s="47"/>
      <c r="Y1453" s="47"/>
      <c r="Z1453" s="47"/>
      <c r="AA1453" s="47"/>
      <c r="AB1453" s="47"/>
      <c r="AC1453" s="47"/>
      <c r="AD1453" s="47"/>
      <c r="AE1453" s="47"/>
      <c r="AF1453" s="47"/>
      <c r="AG1453" s="47"/>
      <c r="AH1453" s="47"/>
      <c r="AI1453" s="47"/>
      <c r="AJ1453" s="47"/>
      <c r="AK1453" s="47"/>
      <c r="AL1453" s="47"/>
      <c r="AM1453" s="47"/>
      <c r="AN1453" s="47"/>
      <c r="AO1453" s="47"/>
      <c r="AP1453" s="47"/>
      <c r="AQ1453" s="47"/>
      <c r="AR1453" s="47"/>
      <c r="AS1453" s="47"/>
      <c r="AT1453" s="47"/>
      <c r="AU1453" s="47"/>
      <c r="AV1453" s="47"/>
      <c r="AW1453" s="47"/>
      <c r="AX1453" s="47"/>
      <c r="AY1453" s="47"/>
      <c r="AZ1453" s="47"/>
      <c r="BA1453" s="47"/>
      <c r="BB1453" s="47"/>
      <c r="BC1453" s="47"/>
      <c r="BD1453" s="47"/>
      <c r="BE1453" s="47"/>
      <c r="BF1453" s="47"/>
      <c r="BG1453" s="47"/>
      <c r="BH1453" s="47"/>
      <c r="BI1453" s="47"/>
      <c r="BJ1453" s="47"/>
      <c r="BK1453" s="47"/>
      <c r="BL1453" s="47"/>
      <c r="BM1453" s="47"/>
      <c r="BN1453" s="47"/>
      <c r="BO1453" s="47"/>
      <c r="BP1453" s="47"/>
    </row>
    <row r="1454" spans="1:68" ht="12.75" customHeight="1">
      <c r="A1454" s="47"/>
      <c r="B1454" s="47"/>
      <c r="C1454" s="47"/>
      <c r="D1454" s="47"/>
      <c r="E1454" s="47"/>
      <c r="F1454" s="47"/>
      <c r="G1454" s="47"/>
      <c r="H1454" s="50"/>
      <c r="I1454" s="47"/>
      <c r="J1454" s="47"/>
      <c r="K1454" s="61"/>
      <c r="L1454" s="47"/>
      <c r="M1454" s="47"/>
      <c r="N1454" s="47"/>
      <c r="O1454" s="47"/>
      <c r="P1454" s="47"/>
      <c r="Q1454" s="47"/>
      <c r="R1454" s="47"/>
      <c r="S1454" s="47"/>
      <c r="T1454" s="47"/>
      <c r="U1454" s="47"/>
      <c r="V1454" s="47"/>
      <c r="W1454" s="47"/>
      <c r="X1454" s="47"/>
      <c r="Y1454" s="47"/>
      <c r="Z1454" s="47"/>
      <c r="AA1454" s="47"/>
      <c r="AB1454" s="47"/>
      <c r="AC1454" s="47"/>
      <c r="AD1454" s="47"/>
      <c r="AE1454" s="47"/>
      <c r="AF1454" s="47"/>
      <c r="AG1454" s="47"/>
      <c r="AH1454" s="47"/>
      <c r="AI1454" s="47"/>
      <c r="AJ1454" s="47"/>
      <c r="AK1454" s="47"/>
      <c r="AL1454" s="47"/>
      <c r="AM1454" s="47"/>
      <c r="AN1454" s="47"/>
      <c r="AO1454" s="47"/>
      <c r="AP1454" s="47"/>
      <c r="AQ1454" s="47"/>
      <c r="AR1454" s="47"/>
      <c r="AS1454" s="47"/>
      <c r="AT1454" s="47"/>
      <c r="AU1454" s="47"/>
      <c r="AV1454" s="47"/>
      <c r="AW1454" s="47"/>
      <c r="AX1454" s="47"/>
      <c r="AY1454" s="47"/>
      <c r="AZ1454" s="47"/>
      <c r="BA1454" s="47"/>
      <c r="BB1454" s="47"/>
      <c r="BC1454" s="47"/>
      <c r="BD1454" s="47"/>
      <c r="BE1454" s="47"/>
      <c r="BF1454" s="47"/>
      <c r="BG1454" s="47"/>
      <c r="BH1454" s="47"/>
      <c r="BI1454" s="47"/>
      <c r="BJ1454" s="47"/>
      <c r="BK1454" s="47"/>
      <c r="BL1454" s="47"/>
      <c r="BM1454" s="47"/>
      <c r="BN1454" s="47"/>
      <c r="BO1454" s="47"/>
      <c r="BP1454" s="47"/>
    </row>
    <row r="1455" spans="1:68" ht="12.75" customHeight="1">
      <c r="A1455" s="47"/>
      <c r="B1455" s="47"/>
      <c r="C1455" s="47"/>
      <c r="D1455" s="47"/>
      <c r="E1455" s="47"/>
      <c r="F1455" s="47"/>
      <c r="G1455" s="47"/>
      <c r="H1455" s="50"/>
      <c r="I1455" s="47"/>
      <c r="J1455" s="47"/>
      <c r="K1455" s="61"/>
      <c r="L1455" s="47"/>
      <c r="M1455" s="47"/>
      <c r="N1455" s="47"/>
      <c r="O1455" s="47"/>
      <c r="P1455" s="47"/>
      <c r="Q1455" s="47"/>
      <c r="R1455" s="47"/>
      <c r="S1455" s="47"/>
      <c r="T1455" s="47"/>
      <c r="U1455" s="47"/>
      <c r="V1455" s="47"/>
      <c r="W1455" s="47"/>
      <c r="X1455" s="47"/>
      <c r="Y1455" s="47"/>
      <c r="Z1455" s="47"/>
      <c r="AA1455" s="47"/>
      <c r="AB1455" s="47"/>
      <c r="AC1455" s="47"/>
      <c r="AD1455" s="47"/>
      <c r="AE1455" s="47"/>
      <c r="AF1455" s="47"/>
      <c r="AG1455" s="47"/>
      <c r="AH1455" s="47"/>
      <c r="AI1455" s="47"/>
      <c r="AJ1455" s="47"/>
      <c r="AK1455" s="47"/>
      <c r="AL1455" s="47"/>
      <c r="AM1455" s="47"/>
      <c r="AN1455" s="47"/>
      <c r="AO1455" s="47"/>
      <c r="AP1455" s="47"/>
      <c r="AQ1455" s="47"/>
      <c r="AR1455" s="47"/>
      <c r="AS1455" s="47"/>
      <c r="AT1455" s="47"/>
      <c r="AU1455" s="47"/>
      <c r="AV1455" s="47"/>
      <c r="AW1455" s="47"/>
      <c r="AX1455" s="47"/>
      <c r="AY1455" s="47"/>
      <c r="AZ1455" s="47"/>
      <c r="BA1455" s="47"/>
      <c r="BB1455" s="47"/>
      <c r="BC1455" s="47"/>
      <c r="BD1455" s="47"/>
      <c r="BE1455" s="47"/>
      <c r="BF1455" s="47"/>
      <c r="BG1455" s="47"/>
      <c r="BH1455" s="47"/>
      <c r="BI1455" s="47"/>
      <c r="BJ1455" s="47"/>
      <c r="BK1455" s="47"/>
      <c r="BL1455" s="47"/>
      <c r="BM1455" s="47"/>
      <c r="BN1455" s="47"/>
      <c r="BO1455" s="47"/>
      <c r="BP1455" s="47"/>
    </row>
    <row r="1456" spans="1:68" ht="12.75" customHeight="1">
      <c r="A1456" s="47"/>
      <c r="B1456" s="47"/>
      <c r="C1456" s="47"/>
      <c r="D1456" s="47"/>
      <c r="E1456" s="47"/>
      <c r="F1456" s="47"/>
      <c r="G1456" s="47"/>
      <c r="H1456" s="50"/>
      <c r="I1456" s="47"/>
      <c r="J1456" s="47"/>
      <c r="K1456" s="61"/>
      <c r="L1456" s="47"/>
      <c r="M1456" s="47"/>
      <c r="N1456" s="47"/>
      <c r="O1456" s="47"/>
      <c r="P1456" s="47"/>
      <c r="Q1456" s="47"/>
      <c r="R1456" s="47"/>
      <c r="S1456" s="47"/>
      <c r="T1456" s="47"/>
      <c r="U1456" s="47"/>
      <c r="V1456" s="47"/>
      <c r="W1456" s="47"/>
      <c r="X1456" s="47"/>
      <c r="Y1456" s="47"/>
      <c r="Z1456" s="47"/>
      <c r="AA1456" s="47"/>
      <c r="AB1456" s="47"/>
      <c r="AC1456" s="47"/>
      <c r="AD1456" s="47"/>
      <c r="AE1456" s="47"/>
      <c r="AF1456" s="47"/>
      <c r="AG1456" s="47"/>
      <c r="AH1456" s="47"/>
      <c r="AI1456" s="47"/>
      <c r="AJ1456" s="47"/>
      <c r="AK1456" s="47"/>
      <c r="AL1456" s="47"/>
      <c r="AM1456" s="47"/>
      <c r="AN1456" s="47"/>
      <c r="AO1456" s="47"/>
      <c r="AP1456" s="47"/>
      <c r="AQ1456" s="47"/>
      <c r="AR1456" s="47"/>
      <c r="AS1456" s="47"/>
      <c r="AT1456" s="47"/>
      <c r="AU1456" s="47"/>
      <c r="AV1456" s="47"/>
      <c r="AW1456" s="47"/>
      <c r="AX1456" s="47"/>
      <c r="AY1456" s="47"/>
      <c r="AZ1456" s="47"/>
      <c r="BA1456" s="47"/>
      <c r="BB1456" s="47"/>
      <c r="BC1456" s="47"/>
      <c r="BD1456" s="47"/>
      <c r="BE1456" s="47"/>
      <c r="BF1456" s="47"/>
      <c r="BG1456" s="47"/>
      <c r="BH1456" s="47"/>
      <c r="BI1456" s="47"/>
      <c r="BJ1456" s="47"/>
      <c r="BK1456" s="47"/>
      <c r="BL1456" s="47"/>
      <c r="BM1456" s="47"/>
      <c r="BN1456" s="47"/>
      <c r="BO1456" s="47"/>
      <c r="BP1456" s="47"/>
    </row>
    <row r="1457" spans="1:68" ht="12.75" customHeight="1">
      <c r="A1457" s="47"/>
      <c r="B1457" s="47"/>
      <c r="C1457" s="47"/>
      <c r="D1457" s="47"/>
      <c r="E1457" s="47"/>
      <c r="F1457" s="47"/>
      <c r="G1457" s="47"/>
      <c r="H1457" s="50"/>
      <c r="I1457" s="47"/>
      <c r="J1457" s="47"/>
      <c r="K1457" s="61"/>
      <c r="L1457" s="47"/>
      <c r="M1457" s="47"/>
      <c r="N1457" s="47"/>
      <c r="O1457" s="47"/>
      <c r="P1457" s="47"/>
      <c r="Q1457" s="47"/>
      <c r="R1457" s="47"/>
      <c r="S1457" s="47"/>
      <c r="T1457" s="47"/>
      <c r="U1457" s="47"/>
      <c r="V1457" s="47"/>
      <c r="W1457" s="47"/>
      <c r="X1457" s="47"/>
      <c r="Y1457" s="47"/>
      <c r="Z1457" s="47"/>
      <c r="AA1457" s="47"/>
      <c r="AB1457" s="47"/>
      <c r="AC1457" s="47"/>
      <c r="AD1457" s="47"/>
      <c r="AE1457" s="47"/>
      <c r="AF1457" s="47"/>
      <c r="AG1457" s="47"/>
      <c r="AH1457" s="47"/>
      <c r="AI1457" s="47"/>
      <c r="AJ1457" s="47"/>
      <c r="AK1457" s="47"/>
      <c r="AL1457" s="47"/>
      <c r="AM1457" s="47"/>
      <c r="AN1457" s="47"/>
      <c r="AO1457" s="47"/>
      <c r="AP1457" s="47"/>
      <c r="AQ1457" s="47"/>
      <c r="AR1457" s="47"/>
      <c r="AS1457" s="47"/>
      <c r="AT1457" s="47"/>
      <c r="AU1457" s="47"/>
      <c r="AV1457" s="47"/>
      <c r="AW1457" s="47"/>
      <c r="AX1457" s="47"/>
      <c r="AY1457" s="47"/>
      <c r="AZ1457" s="47"/>
      <c r="BA1457" s="47"/>
      <c r="BB1457" s="47"/>
      <c r="BC1457" s="47"/>
      <c r="BD1457" s="47"/>
      <c r="BE1457" s="47"/>
      <c r="BF1457" s="47"/>
      <c r="BG1457" s="47"/>
      <c r="BH1457" s="47"/>
      <c r="BI1457" s="47"/>
      <c r="BJ1457" s="47"/>
      <c r="BK1457" s="47"/>
      <c r="BL1457" s="47"/>
      <c r="BM1457" s="47"/>
      <c r="BN1457" s="47"/>
      <c r="BO1457" s="47"/>
      <c r="BP1457" s="47"/>
    </row>
    <row r="1458" spans="1:68" ht="12.75" customHeight="1">
      <c r="A1458" s="47"/>
      <c r="B1458" s="47"/>
      <c r="C1458" s="47"/>
      <c r="D1458" s="47"/>
      <c r="E1458" s="47"/>
      <c r="F1458" s="47"/>
      <c r="G1458" s="47"/>
      <c r="H1458" s="50"/>
      <c r="I1458" s="47"/>
      <c r="J1458" s="47"/>
      <c r="K1458" s="61"/>
      <c r="L1458" s="47"/>
      <c r="M1458" s="47"/>
      <c r="N1458" s="47"/>
      <c r="O1458" s="47"/>
      <c r="P1458" s="47"/>
      <c r="Q1458" s="47"/>
      <c r="R1458" s="47"/>
      <c r="S1458" s="47"/>
      <c r="T1458" s="47"/>
      <c r="U1458" s="47"/>
      <c r="V1458" s="47"/>
      <c r="W1458" s="47"/>
      <c r="X1458" s="47"/>
      <c r="Y1458" s="47"/>
      <c r="Z1458" s="47"/>
      <c r="AA1458" s="47"/>
      <c r="AB1458" s="47"/>
      <c r="AC1458" s="47"/>
      <c r="AD1458" s="47"/>
      <c r="AE1458" s="47"/>
      <c r="AF1458" s="47"/>
      <c r="AG1458" s="47"/>
      <c r="AH1458" s="47"/>
      <c r="AI1458" s="47"/>
      <c r="AJ1458" s="47"/>
      <c r="AK1458" s="47"/>
      <c r="AL1458" s="47"/>
      <c r="AM1458" s="47"/>
      <c r="AN1458" s="47"/>
      <c r="AO1458" s="47"/>
      <c r="AP1458" s="47"/>
      <c r="AQ1458" s="47"/>
      <c r="AR1458" s="47"/>
      <c r="AS1458" s="47"/>
      <c r="AT1458" s="47"/>
      <c r="AU1458" s="47"/>
      <c r="AV1458" s="47"/>
      <c r="AW1458" s="47"/>
      <c r="AX1458" s="47"/>
      <c r="AY1458" s="47"/>
      <c r="AZ1458" s="47"/>
      <c r="BA1458" s="47"/>
      <c r="BB1458" s="47"/>
      <c r="BC1458" s="47"/>
      <c r="BD1458" s="47"/>
      <c r="BE1458" s="47"/>
      <c r="BF1458" s="47"/>
      <c r="BG1458" s="47"/>
      <c r="BH1458" s="47"/>
      <c r="BI1458" s="47"/>
      <c r="BJ1458" s="47"/>
      <c r="BK1458" s="47"/>
      <c r="BL1458" s="47"/>
      <c r="BM1458" s="47"/>
      <c r="BN1458" s="47"/>
      <c r="BO1458" s="47"/>
      <c r="BP1458" s="47"/>
    </row>
    <row r="1459" spans="1:68" ht="12.75" customHeight="1">
      <c r="A1459" s="47"/>
      <c r="B1459" s="47"/>
      <c r="C1459" s="47"/>
      <c r="D1459" s="47"/>
      <c r="E1459" s="47"/>
      <c r="F1459" s="47"/>
      <c r="G1459" s="47"/>
      <c r="H1459" s="50"/>
      <c r="I1459" s="47"/>
      <c r="J1459" s="47"/>
      <c r="K1459" s="61"/>
      <c r="L1459" s="47"/>
      <c r="M1459" s="47"/>
      <c r="N1459" s="47"/>
      <c r="O1459" s="47"/>
      <c r="P1459" s="47"/>
      <c r="Q1459" s="47"/>
      <c r="R1459" s="47"/>
      <c r="S1459" s="47"/>
      <c r="T1459" s="47"/>
      <c r="U1459" s="47"/>
      <c r="V1459" s="47"/>
      <c r="W1459" s="47"/>
      <c r="X1459" s="47"/>
      <c r="Y1459" s="47"/>
      <c r="Z1459" s="47"/>
      <c r="AA1459" s="47"/>
      <c r="AB1459" s="47"/>
      <c r="AC1459" s="47"/>
      <c r="AD1459" s="47"/>
      <c r="AE1459" s="47"/>
      <c r="AF1459" s="47"/>
      <c r="AG1459" s="47"/>
      <c r="AH1459" s="47"/>
      <c r="AI1459" s="47"/>
      <c r="AJ1459" s="47"/>
      <c r="AK1459" s="47"/>
      <c r="AL1459" s="47"/>
      <c r="AM1459" s="47"/>
      <c r="AN1459" s="47"/>
      <c r="AO1459" s="47"/>
      <c r="AP1459" s="47"/>
      <c r="AQ1459" s="47"/>
      <c r="AR1459" s="47"/>
      <c r="AS1459" s="47"/>
      <c r="AT1459" s="47"/>
      <c r="AU1459" s="47"/>
      <c r="AV1459" s="47"/>
      <c r="AW1459" s="47"/>
      <c r="AX1459" s="47"/>
      <c r="AY1459" s="47"/>
      <c r="AZ1459" s="47"/>
      <c r="BA1459" s="47"/>
      <c r="BB1459" s="47"/>
      <c r="BC1459" s="47"/>
      <c r="BD1459" s="47"/>
      <c r="BE1459" s="47"/>
      <c r="BF1459" s="47"/>
      <c r="BG1459" s="47"/>
      <c r="BH1459" s="47"/>
      <c r="BI1459" s="47"/>
      <c r="BJ1459" s="47"/>
      <c r="BK1459" s="47"/>
      <c r="BL1459" s="47"/>
      <c r="BM1459" s="47"/>
      <c r="BN1459" s="47"/>
      <c r="BO1459" s="47"/>
      <c r="BP1459" s="47"/>
    </row>
    <row r="1460" spans="1:68" ht="12.75" customHeight="1">
      <c r="A1460" s="47"/>
      <c r="B1460" s="47"/>
      <c r="C1460" s="47"/>
      <c r="D1460" s="47"/>
      <c r="E1460" s="47"/>
      <c r="F1460" s="47"/>
      <c r="G1460" s="47"/>
      <c r="H1460" s="50"/>
      <c r="I1460" s="47"/>
      <c r="J1460" s="47"/>
      <c r="K1460" s="61"/>
      <c r="L1460" s="47"/>
      <c r="M1460" s="47"/>
      <c r="N1460" s="47"/>
      <c r="O1460" s="47"/>
      <c r="P1460" s="47"/>
      <c r="Q1460" s="47"/>
      <c r="R1460" s="47"/>
      <c r="S1460" s="47"/>
      <c r="T1460" s="47"/>
      <c r="U1460" s="47"/>
      <c r="V1460" s="47"/>
      <c r="W1460" s="47"/>
      <c r="X1460" s="47"/>
      <c r="Y1460" s="47"/>
      <c r="Z1460" s="47"/>
      <c r="AA1460" s="47"/>
      <c r="AB1460" s="47"/>
      <c r="AC1460" s="47"/>
      <c r="AD1460" s="47"/>
      <c r="AE1460" s="47"/>
      <c r="AF1460" s="47"/>
      <c r="AG1460" s="47"/>
      <c r="AH1460" s="47"/>
      <c r="AI1460" s="47"/>
      <c r="AJ1460" s="47"/>
      <c r="AK1460" s="47"/>
      <c r="AL1460" s="47"/>
      <c r="AM1460" s="47"/>
      <c r="AN1460" s="47"/>
      <c r="AO1460" s="47"/>
      <c r="AP1460" s="47"/>
      <c r="AQ1460" s="47"/>
      <c r="AR1460" s="47"/>
      <c r="AS1460" s="47"/>
      <c r="AT1460" s="47"/>
      <c r="AU1460" s="47"/>
      <c r="AV1460" s="47"/>
      <c r="AW1460" s="47"/>
      <c r="AX1460" s="47"/>
      <c r="AY1460" s="47"/>
      <c r="AZ1460" s="47"/>
      <c r="BA1460" s="47"/>
      <c r="BB1460" s="47"/>
      <c r="BC1460" s="47"/>
      <c r="BD1460" s="47"/>
      <c r="BE1460" s="47"/>
      <c r="BF1460" s="47"/>
      <c r="BG1460" s="47"/>
      <c r="BH1460" s="47"/>
      <c r="BI1460" s="47"/>
      <c r="BJ1460" s="47"/>
      <c r="BK1460" s="47"/>
      <c r="BL1460" s="47"/>
      <c r="BM1460" s="47"/>
      <c r="BN1460" s="47"/>
      <c r="BO1460" s="47"/>
      <c r="BP1460" s="47"/>
    </row>
    <row r="1461" spans="1:68" ht="12.75" customHeight="1">
      <c r="A1461" s="47"/>
      <c r="B1461" s="47"/>
      <c r="C1461" s="47"/>
      <c r="D1461" s="47"/>
      <c r="E1461" s="47"/>
      <c r="F1461" s="47"/>
      <c r="G1461" s="47"/>
      <c r="H1461" s="50"/>
      <c r="I1461" s="47"/>
      <c r="J1461" s="47"/>
      <c r="K1461" s="61"/>
      <c r="L1461" s="47"/>
      <c r="M1461" s="47"/>
      <c r="N1461" s="47"/>
      <c r="O1461" s="47"/>
      <c r="P1461" s="47"/>
      <c r="Q1461" s="47"/>
      <c r="R1461" s="47"/>
      <c r="S1461" s="47"/>
      <c r="T1461" s="47"/>
      <c r="U1461" s="47"/>
      <c r="V1461" s="47"/>
      <c r="W1461" s="47"/>
      <c r="X1461" s="47"/>
      <c r="Y1461" s="47"/>
      <c r="Z1461" s="47"/>
      <c r="AA1461" s="47"/>
      <c r="AB1461" s="47"/>
      <c r="AC1461" s="47"/>
      <c r="AD1461" s="47"/>
      <c r="AE1461" s="47"/>
      <c r="AF1461" s="47"/>
      <c r="AG1461" s="47"/>
      <c r="AH1461" s="47"/>
      <c r="AI1461" s="47"/>
      <c r="AJ1461" s="47"/>
      <c r="AK1461" s="47"/>
      <c r="AL1461" s="47"/>
      <c r="AM1461" s="47"/>
      <c r="AN1461" s="47"/>
      <c r="AO1461" s="47"/>
      <c r="AP1461" s="47"/>
      <c r="AQ1461" s="47"/>
      <c r="AR1461" s="47"/>
      <c r="AS1461" s="47"/>
      <c r="AT1461" s="47"/>
      <c r="AU1461" s="47"/>
      <c r="AV1461" s="47"/>
      <c r="AW1461" s="47"/>
      <c r="AX1461" s="47"/>
      <c r="AY1461" s="47"/>
      <c r="AZ1461" s="47"/>
      <c r="BA1461" s="47"/>
      <c r="BB1461" s="47"/>
      <c r="BC1461" s="47"/>
      <c r="BD1461" s="47"/>
      <c r="BE1461" s="47"/>
      <c r="BF1461" s="47"/>
      <c r="BG1461" s="47"/>
      <c r="BH1461" s="47"/>
      <c r="BI1461" s="47"/>
      <c r="BJ1461" s="47"/>
      <c r="BK1461" s="47"/>
      <c r="BL1461" s="47"/>
      <c r="BM1461" s="47"/>
      <c r="BN1461" s="47"/>
      <c r="BO1461" s="47"/>
      <c r="BP1461" s="47"/>
    </row>
    <row r="1462" spans="1:68" ht="12.75" customHeight="1">
      <c r="A1462" s="47"/>
      <c r="B1462" s="47"/>
      <c r="C1462" s="47"/>
      <c r="D1462" s="47"/>
      <c r="E1462" s="47"/>
      <c r="F1462" s="47"/>
      <c r="G1462" s="47"/>
      <c r="H1462" s="50"/>
      <c r="I1462" s="47"/>
      <c r="J1462" s="47"/>
      <c r="K1462" s="61"/>
      <c r="L1462" s="47"/>
      <c r="M1462" s="47"/>
      <c r="N1462" s="47"/>
      <c r="O1462" s="47"/>
      <c r="P1462" s="47"/>
      <c r="Q1462" s="47"/>
      <c r="R1462" s="47"/>
      <c r="S1462" s="47"/>
      <c r="T1462" s="47"/>
      <c r="U1462" s="47"/>
      <c r="V1462" s="47"/>
      <c r="W1462" s="47"/>
      <c r="X1462" s="47"/>
      <c r="Y1462" s="47"/>
      <c r="Z1462" s="47"/>
      <c r="AA1462" s="47"/>
      <c r="AB1462" s="47"/>
      <c r="AC1462" s="47"/>
      <c r="AD1462" s="47"/>
      <c r="AE1462" s="47"/>
      <c r="AF1462" s="47"/>
      <c r="AG1462" s="47"/>
      <c r="AH1462" s="47"/>
      <c r="AI1462" s="47"/>
      <c r="AJ1462" s="47"/>
      <c r="AK1462" s="47"/>
      <c r="AL1462" s="47"/>
      <c r="AM1462" s="47"/>
      <c r="AN1462" s="47"/>
      <c r="AO1462" s="47"/>
      <c r="AP1462" s="47"/>
      <c r="AQ1462" s="47"/>
      <c r="AR1462" s="47"/>
      <c r="AS1462" s="47"/>
      <c r="AT1462" s="47"/>
      <c r="AU1462" s="47"/>
      <c r="AV1462" s="47"/>
      <c r="AW1462" s="47"/>
      <c r="AX1462" s="47"/>
      <c r="AY1462" s="47"/>
      <c r="AZ1462" s="47"/>
      <c r="BA1462" s="47"/>
      <c r="BB1462" s="47"/>
      <c r="BC1462" s="47"/>
      <c r="BD1462" s="47"/>
      <c r="BE1462" s="47"/>
      <c r="BF1462" s="47"/>
      <c r="BG1462" s="47"/>
      <c r="BH1462" s="47"/>
      <c r="BI1462" s="47"/>
      <c r="BJ1462" s="47"/>
      <c r="BK1462" s="47"/>
      <c r="BL1462" s="47"/>
      <c r="BM1462" s="47"/>
      <c r="BN1462" s="47"/>
      <c r="BO1462" s="47"/>
      <c r="BP1462" s="47"/>
    </row>
    <row r="1463" spans="1:68" ht="12.75" customHeight="1">
      <c r="A1463" s="47"/>
      <c r="B1463" s="47"/>
      <c r="C1463" s="47"/>
      <c r="D1463" s="47"/>
      <c r="E1463" s="47"/>
      <c r="F1463" s="47"/>
      <c r="G1463" s="47"/>
      <c r="H1463" s="50"/>
      <c r="I1463" s="47"/>
      <c r="J1463" s="47"/>
      <c r="K1463" s="61"/>
      <c r="L1463" s="47"/>
      <c r="M1463" s="47"/>
      <c r="N1463" s="47"/>
      <c r="O1463" s="47"/>
      <c r="P1463" s="47"/>
      <c r="Q1463" s="47"/>
      <c r="R1463" s="47"/>
      <c r="S1463" s="47"/>
      <c r="T1463" s="47"/>
      <c r="U1463" s="47"/>
      <c r="V1463" s="47"/>
      <c r="W1463" s="47"/>
      <c r="X1463" s="47"/>
      <c r="Y1463" s="47"/>
      <c r="Z1463" s="47"/>
      <c r="AA1463" s="47"/>
      <c r="AB1463" s="47"/>
      <c r="AC1463" s="47"/>
      <c r="AD1463" s="47"/>
      <c r="AE1463" s="47"/>
      <c r="AF1463" s="47"/>
      <c r="AG1463" s="47"/>
      <c r="AH1463" s="47"/>
      <c r="AI1463" s="47"/>
      <c r="AJ1463" s="47"/>
      <c r="AK1463" s="47"/>
      <c r="AL1463" s="47"/>
      <c r="AM1463" s="47"/>
      <c r="AN1463" s="47"/>
      <c r="AO1463" s="47"/>
      <c r="AP1463" s="47"/>
      <c r="AQ1463" s="47"/>
      <c r="AR1463" s="47"/>
      <c r="AS1463" s="47"/>
      <c r="AT1463" s="47"/>
      <c r="AU1463" s="47"/>
      <c r="AV1463" s="47"/>
      <c r="AW1463" s="47"/>
      <c r="AX1463" s="47"/>
      <c r="AY1463" s="47"/>
      <c r="AZ1463" s="47"/>
      <c r="BA1463" s="47"/>
      <c r="BB1463" s="47"/>
      <c r="BC1463" s="47"/>
      <c r="BD1463" s="47"/>
      <c r="BE1463" s="47"/>
      <c r="BF1463" s="47"/>
      <c r="BG1463" s="47"/>
      <c r="BH1463" s="47"/>
      <c r="BI1463" s="47"/>
      <c r="BJ1463" s="47"/>
      <c r="BK1463" s="47"/>
      <c r="BL1463" s="47"/>
      <c r="BM1463" s="47"/>
      <c r="BN1463" s="47"/>
      <c r="BO1463" s="47"/>
      <c r="BP1463" s="47"/>
    </row>
    <row r="1464" spans="1:68" ht="12.75" customHeight="1">
      <c r="A1464" s="47"/>
      <c r="B1464" s="47"/>
      <c r="C1464" s="47"/>
      <c r="D1464" s="47"/>
      <c r="E1464" s="47"/>
      <c r="F1464" s="47"/>
      <c r="G1464" s="47"/>
      <c r="H1464" s="50"/>
      <c r="I1464" s="47"/>
      <c r="J1464" s="47"/>
      <c r="K1464" s="61"/>
      <c r="L1464" s="47"/>
      <c r="M1464" s="47"/>
      <c r="N1464" s="47"/>
      <c r="O1464" s="47"/>
      <c r="P1464" s="47"/>
      <c r="Q1464" s="47"/>
      <c r="R1464" s="47"/>
      <c r="S1464" s="47"/>
      <c r="T1464" s="47"/>
      <c r="U1464" s="47"/>
      <c r="V1464" s="47"/>
      <c r="W1464" s="47"/>
      <c r="X1464" s="47"/>
      <c r="Y1464" s="47"/>
      <c r="Z1464" s="47"/>
      <c r="AA1464" s="47"/>
      <c r="AB1464" s="47"/>
      <c r="AC1464" s="47"/>
      <c r="AD1464" s="47"/>
      <c r="AE1464" s="47"/>
      <c r="AF1464" s="47"/>
      <c r="AG1464" s="47"/>
      <c r="AH1464" s="47"/>
      <c r="AI1464" s="47"/>
      <c r="AJ1464" s="47"/>
      <c r="AK1464" s="47"/>
      <c r="AL1464" s="47"/>
      <c r="AM1464" s="47"/>
      <c r="AN1464" s="47"/>
      <c r="AO1464" s="47"/>
      <c r="AP1464" s="47"/>
      <c r="AQ1464" s="47"/>
      <c r="AR1464" s="47"/>
      <c r="AS1464" s="47"/>
      <c r="AT1464" s="47"/>
      <c r="AU1464" s="47"/>
      <c r="AV1464" s="47"/>
      <c r="AW1464" s="47"/>
      <c r="AX1464" s="47"/>
      <c r="AY1464" s="47"/>
      <c r="AZ1464" s="47"/>
      <c r="BA1464" s="47"/>
      <c r="BB1464" s="47"/>
      <c r="BC1464" s="47"/>
      <c r="BD1464" s="47"/>
      <c r="BE1464" s="47"/>
      <c r="BF1464" s="47"/>
      <c r="BG1464" s="47"/>
      <c r="BH1464" s="47"/>
      <c r="BI1464" s="47"/>
      <c r="BJ1464" s="47"/>
      <c r="BK1464" s="47"/>
      <c r="BL1464" s="47"/>
      <c r="BM1464" s="47"/>
      <c r="BN1464" s="47"/>
      <c r="BO1464" s="47"/>
      <c r="BP1464" s="47"/>
    </row>
    <row r="1465" spans="1:68" ht="12.75" customHeight="1">
      <c r="A1465" s="47"/>
      <c r="B1465" s="47"/>
      <c r="C1465" s="47"/>
      <c r="D1465" s="47"/>
      <c r="E1465" s="47"/>
      <c r="F1465" s="47"/>
      <c r="G1465" s="47"/>
      <c r="H1465" s="50"/>
      <c r="I1465" s="47"/>
      <c r="J1465" s="47"/>
      <c r="K1465" s="61"/>
      <c r="L1465" s="47"/>
      <c r="M1465" s="47"/>
      <c r="N1465" s="47"/>
      <c r="O1465" s="47"/>
      <c r="P1465" s="47"/>
      <c r="Q1465" s="47"/>
      <c r="R1465" s="47"/>
      <c r="S1465" s="47"/>
      <c r="T1465" s="47"/>
      <c r="U1465" s="47"/>
      <c r="V1465" s="47"/>
      <c r="W1465" s="47"/>
      <c r="X1465" s="47"/>
      <c r="Y1465" s="47"/>
      <c r="Z1465" s="47"/>
      <c r="AA1465" s="47"/>
      <c r="AB1465" s="47"/>
      <c r="AC1465" s="47"/>
      <c r="AD1465" s="47"/>
      <c r="AE1465" s="47"/>
      <c r="AF1465" s="47"/>
      <c r="AG1465" s="47"/>
      <c r="AH1465" s="47"/>
      <c r="AI1465" s="47"/>
      <c r="AJ1465" s="47"/>
      <c r="AK1465" s="47"/>
      <c r="AL1465" s="47"/>
      <c r="AM1465" s="47"/>
      <c r="AN1465" s="47"/>
      <c r="AO1465" s="47"/>
      <c r="AP1465" s="47"/>
      <c r="AQ1465" s="47"/>
      <c r="AR1465" s="47"/>
      <c r="AS1465" s="47"/>
      <c r="AT1465" s="47"/>
      <c r="AU1465" s="47"/>
      <c r="AV1465" s="47"/>
      <c r="AW1465" s="47"/>
      <c r="AX1465" s="47"/>
      <c r="AY1465" s="47"/>
      <c r="AZ1465" s="47"/>
      <c r="BA1465" s="47"/>
      <c r="BB1465" s="47"/>
      <c r="BC1465" s="47"/>
      <c r="BD1465" s="47"/>
      <c r="BE1465" s="47"/>
      <c r="BF1465" s="47"/>
      <c r="BG1465" s="47"/>
      <c r="BH1465" s="47"/>
      <c r="BI1465" s="47"/>
      <c r="BJ1465" s="47"/>
      <c r="BK1465" s="47"/>
      <c r="BL1465" s="47"/>
      <c r="BM1465" s="47"/>
      <c r="BN1465" s="47"/>
      <c r="BO1465" s="47"/>
      <c r="BP1465" s="47"/>
    </row>
    <row r="1466" spans="1:68" ht="12.75" customHeight="1">
      <c r="A1466" s="47"/>
      <c r="B1466" s="47"/>
      <c r="C1466" s="47"/>
      <c r="D1466" s="47"/>
      <c r="E1466" s="47"/>
      <c r="F1466" s="47"/>
      <c r="G1466" s="47"/>
      <c r="H1466" s="50"/>
      <c r="I1466" s="47"/>
      <c r="J1466" s="47"/>
      <c r="K1466" s="61"/>
      <c r="L1466" s="47"/>
      <c r="M1466" s="47"/>
      <c r="N1466" s="47"/>
      <c r="O1466" s="47"/>
      <c r="P1466" s="47"/>
      <c r="Q1466" s="47"/>
      <c r="R1466" s="47"/>
      <c r="S1466" s="47"/>
      <c r="T1466" s="47"/>
      <c r="U1466" s="47"/>
      <c r="V1466" s="47"/>
      <c r="W1466" s="47"/>
      <c r="X1466" s="47"/>
      <c r="Y1466" s="47"/>
      <c r="Z1466" s="47"/>
      <c r="AA1466" s="47"/>
      <c r="AB1466" s="47"/>
      <c r="AC1466" s="47"/>
      <c r="AD1466" s="47"/>
      <c r="AE1466" s="47"/>
      <c r="AF1466" s="47"/>
      <c r="AG1466" s="47"/>
      <c r="AH1466" s="47"/>
      <c r="AI1466" s="47"/>
      <c r="AJ1466" s="47"/>
      <c r="AK1466" s="47"/>
      <c r="AL1466" s="47"/>
      <c r="AM1466" s="47"/>
      <c r="AN1466" s="47"/>
      <c r="AO1466" s="47"/>
      <c r="AP1466" s="47"/>
      <c r="AQ1466" s="47"/>
      <c r="AR1466" s="47"/>
      <c r="AS1466" s="47"/>
      <c r="AT1466" s="47"/>
      <c r="AU1466" s="47"/>
      <c r="AV1466" s="47"/>
      <c r="AW1466" s="47"/>
      <c r="AX1466" s="47"/>
      <c r="AY1466" s="47"/>
      <c r="AZ1466" s="47"/>
      <c r="BA1466" s="47"/>
      <c r="BB1466" s="47"/>
      <c r="BC1466" s="47"/>
      <c r="BD1466" s="47"/>
      <c r="BE1466" s="47"/>
      <c r="BF1466" s="47"/>
      <c r="BG1466" s="47"/>
      <c r="BH1466" s="47"/>
      <c r="BI1466" s="47"/>
      <c r="BJ1466" s="47"/>
      <c r="BK1466" s="47"/>
      <c r="BL1466" s="47"/>
      <c r="BM1466" s="47"/>
      <c r="BN1466" s="47"/>
      <c r="BO1466" s="47"/>
      <c r="BP1466" s="47"/>
    </row>
    <row r="1467" spans="1:68" ht="12.75" customHeight="1">
      <c r="A1467" s="47"/>
      <c r="B1467" s="47"/>
      <c r="C1467" s="47"/>
      <c r="D1467" s="47"/>
      <c r="E1467" s="47"/>
      <c r="F1467" s="47"/>
      <c r="G1467" s="47"/>
      <c r="H1467" s="50"/>
      <c r="I1467" s="47"/>
      <c r="J1467" s="47"/>
      <c r="K1467" s="61"/>
      <c r="L1467" s="47"/>
      <c r="M1467" s="47"/>
      <c r="N1467" s="47"/>
      <c r="O1467" s="47"/>
      <c r="P1467" s="47"/>
      <c r="Q1467" s="47"/>
      <c r="R1467" s="47"/>
      <c r="S1467" s="47"/>
      <c r="T1467" s="47"/>
      <c r="U1467" s="47"/>
      <c r="V1467" s="47"/>
      <c r="W1467" s="47"/>
      <c r="X1467" s="47"/>
      <c r="Y1467" s="47"/>
      <c r="Z1467" s="47"/>
      <c r="AA1467" s="47"/>
      <c r="AB1467" s="47"/>
      <c r="AC1467" s="47"/>
      <c r="AD1467" s="47"/>
      <c r="AE1467" s="47"/>
      <c r="AF1467" s="47"/>
      <c r="AG1467" s="47"/>
      <c r="AH1467" s="47"/>
      <c r="AI1467" s="47"/>
      <c r="AJ1467" s="47"/>
      <c r="AK1467" s="47"/>
      <c r="AL1467" s="47"/>
      <c r="AM1467" s="47"/>
      <c r="AN1467" s="47"/>
      <c r="AO1467" s="47"/>
      <c r="AP1467" s="47"/>
      <c r="AQ1467" s="47"/>
      <c r="AR1467" s="47"/>
      <c r="AS1467" s="47"/>
      <c r="AT1467" s="47"/>
      <c r="AU1467" s="47"/>
      <c r="AV1467" s="47"/>
      <c r="AW1467" s="47"/>
      <c r="AX1467" s="47"/>
      <c r="AY1467" s="47"/>
      <c r="AZ1467" s="47"/>
      <c r="BA1467" s="47"/>
      <c r="BB1467" s="47"/>
      <c r="BC1467" s="47"/>
      <c r="BD1467" s="47"/>
      <c r="BE1467" s="47"/>
      <c r="BF1467" s="47"/>
      <c r="BG1467" s="47"/>
      <c r="BH1467" s="47"/>
      <c r="BI1467" s="47"/>
      <c r="BJ1467" s="47"/>
      <c r="BK1467" s="47"/>
      <c r="BL1467" s="47"/>
      <c r="BM1467" s="47"/>
      <c r="BN1467" s="47"/>
      <c r="BO1467" s="47"/>
      <c r="BP1467" s="47"/>
    </row>
    <row r="1468" spans="1:68" ht="12.75" customHeight="1">
      <c r="A1468" s="47"/>
      <c r="B1468" s="47"/>
      <c r="C1468" s="47"/>
      <c r="D1468" s="47"/>
      <c r="E1468" s="47"/>
      <c r="F1468" s="47"/>
      <c r="G1468" s="47"/>
      <c r="H1468" s="50"/>
      <c r="I1468" s="47"/>
      <c r="J1468" s="47"/>
      <c r="K1468" s="61"/>
      <c r="L1468" s="47"/>
      <c r="M1468" s="47"/>
      <c r="N1468" s="47"/>
      <c r="O1468" s="47"/>
      <c r="P1468" s="47"/>
      <c r="Q1468" s="47"/>
      <c r="R1468" s="47"/>
      <c r="S1468" s="47"/>
      <c r="T1468" s="47"/>
      <c r="U1468" s="47"/>
      <c r="V1468" s="47"/>
      <c r="W1468" s="47"/>
      <c r="X1468" s="47"/>
      <c r="Y1468" s="47"/>
      <c r="Z1468" s="47"/>
      <c r="AA1468" s="47"/>
      <c r="AB1468" s="47"/>
      <c r="AC1468" s="47"/>
      <c r="AD1468" s="47"/>
      <c r="AE1468" s="47"/>
      <c r="AF1468" s="47"/>
      <c r="AG1468" s="47"/>
      <c r="AH1468" s="47"/>
      <c r="AI1468" s="47"/>
      <c r="AJ1468" s="47"/>
      <c r="AK1468" s="47"/>
      <c r="AL1468" s="47"/>
      <c r="AM1468" s="47"/>
      <c r="AN1468" s="47"/>
      <c r="AO1468" s="47"/>
      <c r="AP1468" s="47"/>
      <c r="AQ1468" s="47"/>
      <c r="AR1468" s="47"/>
      <c r="AS1468" s="47"/>
      <c r="AT1468" s="47"/>
      <c r="AU1468" s="47"/>
      <c r="AV1468" s="47"/>
      <c r="AW1468" s="47"/>
      <c r="AX1468" s="47"/>
      <c r="AY1468" s="47"/>
      <c r="AZ1468" s="47"/>
      <c r="BA1468" s="47"/>
      <c r="BB1468" s="47"/>
      <c r="BC1468" s="47"/>
      <c r="BD1468" s="47"/>
      <c r="BE1468" s="47"/>
      <c r="BF1468" s="47"/>
      <c r="BG1468" s="47"/>
      <c r="BH1468" s="47"/>
      <c r="BI1468" s="47"/>
      <c r="BJ1468" s="47"/>
      <c r="BK1468" s="47"/>
      <c r="BL1468" s="47"/>
      <c r="BM1468" s="47"/>
      <c r="BN1468" s="47"/>
      <c r="BO1468" s="47"/>
      <c r="BP1468" s="47"/>
    </row>
    <row r="1469" spans="1:68" ht="12.75" customHeight="1">
      <c r="A1469" s="47"/>
      <c r="B1469" s="47"/>
      <c r="C1469" s="47"/>
      <c r="D1469" s="47"/>
      <c r="E1469" s="47"/>
      <c r="F1469" s="47"/>
      <c r="G1469" s="47"/>
      <c r="H1469" s="50"/>
      <c r="I1469" s="47"/>
      <c r="J1469" s="47"/>
      <c r="K1469" s="61"/>
      <c r="L1469" s="47"/>
      <c r="M1469" s="47"/>
      <c r="N1469" s="47"/>
      <c r="O1469" s="47"/>
      <c r="P1469" s="47"/>
      <c r="Q1469" s="47"/>
      <c r="R1469" s="47"/>
      <c r="S1469" s="47"/>
      <c r="T1469" s="47"/>
      <c r="U1469" s="47"/>
      <c r="V1469" s="47"/>
      <c r="W1469" s="47"/>
      <c r="X1469" s="47"/>
      <c r="Y1469" s="47"/>
      <c r="Z1469" s="47"/>
      <c r="AA1469" s="47"/>
      <c r="AB1469" s="47"/>
      <c r="AC1469" s="47"/>
      <c r="AD1469" s="47"/>
      <c r="AE1469" s="47"/>
      <c r="AF1469" s="47"/>
      <c r="AG1469" s="47"/>
      <c r="AH1469" s="47"/>
      <c r="AI1469" s="47"/>
      <c r="AJ1469" s="47"/>
      <c r="AK1469" s="47"/>
      <c r="AL1469" s="47"/>
      <c r="AM1469" s="47"/>
      <c r="AN1469" s="47"/>
      <c r="AO1469" s="47"/>
      <c r="AP1469" s="47"/>
      <c r="AQ1469" s="47"/>
      <c r="AR1469" s="47"/>
      <c r="AS1469" s="47"/>
      <c r="AT1469" s="47"/>
      <c r="AU1469" s="47"/>
      <c r="AV1469" s="47"/>
      <c r="AW1469" s="47"/>
      <c r="AX1469" s="47"/>
      <c r="AY1469" s="47"/>
      <c r="AZ1469" s="47"/>
      <c r="BA1469" s="47"/>
      <c r="BB1469" s="47"/>
      <c r="BC1469" s="47"/>
      <c r="BD1469" s="47"/>
      <c r="BE1469" s="47"/>
      <c r="BF1469" s="47"/>
      <c r="BG1469" s="47"/>
      <c r="BH1469" s="47"/>
      <c r="BI1469" s="47"/>
      <c r="BJ1469" s="47"/>
      <c r="BK1469" s="47"/>
      <c r="BL1469" s="47"/>
      <c r="BM1469" s="47"/>
      <c r="BN1469" s="47"/>
      <c r="BO1469" s="47"/>
      <c r="BP1469" s="47"/>
    </row>
    <row r="1470" spans="1:68" ht="12.75" customHeight="1">
      <c r="A1470" s="47"/>
      <c r="B1470" s="47"/>
      <c r="C1470" s="47"/>
      <c r="D1470" s="47"/>
      <c r="E1470" s="47"/>
      <c r="F1470" s="47"/>
      <c r="G1470" s="47"/>
      <c r="H1470" s="50"/>
      <c r="I1470" s="47"/>
      <c r="J1470" s="47"/>
      <c r="K1470" s="61"/>
      <c r="L1470" s="47"/>
      <c r="M1470" s="47"/>
      <c r="N1470" s="47"/>
      <c r="O1470" s="47"/>
      <c r="P1470" s="47"/>
      <c r="Q1470" s="47"/>
      <c r="R1470" s="47"/>
      <c r="S1470" s="47"/>
      <c r="T1470" s="47"/>
      <c r="U1470" s="47"/>
      <c r="V1470" s="47"/>
      <c r="W1470" s="47"/>
      <c r="X1470" s="47"/>
      <c r="Y1470" s="47"/>
      <c r="Z1470" s="47"/>
      <c r="AA1470" s="47"/>
      <c r="AB1470" s="47"/>
      <c r="AC1470" s="47"/>
      <c r="AD1470" s="47"/>
      <c r="AE1470" s="47"/>
      <c r="AF1470" s="47"/>
      <c r="AG1470" s="47"/>
      <c r="AH1470" s="47"/>
      <c r="AI1470" s="47"/>
      <c r="AJ1470" s="47"/>
      <c r="AK1470" s="47"/>
      <c r="AL1470" s="47"/>
      <c r="AM1470" s="47"/>
      <c r="AN1470" s="47"/>
      <c r="AO1470" s="47"/>
      <c r="AP1470" s="47"/>
      <c r="AQ1470" s="47"/>
      <c r="AR1470" s="47"/>
      <c r="AS1470" s="47"/>
      <c r="AT1470" s="47"/>
      <c r="AU1470" s="47"/>
      <c r="AV1470" s="47"/>
      <c r="AW1470" s="47"/>
      <c r="AX1470" s="47"/>
      <c r="AY1470" s="47"/>
      <c r="AZ1470" s="47"/>
      <c r="BA1470" s="47"/>
      <c r="BB1470" s="47"/>
      <c r="BC1470" s="47"/>
      <c r="BD1470" s="47"/>
      <c r="BE1470" s="47"/>
      <c r="BF1470" s="47"/>
      <c r="BG1470" s="47"/>
      <c r="BH1470" s="47"/>
      <c r="BI1470" s="47"/>
      <c r="BJ1470" s="47"/>
      <c r="BK1470" s="47"/>
      <c r="BL1470" s="47"/>
      <c r="BM1470" s="47"/>
      <c r="BN1470" s="47"/>
      <c r="BO1470" s="47"/>
      <c r="BP1470" s="47"/>
    </row>
    <row r="1471" spans="1:68" ht="12.75" customHeight="1">
      <c r="A1471" s="47"/>
      <c r="B1471" s="47"/>
      <c r="C1471" s="47"/>
      <c r="D1471" s="47"/>
      <c r="E1471" s="47"/>
      <c r="F1471" s="47"/>
      <c r="G1471" s="47"/>
      <c r="H1471" s="50"/>
      <c r="I1471" s="47"/>
      <c r="J1471" s="47"/>
      <c r="K1471" s="61"/>
      <c r="L1471" s="47"/>
      <c r="M1471" s="47"/>
      <c r="N1471" s="47"/>
      <c r="O1471" s="47"/>
      <c r="P1471" s="47"/>
      <c r="Q1471" s="47"/>
      <c r="R1471" s="47"/>
      <c r="S1471" s="47"/>
      <c r="T1471" s="47"/>
      <c r="U1471" s="47"/>
      <c r="V1471" s="47"/>
      <c r="W1471" s="47"/>
      <c r="X1471" s="47"/>
      <c r="Y1471" s="47"/>
      <c r="Z1471" s="47"/>
      <c r="AA1471" s="47"/>
      <c r="AB1471" s="47"/>
      <c r="AC1471" s="47"/>
      <c r="AD1471" s="47"/>
      <c r="AE1471" s="47"/>
      <c r="AF1471" s="47"/>
      <c r="AG1471" s="47"/>
      <c r="AH1471" s="47"/>
      <c r="AI1471" s="47"/>
      <c r="AJ1471" s="47"/>
      <c r="AK1471" s="47"/>
      <c r="AL1471" s="47"/>
      <c r="AM1471" s="47"/>
      <c r="AN1471" s="47"/>
      <c r="AO1471" s="47"/>
      <c r="AP1471" s="47"/>
      <c r="AQ1471" s="47"/>
      <c r="AR1471" s="47"/>
      <c r="AS1471" s="47"/>
      <c r="AT1471" s="47"/>
      <c r="AU1471" s="47"/>
      <c r="AV1471" s="47"/>
      <c r="AW1471" s="47"/>
      <c r="AX1471" s="47"/>
      <c r="AY1471" s="47"/>
      <c r="AZ1471" s="47"/>
      <c r="BA1471" s="47"/>
      <c r="BB1471" s="47"/>
      <c r="BC1471" s="47"/>
      <c r="BD1471" s="47"/>
      <c r="BE1471" s="47"/>
      <c r="BF1471" s="47"/>
      <c r="BG1471" s="47"/>
      <c r="BH1471" s="47"/>
      <c r="BI1471" s="47"/>
      <c r="BJ1471" s="47"/>
      <c r="BK1471" s="47"/>
      <c r="BL1471" s="47"/>
      <c r="BM1471" s="47"/>
      <c r="BN1471" s="47"/>
      <c r="BO1471" s="47"/>
      <c r="BP1471" s="47"/>
    </row>
    <row r="1472" spans="1:68" ht="12.75" customHeight="1">
      <c r="A1472" s="47"/>
      <c r="B1472" s="47"/>
      <c r="C1472" s="47"/>
      <c r="D1472" s="47"/>
      <c r="E1472" s="47"/>
      <c r="F1472" s="47"/>
      <c r="G1472" s="47"/>
      <c r="H1472" s="50"/>
      <c r="I1472" s="47"/>
      <c r="J1472" s="47"/>
      <c r="K1472" s="61"/>
      <c r="L1472" s="47"/>
      <c r="M1472" s="47"/>
      <c r="N1472" s="47"/>
      <c r="O1472" s="47"/>
      <c r="P1472" s="47"/>
      <c r="Q1472" s="47"/>
      <c r="R1472" s="47"/>
      <c r="S1472" s="47"/>
      <c r="T1472" s="47"/>
      <c r="U1472" s="47"/>
      <c r="V1472" s="47"/>
      <c r="W1472" s="47"/>
      <c r="X1472" s="47"/>
      <c r="Y1472" s="47"/>
      <c r="Z1472" s="47"/>
      <c r="AA1472" s="47"/>
      <c r="AB1472" s="47"/>
      <c r="AC1472" s="47"/>
      <c r="AD1472" s="47"/>
      <c r="AE1472" s="47"/>
      <c r="AF1472" s="47"/>
      <c r="AG1472" s="47"/>
      <c r="AH1472" s="47"/>
      <c r="AI1472" s="47"/>
      <c r="AJ1472" s="47"/>
      <c r="AK1472" s="47"/>
      <c r="AL1472" s="47"/>
      <c r="AM1472" s="47"/>
      <c r="AN1472" s="47"/>
      <c r="AO1472" s="47"/>
      <c r="AP1472" s="47"/>
      <c r="AQ1472" s="47"/>
      <c r="AR1472" s="47"/>
      <c r="AS1472" s="47"/>
      <c r="AT1472" s="47"/>
      <c r="AU1472" s="47"/>
      <c r="AV1472" s="47"/>
      <c r="AW1472" s="47"/>
      <c r="AX1472" s="47"/>
      <c r="AY1472" s="47"/>
      <c r="AZ1472" s="47"/>
      <c r="BA1472" s="47"/>
      <c r="BB1472" s="47"/>
      <c r="BC1472" s="47"/>
      <c r="BD1472" s="47"/>
      <c r="BE1472" s="47"/>
      <c r="BF1472" s="47"/>
      <c r="BG1472" s="47"/>
      <c r="BH1472" s="47"/>
      <c r="BI1472" s="47"/>
      <c r="BJ1472" s="47"/>
      <c r="BK1472" s="47"/>
      <c r="BL1472" s="47"/>
      <c r="BM1472" s="47"/>
      <c r="BN1472" s="47"/>
      <c r="BO1472" s="47"/>
      <c r="BP1472" s="47"/>
    </row>
    <row r="1473" spans="1:68" ht="12.75" customHeight="1">
      <c r="A1473" s="47"/>
      <c r="B1473" s="47"/>
      <c r="C1473" s="47"/>
      <c r="D1473" s="47"/>
      <c r="E1473" s="47"/>
      <c r="F1473" s="47"/>
      <c r="G1473" s="47"/>
      <c r="H1473" s="50"/>
      <c r="I1473" s="47"/>
      <c r="J1473" s="47"/>
      <c r="K1473" s="61"/>
      <c r="L1473" s="47"/>
      <c r="M1473" s="47"/>
      <c r="N1473" s="47"/>
      <c r="O1473" s="47"/>
      <c r="P1473" s="47"/>
      <c r="Q1473" s="47"/>
      <c r="R1473" s="47"/>
      <c r="S1473" s="47"/>
      <c r="T1473" s="47"/>
      <c r="U1473" s="47"/>
      <c r="V1473" s="47"/>
      <c r="W1473" s="47"/>
      <c r="X1473" s="47"/>
      <c r="Y1473" s="47"/>
      <c r="Z1473" s="47"/>
      <c r="AA1473" s="47"/>
      <c r="AB1473" s="47"/>
      <c r="AC1473" s="47"/>
      <c r="AD1473" s="47"/>
      <c r="AE1473" s="47"/>
      <c r="AF1473" s="47"/>
      <c r="AG1473" s="47"/>
      <c r="AH1473" s="47"/>
      <c r="AI1473" s="47"/>
      <c r="AJ1473" s="47"/>
      <c r="AK1473" s="47"/>
      <c r="AL1473" s="47"/>
      <c r="AM1473" s="47"/>
      <c r="AN1473" s="47"/>
      <c r="AO1473" s="47"/>
      <c r="AP1473" s="47"/>
      <c r="AQ1473" s="47"/>
      <c r="AR1473" s="47"/>
      <c r="AS1473" s="47"/>
      <c r="AT1473" s="47"/>
      <c r="AU1473" s="47"/>
      <c r="AV1473" s="47"/>
      <c r="AW1473" s="47"/>
      <c r="AX1473" s="47"/>
      <c r="AY1473" s="47"/>
      <c r="AZ1473" s="47"/>
      <c r="BA1473" s="47"/>
      <c r="BB1473" s="47"/>
      <c r="BC1473" s="47"/>
      <c r="BD1473" s="47"/>
      <c r="BE1473" s="47"/>
      <c r="BF1473" s="47"/>
      <c r="BG1473" s="47"/>
      <c r="BH1473" s="47"/>
      <c r="BI1473" s="47"/>
      <c r="BJ1473" s="47"/>
      <c r="BK1473" s="47"/>
      <c r="BL1473" s="47"/>
      <c r="BM1473" s="47"/>
      <c r="BN1473" s="47"/>
      <c r="BO1473" s="47"/>
      <c r="BP1473" s="47"/>
    </row>
    <row r="1474" spans="1:68" ht="12.75" customHeight="1">
      <c r="A1474" s="47"/>
      <c r="B1474" s="47"/>
      <c r="C1474" s="47"/>
      <c r="D1474" s="47"/>
      <c r="E1474" s="47"/>
      <c r="F1474" s="47"/>
      <c r="G1474" s="47"/>
      <c r="H1474" s="50"/>
      <c r="I1474" s="47"/>
      <c r="J1474" s="47"/>
      <c r="K1474" s="61"/>
      <c r="L1474" s="47"/>
      <c r="M1474" s="47"/>
      <c r="N1474" s="47"/>
      <c r="O1474" s="47"/>
      <c r="P1474" s="47"/>
      <c r="Q1474" s="47"/>
      <c r="R1474" s="47"/>
      <c r="S1474" s="47"/>
      <c r="T1474" s="47"/>
      <c r="U1474" s="47"/>
      <c r="V1474" s="47"/>
      <c r="W1474" s="47"/>
      <c r="X1474" s="47"/>
      <c r="Y1474" s="47"/>
      <c r="Z1474" s="47"/>
      <c r="AA1474" s="47"/>
      <c r="AB1474" s="47"/>
      <c r="AC1474" s="47"/>
      <c r="AD1474" s="47"/>
      <c r="AE1474" s="47"/>
      <c r="AF1474" s="47"/>
      <c r="AG1474" s="47"/>
      <c r="AH1474" s="47"/>
      <c r="AI1474" s="47"/>
      <c r="AJ1474" s="47"/>
      <c r="AK1474" s="47"/>
      <c r="AL1474" s="47"/>
      <c r="AM1474" s="47"/>
      <c r="AN1474" s="47"/>
      <c r="AO1474" s="47"/>
      <c r="AP1474" s="47"/>
      <c r="AQ1474" s="47"/>
      <c r="AR1474" s="47"/>
      <c r="AS1474" s="47"/>
      <c r="AT1474" s="47"/>
      <c r="AU1474" s="47"/>
      <c r="AV1474" s="47"/>
      <c r="AW1474" s="47"/>
      <c r="AX1474" s="47"/>
      <c r="AY1474" s="47"/>
      <c r="AZ1474" s="47"/>
      <c r="BA1474" s="47"/>
      <c r="BB1474" s="47"/>
      <c r="BC1474" s="47"/>
      <c r="BD1474" s="47"/>
      <c r="BE1474" s="47"/>
      <c r="BF1474" s="47"/>
      <c r="BG1474" s="47"/>
      <c r="BH1474" s="47"/>
      <c r="BI1474" s="47"/>
      <c r="BJ1474" s="47"/>
      <c r="BK1474" s="47"/>
      <c r="BL1474" s="47"/>
      <c r="BM1474" s="47"/>
      <c r="BN1474" s="47"/>
      <c r="BO1474" s="47"/>
      <c r="BP1474" s="47"/>
    </row>
    <row r="1475" spans="1:68" ht="12.75" customHeight="1">
      <c r="A1475" s="47"/>
      <c r="B1475" s="47"/>
      <c r="C1475" s="47"/>
      <c r="D1475" s="47"/>
      <c r="E1475" s="47"/>
      <c r="F1475" s="47"/>
      <c r="G1475" s="47"/>
      <c r="H1475" s="50"/>
      <c r="I1475" s="47"/>
      <c r="J1475" s="47"/>
      <c r="K1475" s="61"/>
      <c r="L1475" s="47"/>
      <c r="M1475" s="47"/>
      <c r="N1475" s="47"/>
      <c r="O1475" s="47"/>
      <c r="P1475" s="47"/>
      <c r="Q1475" s="47"/>
      <c r="R1475" s="47"/>
      <c r="S1475" s="47"/>
      <c r="T1475" s="47"/>
      <c r="U1475" s="47"/>
      <c r="V1475" s="47"/>
      <c r="W1475" s="47"/>
      <c r="X1475" s="47"/>
      <c r="Y1475" s="47"/>
      <c r="Z1475" s="47"/>
      <c r="AA1475" s="47"/>
      <c r="AB1475" s="47"/>
      <c r="AC1475" s="47"/>
      <c r="AD1475" s="47"/>
      <c r="AE1475" s="47"/>
      <c r="AF1475" s="47"/>
      <c r="AG1475" s="47"/>
      <c r="AH1475" s="47"/>
      <c r="AI1475" s="47"/>
      <c r="AJ1475" s="47"/>
      <c r="AK1475" s="47"/>
      <c r="AL1475" s="47"/>
      <c r="AM1475" s="47"/>
      <c r="AN1475" s="47"/>
      <c r="AO1475" s="47"/>
      <c r="AP1475" s="47"/>
      <c r="AQ1475" s="47"/>
      <c r="AR1475" s="47"/>
      <c r="AS1475" s="47"/>
      <c r="AT1475" s="47"/>
      <c r="AU1475" s="47"/>
      <c r="AV1475" s="47"/>
      <c r="AW1475" s="47"/>
      <c r="AX1475" s="47"/>
      <c r="AY1475" s="47"/>
      <c r="AZ1475" s="47"/>
      <c r="BA1475" s="47"/>
      <c r="BB1475" s="47"/>
      <c r="BC1475" s="47"/>
      <c r="BD1475" s="47"/>
      <c r="BE1475" s="47"/>
      <c r="BF1475" s="47"/>
      <c r="BG1475" s="47"/>
      <c r="BH1475" s="47"/>
      <c r="BI1475" s="47"/>
      <c r="BJ1475" s="47"/>
      <c r="BK1475" s="47"/>
      <c r="BL1475" s="47"/>
      <c r="BM1475" s="47"/>
      <c r="BN1475" s="47"/>
      <c r="BO1475" s="47"/>
      <c r="BP1475" s="47"/>
    </row>
    <row r="1476" spans="1:68" ht="12.75" customHeight="1">
      <c r="A1476" s="47"/>
      <c r="B1476" s="47"/>
      <c r="C1476" s="47"/>
      <c r="D1476" s="47"/>
      <c r="E1476" s="47"/>
      <c r="F1476" s="47"/>
      <c r="G1476" s="47"/>
      <c r="H1476" s="50"/>
      <c r="I1476" s="47"/>
      <c r="J1476" s="47"/>
      <c r="K1476" s="61"/>
      <c r="L1476" s="47"/>
      <c r="M1476" s="47"/>
      <c r="N1476" s="47"/>
      <c r="O1476" s="47"/>
      <c r="P1476" s="47"/>
      <c r="Q1476" s="47"/>
      <c r="R1476" s="47"/>
      <c r="S1476" s="47"/>
      <c r="T1476" s="47"/>
      <c r="U1476" s="47"/>
      <c r="V1476" s="47"/>
      <c r="W1476" s="47"/>
      <c r="X1476" s="47"/>
      <c r="Y1476" s="47"/>
      <c r="Z1476" s="47"/>
      <c r="AA1476" s="47"/>
      <c r="AB1476" s="47"/>
      <c r="AC1476" s="47"/>
      <c r="AD1476" s="47"/>
      <c r="AE1476" s="47"/>
      <c r="AF1476" s="47"/>
      <c r="AG1476" s="47"/>
      <c r="AH1476" s="47"/>
      <c r="AI1476" s="47"/>
      <c r="AJ1476" s="47"/>
      <c r="AK1476" s="47"/>
      <c r="AL1476" s="47"/>
      <c r="AM1476" s="47"/>
      <c r="AN1476" s="47"/>
      <c r="AO1476" s="47"/>
      <c r="AP1476" s="47"/>
      <c r="AQ1476" s="47"/>
      <c r="AR1476" s="47"/>
      <c r="AS1476" s="47"/>
      <c r="AT1476" s="47"/>
      <c r="AU1476" s="47"/>
      <c r="AV1476" s="47"/>
      <c r="AW1476" s="47"/>
      <c r="AX1476" s="47"/>
      <c r="AY1476" s="47"/>
      <c r="AZ1476" s="47"/>
      <c r="BA1476" s="47"/>
      <c r="BB1476" s="47"/>
      <c r="BC1476" s="47"/>
      <c r="BD1476" s="47"/>
      <c r="BE1476" s="47"/>
      <c r="BF1476" s="47"/>
      <c r="BG1476" s="47"/>
      <c r="BH1476" s="47"/>
      <c r="BI1476" s="47"/>
      <c r="BJ1476" s="47"/>
      <c r="BK1476" s="47"/>
      <c r="BL1476" s="47"/>
      <c r="BM1476" s="47"/>
      <c r="BN1476" s="47"/>
      <c r="BO1476" s="47"/>
      <c r="BP1476" s="47"/>
    </row>
    <row r="1477" spans="1:68" ht="12.75" customHeight="1">
      <c r="A1477" s="47"/>
      <c r="B1477" s="47"/>
      <c r="C1477" s="47"/>
      <c r="D1477" s="47"/>
      <c r="E1477" s="47"/>
      <c r="F1477" s="47"/>
      <c r="G1477" s="47"/>
      <c r="H1477" s="50"/>
      <c r="I1477" s="47"/>
      <c r="J1477" s="47"/>
      <c r="K1477" s="61"/>
      <c r="L1477" s="47"/>
      <c r="M1477" s="47"/>
      <c r="N1477" s="47"/>
      <c r="O1477" s="47"/>
      <c r="P1477" s="47"/>
      <c r="Q1477" s="47"/>
      <c r="R1477" s="47"/>
      <c r="S1477" s="47"/>
      <c r="T1477" s="47"/>
      <c r="U1477" s="47"/>
      <c r="V1477" s="47"/>
      <c r="W1477" s="47"/>
      <c r="X1477" s="47"/>
      <c r="Y1477" s="47"/>
      <c r="Z1477" s="47"/>
      <c r="AA1477" s="47"/>
      <c r="AB1477" s="47"/>
      <c r="AC1477" s="47"/>
      <c r="AD1477" s="47"/>
      <c r="AE1477" s="47"/>
      <c r="AF1477" s="47"/>
      <c r="AG1477" s="47"/>
      <c r="AH1477" s="47"/>
      <c r="AI1477" s="47"/>
      <c r="AJ1477" s="47"/>
      <c r="AK1477" s="47"/>
      <c r="AL1477" s="47"/>
      <c r="AM1477" s="47"/>
      <c r="AN1477" s="47"/>
      <c r="AO1477" s="47"/>
      <c r="AP1477" s="47"/>
      <c r="AQ1477" s="47"/>
      <c r="AR1477" s="47"/>
      <c r="AS1477" s="47"/>
      <c r="AT1477" s="47"/>
      <c r="AU1477" s="47"/>
      <c r="AV1477" s="47"/>
      <c r="AW1477" s="47"/>
      <c r="AX1477" s="47"/>
      <c r="AY1477" s="47"/>
      <c r="AZ1477" s="47"/>
      <c r="BA1477" s="47"/>
      <c r="BB1477" s="47"/>
      <c r="BC1477" s="47"/>
      <c r="BD1477" s="47"/>
      <c r="BE1477" s="47"/>
      <c r="BF1477" s="47"/>
      <c r="BG1477" s="47"/>
      <c r="BH1477" s="47"/>
      <c r="BI1477" s="47"/>
      <c r="BJ1477" s="47"/>
      <c r="BK1477" s="47"/>
      <c r="BL1477" s="47"/>
      <c r="BM1477" s="47"/>
      <c r="BN1477" s="47"/>
      <c r="BO1477" s="47"/>
      <c r="BP1477" s="47"/>
    </row>
    <row r="1478" spans="1:68" ht="12.75" customHeight="1">
      <c r="A1478" s="47"/>
      <c r="B1478" s="47"/>
      <c r="C1478" s="47"/>
      <c r="D1478" s="47"/>
      <c r="E1478" s="47"/>
      <c r="F1478" s="47"/>
      <c r="G1478" s="47"/>
      <c r="H1478" s="50"/>
      <c r="I1478" s="47"/>
      <c r="J1478" s="47"/>
      <c r="K1478" s="61"/>
      <c r="L1478" s="47"/>
      <c r="M1478" s="47"/>
      <c r="N1478" s="47"/>
      <c r="O1478" s="47"/>
      <c r="P1478" s="47"/>
      <c r="Q1478" s="47"/>
      <c r="R1478" s="47"/>
      <c r="S1478" s="47"/>
      <c r="T1478" s="47"/>
      <c r="U1478" s="47"/>
      <c r="V1478" s="47"/>
      <c r="W1478" s="47"/>
      <c r="X1478" s="47"/>
      <c r="Y1478" s="47"/>
      <c r="Z1478" s="47"/>
      <c r="AA1478" s="47"/>
      <c r="AB1478" s="47"/>
      <c r="AC1478" s="47"/>
      <c r="AD1478" s="47"/>
      <c r="AE1478" s="47"/>
      <c r="AF1478" s="47"/>
      <c r="AG1478" s="47"/>
      <c r="AH1478" s="47"/>
      <c r="AI1478" s="47"/>
      <c r="AJ1478" s="47"/>
      <c r="AK1478" s="47"/>
      <c r="AL1478" s="47"/>
      <c r="AM1478" s="47"/>
      <c r="AN1478" s="47"/>
      <c r="AO1478" s="47"/>
      <c r="AP1478" s="47"/>
      <c r="AQ1478" s="47"/>
      <c r="AR1478" s="47"/>
      <c r="AS1478" s="47"/>
      <c r="AT1478" s="47"/>
      <c r="AU1478" s="47"/>
      <c r="AV1478" s="47"/>
      <c r="AW1478" s="47"/>
      <c r="AX1478" s="47"/>
      <c r="AY1478" s="47"/>
      <c r="AZ1478" s="47"/>
      <c r="BA1478" s="47"/>
      <c r="BB1478" s="47"/>
      <c r="BC1478" s="47"/>
      <c r="BD1478" s="47"/>
      <c r="BE1478" s="47"/>
      <c r="BF1478" s="47"/>
      <c r="BG1478" s="47"/>
      <c r="BH1478" s="47"/>
      <c r="BI1478" s="47"/>
      <c r="BJ1478" s="47"/>
      <c r="BK1478" s="47"/>
      <c r="BL1478" s="47"/>
      <c r="BM1478" s="47"/>
      <c r="BN1478" s="47"/>
      <c r="BO1478" s="47"/>
      <c r="BP1478" s="47"/>
    </row>
  </sheetData>
  <autoFilter ref="R1:R1478" xr:uid="{00000000-0009-0000-0000-000001000000}"/>
  <dataValidations count="3">
    <dataValidation type="custom" allowBlank="1" showErrorMessage="1" sqref="K1:K1478" xr:uid="{00000000-0002-0000-0100-000000000000}">
      <formula1>AND(gte(K1,MIN((0.208333333333333),(0.999305555555556))),lte(K1,MAX((0.208333333333333),(0.999305555555556))))</formula1>
      <formula2>0</formula2>
    </dataValidation>
    <dataValidation type="decimal" operator="greaterThan" allowBlank="1" showErrorMessage="1" sqref="M1:M1478 I1:I1478" xr:uid="{00000000-0002-0000-0100-000001000000}">
      <formula1>0</formula1>
      <formula2>0</formula2>
    </dataValidation>
    <dataValidation type="decimal" allowBlank="1" showErrorMessage="1" sqref="O1" xr:uid="{00000000-0002-0000-0100-000002000000}">
      <formula1>0</formula1>
      <formula2>2</formula2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xSplit="3" ySplit="1" topLeftCell="D61" activePane="bottomRight" state="frozen"/>
      <selection pane="topRight" activeCell="D1" sqref="D1"/>
      <selection pane="bottomLeft" activeCell="A61" sqref="A61"/>
      <selection pane="bottomRight" activeCell="C87" activeCellId="1" sqref="A495:XFD495 C87"/>
    </sheetView>
  </sheetViews>
  <sheetFormatPr defaultColWidth="12.5703125" defaultRowHeight="12.75"/>
  <cols>
    <col min="1" max="1" width="9.140625" customWidth="1"/>
    <col min="2" max="2" width="34.5703125" customWidth="1"/>
    <col min="3" max="3" width="37" customWidth="1"/>
    <col min="4" max="26" width="9.140625" customWidth="1"/>
  </cols>
  <sheetData>
    <row r="1" spans="1:26" ht="12.75" customHeight="1">
      <c r="A1" s="63" t="s">
        <v>132</v>
      </c>
      <c r="B1" s="63" t="s">
        <v>230</v>
      </c>
      <c r="C1" s="63" t="s">
        <v>231</v>
      </c>
    </row>
    <row r="2" spans="1:26" ht="12.75" customHeight="1">
      <c r="A2" s="47" t="s">
        <v>232</v>
      </c>
      <c r="B2" s="47" t="s">
        <v>233</v>
      </c>
      <c r="C2" s="47" t="s">
        <v>234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2.75" customHeight="1">
      <c r="A3" s="47" t="s">
        <v>235</v>
      </c>
      <c r="B3" s="47" t="s">
        <v>236</v>
      </c>
      <c r="C3" s="47" t="s">
        <v>237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2.75" customHeight="1">
      <c r="A4" s="47" t="s">
        <v>238</v>
      </c>
      <c r="B4" s="47" t="s">
        <v>239</v>
      </c>
      <c r="C4" s="47" t="s">
        <v>240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2.75" customHeight="1">
      <c r="A5" s="47" t="s">
        <v>241</v>
      </c>
      <c r="B5" s="47" t="s">
        <v>242</v>
      </c>
      <c r="C5" s="47" t="s">
        <v>243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 customHeight="1">
      <c r="A6" s="47" t="s">
        <v>179</v>
      </c>
      <c r="B6" s="47" t="s">
        <v>61</v>
      </c>
      <c r="C6" s="47" t="s">
        <v>244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2.75" customHeight="1">
      <c r="A7" s="47" t="s">
        <v>180</v>
      </c>
      <c r="B7" s="47" t="s">
        <v>62</v>
      </c>
      <c r="C7" s="47" t="s">
        <v>245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2.75" customHeight="1">
      <c r="A8" s="47" t="s">
        <v>246</v>
      </c>
      <c r="B8" s="47" t="s">
        <v>247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 customHeight="1">
      <c r="A9" s="47" t="s">
        <v>163</v>
      </c>
      <c r="B9" s="47" t="s">
        <v>30</v>
      </c>
      <c r="C9" s="47" t="s">
        <v>248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2.75" customHeight="1">
      <c r="A10" s="47" t="s">
        <v>164</v>
      </c>
      <c r="B10" s="47" t="s">
        <v>31</v>
      </c>
      <c r="C10" s="47" t="s">
        <v>249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 customHeight="1"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2.75" customHeight="1">
      <c r="A12" s="47" t="s">
        <v>250</v>
      </c>
      <c r="B12" s="47" t="s">
        <v>251</v>
      </c>
      <c r="C12" s="47" t="s">
        <v>252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 customHeight="1">
      <c r="A13" s="47" t="s">
        <v>253</v>
      </c>
      <c r="B13" s="47" t="s">
        <v>254</v>
      </c>
      <c r="C13" s="47" t="s">
        <v>255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2.75" customHeight="1">
      <c r="A14" s="47" t="s">
        <v>216</v>
      </c>
      <c r="B14" s="47" t="s">
        <v>67</v>
      </c>
      <c r="C14" s="47" t="s">
        <v>256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2.75" customHeight="1">
      <c r="A15" s="47" t="s">
        <v>229</v>
      </c>
      <c r="B15" s="47" t="s">
        <v>68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>
      <c r="A16" s="47" t="s">
        <v>187</v>
      </c>
      <c r="B16" s="47" t="s">
        <v>257</v>
      </c>
      <c r="C16" s="47" t="s">
        <v>258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2.75" customHeight="1">
      <c r="A17" s="47" t="s">
        <v>165</v>
      </c>
      <c r="B17" s="47" t="s">
        <v>34</v>
      </c>
      <c r="C17" s="47" t="s">
        <v>259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2.75" customHeight="1">
      <c r="A18" s="47" t="s">
        <v>260</v>
      </c>
      <c r="B18" s="47" t="s">
        <v>261</v>
      </c>
      <c r="C18" s="47" t="s">
        <v>262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2.75" customHeight="1">
      <c r="A19" s="47" t="s">
        <v>222</v>
      </c>
      <c r="B19" s="47" t="s">
        <v>36</v>
      </c>
      <c r="C19" s="47" t="s">
        <v>263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2.75" customHeight="1">
      <c r="A20" s="47" t="s">
        <v>264</v>
      </c>
      <c r="B20" s="47" t="s">
        <v>265</v>
      </c>
      <c r="C20" s="47" t="s">
        <v>266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2.75" customHeight="1">
      <c r="A21" s="47" t="s">
        <v>267</v>
      </c>
      <c r="B21" s="47" t="s">
        <v>268</v>
      </c>
      <c r="C21" s="47" t="s">
        <v>269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2.75" customHeight="1">
      <c r="A22" s="47" t="s">
        <v>270</v>
      </c>
      <c r="B22" s="47" t="s">
        <v>271</v>
      </c>
      <c r="C22" s="47" t="s">
        <v>272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customHeight="1">
      <c r="A23" s="47" t="s">
        <v>273</v>
      </c>
      <c r="B23" s="47" t="s">
        <v>274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customHeight="1">
      <c r="A24" s="47" t="s">
        <v>275</v>
      </c>
      <c r="B24" s="47" t="s">
        <v>276</v>
      </c>
      <c r="C24" s="47" t="s">
        <v>277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customHeight="1">
      <c r="A25" s="47" t="s">
        <v>278</v>
      </c>
      <c r="B25" s="47" t="s">
        <v>279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customHeight="1">
      <c r="A26" s="47" t="s">
        <v>280</v>
      </c>
      <c r="B26" s="47" t="s">
        <v>281</v>
      </c>
      <c r="C26" s="47" t="s">
        <v>282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customHeight="1">
      <c r="A27" s="47" t="s">
        <v>283</v>
      </c>
      <c r="B27" s="47" t="s">
        <v>284</v>
      </c>
      <c r="C27" s="47" t="s">
        <v>285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customHeight="1">
      <c r="A28" s="47" t="s">
        <v>158</v>
      </c>
      <c r="B28" s="47" t="s">
        <v>48</v>
      </c>
      <c r="C28" s="47" t="s">
        <v>286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customHeight="1">
      <c r="A29" s="47" t="s">
        <v>287</v>
      </c>
      <c r="B29" s="47" t="s">
        <v>288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customHeight="1">
      <c r="A30" s="47" t="s">
        <v>289</v>
      </c>
      <c r="B30" s="47" t="s">
        <v>290</v>
      </c>
      <c r="C30" s="47" t="s">
        <v>291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customHeight="1">
      <c r="A31" s="47" t="s">
        <v>292</v>
      </c>
      <c r="B31" s="47" t="s">
        <v>293</v>
      </c>
      <c r="C31" s="47" t="s">
        <v>294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customHeight="1">
      <c r="A32" s="47" t="s">
        <v>155</v>
      </c>
      <c r="B32" s="47" t="s">
        <v>39</v>
      </c>
      <c r="C32" s="47" t="s">
        <v>295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customHeight="1">
      <c r="A33" s="47" t="s">
        <v>196</v>
      </c>
      <c r="B33" s="47" t="s">
        <v>49</v>
      </c>
      <c r="C33" s="47" t="s">
        <v>296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customHeight="1">
      <c r="A34" s="47" t="s">
        <v>297</v>
      </c>
      <c r="B34" s="47" t="s">
        <v>298</v>
      </c>
      <c r="C34" s="47" t="s">
        <v>299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customHeight="1">
      <c r="A35" s="47" t="s">
        <v>300</v>
      </c>
      <c r="B35" s="47" t="s">
        <v>301</v>
      </c>
      <c r="C35" s="47" t="s">
        <v>302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customHeight="1">
      <c r="A36" s="47" t="s">
        <v>177</v>
      </c>
      <c r="B36" s="47" t="s">
        <v>87</v>
      </c>
      <c r="C36" s="47" t="s">
        <v>303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customHeight="1">
      <c r="A37" s="47" t="s">
        <v>304</v>
      </c>
      <c r="B37" s="47" t="s">
        <v>305</v>
      </c>
      <c r="C37" s="47" t="s">
        <v>306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customHeight="1">
      <c r="A38" s="47" t="s">
        <v>307</v>
      </c>
      <c r="B38" s="47" t="s">
        <v>308</v>
      </c>
      <c r="C38" s="47" t="s">
        <v>309</v>
      </c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customHeight="1">
      <c r="A39" s="47" t="s">
        <v>310</v>
      </c>
      <c r="B39" s="47" t="s">
        <v>311</v>
      </c>
      <c r="C39" s="47" t="s">
        <v>312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customHeight="1">
      <c r="A40" s="47" t="s">
        <v>313</v>
      </c>
      <c r="B40" s="47" t="s">
        <v>314</v>
      </c>
      <c r="C40" s="47" t="s">
        <v>315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>
      <c r="A41" s="47" t="s">
        <v>316</v>
      </c>
      <c r="B41" s="47" t="s">
        <v>317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customHeight="1">
      <c r="A42" s="47" t="s">
        <v>318</v>
      </c>
      <c r="B42" s="47" t="s">
        <v>319</v>
      </c>
      <c r="C42" s="47" t="s">
        <v>320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customHeight="1">
      <c r="A43" s="47" t="s">
        <v>321</v>
      </c>
      <c r="B43" s="47" t="s">
        <v>322</v>
      </c>
      <c r="C43" s="47" t="s">
        <v>323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customHeight="1">
      <c r="A44" s="47" t="s">
        <v>324</v>
      </c>
      <c r="B44" s="47" t="s">
        <v>325</v>
      </c>
      <c r="C44" s="47" t="s">
        <v>326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customHeight="1">
      <c r="A45" s="47" t="s">
        <v>327</v>
      </c>
      <c r="B45" s="47" t="s">
        <v>328</v>
      </c>
      <c r="C45" s="47" t="s">
        <v>329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customHeight="1">
      <c r="A46" s="47" t="s">
        <v>330</v>
      </c>
      <c r="B46" s="47" t="s">
        <v>331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customHeight="1">
      <c r="A47" s="47" t="s">
        <v>332</v>
      </c>
      <c r="B47" s="47" t="s">
        <v>333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customHeight="1">
      <c r="A48" s="47" t="s">
        <v>334</v>
      </c>
      <c r="B48" s="47" t="s">
        <v>335</v>
      </c>
      <c r="C48" s="47" t="s">
        <v>336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customHeight="1">
      <c r="A49" s="47" t="s">
        <v>337</v>
      </c>
      <c r="B49" s="47" t="s">
        <v>338</v>
      </c>
      <c r="C49" s="47" t="s">
        <v>339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customHeight="1">
      <c r="A50" s="47" t="s">
        <v>340</v>
      </c>
      <c r="B50" s="47" t="s">
        <v>341</v>
      </c>
      <c r="C50" s="47" t="s">
        <v>342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customHeight="1">
      <c r="A51" s="47" t="s">
        <v>223</v>
      </c>
      <c r="B51" s="47" t="s">
        <v>40</v>
      </c>
      <c r="C51" s="47" t="s">
        <v>343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customHeight="1">
      <c r="A52" s="47" t="s">
        <v>344</v>
      </c>
      <c r="B52" s="47" t="s">
        <v>345</v>
      </c>
      <c r="C52" s="47" t="s">
        <v>346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customHeight="1">
      <c r="A53" s="47" t="s">
        <v>347</v>
      </c>
      <c r="B53" s="47" t="s">
        <v>348</v>
      </c>
      <c r="C53" s="47" t="s">
        <v>349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customHeight="1">
      <c r="A54" s="47" t="s">
        <v>350</v>
      </c>
      <c r="B54" s="47" t="s">
        <v>351</v>
      </c>
      <c r="C54" s="47" t="s">
        <v>352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customHeight="1">
      <c r="A55" s="47" t="s">
        <v>166</v>
      </c>
      <c r="B55" s="47" t="s">
        <v>51</v>
      </c>
      <c r="C55" s="47" t="s">
        <v>353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customHeight="1">
      <c r="A56" s="47" t="s">
        <v>354</v>
      </c>
      <c r="B56" s="47" t="s">
        <v>355</v>
      </c>
      <c r="C56" s="47" t="s">
        <v>356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customHeight="1">
      <c r="A57" s="47" t="s">
        <v>357</v>
      </c>
      <c r="B57" s="47" t="s">
        <v>358</v>
      </c>
      <c r="C57" s="47" t="s">
        <v>359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customHeight="1">
      <c r="A58" s="47" t="s">
        <v>360</v>
      </c>
      <c r="B58" s="47" t="s">
        <v>361</v>
      </c>
      <c r="C58" s="47" t="s">
        <v>362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customHeight="1">
      <c r="A59" s="47" t="s">
        <v>199</v>
      </c>
      <c r="B59" s="47" t="s">
        <v>105</v>
      </c>
      <c r="C59" s="47" t="s">
        <v>363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customHeight="1">
      <c r="A60" s="47" t="s">
        <v>197</v>
      </c>
      <c r="B60" s="47" t="s">
        <v>106</v>
      </c>
      <c r="C60" s="47" t="s">
        <v>364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customHeight="1">
      <c r="A61" s="47" t="s">
        <v>194</v>
      </c>
      <c r="B61" s="47" t="s">
        <v>41</v>
      </c>
      <c r="C61" s="47" t="s">
        <v>365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customHeight="1">
      <c r="A62" s="47" t="s">
        <v>366</v>
      </c>
      <c r="B62" s="47" t="s">
        <v>367</v>
      </c>
      <c r="C62" s="47" t="s">
        <v>368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>
      <c r="A63" s="47" t="s">
        <v>369</v>
      </c>
      <c r="B63" s="47" t="s">
        <v>370</v>
      </c>
      <c r="C63" s="47" t="s">
        <v>371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>
      <c r="A64" s="47" t="s">
        <v>171</v>
      </c>
      <c r="B64" s="47" t="s">
        <v>52</v>
      </c>
      <c r="C64" s="47" t="s">
        <v>372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>
      <c r="A65" s="47" t="s">
        <v>141</v>
      </c>
      <c r="B65" s="47" t="s">
        <v>53</v>
      </c>
      <c r="C65" s="47" t="s">
        <v>373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>
      <c r="A66" s="47" t="s">
        <v>374</v>
      </c>
      <c r="B66" s="47" t="s">
        <v>375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>
      <c r="A67" s="47" t="s">
        <v>376</v>
      </c>
      <c r="B67" s="47" t="s">
        <v>377</v>
      </c>
      <c r="C67" s="47" t="s">
        <v>378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>
      <c r="A68" s="47" t="s">
        <v>379</v>
      </c>
      <c r="B68" s="47" t="s">
        <v>380</v>
      </c>
      <c r="C68" s="47" t="s">
        <v>381</v>
      </c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>
      <c r="A69" s="47" t="s">
        <v>382</v>
      </c>
      <c r="B69" s="47" t="s">
        <v>383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>
      <c r="A70" s="47" t="s">
        <v>384</v>
      </c>
      <c r="B70" s="47" t="s">
        <v>385</v>
      </c>
      <c r="C70" s="47" t="s">
        <v>386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>
      <c r="A71" s="47" t="s">
        <v>387</v>
      </c>
      <c r="B71" s="47" t="s">
        <v>388</v>
      </c>
      <c r="C71" s="47" t="s">
        <v>389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>
      <c r="A72" s="47" t="s">
        <v>390</v>
      </c>
      <c r="B72" s="47" t="s">
        <v>391</v>
      </c>
      <c r="C72" s="47" t="s">
        <v>392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>
      <c r="A73" s="47" t="s">
        <v>140</v>
      </c>
      <c r="B73" s="47" t="s">
        <v>43</v>
      </c>
      <c r="C73" s="47" t="s">
        <v>393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>
      <c r="A74" s="47" t="s">
        <v>394</v>
      </c>
      <c r="B74" s="47" t="s">
        <v>395</v>
      </c>
      <c r="C74" s="47" t="s">
        <v>396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>
      <c r="A75" s="47" t="s">
        <v>397</v>
      </c>
      <c r="B75" s="47" t="s">
        <v>398</v>
      </c>
      <c r="C75" s="47" t="s">
        <v>399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>
      <c r="A76" s="47" t="s">
        <v>200</v>
      </c>
      <c r="B76" s="47" t="s">
        <v>44</v>
      </c>
      <c r="C76" s="47" t="s">
        <v>400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>
      <c r="A77" s="47" t="s">
        <v>209</v>
      </c>
      <c r="B77" s="47" t="s">
        <v>54</v>
      </c>
      <c r="C77" s="47" t="s">
        <v>401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>
      <c r="A78" s="47" t="s">
        <v>157</v>
      </c>
      <c r="B78" s="47" t="s">
        <v>45</v>
      </c>
      <c r="C78" s="47" t="s">
        <v>402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>
      <c r="A79" s="47" t="s">
        <v>403</v>
      </c>
      <c r="B79" s="47" t="s">
        <v>404</v>
      </c>
      <c r="C79" s="47" t="s">
        <v>405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>
      <c r="A80" s="47" t="s">
        <v>406</v>
      </c>
      <c r="B80" s="47" t="s">
        <v>407</v>
      </c>
      <c r="C80" s="47" t="s">
        <v>408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>
      <c r="A81" s="47" t="s">
        <v>210</v>
      </c>
      <c r="B81" s="47" t="s">
        <v>46</v>
      </c>
      <c r="C81" s="47" t="s">
        <v>409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>
      <c r="A82" s="47" t="s">
        <v>410</v>
      </c>
      <c r="B82" s="47" t="s">
        <v>411</v>
      </c>
      <c r="C82" s="47" t="s">
        <v>412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>
      <c r="A83" s="47" t="s">
        <v>413</v>
      </c>
      <c r="B83" s="47" t="s">
        <v>414</v>
      </c>
      <c r="C83" s="47" t="s">
        <v>415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>
      <c r="A84" s="47" t="s">
        <v>416</v>
      </c>
      <c r="B84" s="47" t="s">
        <v>417</v>
      </c>
      <c r="C84" s="47" t="s">
        <v>418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>
      <c r="A85" s="47" t="s">
        <v>419</v>
      </c>
      <c r="B85" s="47" t="s">
        <v>420</v>
      </c>
      <c r="C85" s="47" t="s">
        <v>421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>
      <c r="A86" s="47" t="s">
        <v>422</v>
      </c>
      <c r="B86" s="47" t="s">
        <v>423</v>
      </c>
      <c r="C86" s="47" t="s">
        <v>424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>
      <c r="A87" s="47" t="s">
        <v>204</v>
      </c>
      <c r="B87" s="47" t="s">
        <v>55</v>
      </c>
      <c r="C87" s="47" t="s">
        <v>425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>
      <c r="A88" s="47" t="s">
        <v>182</v>
      </c>
      <c r="B88" s="47" t="s">
        <v>426</v>
      </c>
      <c r="C88" s="47" t="s">
        <v>427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>
      <c r="A89" s="47" t="s">
        <v>428</v>
      </c>
      <c r="B89" s="47" t="s">
        <v>429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>
      <c r="A90" s="47" t="s">
        <v>430</v>
      </c>
      <c r="B90" s="47" t="s">
        <v>431</v>
      </c>
      <c r="C90" s="47" t="s">
        <v>432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>
      <c r="A91" s="47" t="s">
        <v>433</v>
      </c>
      <c r="B91" s="47" t="s">
        <v>434</v>
      </c>
      <c r="C91" s="47" t="s">
        <v>435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>
      <c r="A92" s="47" t="s">
        <v>436</v>
      </c>
      <c r="B92" s="47" t="s">
        <v>437</v>
      </c>
      <c r="C92" s="47" t="s">
        <v>438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>
      <c r="A93" s="47" t="s">
        <v>439</v>
      </c>
      <c r="B93" s="47" t="s">
        <v>440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>
      <c r="A94" s="47" t="s">
        <v>441</v>
      </c>
      <c r="B94" s="47" t="s">
        <v>442</v>
      </c>
      <c r="C94" s="47" t="s">
        <v>443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>
      <c r="A95" s="47" t="s">
        <v>444</v>
      </c>
      <c r="B95" s="47" t="s">
        <v>445</v>
      </c>
      <c r="C95" s="47" t="s">
        <v>445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>
      <c r="A96" s="47" t="s">
        <v>446</v>
      </c>
      <c r="B96" s="47" t="s">
        <v>447</v>
      </c>
      <c r="C96" s="47" t="s">
        <v>448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>
      <c r="A97" s="47" t="s">
        <v>160</v>
      </c>
      <c r="B97" s="47" t="s">
        <v>86</v>
      </c>
      <c r="C97" s="47" t="s">
        <v>449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>
      <c r="A98" s="47" t="s">
        <v>450</v>
      </c>
      <c r="B98" s="47" t="s">
        <v>451</v>
      </c>
      <c r="C98" s="47" t="s">
        <v>452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>
      <c r="A99" s="47" t="s">
        <v>139</v>
      </c>
      <c r="B99" s="47" t="s">
        <v>139</v>
      </c>
      <c r="C99" s="47" t="s">
        <v>453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>
      <c r="A100" s="47" t="s">
        <v>454</v>
      </c>
      <c r="B100" s="47" t="s">
        <v>47</v>
      </c>
      <c r="C100" s="47" t="s">
        <v>455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47" t="s">
        <v>456</v>
      </c>
      <c r="B101" s="47" t="s">
        <v>50</v>
      </c>
      <c r="C101" s="47" t="s">
        <v>457</v>
      </c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47" t="s">
        <v>219</v>
      </c>
      <c r="B102" s="47" t="s">
        <v>33</v>
      </c>
      <c r="C102" s="47" t="s">
        <v>458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47"/>
      <c r="B105" s="64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2.75" customHeight="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2.75" customHeight="1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2.75" customHeight="1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2.75" customHeight="1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2.75" customHeight="1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2.75" customHeight="1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2.75" customHeight="1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 customHeight="1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 customHeight="1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2.75" customHeight="1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2.75" customHeight="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2.75" customHeight="1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2.75" customHeight="1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2.75" customHeight="1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2.75" customHeight="1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2.75" customHeight="1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2.75" customHeight="1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2.75" customHeight="1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2.75" customHeight="1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2.75" customHeight="1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2.75" customHeight="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2.75" customHeight="1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2.75" customHeight="1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2.75" customHeight="1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2.75" customHeight="1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2.75" customHeight="1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2.75" customHeight="1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2.75" customHeight="1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2.75" customHeight="1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2.75" customHeight="1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2.75" customHeight="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2.75" customHeight="1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2.75" customHeight="1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2.75" customHeight="1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 customHeight="1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 customHeight="1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2.75" customHeight="1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2.75" customHeight="1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2.75" customHeight="1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2.75" customHeight="1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2.75" customHeight="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2.75" customHeight="1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2.75" customHeight="1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2.75" customHeight="1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2.75" customHeight="1"/>
    <row r="656" spans="1:26" ht="12.75" customHeight="1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2.75" customHeight="1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2.75" customHeight="1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2.75" customHeight="1"/>
    <row r="660" spans="1:26" ht="12.75" customHeight="1"/>
    <row r="661" spans="1:26" ht="12.75" customHeight="1"/>
    <row r="662" spans="1:26" ht="12.75" customHeight="1"/>
    <row r="663" spans="1:26" ht="12.75" customHeight="1"/>
    <row r="664" spans="1:26" ht="12.75" customHeight="1"/>
    <row r="665" spans="1:26" ht="12.75" customHeight="1"/>
    <row r="666" spans="1:26" ht="12.75" customHeight="1"/>
    <row r="667" spans="1:26" ht="12.75" customHeight="1"/>
    <row r="668" spans="1:26" ht="12.75" customHeight="1"/>
    <row r="669" spans="1:26" ht="12.75" customHeight="1"/>
    <row r="670" spans="1:26" ht="12.75" customHeight="1"/>
    <row r="671" spans="1:26" ht="12.75" customHeight="1"/>
    <row r="672" spans="1:26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5" right="0.75" top="1" bottom="1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zoomScaleNormal="100" workbookViewId="0">
      <pane xSplit="3" ySplit="1" topLeftCell="D188" activePane="bottomRight" state="frozen"/>
      <selection pane="topRight" activeCell="D1" sqref="D1"/>
      <selection pane="bottomLeft" activeCell="A188" sqref="A188"/>
      <selection pane="bottomRight" activeCell="A139" activeCellId="1" sqref="A495:XFD495 A139"/>
    </sheetView>
  </sheetViews>
  <sheetFormatPr defaultColWidth="12.5703125" defaultRowHeight="12.75"/>
  <cols>
    <col min="1" max="1" width="16.42578125" customWidth="1"/>
    <col min="2" max="2" width="22.85546875" customWidth="1"/>
    <col min="3" max="3" width="37" customWidth="1"/>
    <col min="4" max="4" width="20" customWidth="1"/>
    <col min="5" max="5" width="8.85546875" customWidth="1"/>
    <col min="6" max="6" width="6" customWidth="1"/>
    <col min="7" max="7" width="12" customWidth="1"/>
    <col min="8" max="26" width="8.85546875" customWidth="1"/>
  </cols>
  <sheetData>
    <row r="1" spans="1:26" ht="12.75" customHeight="1">
      <c r="A1" s="63" t="s">
        <v>132</v>
      </c>
      <c r="B1" s="63" t="s">
        <v>230</v>
      </c>
      <c r="C1" s="63" t="s">
        <v>231</v>
      </c>
      <c r="G1" s="63"/>
    </row>
    <row r="2" spans="1:26" ht="12.75" customHeight="1">
      <c r="A2" s="47" t="s">
        <v>459</v>
      </c>
      <c r="B2" s="47" t="s">
        <v>460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2.75" customHeight="1">
      <c r="A3" s="47" t="s">
        <v>461</v>
      </c>
      <c r="B3" s="47" t="s">
        <v>462</v>
      </c>
      <c r="C3" s="47" t="s">
        <v>463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2.75" customHeight="1">
      <c r="A4" s="47" t="s">
        <v>246</v>
      </c>
      <c r="B4" s="47" t="s">
        <v>464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2.75" customHeight="1">
      <c r="A5" s="47" t="s">
        <v>175</v>
      </c>
      <c r="B5" s="47" t="s">
        <v>57</v>
      </c>
      <c r="C5" s="47" t="s">
        <v>465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 customHeight="1">
      <c r="A6" s="47" t="s">
        <v>466</v>
      </c>
      <c r="B6" s="47" t="s">
        <v>467</v>
      </c>
      <c r="C6" s="47" t="s">
        <v>468</v>
      </c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2.75" customHeight="1">
      <c r="A7" s="47" t="s">
        <v>232</v>
      </c>
      <c r="B7" s="47" t="s">
        <v>233</v>
      </c>
      <c r="C7" s="47" t="s">
        <v>234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2.75" customHeight="1">
      <c r="A8" s="47" t="s">
        <v>469</v>
      </c>
      <c r="B8" s="47" t="s">
        <v>470</v>
      </c>
      <c r="C8" s="47" t="s">
        <v>471</v>
      </c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 customHeight="1">
      <c r="A9" s="47" t="s">
        <v>472</v>
      </c>
      <c r="B9" s="47" t="s">
        <v>473</v>
      </c>
      <c r="C9" s="47" t="s">
        <v>474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2.75" customHeight="1">
      <c r="A10" s="47" t="s">
        <v>238</v>
      </c>
      <c r="B10" s="47" t="s">
        <v>239</v>
      </c>
      <c r="C10" s="47" t="s">
        <v>240</v>
      </c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 customHeight="1">
      <c r="A11" s="47" t="s">
        <v>475</v>
      </c>
      <c r="B11" s="47" t="s">
        <v>476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2.75" customHeight="1">
      <c r="A12" s="47" t="s">
        <v>188</v>
      </c>
      <c r="B12" s="47" t="s">
        <v>58</v>
      </c>
      <c r="C12" s="47" t="s">
        <v>477</v>
      </c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 customHeight="1">
      <c r="A13" s="47" t="s">
        <v>478</v>
      </c>
      <c r="B13" s="47" t="s">
        <v>479</v>
      </c>
      <c r="C13" s="47" t="s">
        <v>480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2.75" customHeight="1">
      <c r="A14" s="47" t="s">
        <v>163</v>
      </c>
      <c r="B14" s="47" t="s">
        <v>59</v>
      </c>
      <c r="C14" s="47" t="s">
        <v>481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2.75" customHeight="1">
      <c r="A15" s="47" t="s">
        <v>148</v>
      </c>
      <c r="B15" s="47" t="s">
        <v>60</v>
      </c>
      <c r="C15" s="47" t="s">
        <v>482</v>
      </c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>
      <c r="A16" s="47" t="s">
        <v>483</v>
      </c>
      <c r="B16" s="47" t="s">
        <v>484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2.75" customHeight="1">
      <c r="A17" s="47" t="s">
        <v>241</v>
      </c>
      <c r="B17" s="47" t="s">
        <v>242</v>
      </c>
      <c r="C17" s="47" t="s">
        <v>243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2.75" customHeight="1">
      <c r="A18" s="47" t="s">
        <v>179</v>
      </c>
      <c r="B18" s="47" t="s">
        <v>61</v>
      </c>
      <c r="C18" s="47" t="s">
        <v>244</v>
      </c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2.75" customHeight="1">
      <c r="A19" s="47" t="s">
        <v>180</v>
      </c>
      <c r="B19" s="47" t="s">
        <v>62</v>
      </c>
      <c r="C19" s="47" t="s">
        <v>245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2.75" customHeight="1">
      <c r="A20" s="47" t="s">
        <v>485</v>
      </c>
      <c r="B20" s="47" t="s">
        <v>486</v>
      </c>
      <c r="C20" s="47" t="s">
        <v>487</v>
      </c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2.75" customHeight="1">
      <c r="A21" s="47" t="s">
        <v>488</v>
      </c>
      <c r="B21" s="47" t="s">
        <v>489</v>
      </c>
      <c r="C21" s="47" t="s">
        <v>490</v>
      </c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2.75" customHeight="1">
      <c r="A22" s="47" t="s">
        <v>491</v>
      </c>
      <c r="B22" s="47" t="s">
        <v>492</v>
      </c>
      <c r="C22" s="47" t="s">
        <v>493</v>
      </c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customHeight="1">
      <c r="A23" s="47" t="s">
        <v>494</v>
      </c>
      <c r="B23" s="47" t="s">
        <v>495</v>
      </c>
      <c r="C23" s="47" t="s">
        <v>496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customHeight="1">
      <c r="A24" s="47" t="s">
        <v>497</v>
      </c>
      <c r="B24" s="47" t="s">
        <v>498</v>
      </c>
      <c r="C24" s="47" t="s">
        <v>499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customHeight="1">
      <c r="A25" s="47" t="s">
        <v>187</v>
      </c>
      <c r="B25" s="47" t="s">
        <v>64</v>
      </c>
      <c r="C25" s="47" t="s">
        <v>500</v>
      </c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customHeight="1">
      <c r="A26" s="47" t="s">
        <v>501</v>
      </c>
      <c r="B26" s="47" t="s">
        <v>502</v>
      </c>
      <c r="C26" s="47" t="s">
        <v>503</v>
      </c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customHeight="1">
      <c r="A27" s="47" t="s">
        <v>504</v>
      </c>
      <c r="B27" s="47" t="s">
        <v>505</v>
      </c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customHeight="1">
      <c r="A28" s="47" t="s">
        <v>506</v>
      </c>
      <c r="B28" s="47" t="s">
        <v>507</v>
      </c>
      <c r="C28" s="47" t="s">
        <v>508</v>
      </c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customHeight="1">
      <c r="A29" s="47" t="s">
        <v>509</v>
      </c>
      <c r="B29" s="47" t="s">
        <v>510</v>
      </c>
      <c r="C29" s="47" t="s">
        <v>511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customHeight="1">
      <c r="A30" s="47" t="s">
        <v>162</v>
      </c>
      <c r="B30" s="47" t="s">
        <v>32</v>
      </c>
      <c r="C30" s="47" t="s">
        <v>512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customHeight="1">
      <c r="A31" s="47" t="s">
        <v>513</v>
      </c>
      <c r="B31" s="47" t="s">
        <v>514</v>
      </c>
      <c r="C31" s="47" t="s">
        <v>515</v>
      </c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customHeight="1">
      <c r="A32" s="47" t="s">
        <v>516</v>
      </c>
      <c r="B32" s="47" t="s">
        <v>251</v>
      </c>
      <c r="C32" s="47" t="s">
        <v>252</v>
      </c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customHeight="1">
      <c r="A33" s="47" t="s">
        <v>172</v>
      </c>
      <c r="B33" s="47" t="s">
        <v>65</v>
      </c>
      <c r="C33" s="47" t="s">
        <v>517</v>
      </c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customHeight="1">
      <c r="A34" s="47" t="s">
        <v>518</v>
      </c>
      <c r="B34" s="47" t="s">
        <v>519</v>
      </c>
      <c r="C34" s="47" t="s">
        <v>520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customHeight="1">
      <c r="A35" s="47" t="s">
        <v>521</v>
      </c>
      <c r="B35" s="47" t="s">
        <v>522</v>
      </c>
      <c r="C35" s="47" t="s">
        <v>523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customHeight="1">
      <c r="A36" s="47" t="s">
        <v>216</v>
      </c>
      <c r="B36" s="47" t="s">
        <v>67</v>
      </c>
      <c r="C36" s="47" t="s">
        <v>256</v>
      </c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customHeight="1">
      <c r="A37" s="47" t="s">
        <v>524</v>
      </c>
      <c r="B37" s="47" t="s">
        <v>525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customHeight="1">
      <c r="A38" s="47" t="s">
        <v>229</v>
      </c>
      <c r="B38" s="47" t="s">
        <v>68</v>
      </c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customHeight="1">
      <c r="A39" s="65" t="s">
        <v>192</v>
      </c>
      <c r="B39" s="65" t="s">
        <v>69</v>
      </c>
      <c r="C39" s="65" t="s">
        <v>526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customHeight="1">
      <c r="A40" s="47" t="s">
        <v>527</v>
      </c>
      <c r="B40" s="47" t="s">
        <v>528</v>
      </c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>
      <c r="A41" s="47" t="s">
        <v>219</v>
      </c>
      <c r="B41" s="47" t="s">
        <v>529</v>
      </c>
      <c r="C41" s="47" t="s">
        <v>530</v>
      </c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customHeight="1">
      <c r="A42" s="47" t="s">
        <v>531</v>
      </c>
      <c r="B42" s="47" t="s">
        <v>532</v>
      </c>
      <c r="C42" s="47" t="s">
        <v>533</v>
      </c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customHeight="1">
      <c r="A43" s="47" t="s">
        <v>534</v>
      </c>
      <c r="B43" s="47" t="s">
        <v>535</v>
      </c>
      <c r="C43" s="47" t="s">
        <v>536</v>
      </c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customHeight="1">
      <c r="A44" s="47" t="s">
        <v>537</v>
      </c>
      <c r="B44" s="47" t="s">
        <v>538</v>
      </c>
      <c r="C44" s="47" t="s">
        <v>539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customHeight="1">
      <c r="A45" s="47" t="s">
        <v>540</v>
      </c>
      <c r="B45" s="47" t="s">
        <v>541</v>
      </c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customHeight="1">
      <c r="A46" s="47" t="s">
        <v>542</v>
      </c>
      <c r="B46" s="47" t="s">
        <v>543</v>
      </c>
      <c r="C46" s="47" t="s">
        <v>544</v>
      </c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customHeight="1">
      <c r="A47" s="47" t="s">
        <v>545</v>
      </c>
      <c r="B47" s="47" t="s">
        <v>257</v>
      </c>
      <c r="C47" s="47" t="s">
        <v>258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customHeight="1">
      <c r="A48" s="47" t="s">
        <v>546</v>
      </c>
      <c r="B48" s="47" t="s">
        <v>547</v>
      </c>
      <c r="C48" s="47" t="s">
        <v>548</v>
      </c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customHeight="1">
      <c r="A49" s="47" t="s">
        <v>549</v>
      </c>
      <c r="B49" s="47" t="s">
        <v>550</v>
      </c>
      <c r="C49" s="47" t="s">
        <v>551</v>
      </c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customHeight="1">
      <c r="A50" s="47" t="s">
        <v>552</v>
      </c>
      <c r="B50" s="47" t="s">
        <v>553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customHeight="1">
      <c r="A51" s="47" t="s">
        <v>154</v>
      </c>
      <c r="B51" s="47" t="s">
        <v>74</v>
      </c>
      <c r="C51" s="47" t="s">
        <v>554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customHeight="1">
      <c r="A52" s="47" t="s">
        <v>142</v>
      </c>
      <c r="B52" s="47" t="s">
        <v>75</v>
      </c>
      <c r="C52" s="47" t="s">
        <v>555</v>
      </c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customHeight="1">
      <c r="A53" s="47" t="s">
        <v>556</v>
      </c>
      <c r="B53" s="47" t="s">
        <v>557</v>
      </c>
      <c r="C53" s="47" t="s">
        <v>558</v>
      </c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customHeight="1">
      <c r="A54" s="47" t="s">
        <v>559</v>
      </c>
      <c r="B54" s="47" t="s">
        <v>560</v>
      </c>
      <c r="C54" s="47" t="s">
        <v>561</v>
      </c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customHeight="1">
      <c r="A55" s="47" t="s">
        <v>193</v>
      </c>
      <c r="B55" s="47" t="s">
        <v>76</v>
      </c>
      <c r="C55" s="47" t="s">
        <v>562</v>
      </c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customHeight="1">
      <c r="A56" s="47" t="s">
        <v>190</v>
      </c>
      <c r="B56" s="47" t="s">
        <v>77</v>
      </c>
      <c r="C56" s="47" t="s">
        <v>563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customHeight="1">
      <c r="A57" s="47" t="s">
        <v>564</v>
      </c>
      <c r="B57" s="47" t="s">
        <v>565</v>
      </c>
      <c r="C57" s="47" t="s">
        <v>566</v>
      </c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customHeight="1">
      <c r="A58" s="47" t="s">
        <v>567</v>
      </c>
      <c r="B58" s="47" t="s">
        <v>568</v>
      </c>
      <c r="C58" s="47" t="s">
        <v>569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customHeight="1">
      <c r="A59" s="47" t="s">
        <v>212</v>
      </c>
      <c r="B59" s="47" t="s">
        <v>78</v>
      </c>
      <c r="C59" s="47" t="s">
        <v>570</v>
      </c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customHeight="1">
      <c r="A60" s="47" t="s">
        <v>571</v>
      </c>
      <c r="B60" s="47" t="s">
        <v>572</v>
      </c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customHeight="1">
      <c r="A61" s="47" t="s">
        <v>573</v>
      </c>
      <c r="B61" s="47" t="s">
        <v>574</v>
      </c>
      <c r="C61" s="47" t="s">
        <v>575</v>
      </c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customHeight="1">
      <c r="A62" s="47" t="s">
        <v>224</v>
      </c>
      <c r="B62" s="47" t="s">
        <v>37</v>
      </c>
      <c r="C62" s="47" t="s">
        <v>576</v>
      </c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>
      <c r="A63" s="47" t="s">
        <v>214</v>
      </c>
      <c r="B63" s="47" t="s">
        <v>79</v>
      </c>
      <c r="C63" s="47" t="s">
        <v>577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>
      <c r="A64" s="47" t="s">
        <v>578</v>
      </c>
      <c r="B64" s="47" t="s">
        <v>579</v>
      </c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>
      <c r="A65" s="47" t="s">
        <v>151</v>
      </c>
      <c r="B65" s="47" t="s">
        <v>80</v>
      </c>
      <c r="C65" s="47" t="s">
        <v>580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>
      <c r="A66" s="47" t="s">
        <v>581</v>
      </c>
      <c r="B66" s="47" t="s">
        <v>582</v>
      </c>
      <c r="C66" s="47" t="s">
        <v>583</v>
      </c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>
      <c r="A67" s="47" t="s">
        <v>584</v>
      </c>
      <c r="B67" s="47" t="s">
        <v>585</v>
      </c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>
      <c r="A68" s="47" t="s">
        <v>586</v>
      </c>
      <c r="B68" s="47" t="s">
        <v>587</v>
      </c>
      <c r="C68" s="47" t="s">
        <v>588</v>
      </c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>
      <c r="A69" s="47" t="s">
        <v>589</v>
      </c>
      <c r="B69" s="47" t="s">
        <v>590</v>
      </c>
      <c r="C69" s="47" t="s">
        <v>591</v>
      </c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>
      <c r="A70" s="47" t="s">
        <v>270</v>
      </c>
      <c r="B70" s="47" t="s">
        <v>271</v>
      </c>
      <c r="C70" s="47" t="s">
        <v>272</v>
      </c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>
      <c r="A71" s="47" t="s">
        <v>273</v>
      </c>
      <c r="B71" s="47" t="s">
        <v>274</v>
      </c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>
      <c r="A72" s="47" t="s">
        <v>592</v>
      </c>
      <c r="B72" s="47" t="s">
        <v>593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>
      <c r="A73" s="47" t="s">
        <v>278</v>
      </c>
      <c r="B73" s="47" t="s">
        <v>279</v>
      </c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>
      <c r="A74" s="47" t="s">
        <v>267</v>
      </c>
      <c r="B74" s="47" t="s">
        <v>281</v>
      </c>
      <c r="C74" s="47" t="s">
        <v>282</v>
      </c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>
      <c r="A75" s="65" t="s">
        <v>173</v>
      </c>
      <c r="B75" s="65" t="s">
        <v>81</v>
      </c>
      <c r="C75" s="65" t="s">
        <v>594</v>
      </c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>
      <c r="A76" s="47" t="s">
        <v>300</v>
      </c>
      <c r="B76" s="47" t="s">
        <v>595</v>
      </c>
      <c r="C76" s="47" t="s">
        <v>596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>
      <c r="A77" s="47" t="s">
        <v>597</v>
      </c>
      <c r="B77" s="47" t="s">
        <v>598</v>
      </c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>
      <c r="A78" s="47" t="s">
        <v>158</v>
      </c>
      <c r="B78" s="47" t="s">
        <v>48</v>
      </c>
      <c r="C78" s="47" t="s">
        <v>286</v>
      </c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>
      <c r="A79" s="47" t="s">
        <v>599</v>
      </c>
      <c r="B79" s="47" t="s">
        <v>600</v>
      </c>
      <c r="C79" s="47" t="s">
        <v>601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>
      <c r="A80" s="47" t="s">
        <v>184</v>
      </c>
      <c r="B80" s="47" t="s">
        <v>82</v>
      </c>
      <c r="C80" s="47" t="s">
        <v>602</v>
      </c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>
      <c r="A81" s="47" t="s">
        <v>603</v>
      </c>
      <c r="B81" s="47" t="s">
        <v>604</v>
      </c>
      <c r="C81" s="47" t="s">
        <v>605</v>
      </c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>
      <c r="A82" s="47" t="s">
        <v>186</v>
      </c>
      <c r="B82" s="47" t="s">
        <v>84</v>
      </c>
      <c r="C82" s="47" t="s">
        <v>606</v>
      </c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>
      <c r="A83" s="47" t="s">
        <v>607</v>
      </c>
      <c r="B83" s="47" t="s">
        <v>608</v>
      </c>
      <c r="C83" s="47" t="s">
        <v>609</v>
      </c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>
      <c r="A84" s="47" t="s">
        <v>174</v>
      </c>
      <c r="B84" s="47" t="s">
        <v>85</v>
      </c>
      <c r="C84" s="47" t="s">
        <v>610</v>
      </c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>
      <c r="A85" s="47" t="s">
        <v>289</v>
      </c>
      <c r="B85" s="47" t="s">
        <v>290</v>
      </c>
      <c r="C85" s="47" t="s">
        <v>291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>
      <c r="A86" s="47" t="s">
        <v>292</v>
      </c>
      <c r="B86" s="47" t="s">
        <v>293</v>
      </c>
      <c r="C86" s="47" t="s">
        <v>294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>
      <c r="A87" s="47" t="s">
        <v>155</v>
      </c>
      <c r="B87" s="47" t="s">
        <v>39</v>
      </c>
      <c r="C87" s="47" t="s">
        <v>295</v>
      </c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>
      <c r="A88" s="47" t="s">
        <v>160</v>
      </c>
      <c r="B88" s="47" t="s">
        <v>86</v>
      </c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>
      <c r="A89" s="47" t="s">
        <v>196</v>
      </c>
      <c r="B89" s="47" t="s">
        <v>49</v>
      </c>
      <c r="C89" s="47" t="s">
        <v>296</v>
      </c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>
      <c r="A90" s="47" t="s">
        <v>611</v>
      </c>
      <c r="B90" s="47" t="s">
        <v>612</v>
      </c>
      <c r="C90" s="47" t="s">
        <v>613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>
      <c r="A91" s="47" t="s">
        <v>287</v>
      </c>
      <c r="B91" s="47" t="s">
        <v>614</v>
      </c>
      <c r="C91" s="47" t="s">
        <v>615</v>
      </c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>
      <c r="A92" s="47" t="s">
        <v>616</v>
      </c>
      <c r="B92" s="47" t="s">
        <v>617</v>
      </c>
      <c r="C92" s="47" t="s">
        <v>618</v>
      </c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>
      <c r="A93" s="47" t="s">
        <v>177</v>
      </c>
      <c r="B93" s="47" t="s">
        <v>87</v>
      </c>
      <c r="C93" s="47" t="s">
        <v>303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>
      <c r="A94" s="47" t="s">
        <v>619</v>
      </c>
      <c r="B94" s="47" t="s">
        <v>620</v>
      </c>
      <c r="C94" s="47" t="s">
        <v>621</v>
      </c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>
      <c r="A95" s="47" t="s">
        <v>622</v>
      </c>
      <c r="B95" s="47" t="s">
        <v>623</v>
      </c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 customHeight="1">
      <c r="A96" s="47" t="s">
        <v>304</v>
      </c>
      <c r="B96" s="47" t="s">
        <v>305</v>
      </c>
      <c r="C96" s="47" t="s">
        <v>306</v>
      </c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2.75" customHeight="1">
      <c r="A97" s="47" t="s">
        <v>211</v>
      </c>
      <c r="B97" s="47" t="s">
        <v>88</v>
      </c>
      <c r="C97" s="47" t="s">
        <v>624</v>
      </c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>
      <c r="A98" s="47" t="s">
        <v>625</v>
      </c>
      <c r="B98" s="47" t="s">
        <v>626</v>
      </c>
      <c r="C98" s="47" t="s">
        <v>627</v>
      </c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>
      <c r="A99" s="47" t="s">
        <v>307</v>
      </c>
      <c r="B99" s="47" t="s">
        <v>308</v>
      </c>
      <c r="C99" s="47" t="s">
        <v>309</v>
      </c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>
      <c r="A100" s="47" t="s">
        <v>628</v>
      </c>
      <c r="B100" s="47" t="s">
        <v>629</v>
      </c>
      <c r="C100" s="47" t="s">
        <v>630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47" t="s">
        <v>631</v>
      </c>
      <c r="B101" s="47" t="s">
        <v>632</v>
      </c>
      <c r="C101" s="47" t="s">
        <v>633</v>
      </c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47" t="s">
        <v>634</v>
      </c>
      <c r="B102" s="47" t="s">
        <v>635</v>
      </c>
      <c r="C102" s="47" t="s">
        <v>636</v>
      </c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47" t="s">
        <v>181</v>
      </c>
      <c r="B103" s="47" t="s">
        <v>90</v>
      </c>
      <c r="C103" s="47" t="s">
        <v>637</v>
      </c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47" t="s">
        <v>228</v>
      </c>
      <c r="B104" s="47" t="s">
        <v>91</v>
      </c>
      <c r="C104" s="47" t="s">
        <v>638</v>
      </c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47" t="s">
        <v>310</v>
      </c>
      <c r="B105" s="47" t="s">
        <v>311</v>
      </c>
      <c r="C105" s="47" t="s">
        <v>312</v>
      </c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47" t="s">
        <v>313</v>
      </c>
      <c r="B106" s="47" t="s">
        <v>314</v>
      </c>
      <c r="C106" s="47" t="s">
        <v>315</v>
      </c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47" t="s">
        <v>639</v>
      </c>
      <c r="B107" s="47" t="s">
        <v>640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47" t="s">
        <v>641</v>
      </c>
      <c r="B108" s="47" t="s">
        <v>642</v>
      </c>
      <c r="C108" s="47" t="s">
        <v>643</v>
      </c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47" t="s">
        <v>644</v>
      </c>
      <c r="B109" s="47" t="s">
        <v>645</v>
      </c>
      <c r="C109" s="47" t="s">
        <v>646</v>
      </c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47" t="s">
        <v>647</v>
      </c>
      <c r="B110" s="47" t="s">
        <v>648</v>
      </c>
      <c r="C110" s="47" t="s">
        <v>649</v>
      </c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47" t="s">
        <v>650</v>
      </c>
      <c r="B111" s="47" t="s">
        <v>651</v>
      </c>
      <c r="C111" s="47" t="s">
        <v>652</v>
      </c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47" t="s">
        <v>146</v>
      </c>
      <c r="B112" s="47" t="s">
        <v>92</v>
      </c>
      <c r="C112" s="47" t="s">
        <v>653</v>
      </c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47" t="s">
        <v>654</v>
      </c>
      <c r="B113" s="47" t="s">
        <v>655</v>
      </c>
      <c r="C113" s="47" t="s">
        <v>656</v>
      </c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47" t="s">
        <v>657</v>
      </c>
      <c r="B114" s="47" t="s">
        <v>658</v>
      </c>
      <c r="C114" s="47" t="s">
        <v>659</v>
      </c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47" t="s">
        <v>660</v>
      </c>
      <c r="B115" s="47" t="s">
        <v>661</v>
      </c>
      <c r="C115" s="47" t="s">
        <v>662</v>
      </c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47" t="s">
        <v>324</v>
      </c>
      <c r="B116" s="47" t="s">
        <v>325</v>
      </c>
      <c r="C116" s="47" t="s">
        <v>326</v>
      </c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47" t="s">
        <v>327</v>
      </c>
      <c r="B117" s="47" t="s">
        <v>328</v>
      </c>
      <c r="C117" s="47" t="s">
        <v>329</v>
      </c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47" t="s">
        <v>330</v>
      </c>
      <c r="B118" s="47" t="s">
        <v>331</v>
      </c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47" t="s">
        <v>663</v>
      </c>
      <c r="B119" s="47" t="s">
        <v>664</v>
      </c>
      <c r="C119" s="47" t="s">
        <v>665</v>
      </c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47" t="s">
        <v>332</v>
      </c>
      <c r="B120" s="47" t="s">
        <v>333</v>
      </c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47" t="s">
        <v>217</v>
      </c>
      <c r="B121" s="47" t="s">
        <v>94</v>
      </c>
      <c r="C121" s="47" t="s">
        <v>666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47" t="s">
        <v>667</v>
      </c>
      <c r="B122" s="47" t="s">
        <v>668</v>
      </c>
      <c r="C122" s="47" t="s">
        <v>669</v>
      </c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47" t="s">
        <v>218</v>
      </c>
      <c r="B123" s="47" t="s">
        <v>95</v>
      </c>
      <c r="C123" s="47" t="s">
        <v>670</v>
      </c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47" t="s">
        <v>671</v>
      </c>
      <c r="B124" s="47" t="s">
        <v>335</v>
      </c>
      <c r="C124" s="47" t="s">
        <v>336</v>
      </c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47" t="s">
        <v>337</v>
      </c>
      <c r="B125" s="47" t="s">
        <v>338</v>
      </c>
      <c r="C125" s="47" t="s">
        <v>339</v>
      </c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47" t="s">
        <v>340</v>
      </c>
      <c r="B126" s="47" t="s">
        <v>341</v>
      </c>
      <c r="C126" s="47" t="s">
        <v>342</v>
      </c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47" t="s">
        <v>672</v>
      </c>
      <c r="B127" s="47" t="s">
        <v>673</v>
      </c>
      <c r="C127" s="47" t="s">
        <v>674</v>
      </c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47" t="s">
        <v>675</v>
      </c>
      <c r="B128" s="47" t="s">
        <v>676</v>
      </c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47" t="s">
        <v>334</v>
      </c>
      <c r="B129" s="47" t="s">
        <v>677</v>
      </c>
      <c r="C129" s="47" t="s">
        <v>678</v>
      </c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47" t="s">
        <v>223</v>
      </c>
      <c r="B130" s="47" t="s">
        <v>40</v>
      </c>
      <c r="C130" s="47" t="s">
        <v>343</v>
      </c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47" t="s">
        <v>185</v>
      </c>
      <c r="B131" s="47" t="s">
        <v>96</v>
      </c>
      <c r="C131" s="47" t="s">
        <v>679</v>
      </c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47" t="s">
        <v>147</v>
      </c>
      <c r="B132" s="47" t="s">
        <v>97</v>
      </c>
      <c r="C132" s="47" t="s">
        <v>680</v>
      </c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47" t="s">
        <v>344</v>
      </c>
      <c r="B133" s="47" t="s">
        <v>345</v>
      </c>
      <c r="C133" s="47" t="s">
        <v>346</v>
      </c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47" t="s">
        <v>166</v>
      </c>
      <c r="B134" s="47" t="s">
        <v>51</v>
      </c>
      <c r="C134" s="47" t="s">
        <v>353</v>
      </c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47" t="s">
        <v>681</v>
      </c>
      <c r="B135" s="47" t="s">
        <v>682</v>
      </c>
      <c r="C135" s="47" t="s">
        <v>683</v>
      </c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47" t="s">
        <v>215</v>
      </c>
      <c r="B136" s="47" t="s">
        <v>98</v>
      </c>
      <c r="C136" s="47" t="s">
        <v>684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47" t="s">
        <v>685</v>
      </c>
      <c r="B137" s="47" t="s">
        <v>686</v>
      </c>
      <c r="C137" s="47" t="s">
        <v>687</v>
      </c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47" t="s">
        <v>688</v>
      </c>
      <c r="B138" s="47" t="s">
        <v>689</v>
      </c>
      <c r="C138" s="47" t="s">
        <v>690</v>
      </c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47" t="s">
        <v>178</v>
      </c>
      <c r="B139" s="47" t="s">
        <v>99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47" t="s">
        <v>691</v>
      </c>
      <c r="B140" s="47" t="s">
        <v>692</v>
      </c>
      <c r="C140" s="47" t="s">
        <v>693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47" t="s">
        <v>694</v>
      </c>
      <c r="B141" s="47" t="s">
        <v>695</v>
      </c>
      <c r="C141" s="47" t="s">
        <v>696</v>
      </c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47" t="s">
        <v>354</v>
      </c>
      <c r="B142" s="47" t="s">
        <v>355</v>
      </c>
      <c r="C142" s="47" t="s">
        <v>356</v>
      </c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47" t="s">
        <v>213</v>
      </c>
      <c r="B143" s="47" t="s">
        <v>100</v>
      </c>
      <c r="C143" s="47" t="s">
        <v>697</v>
      </c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47" t="s">
        <v>698</v>
      </c>
      <c r="B144" s="47" t="s">
        <v>699</v>
      </c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47" t="s">
        <v>159</v>
      </c>
      <c r="B145" s="47" t="s">
        <v>101</v>
      </c>
      <c r="C145" s="47" t="s">
        <v>700</v>
      </c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47" t="s">
        <v>701</v>
      </c>
      <c r="B146" s="47" t="s">
        <v>702</v>
      </c>
      <c r="C146" s="47" t="s">
        <v>703</v>
      </c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47" t="s">
        <v>199</v>
      </c>
      <c r="B147" s="47" t="s">
        <v>105</v>
      </c>
      <c r="C147" s="47" t="s">
        <v>363</v>
      </c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47" t="s">
        <v>197</v>
      </c>
      <c r="B148" s="47" t="s">
        <v>106</v>
      </c>
      <c r="C148" s="47" t="s">
        <v>364</v>
      </c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47" t="s">
        <v>704</v>
      </c>
      <c r="B149" s="47" t="s">
        <v>705</v>
      </c>
      <c r="C149" s="47" t="s">
        <v>706</v>
      </c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47" t="s">
        <v>707</v>
      </c>
      <c r="B150" s="47" t="s">
        <v>708</v>
      </c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47" t="s">
        <v>709</v>
      </c>
      <c r="B151" s="47" t="s">
        <v>710</v>
      </c>
      <c r="C151" s="47" t="s">
        <v>711</v>
      </c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47" t="s">
        <v>712</v>
      </c>
      <c r="B152" s="47" t="s">
        <v>713</v>
      </c>
      <c r="C152" s="47" t="s">
        <v>714</v>
      </c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47" t="s">
        <v>176</v>
      </c>
      <c r="B153" s="47" t="s">
        <v>108</v>
      </c>
      <c r="C153" s="47" t="s">
        <v>715</v>
      </c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47" t="s">
        <v>716</v>
      </c>
      <c r="B154" s="47" t="s">
        <v>717</v>
      </c>
      <c r="C154" s="47" t="s">
        <v>718</v>
      </c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47" t="s">
        <v>194</v>
      </c>
      <c r="B155" s="47" t="s">
        <v>41</v>
      </c>
      <c r="C155" s="47" t="s">
        <v>365</v>
      </c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47" t="s">
        <v>149</v>
      </c>
      <c r="B156" s="47" t="s">
        <v>109</v>
      </c>
      <c r="C156" s="47" t="s">
        <v>719</v>
      </c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47" t="s">
        <v>720</v>
      </c>
      <c r="B157" s="47" t="s">
        <v>721</v>
      </c>
      <c r="C157" s="47" t="s">
        <v>722</v>
      </c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47" t="s">
        <v>144</v>
      </c>
      <c r="B158" s="47" t="s">
        <v>110</v>
      </c>
      <c r="C158" s="47" t="s">
        <v>723</v>
      </c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47" t="s">
        <v>724</v>
      </c>
      <c r="B159" s="47" t="s">
        <v>725</v>
      </c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47" t="s">
        <v>366</v>
      </c>
      <c r="B160" s="47" t="s">
        <v>367</v>
      </c>
      <c r="C160" s="47" t="s">
        <v>368</v>
      </c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47" t="s">
        <v>150</v>
      </c>
      <c r="B161" s="47" t="s">
        <v>112</v>
      </c>
      <c r="C161" s="47" t="s">
        <v>726</v>
      </c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47" t="s">
        <v>208</v>
      </c>
      <c r="B162" s="47" t="s">
        <v>113</v>
      </c>
      <c r="C162" s="47" t="s">
        <v>727</v>
      </c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47" t="s">
        <v>156</v>
      </c>
      <c r="B163" s="47" t="s">
        <v>42</v>
      </c>
      <c r="C163" s="47" t="s">
        <v>728</v>
      </c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47" t="s">
        <v>729</v>
      </c>
      <c r="B164" s="47" t="s">
        <v>730</v>
      </c>
      <c r="C164" s="47" t="s">
        <v>731</v>
      </c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65" t="s">
        <v>145</v>
      </c>
      <c r="B165" s="65" t="s">
        <v>114</v>
      </c>
      <c r="C165" s="65" t="s">
        <v>732</v>
      </c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47" t="s">
        <v>141</v>
      </c>
      <c r="B166" s="47" t="s">
        <v>53</v>
      </c>
      <c r="C166" s="47" t="s">
        <v>373</v>
      </c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47" t="s">
        <v>733</v>
      </c>
      <c r="B167" s="47" t="s">
        <v>734</v>
      </c>
      <c r="C167" s="47" t="s">
        <v>735</v>
      </c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47" t="s">
        <v>736</v>
      </c>
      <c r="B168" s="47" t="s">
        <v>737</v>
      </c>
      <c r="C168" s="47" t="s">
        <v>738</v>
      </c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47" t="s">
        <v>739</v>
      </c>
      <c r="B169" s="47" t="s">
        <v>740</v>
      </c>
      <c r="C169" s="47" t="s">
        <v>741</v>
      </c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47" t="s">
        <v>376</v>
      </c>
      <c r="B170" s="47" t="s">
        <v>377</v>
      </c>
      <c r="C170" s="47" t="s">
        <v>378</v>
      </c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47" t="s">
        <v>379</v>
      </c>
      <c r="B171" s="47" t="s">
        <v>380</v>
      </c>
      <c r="C171" s="47" t="s">
        <v>381</v>
      </c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47" t="s">
        <v>382</v>
      </c>
      <c r="B172" s="47" t="s">
        <v>383</v>
      </c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47" t="s">
        <v>167</v>
      </c>
      <c r="B173" s="47" t="s">
        <v>116</v>
      </c>
      <c r="C173" s="47" t="s">
        <v>742</v>
      </c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47" t="s">
        <v>743</v>
      </c>
      <c r="B174" s="47" t="s">
        <v>744</v>
      </c>
      <c r="C174" s="47" t="s">
        <v>745</v>
      </c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47" t="s">
        <v>746</v>
      </c>
      <c r="B175" s="47" t="s">
        <v>747</v>
      </c>
      <c r="C175" s="47" t="s">
        <v>748</v>
      </c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 t="s">
        <v>749</v>
      </c>
      <c r="B176" s="47" t="s">
        <v>750</v>
      </c>
      <c r="C176" s="47" t="s">
        <v>751</v>
      </c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 t="s">
        <v>191</v>
      </c>
      <c r="B177" s="47" t="s">
        <v>117</v>
      </c>
      <c r="C177" s="47" t="s">
        <v>752</v>
      </c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 t="s">
        <v>182</v>
      </c>
      <c r="B178" s="47" t="s">
        <v>118</v>
      </c>
      <c r="C178" s="47" t="s">
        <v>753</v>
      </c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 t="s">
        <v>152</v>
      </c>
      <c r="B179" s="47" t="s">
        <v>119</v>
      </c>
      <c r="C179" s="47" t="s">
        <v>754</v>
      </c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 t="s">
        <v>428</v>
      </c>
      <c r="B180" s="47" t="s">
        <v>429</v>
      </c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 t="s">
        <v>430</v>
      </c>
      <c r="B181" s="47" t="s">
        <v>431</v>
      </c>
      <c r="C181" s="47" t="s">
        <v>432</v>
      </c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 t="s">
        <v>755</v>
      </c>
      <c r="B182" s="47" t="s">
        <v>756</v>
      </c>
      <c r="C182" s="47" t="s">
        <v>757</v>
      </c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 t="s">
        <v>758</v>
      </c>
      <c r="B183" s="47" t="s">
        <v>759</v>
      </c>
      <c r="C183" s="47" t="s">
        <v>760</v>
      </c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 t="s">
        <v>761</v>
      </c>
      <c r="B184" s="47" t="s">
        <v>762</v>
      </c>
      <c r="C184" s="47" t="s">
        <v>763</v>
      </c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 t="s">
        <v>764</v>
      </c>
      <c r="B185" s="47" t="s">
        <v>765</v>
      </c>
      <c r="C185" s="47" t="s">
        <v>766</v>
      </c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 t="s">
        <v>767</v>
      </c>
      <c r="B186" s="47" t="s">
        <v>768</v>
      </c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 t="s">
        <v>769</v>
      </c>
      <c r="B187" s="47" t="s">
        <v>770</v>
      </c>
      <c r="C187" s="47" t="s">
        <v>771</v>
      </c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 t="s">
        <v>772</v>
      </c>
      <c r="B188" s="47" t="s">
        <v>773</v>
      </c>
      <c r="C188" s="47" t="s">
        <v>774</v>
      </c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 t="s">
        <v>775</v>
      </c>
      <c r="B189" s="47" t="s">
        <v>776</v>
      </c>
      <c r="C189" s="47" t="s">
        <v>777</v>
      </c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 t="s">
        <v>436</v>
      </c>
      <c r="B190" s="47" t="s">
        <v>437</v>
      </c>
      <c r="C190" s="47" t="s">
        <v>438</v>
      </c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 t="s">
        <v>439</v>
      </c>
      <c r="B191" s="47" t="s">
        <v>440</v>
      </c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 t="s">
        <v>441</v>
      </c>
      <c r="B192" s="47" t="s">
        <v>442</v>
      </c>
      <c r="C192" s="47" t="s">
        <v>443</v>
      </c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 t="s">
        <v>183</v>
      </c>
      <c r="B193" s="47" t="s">
        <v>71</v>
      </c>
      <c r="C193" s="47" t="s">
        <v>778</v>
      </c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 t="s">
        <v>195</v>
      </c>
      <c r="B194" s="47" t="s">
        <v>72</v>
      </c>
      <c r="C194" s="47" t="s">
        <v>779</v>
      </c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 t="s">
        <v>780</v>
      </c>
      <c r="B195" s="47" t="s">
        <v>781</v>
      </c>
      <c r="C195" s="47" t="s">
        <v>782</v>
      </c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 t="s">
        <v>783</v>
      </c>
      <c r="B196" s="47" t="s">
        <v>784</v>
      </c>
      <c r="C196" s="47" t="s">
        <v>785</v>
      </c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 t="s">
        <v>161</v>
      </c>
      <c r="B197" s="47" t="s">
        <v>73</v>
      </c>
      <c r="C197" s="47" t="s">
        <v>786</v>
      </c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 t="s">
        <v>168</v>
      </c>
      <c r="B198" s="47" t="s">
        <v>35</v>
      </c>
      <c r="C198" s="47" t="s">
        <v>787</v>
      </c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 t="s">
        <v>444</v>
      </c>
      <c r="B199" s="47" t="s">
        <v>445</v>
      </c>
      <c r="C199" s="47" t="s">
        <v>445</v>
      </c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 t="s">
        <v>428</v>
      </c>
      <c r="B200" s="47" t="s">
        <v>788</v>
      </c>
      <c r="C200" s="47" t="s">
        <v>788</v>
      </c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 t="s">
        <v>143</v>
      </c>
      <c r="B201" s="47" t="s">
        <v>83</v>
      </c>
      <c r="C201" s="47" t="s">
        <v>789</v>
      </c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 t="s">
        <v>790</v>
      </c>
      <c r="B202" s="47" t="s">
        <v>791</v>
      </c>
      <c r="C202" s="47" t="s">
        <v>792</v>
      </c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 t="s">
        <v>203</v>
      </c>
      <c r="B203" s="47" t="s">
        <v>102</v>
      </c>
      <c r="C203" s="47" t="s">
        <v>793</v>
      </c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 t="s">
        <v>794</v>
      </c>
      <c r="B204" s="47" t="s">
        <v>795</v>
      </c>
      <c r="C204" s="47" t="s">
        <v>796</v>
      </c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 t="s">
        <v>797</v>
      </c>
      <c r="B205" s="47" t="s">
        <v>798</v>
      </c>
      <c r="C205" s="47" t="s">
        <v>799</v>
      </c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 t="s">
        <v>800</v>
      </c>
      <c r="B206" s="47" t="s">
        <v>66</v>
      </c>
      <c r="C206" s="47" t="s">
        <v>801</v>
      </c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 t="s">
        <v>802</v>
      </c>
      <c r="B207" s="47" t="s">
        <v>803</v>
      </c>
      <c r="C207" s="47" t="s">
        <v>804</v>
      </c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 t="s">
        <v>805</v>
      </c>
      <c r="B208" s="47" t="s">
        <v>806</v>
      </c>
      <c r="C208" s="47" t="s">
        <v>807</v>
      </c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 t="s">
        <v>206</v>
      </c>
      <c r="B209" s="47" t="s">
        <v>89</v>
      </c>
      <c r="C209" s="47" t="s">
        <v>808</v>
      </c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 t="s">
        <v>809</v>
      </c>
      <c r="B210" s="47" t="s">
        <v>810</v>
      </c>
      <c r="C210" s="47" t="s">
        <v>811</v>
      </c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 t="s">
        <v>189</v>
      </c>
      <c r="B211" s="66" t="s">
        <v>70</v>
      </c>
      <c r="C211" s="66" t="s">
        <v>812</v>
      </c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 t="s">
        <v>153</v>
      </c>
      <c r="B212" s="47" t="s">
        <v>104</v>
      </c>
      <c r="C212" s="47" t="s">
        <v>813</v>
      </c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 t="s">
        <v>198</v>
      </c>
      <c r="B213" s="47" t="s">
        <v>111</v>
      </c>
      <c r="C213" s="47" t="s">
        <v>814</v>
      </c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 t="s">
        <v>164</v>
      </c>
      <c r="B214" s="47" t="s">
        <v>31</v>
      </c>
      <c r="C214" s="47" t="s">
        <v>249</v>
      </c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 t="s">
        <v>815</v>
      </c>
      <c r="B215" s="47" t="s">
        <v>63</v>
      </c>
      <c r="C215" s="47" t="s">
        <v>816</v>
      </c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 t="s">
        <v>205</v>
      </c>
      <c r="B216" s="66" t="s">
        <v>115</v>
      </c>
      <c r="C216" s="47" t="s">
        <v>817</v>
      </c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 t="s">
        <v>207</v>
      </c>
      <c r="B217" s="66" t="s">
        <v>93</v>
      </c>
      <c r="C217" s="47" t="s">
        <v>818</v>
      </c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 t="s">
        <v>209</v>
      </c>
      <c r="B218" s="47" t="s">
        <v>54</v>
      </c>
      <c r="C218" s="47" t="s">
        <v>401</v>
      </c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 t="s">
        <v>140</v>
      </c>
      <c r="B219" s="47" t="s">
        <v>43</v>
      </c>
      <c r="C219" s="47" t="s">
        <v>393</v>
      </c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 t="s">
        <v>819</v>
      </c>
      <c r="B220" s="47" t="s">
        <v>103</v>
      </c>
      <c r="C220" s="47" t="s">
        <v>820</v>
      </c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 t="s">
        <v>220</v>
      </c>
      <c r="B221" s="47" t="s">
        <v>38</v>
      </c>
      <c r="C221" s="47" t="s">
        <v>821</v>
      </c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 t="s">
        <v>226</v>
      </c>
      <c r="B222" s="47" t="s">
        <v>107</v>
      </c>
      <c r="C222" s="47" t="s">
        <v>822</v>
      </c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2.75" customHeight="1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2.75" customHeight="1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2.75" customHeight="1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2.75" customHeight="1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2.75" customHeight="1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2.75" customHeight="1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2.75" customHeight="1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2.75" customHeight="1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2.75" customHeight="1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2.75" customHeight="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2.75" customHeight="1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2.75" customHeight="1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2.75" customHeight="1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2.75" customHeight="1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2.75" customHeight="1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2.75" customHeight="1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2.75" customHeight="1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2.75" customHeight="1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2.75" customHeight="1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2.75" customHeight="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2.75" customHeight="1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2.75" customHeight="1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2.75" customHeight="1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2.75" customHeight="1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2.75" customHeight="1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2.75" customHeight="1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2.75" customHeight="1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2.75" customHeight="1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2.75" customHeight="1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2.75" customHeight="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2.75" customHeight="1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2.75" customHeight="1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2.75" customHeight="1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2.75" customHeight="1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2.75" customHeight="1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2.75" customHeight="1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2.75" customHeight="1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2.75" customHeight="1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2.75" customHeight="1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2.75" customHeight="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2.75" customHeight="1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2.75" customHeight="1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2.75" customHeight="1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2.75" customHeight="1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2.75" customHeight="1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2.75" customHeight="1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2.75" customHeight="1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2.75" customHeight="1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2.75" customHeight="1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2.75" customHeight="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2.75" customHeight="1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2.75" customHeight="1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2.75" customHeight="1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2.75" customHeight="1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2.75" customHeight="1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2.75" customHeight="1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2.75" customHeight="1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2.75" customHeight="1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2.75" customHeight="1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2.75" customHeight="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2.75" customHeight="1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2.75" customHeight="1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2.75" customHeight="1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2.75" customHeight="1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2.75" customHeight="1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2.75" customHeight="1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2.75" customHeight="1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2.75" customHeight="1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2.75" customHeight="1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2.75" customHeight="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2.75" customHeight="1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2.75" customHeight="1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2.75" customHeight="1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2.75" customHeight="1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2.75" customHeight="1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2.75" customHeight="1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2.75" customHeight="1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2.75" customHeight="1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2.75" customHeight="1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2.75" customHeight="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2.75" customHeight="1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2.75" customHeight="1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2.75" customHeight="1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2.75" customHeight="1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2.75" customHeight="1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2.75" customHeight="1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2.75" customHeight="1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2.75" customHeight="1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2.75" customHeight="1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2.75" customHeight="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2.75" customHeight="1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2.75" customHeight="1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2.75" customHeight="1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2.75" customHeight="1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2.75" customHeight="1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2.75" customHeight="1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2.75" customHeight="1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2.75" customHeight="1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2.75" customHeight="1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2.75" customHeight="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2.75" customHeight="1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2.75" customHeight="1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2.75" customHeight="1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2.75" customHeight="1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2.75" customHeight="1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2.75" customHeight="1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2.75" customHeight="1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2.75" customHeight="1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2.75" customHeight="1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2.75" customHeight="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2.75" customHeight="1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2.75" customHeight="1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2.75" customHeight="1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2.75" customHeight="1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2.75" customHeight="1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2.75" customHeight="1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2.75" customHeight="1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2.75" customHeight="1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2.75" customHeight="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2.75" customHeight="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2.75" customHeight="1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2.75" customHeight="1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2.75" customHeight="1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2.75" customHeight="1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2.75" customHeight="1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2.75" customHeight="1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2.75" customHeight="1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2.75" customHeight="1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2.75" customHeight="1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2.75" customHeight="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2.75" customHeight="1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2.75" customHeight="1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2.75" customHeight="1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2.75" customHeight="1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2.75" customHeight="1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2.75" customHeight="1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2.75" customHeight="1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2.75" customHeight="1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2.75" customHeight="1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2.75" customHeight="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2.75" customHeight="1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2.75" customHeight="1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2.75" customHeight="1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2.75" customHeight="1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2.75" customHeight="1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2.75" customHeight="1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2.75" customHeight="1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2.75" customHeight="1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2.75" customHeight="1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2.75" customHeight="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2.75" customHeight="1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2.75" customHeight="1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2.75" customHeight="1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2.75" customHeight="1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2.75" customHeight="1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2.75" customHeight="1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2.75" customHeight="1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2.75" customHeight="1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2.75" customHeight="1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2.75" customHeight="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2.75" customHeight="1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2.75" customHeight="1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2.75" customHeight="1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2.75" customHeight="1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2.75" customHeight="1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2.75" customHeight="1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2.75" customHeight="1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2.75" customHeight="1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2.75" customHeight="1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2.75" customHeight="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2.75" customHeight="1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2.75" customHeight="1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2.75" customHeight="1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2.75" customHeight="1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2.75" customHeight="1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2.75" customHeight="1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2.75" customHeight="1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2.75" customHeight="1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2.75" customHeight="1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2.75" customHeight="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2.75" customHeight="1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2.75" customHeight="1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2.75" customHeight="1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2.75" customHeight="1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2.75" customHeight="1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2.75" customHeight="1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2.75" customHeight="1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2.75" customHeight="1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2.75" customHeight="1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2.75" customHeight="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2.75" customHeight="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2.75" customHeight="1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2.75" customHeight="1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2.75" customHeight="1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2.75" customHeight="1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2.75" customHeight="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2.75" customHeight="1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2.75" customHeight="1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2.75" customHeight="1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2.75" customHeight="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2.75" customHeight="1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2.75" customHeight="1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2.75" customHeight="1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2.75" customHeight="1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2.75" customHeight="1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2.75" customHeight="1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2.75" customHeight="1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2.75" customHeight="1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2.75" customHeight="1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2.75" customHeight="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2.75" customHeight="1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2.75" customHeight="1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2.75" customHeight="1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2.75" customHeight="1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2.75" customHeight="1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2.75" customHeight="1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2.75" customHeight="1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2.75" customHeight="1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2.75" customHeight="1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2.75" customHeight="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2.75" customHeight="1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2.75" customHeight="1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2.75" customHeight="1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2.75" customHeight="1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2.75" customHeight="1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2.75" customHeight="1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 customHeight="1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 customHeight="1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 customHeight="1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 customHeight="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2.75" customHeight="1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2.75" customHeight="1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2.75" customHeight="1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2.75" customHeight="1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2.75" customHeight="1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2.75" customHeight="1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2.75" customHeight="1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2.75" customHeight="1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2.75" customHeight="1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2.75" customHeight="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2.75" customHeight="1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2.75" customHeight="1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2.75" customHeight="1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2.75" customHeight="1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2.75" customHeight="1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2.75" customHeight="1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2.75" customHeight="1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2.75" customHeight="1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2.75" customHeight="1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2.75" customHeight="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2.75" customHeight="1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2.75" customHeight="1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2.75" customHeight="1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2.75" customHeight="1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2.75" customHeight="1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2.75" customHeight="1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2.75" customHeight="1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2.75" customHeight="1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2.75" customHeight="1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2.75" customHeight="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2.75" customHeight="1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2.75" customHeight="1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2.75" customHeight="1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2.75" customHeight="1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2.75" customHeight="1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2.75" customHeight="1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2.75" customHeight="1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2.75" customHeight="1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2.75" customHeight="1"/>
    <row r="611" spans="1:26" ht="12.75" customHeight="1"/>
    <row r="612" spans="1:26" ht="12.75" customHeight="1"/>
    <row r="613" spans="1:26" ht="12.75" customHeight="1"/>
    <row r="614" spans="1:26" ht="12.75" customHeight="1"/>
    <row r="615" spans="1:26" ht="12.75" customHeight="1"/>
    <row r="616" spans="1:26" ht="12.75" customHeight="1"/>
    <row r="617" spans="1:26" ht="12.75" customHeight="1"/>
    <row r="618" spans="1:26" ht="12.75" customHeight="1"/>
    <row r="619" spans="1:26" ht="12.75" customHeight="1"/>
    <row r="620" spans="1:26" ht="12.75" customHeight="1"/>
    <row r="621" spans="1:26" ht="12.75" customHeight="1"/>
    <row r="622" spans="1:26" ht="12.75" customHeight="1"/>
    <row r="623" spans="1:26" ht="12.75" customHeight="1"/>
    <row r="624" spans="1:26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5" right="0.75" top="1" bottom="1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2"/>
  <sheetViews>
    <sheetView topLeftCell="A49" zoomScaleNormal="100" workbookViewId="0">
      <selection activeCell="A49" activeCellId="1" sqref="A495:XFD495 A49"/>
    </sheetView>
  </sheetViews>
  <sheetFormatPr defaultColWidth="12.5703125" defaultRowHeight="12.75"/>
  <cols>
    <col min="1" max="1" width="17.5703125" customWidth="1"/>
    <col min="2" max="2" width="39.42578125" customWidth="1"/>
    <col min="4" max="4" width="12" customWidth="1"/>
    <col min="5" max="5" width="20.42578125" customWidth="1"/>
    <col min="6" max="26" width="8.85546875" customWidth="1"/>
  </cols>
  <sheetData>
    <row r="1" spans="1:26" ht="12.75" customHeight="1">
      <c r="A1" s="63" t="s">
        <v>823</v>
      </c>
      <c r="B1" s="63" t="s">
        <v>124</v>
      </c>
      <c r="C1" s="63" t="s">
        <v>125</v>
      </c>
      <c r="D1" s="63" t="s">
        <v>126</v>
      </c>
      <c r="E1" s="63" t="s">
        <v>824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6" ht="12.75" customHeight="1">
      <c r="A2" s="47" t="s">
        <v>825</v>
      </c>
      <c r="B2" s="47" t="s">
        <v>826</v>
      </c>
      <c r="C2" s="47">
        <v>51.74418</v>
      </c>
      <c r="D2" s="47">
        <v>-128.07130000000001</v>
      </c>
      <c r="E2" s="47" t="s">
        <v>827</v>
      </c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2.75" customHeight="1">
      <c r="A3" s="47" t="s">
        <v>828</v>
      </c>
      <c r="B3" s="47" t="s">
        <v>829</v>
      </c>
      <c r="C3" s="47">
        <v>51.733899999999998</v>
      </c>
      <c r="D3" s="47">
        <v>-127.99670999999999</v>
      </c>
      <c r="E3" s="47" t="s">
        <v>827</v>
      </c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2.75" customHeight="1">
      <c r="A4" s="47" t="s">
        <v>830</v>
      </c>
      <c r="B4" s="47" t="s">
        <v>831</v>
      </c>
      <c r="C4" s="47">
        <v>51.649079999999998</v>
      </c>
      <c r="D4" s="47">
        <v>-128.15116</v>
      </c>
      <c r="E4" s="47" t="s">
        <v>827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2.75" customHeight="1">
      <c r="A5" s="47" t="s">
        <v>832</v>
      </c>
      <c r="B5" s="47" t="s">
        <v>833</v>
      </c>
      <c r="C5" s="47">
        <v>51.803629999999998</v>
      </c>
      <c r="D5" s="47">
        <v>-128.25416000000001</v>
      </c>
      <c r="E5" s="47" t="s">
        <v>827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 customHeight="1">
      <c r="A6" s="47" t="s">
        <v>834</v>
      </c>
      <c r="B6" s="47" t="s">
        <v>835</v>
      </c>
      <c r="C6" s="47">
        <v>51.667029999999997</v>
      </c>
      <c r="D6" s="47">
        <v>-128.13995</v>
      </c>
      <c r="E6" s="47" t="s">
        <v>827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2.75" customHeight="1">
      <c r="A7" s="47" t="s">
        <v>836</v>
      </c>
      <c r="B7" s="47" t="s">
        <v>837</v>
      </c>
      <c r="C7" s="47">
        <v>51.649099999999997</v>
      </c>
      <c r="D7" s="47">
        <v>-128.15525</v>
      </c>
      <c r="E7" s="47" t="s">
        <v>827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2.75" customHeight="1">
      <c r="A8" s="47" t="s">
        <v>838</v>
      </c>
      <c r="B8" s="47" t="s">
        <v>839</v>
      </c>
      <c r="C8" s="47">
        <v>51.701180000000001</v>
      </c>
      <c r="D8" s="47">
        <v>-128.07386</v>
      </c>
      <c r="E8" s="47" t="s">
        <v>827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 customHeight="1">
      <c r="A9" s="47" t="s">
        <v>840</v>
      </c>
      <c r="B9" s="47" t="s">
        <v>841</v>
      </c>
      <c r="C9" s="47">
        <v>51.680250000000001</v>
      </c>
      <c r="D9" s="47">
        <v>-128.12610000000001</v>
      </c>
      <c r="E9" s="47" t="s">
        <v>827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2.75" customHeight="1">
      <c r="A10" s="47" t="s">
        <v>842</v>
      </c>
      <c r="B10" s="47" t="s">
        <v>843</v>
      </c>
      <c r="C10" s="47">
        <v>48.828948974609297</v>
      </c>
      <c r="D10" s="47">
        <v>-125.19757080078099</v>
      </c>
      <c r="E10" s="47" t="s">
        <v>844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 customHeight="1">
      <c r="A11" s="47" t="s">
        <v>845</v>
      </c>
      <c r="B11" s="47" t="s">
        <v>846</v>
      </c>
      <c r="C11" s="47">
        <v>48.870517730712798</v>
      </c>
      <c r="D11" s="47">
        <v>-125.160346984863</v>
      </c>
      <c r="E11" s="47" t="s">
        <v>827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 ht="12.75" customHeight="1">
      <c r="A12" s="47" t="s">
        <v>847</v>
      </c>
      <c r="B12" s="47" t="s">
        <v>848</v>
      </c>
      <c r="C12" s="47">
        <v>48.857467651367102</v>
      </c>
      <c r="D12" s="47">
        <v>-125.158233642578</v>
      </c>
      <c r="E12" s="47" t="s">
        <v>827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 customHeight="1">
      <c r="A13" s="47" t="s">
        <v>849</v>
      </c>
      <c r="B13" s="47" t="s">
        <v>850</v>
      </c>
      <c r="C13" s="47">
        <v>48.858283996582003</v>
      </c>
      <c r="D13" s="47">
        <v>-125.160919189453</v>
      </c>
      <c r="E13" s="47" t="s">
        <v>827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 ht="12.75" customHeight="1">
      <c r="A14" s="47" t="s">
        <v>851</v>
      </c>
      <c r="B14" s="47" t="s">
        <v>852</v>
      </c>
      <c r="C14" s="47">
        <v>48.865032196044901</v>
      </c>
      <c r="D14" s="47">
        <v>-125.313720703125</v>
      </c>
      <c r="E14" s="47" t="s">
        <v>827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2.75" customHeight="1">
      <c r="A15" s="47" t="s">
        <v>853</v>
      </c>
      <c r="B15" s="47" t="s">
        <v>854</v>
      </c>
      <c r="C15" s="47">
        <v>48.879081726074197</v>
      </c>
      <c r="D15" s="47">
        <v>-125.297401428222</v>
      </c>
      <c r="E15" s="47" t="s">
        <v>827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 ht="12.75" customHeight="1">
      <c r="A16" s="47" t="s">
        <v>855</v>
      </c>
      <c r="B16" s="47" t="s">
        <v>856</v>
      </c>
      <c r="C16" s="47">
        <v>48.880283355712798</v>
      </c>
      <c r="D16" s="47">
        <v>-125.31288146972599</v>
      </c>
      <c r="E16" s="47" t="s">
        <v>827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2.75" customHeight="1">
      <c r="A17" s="47" t="s">
        <v>857</v>
      </c>
      <c r="B17" s="47" t="s">
        <v>858</v>
      </c>
      <c r="C17" s="47">
        <v>48.890701293945298</v>
      </c>
      <c r="D17" s="47">
        <v>-125.300498962402</v>
      </c>
      <c r="E17" s="47" t="s">
        <v>827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2.75" customHeight="1">
      <c r="A18" s="47" t="s">
        <v>859</v>
      </c>
      <c r="B18" s="47" t="s">
        <v>860</v>
      </c>
      <c r="C18" s="47">
        <v>48.865482330322202</v>
      </c>
      <c r="D18" s="47">
        <v>-125.36148071289</v>
      </c>
      <c r="E18" s="47" t="s">
        <v>827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 ht="12.75" customHeight="1">
      <c r="A19" s="47" t="s">
        <v>861</v>
      </c>
      <c r="B19" s="47" t="s">
        <v>862</v>
      </c>
      <c r="C19" s="47">
        <v>48.911617279052699</v>
      </c>
      <c r="D19" s="47">
        <v>-125.267036437988</v>
      </c>
      <c r="E19" s="47" t="s">
        <v>827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 ht="12.75" customHeight="1">
      <c r="A20" s="47" t="s">
        <v>863</v>
      </c>
      <c r="B20" s="47" t="s">
        <v>864</v>
      </c>
      <c r="C20" s="47">
        <v>48.828601837158203</v>
      </c>
      <c r="D20" s="47">
        <v>-125.221298217773</v>
      </c>
      <c r="E20" s="47" t="s">
        <v>827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2.75" customHeight="1">
      <c r="A21" s="47" t="s">
        <v>865</v>
      </c>
      <c r="B21" s="47" t="s">
        <v>866</v>
      </c>
      <c r="C21" s="47">
        <v>48.850399017333899</v>
      </c>
      <c r="D21" s="47">
        <v>-125.198768615722</v>
      </c>
      <c r="E21" s="47" t="s">
        <v>844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2.75" customHeight="1">
      <c r="A22" s="47" t="s">
        <v>867</v>
      </c>
      <c r="B22" s="47" t="s">
        <v>868</v>
      </c>
      <c r="C22" s="47">
        <v>48.835666656494098</v>
      </c>
      <c r="D22" s="47">
        <v>-125.214797973632</v>
      </c>
      <c r="E22" s="47" t="s">
        <v>827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2.75" customHeight="1">
      <c r="A23" s="47" t="s">
        <v>869</v>
      </c>
      <c r="B23" s="47" t="s">
        <v>870</v>
      </c>
      <c r="C23" s="47">
        <v>48.85205078125</v>
      </c>
      <c r="D23" s="47">
        <v>-125.123565673828</v>
      </c>
      <c r="E23" s="47" t="s">
        <v>827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2.75" customHeight="1">
      <c r="A24" s="47" t="s">
        <v>871</v>
      </c>
      <c r="B24" s="47" t="s">
        <v>872</v>
      </c>
      <c r="C24" s="47">
        <v>48.8542671203613</v>
      </c>
      <c r="D24" s="47">
        <v>-125.11703491210901</v>
      </c>
      <c r="E24" s="47" t="s">
        <v>827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2.75" customHeight="1">
      <c r="A25" s="47" t="s">
        <v>873</v>
      </c>
      <c r="B25" s="47" t="s">
        <v>874</v>
      </c>
      <c r="C25" s="47">
        <v>48.855583190917898</v>
      </c>
      <c r="D25" s="47">
        <v>-125.183799743652</v>
      </c>
      <c r="E25" s="47" t="s">
        <v>844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2.75" customHeight="1">
      <c r="A26" s="47" t="s">
        <v>875</v>
      </c>
      <c r="B26" s="47" t="s">
        <v>876</v>
      </c>
      <c r="C26" s="47">
        <v>48.815116882324197</v>
      </c>
      <c r="D26" s="47">
        <v>-125.175331115722</v>
      </c>
      <c r="E26" s="47" t="s">
        <v>844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2.75" customHeight="1">
      <c r="A27" s="47" t="s">
        <v>877</v>
      </c>
      <c r="B27" s="47" t="s">
        <v>878</v>
      </c>
      <c r="C27" s="47">
        <v>48.8273315429687</v>
      </c>
      <c r="D27" s="47">
        <v>-125.196601867675</v>
      </c>
      <c r="E27" s="47" t="s">
        <v>827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2.75" customHeight="1">
      <c r="A28" s="47" t="s">
        <v>879</v>
      </c>
      <c r="B28" s="47" t="s">
        <v>880</v>
      </c>
      <c r="C28" s="47">
        <v>48.950233459472599</v>
      </c>
      <c r="D28" s="47">
        <v>-125.155548095703</v>
      </c>
      <c r="E28" s="47" t="s">
        <v>844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2.75" customHeight="1">
      <c r="A29" s="47" t="s">
        <v>881</v>
      </c>
      <c r="B29" s="47" t="s">
        <v>882</v>
      </c>
      <c r="C29" s="47">
        <v>48.954643249511697</v>
      </c>
      <c r="D29" s="47">
        <v>-125.153991699218</v>
      </c>
      <c r="E29" s="47" t="s">
        <v>827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2.75" customHeight="1">
      <c r="A30" s="47" t="s">
        <v>883</v>
      </c>
      <c r="B30" s="47" t="s">
        <v>884</v>
      </c>
      <c r="C30" s="47">
        <v>48.955081939697202</v>
      </c>
      <c r="D30" s="47">
        <v>-125.15337371826099</v>
      </c>
      <c r="E30" s="47" t="s">
        <v>827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2.75" customHeight="1">
      <c r="A31" s="47" t="s">
        <v>885</v>
      </c>
      <c r="B31" s="47" t="s">
        <v>886</v>
      </c>
      <c r="C31" s="47">
        <v>48.834789276122997</v>
      </c>
      <c r="D31" s="47">
        <v>-125.14702606201099</v>
      </c>
      <c r="E31" s="47" t="s">
        <v>827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2.75" customHeight="1">
      <c r="A32" s="47" t="s">
        <v>887</v>
      </c>
      <c r="B32" s="47" t="s">
        <v>888</v>
      </c>
      <c r="C32" s="47">
        <v>47.652140000000003</v>
      </c>
      <c r="D32" s="47">
        <v>-52.696169999999903</v>
      </c>
      <c r="E32" s="47" t="s">
        <v>889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2.75" customHeight="1">
      <c r="A33" s="47" t="s">
        <v>890</v>
      </c>
      <c r="B33" s="47" t="s">
        <v>891</v>
      </c>
      <c r="C33" s="47">
        <v>47.095253</v>
      </c>
      <c r="D33" s="47">
        <v>-52.909590000000001</v>
      </c>
      <c r="E33" s="47" t="s">
        <v>889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2.75" customHeight="1">
      <c r="A34" s="47" t="s">
        <v>892</v>
      </c>
      <c r="B34" s="47" t="s">
        <v>893</v>
      </c>
      <c r="C34" s="47">
        <v>47.433706000000001</v>
      </c>
      <c r="D34" s="47">
        <v>-53.158597999999998</v>
      </c>
      <c r="E34" s="47" t="s">
        <v>889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2.75" customHeight="1">
      <c r="A35" s="47" t="s">
        <v>894</v>
      </c>
      <c r="B35" s="47" t="s">
        <v>895</v>
      </c>
      <c r="C35" s="47">
        <v>47.803725999999997</v>
      </c>
      <c r="D35" s="47">
        <v>-52.787438000000002</v>
      </c>
      <c r="E35" s="47" t="s">
        <v>889</v>
      </c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2.75" customHeight="1">
      <c r="A36" s="47" t="s">
        <v>896</v>
      </c>
      <c r="B36" s="47" t="s">
        <v>897</v>
      </c>
      <c r="C36" s="47">
        <v>47.722558999999997</v>
      </c>
      <c r="D36" s="47">
        <v>-52.835217999999998</v>
      </c>
      <c r="E36" s="47" t="s">
        <v>889</v>
      </c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2.75" customHeight="1">
      <c r="A37" s="47" t="s">
        <v>898</v>
      </c>
      <c r="B37" s="47" t="s">
        <v>899</v>
      </c>
      <c r="C37" s="47">
        <v>47.66498</v>
      </c>
      <c r="D37" s="47">
        <v>-52.726889999999997</v>
      </c>
      <c r="E37" s="47" t="s">
        <v>889</v>
      </c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2.75" customHeight="1">
      <c r="A38" s="47" t="s">
        <v>900</v>
      </c>
      <c r="B38" s="47" t="s">
        <v>901</v>
      </c>
      <c r="C38" s="47">
        <v>47.625320000000002</v>
      </c>
      <c r="D38" s="47">
        <v>-52.663369999999901</v>
      </c>
      <c r="E38" s="47" t="s">
        <v>889</v>
      </c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2.75" customHeight="1">
      <c r="A39" s="47" t="s">
        <v>902</v>
      </c>
      <c r="B39" s="47" t="s">
        <v>903</v>
      </c>
      <c r="C39" s="47">
        <v>47.627290000000002</v>
      </c>
      <c r="D39" s="47">
        <v>-52.857689999999998</v>
      </c>
      <c r="E39" s="47" t="s">
        <v>889</v>
      </c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2.75" customHeight="1">
      <c r="A40" s="47" t="s">
        <v>904</v>
      </c>
      <c r="B40" s="47" t="s">
        <v>905</v>
      </c>
      <c r="C40" s="47">
        <v>47.593032000000001</v>
      </c>
      <c r="D40" s="47">
        <v>-52.887818000000003</v>
      </c>
      <c r="E40" s="47" t="s">
        <v>889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2.75" customHeight="1">
      <c r="A41" s="47" t="s">
        <v>906</v>
      </c>
      <c r="B41" s="47" t="s">
        <v>907</v>
      </c>
      <c r="C41" s="47">
        <v>48.862142999999897</v>
      </c>
      <c r="D41" s="47">
        <v>-53.988593000000002</v>
      </c>
      <c r="E41" s="47" t="s">
        <v>889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2.75" customHeight="1">
      <c r="A42" s="47" t="s">
        <v>908</v>
      </c>
      <c r="B42" s="47" t="s">
        <v>909</v>
      </c>
      <c r="C42" s="47">
        <v>48.640341999999997</v>
      </c>
      <c r="D42" s="47">
        <v>-53.729569999999903</v>
      </c>
      <c r="E42" s="47" t="s">
        <v>889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2.75" customHeight="1">
      <c r="A43" s="47" t="s">
        <v>910</v>
      </c>
      <c r="B43" s="47" t="s">
        <v>911</v>
      </c>
      <c r="C43" s="47">
        <v>48.679724999999998</v>
      </c>
      <c r="D43" s="47">
        <v>-53.677975000000004</v>
      </c>
      <c r="E43" s="47" t="s">
        <v>889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2.75" customHeight="1">
      <c r="A44" s="47" t="s">
        <v>912</v>
      </c>
      <c r="B44" s="47" t="s">
        <v>913</v>
      </c>
      <c r="C44" s="47">
        <v>47.700316000000001</v>
      </c>
      <c r="D44" s="47">
        <v>-52.703564</v>
      </c>
      <c r="E44" s="47" t="s">
        <v>889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 customHeight="1">
      <c r="A45" s="47" t="s">
        <v>914</v>
      </c>
      <c r="B45" s="47" t="s">
        <v>915</v>
      </c>
      <c r="C45" s="47">
        <v>33.897529999999897</v>
      </c>
      <c r="D45" s="47">
        <v>-120.10075000000001</v>
      </c>
      <c r="E45" s="47" t="s">
        <v>916</v>
      </c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 customHeight="1">
      <c r="A46" s="47" t="s">
        <v>917</v>
      </c>
      <c r="B46" s="47" t="s">
        <v>918</v>
      </c>
      <c r="C46" s="47">
        <v>34.054279999999999</v>
      </c>
      <c r="D46" s="47">
        <v>-119.56686999999999</v>
      </c>
      <c r="E46" s="47" t="s">
        <v>916</v>
      </c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 customHeight="1">
      <c r="A47" s="47" t="s">
        <v>919</v>
      </c>
      <c r="B47" s="47" t="s">
        <v>920</v>
      </c>
      <c r="C47" s="47">
        <v>34.044150000000002</v>
      </c>
      <c r="D47" s="47">
        <v>-119.54245</v>
      </c>
      <c r="E47" s="47" t="s">
        <v>916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 customHeight="1">
      <c r="A48" s="47" t="s">
        <v>921</v>
      </c>
      <c r="B48" s="47" t="s">
        <v>922</v>
      </c>
      <c r="C48" s="47">
        <v>34.044930000000001</v>
      </c>
      <c r="D48" s="47">
        <v>-119.6014</v>
      </c>
      <c r="E48" s="47" t="s">
        <v>916</v>
      </c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 customHeight="1">
      <c r="A49" s="47" t="s">
        <v>923</v>
      </c>
      <c r="B49" s="47" t="s">
        <v>924</v>
      </c>
      <c r="C49" s="47">
        <v>34.0246</v>
      </c>
      <c r="D49" s="47">
        <v>-119.60597</v>
      </c>
      <c r="E49" s="47" t="s">
        <v>916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2.75" customHeight="1">
      <c r="A50" s="47" t="s">
        <v>925</v>
      </c>
      <c r="B50" s="47" t="s">
        <v>926</v>
      </c>
      <c r="C50" s="47">
        <v>49.315709999999903</v>
      </c>
      <c r="D50" s="47">
        <v>-124.21548999999899</v>
      </c>
      <c r="E50" s="47" t="s">
        <v>844</v>
      </c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2.75" customHeight="1">
      <c r="A51" s="47" t="s">
        <v>927</v>
      </c>
      <c r="B51" s="47" t="s">
        <v>928</v>
      </c>
      <c r="C51" s="47">
        <v>49.313270000000003</v>
      </c>
      <c r="D51" s="47">
        <v>-124.243169999999</v>
      </c>
      <c r="E51" s="47" t="s">
        <v>844</v>
      </c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2.75" customHeight="1">
      <c r="A52" s="47" t="s">
        <v>929</v>
      </c>
      <c r="B52" s="47" t="s">
        <v>930</v>
      </c>
      <c r="C52" s="47">
        <v>49.313569999999999</v>
      </c>
      <c r="D52" s="47">
        <v>-124.241939999999</v>
      </c>
      <c r="E52" s="47" t="s">
        <v>844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2.75" customHeight="1">
      <c r="A53" s="47" t="s">
        <v>931</v>
      </c>
      <c r="B53" s="47" t="s">
        <v>932</v>
      </c>
      <c r="C53" s="47">
        <v>34.047979999999903</v>
      </c>
      <c r="D53" s="47">
        <v>-119.5514</v>
      </c>
      <c r="E53" s="47" t="s">
        <v>916</v>
      </c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2.75" customHeight="1">
      <c r="A54" s="47" t="s">
        <v>933</v>
      </c>
      <c r="B54" s="47" t="s">
        <v>934</v>
      </c>
      <c r="C54" s="47">
        <v>50.051540000000003</v>
      </c>
      <c r="D54" s="47">
        <v>-125.22526000000001</v>
      </c>
      <c r="E54" s="47" t="s">
        <v>844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2.75" customHeight="1">
      <c r="A55" s="47" t="s">
        <v>935</v>
      </c>
      <c r="B55" s="47" t="s">
        <v>936</v>
      </c>
      <c r="C55" s="47">
        <v>49.292499999999997</v>
      </c>
      <c r="D55" s="47">
        <v>-124.14351000000001</v>
      </c>
      <c r="E55" s="47" t="s">
        <v>844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2.75" customHeight="1">
      <c r="A56" s="47" t="s">
        <v>937</v>
      </c>
      <c r="B56" s="47" t="s">
        <v>938</v>
      </c>
      <c r="C56" s="47">
        <v>48.814749999999997</v>
      </c>
      <c r="D56" s="47">
        <v>-123.608539999999</v>
      </c>
      <c r="E56" s="47" t="s">
        <v>844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2.75" customHeight="1">
      <c r="A57" s="47" t="s">
        <v>939</v>
      </c>
      <c r="B57" s="47" t="s">
        <v>940</v>
      </c>
      <c r="C57" s="47">
        <v>49.450020000000002</v>
      </c>
      <c r="D57" s="47">
        <v>-123.24075999999999</v>
      </c>
      <c r="E57" s="47" t="s">
        <v>844</v>
      </c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2.75" customHeight="1">
      <c r="A58" s="47" t="s">
        <v>941</v>
      </c>
      <c r="B58" s="47" t="s">
        <v>942</v>
      </c>
      <c r="C58" s="47">
        <v>33.892330000000001</v>
      </c>
      <c r="D58" s="47">
        <v>-120.1195</v>
      </c>
      <c r="E58" s="47" t="s">
        <v>916</v>
      </c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2.75" customHeight="1">
      <c r="A59" s="47" t="s">
        <v>943</v>
      </c>
      <c r="B59" s="47" t="s">
        <v>944</v>
      </c>
      <c r="C59" s="47">
        <v>33.900370000000002</v>
      </c>
      <c r="D59" s="47">
        <v>-120.13563000000001</v>
      </c>
      <c r="E59" s="47" t="s">
        <v>916</v>
      </c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2.75" customHeight="1">
      <c r="A60" s="47" t="s">
        <v>945</v>
      </c>
      <c r="B60" s="47" t="s">
        <v>946</v>
      </c>
      <c r="C60" s="47">
        <v>33.901420000000002</v>
      </c>
      <c r="D60" s="47">
        <v>-120.10221999999899</v>
      </c>
      <c r="E60" s="47" t="s">
        <v>916</v>
      </c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2.75" customHeight="1">
      <c r="A61" s="47" t="s">
        <v>947</v>
      </c>
      <c r="B61" s="47" t="s">
        <v>948</v>
      </c>
      <c r="C61" s="47">
        <v>33.901470000000003</v>
      </c>
      <c r="D61" s="47">
        <v>-120.10297</v>
      </c>
      <c r="E61" s="47" t="s">
        <v>916</v>
      </c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2.75" customHeight="1">
      <c r="A62" s="47" t="s">
        <v>949</v>
      </c>
      <c r="B62" s="47" t="s">
        <v>950</v>
      </c>
      <c r="C62" s="47">
        <v>34.03837</v>
      </c>
      <c r="D62" s="47">
        <v>-119.5253</v>
      </c>
      <c r="E62" s="47" t="s">
        <v>916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2.75" customHeight="1">
      <c r="A63" s="47" t="s">
        <v>951</v>
      </c>
      <c r="B63" s="47" t="s">
        <v>952</v>
      </c>
      <c r="C63" s="47">
        <v>34.052169999999997</v>
      </c>
      <c r="D63" s="47">
        <v>-119.58211999999899</v>
      </c>
      <c r="E63" s="47" t="s">
        <v>916</v>
      </c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2.75" customHeight="1">
      <c r="A64" s="47" t="s">
        <v>953</v>
      </c>
      <c r="B64" s="47" t="s">
        <v>954</v>
      </c>
      <c r="C64" s="47">
        <v>34.06438</v>
      </c>
      <c r="D64" s="47">
        <v>-120.3566</v>
      </c>
      <c r="E64" s="47" t="s">
        <v>916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2.75" customHeight="1">
      <c r="A65" s="47" t="s">
        <v>955</v>
      </c>
      <c r="B65" s="47" t="s">
        <v>956</v>
      </c>
      <c r="C65" s="47">
        <v>48.837589000000001</v>
      </c>
      <c r="D65" s="47">
        <v>-125.14414499999999</v>
      </c>
      <c r="E65" s="47" t="s">
        <v>957</v>
      </c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2.75" customHeight="1">
      <c r="A66" s="47" t="s">
        <v>958</v>
      </c>
      <c r="B66" s="47" t="s">
        <v>959</v>
      </c>
      <c r="C66" s="47">
        <v>48.916072999999997</v>
      </c>
      <c r="D66" s="47">
        <v>-125.131174</v>
      </c>
      <c r="E66" s="47" t="s">
        <v>957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2.75" customHeight="1">
      <c r="A67" s="47" t="s">
        <v>960</v>
      </c>
      <c r="B67" s="47" t="s">
        <v>961</v>
      </c>
      <c r="C67" s="47">
        <v>48.838594999999998</v>
      </c>
      <c r="D67" s="47">
        <v>-125.135015</v>
      </c>
      <c r="E67" s="47" t="s">
        <v>957</v>
      </c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2.75" customHeight="1">
      <c r="A68" s="47" t="s">
        <v>962</v>
      </c>
      <c r="B68" s="47" t="s">
        <v>963</v>
      </c>
      <c r="C68" s="67">
        <v>48.9071</v>
      </c>
      <c r="D68" s="67">
        <v>-125.03701700000001</v>
      </c>
      <c r="E68" s="47" t="s">
        <v>957</v>
      </c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2.75" customHeight="1">
      <c r="A69" s="47" t="s">
        <v>964</v>
      </c>
      <c r="B69" s="47" t="s">
        <v>965</v>
      </c>
      <c r="C69" s="67">
        <v>48.901183000000003</v>
      </c>
      <c r="D69" s="67">
        <v>-125.060433</v>
      </c>
      <c r="E69" s="47" t="s">
        <v>957</v>
      </c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2.75" customHeight="1">
      <c r="A70" s="47" t="s">
        <v>24</v>
      </c>
      <c r="B70" s="47" t="s">
        <v>966</v>
      </c>
      <c r="C70" s="67">
        <v>48.87039</v>
      </c>
      <c r="D70" s="67">
        <v>-125.15989999999999</v>
      </c>
      <c r="E70" s="47" t="s">
        <v>967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2.75" customHeight="1">
      <c r="A71" s="47" t="s">
        <v>968</v>
      </c>
      <c r="B71" s="47" t="s">
        <v>969</v>
      </c>
      <c r="C71" s="67">
        <v>48.83287</v>
      </c>
      <c r="D71" s="67">
        <v>-125.1493</v>
      </c>
      <c r="E71" s="47" t="s">
        <v>967</v>
      </c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2.75" customHeight="1">
      <c r="A72" s="47" t="s">
        <v>20</v>
      </c>
      <c r="B72" s="47" t="s">
        <v>970</v>
      </c>
      <c r="C72" s="67">
        <v>48.830719999999999</v>
      </c>
      <c r="D72" s="67">
        <v>-125.19439</v>
      </c>
      <c r="E72" s="47" t="s">
        <v>967</v>
      </c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2.75" customHeight="1">
      <c r="A73" s="47" t="s">
        <v>971</v>
      </c>
      <c r="B73" s="47" t="s">
        <v>972</v>
      </c>
      <c r="C73" s="68">
        <v>48.878680000000003</v>
      </c>
      <c r="D73" s="68">
        <v>-125.1434</v>
      </c>
      <c r="E73" s="47" t="s">
        <v>967</v>
      </c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 customHeight="1">
      <c r="A74" s="47" t="s">
        <v>973</v>
      </c>
      <c r="B74" s="47" t="s">
        <v>959</v>
      </c>
      <c r="C74" s="67">
        <v>48.916283</v>
      </c>
      <c r="D74" s="67">
        <v>-125.13113300000001</v>
      </c>
      <c r="E74" s="47" t="s">
        <v>967</v>
      </c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2.75" customHeight="1">
      <c r="A75" s="47" t="s">
        <v>23</v>
      </c>
      <c r="B75" s="47" t="s">
        <v>974</v>
      </c>
      <c r="C75" s="67">
        <v>48.875349999999997</v>
      </c>
      <c r="D75" s="67">
        <v>-125.0915</v>
      </c>
      <c r="E75" s="47" t="s">
        <v>967</v>
      </c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2.75" customHeight="1">
      <c r="A76" s="47" t="s">
        <v>17</v>
      </c>
      <c r="B76" s="47" t="s">
        <v>975</v>
      </c>
      <c r="C76" s="67">
        <v>48.836080000000003</v>
      </c>
      <c r="D76" s="67">
        <v>-125.2131</v>
      </c>
      <c r="E76" s="47" t="s">
        <v>967</v>
      </c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2.75" customHeight="1">
      <c r="A77" s="47" t="s">
        <v>976</v>
      </c>
      <c r="B77" s="47" t="s">
        <v>977</v>
      </c>
      <c r="C77" s="67">
        <v>48.853949999999998</v>
      </c>
      <c r="D77" s="67">
        <v>-125.1161</v>
      </c>
      <c r="E77" s="47" t="s">
        <v>967</v>
      </c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2.75" customHeight="1">
      <c r="A78" s="47" t="s">
        <v>978</v>
      </c>
      <c r="B78" s="47" t="s">
        <v>979</v>
      </c>
      <c r="C78" s="67">
        <v>48.857280000000003</v>
      </c>
      <c r="D78" s="67">
        <v>-125.15949999999999</v>
      </c>
      <c r="E78" s="47" t="s">
        <v>967</v>
      </c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2.75" customHeight="1">
      <c r="A79" s="47" t="s">
        <v>980</v>
      </c>
      <c r="B79" s="47" t="s">
        <v>981</v>
      </c>
      <c r="C79" s="67">
        <v>48.839410000000001</v>
      </c>
      <c r="D79" s="67">
        <v>-125.20041999999999</v>
      </c>
      <c r="E79" s="47" t="s">
        <v>967</v>
      </c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2.75" customHeight="1">
      <c r="A80" s="47" t="s">
        <v>22</v>
      </c>
      <c r="B80" s="47" t="s">
        <v>982</v>
      </c>
      <c r="C80" s="67">
        <v>48.87229</v>
      </c>
      <c r="D80" s="67">
        <v>-125.1627</v>
      </c>
      <c r="E80" s="47" t="s">
        <v>967</v>
      </c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2.75" customHeight="1">
      <c r="A81" s="47" t="s">
        <v>983</v>
      </c>
      <c r="B81" s="47" t="s">
        <v>984</v>
      </c>
      <c r="C81" s="67">
        <v>48.858310000000003</v>
      </c>
      <c r="D81" s="67">
        <v>-125.1649</v>
      </c>
      <c r="E81" s="47" t="s">
        <v>967</v>
      </c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2.75" customHeight="1">
      <c r="A82" s="47" t="s">
        <v>18</v>
      </c>
      <c r="B82" s="47" t="s">
        <v>985</v>
      </c>
      <c r="C82" s="67">
        <v>48.815080000000002</v>
      </c>
      <c r="D82" s="67">
        <v>-125.17585</v>
      </c>
      <c r="E82" s="47" t="s">
        <v>967</v>
      </c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2.75" customHeight="1">
      <c r="A83" s="47" t="s">
        <v>986</v>
      </c>
      <c r="B83" s="47" t="s">
        <v>987</v>
      </c>
      <c r="C83" s="67">
        <v>48.877000000000002</v>
      </c>
      <c r="D83" s="67">
        <v>-125.09229999999999</v>
      </c>
      <c r="E83" s="47" t="s">
        <v>967</v>
      </c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2.75" customHeight="1">
      <c r="A84" s="47" t="s">
        <v>988</v>
      </c>
      <c r="B84" s="47" t="s">
        <v>989</v>
      </c>
      <c r="C84" s="67">
        <v>48.824840000000002</v>
      </c>
      <c r="D84" s="67">
        <v>-125.16067</v>
      </c>
      <c r="E84" s="47" t="s">
        <v>967</v>
      </c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2.75" customHeight="1">
      <c r="A85" s="47" t="s">
        <v>990</v>
      </c>
      <c r="B85" s="47" t="s">
        <v>991</v>
      </c>
      <c r="C85" s="67">
        <v>48.900840000000002</v>
      </c>
      <c r="D85" s="67">
        <v>-125.08110000000001</v>
      </c>
      <c r="E85" s="47" t="s">
        <v>967</v>
      </c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2.75" customHeight="1">
      <c r="A86" s="47" t="s">
        <v>992</v>
      </c>
      <c r="B86" s="47" t="s">
        <v>993</v>
      </c>
      <c r="C86" s="67">
        <v>48.884864</v>
      </c>
      <c r="D86" s="67">
        <v>-125.14693699999999</v>
      </c>
      <c r="E86" s="47" t="s">
        <v>967</v>
      </c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2.75" customHeight="1">
      <c r="A87" s="47" t="s">
        <v>994</v>
      </c>
      <c r="B87" s="47" t="s">
        <v>995</v>
      </c>
      <c r="C87" s="67">
        <v>48.815969000000003</v>
      </c>
      <c r="D87" s="67">
        <v>-125.17400000000001</v>
      </c>
      <c r="E87" s="47" t="s">
        <v>967</v>
      </c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2.75" customHeight="1">
      <c r="A88" s="47" t="s">
        <v>19</v>
      </c>
      <c r="B88" s="47" t="s">
        <v>996</v>
      </c>
      <c r="C88" s="67">
        <v>48.859160000000003</v>
      </c>
      <c r="D88" s="67">
        <v>-125.15908</v>
      </c>
      <c r="E88" s="47" t="s">
        <v>967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2.75" customHeight="1">
      <c r="A89" s="47" t="s">
        <v>27</v>
      </c>
      <c r="B89" s="47" t="s">
        <v>997</v>
      </c>
      <c r="C89" s="68">
        <v>48.880543000000003</v>
      </c>
      <c r="D89" s="68">
        <v>-125.076486</v>
      </c>
      <c r="E89" s="47" t="s">
        <v>967</v>
      </c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2.75" customHeight="1">
      <c r="A90" s="47" t="s">
        <v>998</v>
      </c>
      <c r="B90" s="47" t="s">
        <v>999</v>
      </c>
      <c r="C90" s="67">
        <v>48.818219999999997</v>
      </c>
      <c r="D90" s="67">
        <v>-125.22945161</v>
      </c>
      <c r="E90" s="47" t="s">
        <v>967</v>
      </c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2.75" customHeight="1">
      <c r="A91" s="47" t="s">
        <v>1000</v>
      </c>
      <c r="B91" s="47" t="s">
        <v>878</v>
      </c>
      <c r="C91" s="67">
        <v>48.827210000000001</v>
      </c>
      <c r="D91" s="67">
        <v>-125.19717</v>
      </c>
      <c r="E91" s="47" t="s">
        <v>967</v>
      </c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2.75" customHeight="1">
      <c r="A92" s="47" t="s">
        <v>25</v>
      </c>
      <c r="B92" s="47" t="s">
        <v>1001</v>
      </c>
      <c r="C92" s="67">
        <v>48.891500000000001</v>
      </c>
      <c r="D92" s="67">
        <v>-125.11490000000001</v>
      </c>
      <c r="E92" s="47" t="s">
        <v>967</v>
      </c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 customHeight="1">
      <c r="A93" s="47" t="s">
        <v>1002</v>
      </c>
      <c r="B93" s="47" t="s">
        <v>1003</v>
      </c>
      <c r="C93" s="69">
        <v>48.834350000000001</v>
      </c>
      <c r="D93" s="69">
        <v>-125.19354300000001</v>
      </c>
      <c r="E93" s="47" t="s">
        <v>967</v>
      </c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 customHeight="1">
      <c r="A94" s="47" t="s">
        <v>26</v>
      </c>
      <c r="B94" s="47" t="s">
        <v>1004</v>
      </c>
      <c r="C94" s="70">
        <v>48.853949999999998</v>
      </c>
      <c r="D94" s="70">
        <v>-125.1161</v>
      </c>
      <c r="E94" s="47" t="s">
        <v>967</v>
      </c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 customHeight="1">
      <c r="A95" s="47" t="s">
        <v>21</v>
      </c>
      <c r="B95" s="47" t="s">
        <v>1005</v>
      </c>
      <c r="C95" s="70">
        <v>48.900840000000002</v>
      </c>
      <c r="D95" s="70">
        <v>-125.08110000000001</v>
      </c>
      <c r="E95" s="47" t="s">
        <v>967</v>
      </c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7" spans="1:26" ht="12.75" customHeight="1">
      <c r="A97" s="47"/>
      <c r="B97" s="47"/>
      <c r="C97" s="71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2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2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2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2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2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2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2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2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2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2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2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2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2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2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2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2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2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2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2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2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2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2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2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2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2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2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2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2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2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2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2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2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2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2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2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2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2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2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2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2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2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2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2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2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2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2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2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2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2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2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2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2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2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2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2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2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2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2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2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2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2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2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2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2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2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2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2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2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2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2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2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2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2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2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2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2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2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2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2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2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2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2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2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2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2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2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2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2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2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2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2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2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2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2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2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2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2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2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2.75" customHeight="1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2.75" customHeight="1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2.75" customHeight="1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2.75" customHeight="1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2.75" customHeight="1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2.75" customHeight="1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 customHeight="1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 customHeight="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2.75" customHeight="1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2.75" customHeight="1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2.75" customHeight="1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2.75" customHeight="1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2.75" customHeight="1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2.75" customHeight="1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2.75" customHeight="1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2.75" customHeight="1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2.75" customHeight="1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2.75" customHeight="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2.75" customHeight="1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2.75" customHeight="1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2.75" customHeight="1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2.75" customHeight="1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2.75" customHeight="1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2.75" customHeight="1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2.75" customHeight="1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2.75" customHeight="1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2.75" customHeight="1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2.75" customHeight="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2.75" customHeight="1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2.75" customHeight="1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2.75" customHeight="1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2.75" customHeight="1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2.75" customHeight="1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2.75" customHeight="1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2.75" customHeight="1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2.75" customHeight="1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2.75" customHeight="1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2.75" customHeight="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2.75" customHeight="1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2.75" customHeight="1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2.75" customHeight="1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2.75" customHeight="1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2.75" customHeight="1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2.75" customHeight="1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2.7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2.75" customHeight="1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2.75" customHeight="1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2.75" customHeight="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2.75" customHeight="1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2.75" customHeight="1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2.75" customHeight="1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2.75" customHeight="1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2.75" customHeight="1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2.75" customHeight="1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2.75" customHeight="1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2.75" customHeight="1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2.75" customHeight="1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2.75" customHeight="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2.75" customHeight="1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2.75" customHeight="1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2.75" customHeight="1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2.75" customHeight="1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2.75" customHeight="1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2.75" customHeight="1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2.75" customHeight="1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2.75" customHeight="1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2.75" customHeight="1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2.75" customHeight="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2.75" customHeight="1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2.75" customHeight="1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2.75" customHeight="1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2.75" customHeight="1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2.75" customHeight="1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2.75" customHeight="1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2.75" customHeight="1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2.75" customHeight="1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2.75" customHeight="1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2.75" customHeight="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2.75" customHeight="1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2.75" customHeight="1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2.75" customHeight="1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2.75" customHeight="1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2.75" customHeight="1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2.75" customHeight="1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2.75" customHeight="1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2.75" customHeight="1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2.75" customHeight="1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2.75" customHeight="1">
      <c r="A341" s="47"/>
      <c r="B341" s="47"/>
      <c r="C341" s="47"/>
      <c r="D341" s="47"/>
      <c r="E341" s="47"/>
    </row>
    <row r="342" spans="1:26" ht="12.75" customHeight="1">
      <c r="A342" s="47"/>
      <c r="B342" s="47"/>
      <c r="C342" s="47"/>
      <c r="D342" s="47"/>
      <c r="E342" s="47"/>
    </row>
    <row r="343" spans="1:26" ht="12.75" customHeight="1">
      <c r="A343" s="47"/>
      <c r="B343" s="47"/>
      <c r="C343" s="47"/>
      <c r="D343" s="47"/>
      <c r="E343" s="47"/>
    </row>
    <row r="344" spans="1:26" ht="12.75" customHeight="1">
      <c r="A344" s="47"/>
      <c r="B344" s="47"/>
      <c r="C344" s="47"/>
      <c r="D344" s="47"/>
      <c r="E344" s="47"/>
    </row>
    <row r="345" spans="1:26" ht="12.75" customHeight="1">
      <c r="A345" s="47"/>
      <c r="B345" s="47"/>
      <c r="C345" s="47"/>
      <c r="D345" s="47"/>
      <c r="E345" s="47"/>
    </row>
    <row r="346" spans="1:26" ht="12.75" customHeight="1">
      <c r="A346" s="47"/>
      <c r="B346" s="47"/>
      <c r="C346" s="47"/>
      <c r="D346" s="47"/>
      <c r="E346" s="47"/>
    </row>
    <row r="347" spans="1:26" ht="12.75" customHeight="1">
      <c r="A347" s="47"/>
      <c r="B347" s="47"/>
      <c r="C347" s="47"/>
      <c r="D347" s="47"/>
      <c r="E347" s="47"/>
    </row>
    <row r="348" spans="1:26" ht="12.75" customHeight="1">
      <c r="A348" s="47"/>
      <c r="B348" s="47"/>
      <c r="C348" s="47"/>
      <c r="D348" s="47"/>
      <c r="E348" s="47"/>
    </row>
    <row r="349" spans="1:26" ht="12.75" customHeight="1">
      <c r="A349" s="47"/>
      <c r="B349" s="47"/>
      <c r="C349" s="47"/>
      <c r="D349" s="47"/>
      <c r="E349" s="47"/>
    </row>
    <row r="350" spans="1:26" ht="12.75" customHeight="1">
      <c r="A350" s="47"/>
      <c r="B350" s="47"/>
      <c r="C350" s="47"/>
      <c r="D350" s="47"/>
      <c r="E350" s="47"/>
    </row>
    <row r="351" spans="1:26" ht="12.75" customHeight="1">
      <c r="A351" s="47"/>
      <c r="B351" s="47"/>
      <c r="C351" s="47"/>
      <c r="D351" s="47"/>
      <c r="E351" s="47"/>
    </row>
    <row r="352" spans="1:26" ht="12.75" customHeight="1">
      <c r="A352" s="47"/>
      <c r="B352" s="47"/>
      <c r="C352" s="47"/>
      <c r="D352" s="47"/>
      <c r="E352" s="47"/>
    </row>
    <row r="353" spans="1:5" ht="12.75" customHeight="1">
      <c r="A353" s="47"/>
      <c r="B353" s="47"/>
      <c r="C353" s="47"/>
      <c r="D353" s="47"/>
      <c r="E353" s="47"/>
    </row>
    <row r="354" spans="1:5" ht="12.75" customHeight="1">
      <c r="A354" s="47"/>
      <c r="B354" s="47"/>
      <c r="C354" s="47"/>
      <c r="D354" s="47"/>
      <c r="E354" s="47"/>
    </row>
    <row r="355" spans="1:5" ht="12.75" customHeight="1">
      <c r="A355" s="47"/>
      <c r="B355" s="47"/>
      <c r="C355" s="47"/>
      <c r="D355" s="47"/>
      <c r="E355" s="47"/>
    </row>
    <row r="356" spans="1:5" ht="12.75" customHeight="1">
      <c r="A356" s="47"/>
      <c r="B356" s="47"/>
      <c r="C356" s="47"/>
      <c r="D356" s="47"/>
      <c r="E356" s="47"/>
    </row>
    <row r="357" spans="1:5" ht="12.75" customHeight="1">
      <c r="A357" s="47"/>
      <c r="B357" s="47"/>
      <c r="C357" s="47"/>
      <c r="D357" s="47"/>
      <c r="E357" s="47"/>
    </row>
    <row r="358" spans="1:5" ht="12.75" customHeight="1">
      <c r="A358" s="47"/>
      <c r="B358" s="47"/>
      <c r="C358" s="47"/>
      <c r="D358" s="47"/>
      <c r="E358" s="47"/>
    </row>
    <row r="359" spans="1:5" ht="12.75" customHeight="1">
      <c r="A359" s="47"/>
      <c r="B359" s="47"/>
      <c r="C359" s="47"/>
      <c r="D359" s="47"/>
      <c r="E359" s="47"/>
    </row>
    <row r="360" spans="1:5" ht="12.75" customHeight="1">
      <c r="A360" s="47"/>
      <c r="B360" s="47"/>
      <c r="C360" s="47"/>
      <c r="D360" s="47"/>
      <c r="E360" s="47"/>
    </row>
    <row r="361" spans="1:5" ht="12.75" customHeight="1">
      <c r="A361" s="47"/>
      <c r="B361" s="47"/>
      <c r="C361" s="47"/>
      <c r="D361" s="47"/>
      <c r="E361" s="47"/>
    </row>
    <row r="362" spans="1:5" ht="12.75" customHeight="1">
      <c r="A362" s="47"/>
      <c r="B362" s="47"/>
      <c r="C362" s="47"/>
      <c r="D362" s="47"/>
      <c r="E362" s="47"/>
    </row>
    <row r="363" spans="1:5" ht="12.75" customHeight="1">
      <c r="A363" s="47"/>
      <c r="B363" s="47"/>
      <c r="C363" s="47"/>
      <c r="D363" s="47"/>
      <c r="E363" s="47"/>
    </row>
    <row r="364" spans="1:5" ht="12.75" customHeight="1">
      <c r="A364" s="47"/>
      <c r="B364" s="47"/>
      <c r="C364" s="47"/>
      <c r="D364" s="47"/>
      <c r="E364" s="47"/>
    </row>
    <row r="365" spans="1:5" ht="12.75" customHeight="1">
      <c r="A365" s="47"/>
      <c r="B365" s="47"/>
      <c r="C365" s="47"/>
      <c r="D365" s="47"/>
      <c r="E365" s="47"/>
    </row>
    <row r="366" spans="1:5" ht="12.75" customHeight="1">
      <c r="A366" s="47"/>
      <c r="B366" s="47"/>
      <c r="C366" s="47"/>
      <c r="D366" s="47"/>
      <c r="E366" s="47"/>
    </row>
    <row r="367" spans="1:5" ht="12.75" customHeight="1">
      <c r="A367" s="47"/>
      <c r="B367" s="47"/>
      <c r="C367" s="47"/>
      <c r="D367" s="47"/>
      <c r="E367" s="47"/>
    </row>
    <row r="368" spans="1:5" ht="12.75" customHeight="1">
      <c r="A368" s="47"/>
      <c r="B368" s="47"/>
      <c r="C368" s="47"/>
      <c r="D368" s="47"/>
      <c r="E368" s="47"/>
    </row>
    <row r="369" spans="1:5" ht="12.75" customHeight="1">
      <c r="A369" s="47"/>
      <c r="B369" s="47"/>
      <c r="C369" s="47"/>
      <c r="D369" s="47"/>
      <c r="E369" s="47"/>
    </row>
    <row r="370" spans="1:5" ht="12.75" customHeight="1">
      <c r="A370" s="47"/>
      <c r="B370" s="47"/>
      <c r="C370" s="47"/>
      <c r="D370" s="47"/>
      <c r="E370" s="47"/>
    </row>
    <row r="371" spans="1:5" ht="12.75" customHeight="1">
      <c r="A371" s="47"/>
      <c r="B371" s="47"/>
      <c r="C371" s="47"/>
      <c r="D371" s="47"/>
      <c r="E371" s="47"/>
    </row>
    <row r="372" spans="1:5" ht="12.75" customHeight="1">
      <c r="A372" s="47"/>
      <c r="B372" s="47"/>
      <c r="C372" s="47"/>
      <c r="D372" s="47"/>
      <c r="E372" s="47"/>
    </row>
    <row r="373" spans="1:5" ht="12.75" customHeight="1">
      <c r="A373" s="47"/>
      <c r="B373" s="47"/>
      <c r="C373" s="47"/>
      <c r="D373" s="47"/>
      <c r="E373" s="47"/>
    </row>
    <row r="374" spans="1:5" ht="12.75" customHeight="1">
      <c r="A374" s="47"/>
      <c r="B374" s="47"/>
      <c r="C374" s="47"/>
      <c r="D374" s="47"/>
      <c r="E374" s="47"/>
    </row>
    <row r="375" spans="1:5" ht="12.75" customHeight="1">
      <c r="A375" s="47"/>
      <c r="B375" s="47"/>
      <c r="C375" s="47"/>
      <c r="D375" s="47"/>
      <c r="E375" s="47"/>
    </row>
    <row r="376" spans="1:5" ht="12.75" customHeight="1">
      <c r="A376" s="47"/>
      <c r="B376" s="47"/>
      <c r="C376" s="47"/>
      <c r="D376" s="47"/>
      <c r="E376" s="47"/>
    </row>
    <row r="377" spans="1:5" ht="12.75" customHeight="1">
      <c r="A377" s="47"/>
      <c r="B377" s="47"/>
      <c r="C377" s="47"/>
      <c r="D377" s="47"/>
      <c r="E377" s="47"/>
    </row>
    <row r="378" spans="1:5" ht="12.75" customHeight="1">
      <c r="A378" s="47"/>
      <c r="B378" s="47"/>
      <c r="C378" s="47"/>
      <c r="D378" s="47"/>
      <c r="E378" s="47"/>
    </row>
    <row r="379" spans="1:5" ht="12.75" customHeight="1">
      <c r="A379" s="47"/>
      <c r="B379" s="47"/>
      <c r="C379" s="47"/>
      <c r="D379" s="47"/>
      <c r="E379" s="47"/>
    </row>
    <row r="380" spans="1:5" ht="12.75" customHeight="1">
      <c r="A380" s="47"/>
      <c r="B380" s="47"/>
      <c r="C380" s="47"/>
      <c r="D380" s="47"/>
      <c r="E380" s="47"/>
    </row>
    <row r="381" spans="1:5" ht="12.75" customHeight="1">
      <c r="A381" s="47"/>
      <c r="B381" s="47"/>
      <c r="C381" s="47"/>
      <c r="D381" s="47"/>
      <c r="E381" s="47"/>
    </row>
    <row r="382" spans="1:5" ht="12.75" customHeight="1">
      <c r="A382" s="47"/>
      <c r="B382" s="47"/>
      <c r="C382" s="47"/>
      <c r="D382" s="47"/>
      <c r="E382" s="47"/>
    </row>
    <row r="383" spans="1:5" ht="12.75" customHeight="1">
      <c r="A383" s="47"/>
      <c r="B383" s="47"/>
      <c r="C383" s="47"/>
      <c r="D383" s="47"/>
      <c r="E383" s="47"/>
    </row>
    <row r="384" spans="1:5" ht="12.75" customHeight="1">
      <c r="A384" s="47"/>
      <c r="B384" s="47"/>
      <c r="C384" s="47"/>
      <c r="D384" s="47"/>
      <c r="E384" s="47"/>
    </row>
    <row r="385" spans="1:5" ht="12.75" customHeight="1">
      <c r="A385" s="47"/>
      <c r="B385" s="47"/>
      <c r="C385" s="47"/>
      <c r="D385" s="47"/>
      <c r="E385" s="47"/>
    </row>
    <row r="386" spans="1:5" ht="12.75" customHeight="1">
      <c r="A386" s="47"/>
      <c r="B386" s="47"/>
      <c r="C386" s="47"/>
      <c r="D386" s="47"/>
      <c r="E386" s="47"/>
    </row>
    <row r="387" spans="1:5" ht="12.75" customHeight="1">
      <c r="A387" s="47"/>
      <c r="B387" s="47"/>
      <c r="C387" s="47"/>
      <c r="D387" s="47"/>
      <c r="E387" s="47"/>
    </row>
    <row r="388" spans="1:5" ht="12.75" customHeight="1">
      <c r="A388" s="47"/>
      <c r="B388" s="47"/>
      <c r="C388" s="47"/>
      <c r="D388" s="47"/>
      <c r="E388" s="47"/>
    </row>
    <row r="389" spans="1:5" ht="12.75" customHeight="1">
      <c r="A389" s="47"/>
      <c r="B389" s="47"/>
      <c r="C389" s="47"/>
      <c r="D389" s="47"/>
      <c r="E389" s="47"/>
    </row>
    <row r="390" spans="1:5" ht="12.75" customHeight="1">
      <c r="A390" s="47"/>
      <c r="B390" s="47"/>
      <c r="C390" s="47"/>
      <c r="D390" s="47"/>
      <c r="E390" s="47"/>
    </row>
    <row r="391" spans="1:5" ht="12.75" customHeight="1">
      <c r="A391" s="47"/>
      <c r="B391" s="47"/>
      <c r="C391" s="47"/>
      <c r="D391" s="47"/>
      <c r="E391" s="47"/>
    </row>
    <row r="392" spans="1:5" ht="12.75" customHeight="1">
      <c r="A392" s="47"/>
      <c r="B392" s="47"/>
      <c r="C392" s="47"/>
      <c r="D392" s="47"/>
      <c r="E392" s="47"/>
    </row>
    <row r="393" spans="1:5" ht="12.75" customHeight="1">
      <c r="A393" s="47"/>
      <c r="B393" s="47"/>
      <c r="C393" s="47"/>
      <c r="D393" s="47"/>
      <c r="E393" s="47"/>
    </row>
    <row r="394" spans="1:5" ht="12.75" customHeight="1">
      <c r="A394" s="47"/>
      <c r="B394" s="47"/>
      <c r="C394" s="47"/>
      <c r="D394" s="47"/>
      <c r="E394" s="47"/>
    </row>
    <row r="395" spans="1:5" ht="12.75" customHeight="1">
      <c r="A395" s="47"/>
      <c r="B395" s="47"/>
      <c r="C395" s="47"/>
      <c r="D395" s="47"/>
      <c r="E395" s="47"/>
    </row>
    <row r="396" spans="1:5" ht="12.75" customHeight="1">
      <c r="A396" s="47"/>
      <c r="B396" s="47"/>
      <c r="C396" s="47"/>
      <c r="D396" s="47"/>
      <c r="E396" s="47"/>
    </row>
    <row r="397" spans="1:5" ht="12.75" customHeight="1">
      <c r="A397" s="47"/>
      <c r="B397" s="47"/>
      <c r="C397" s="47"/>
      <c r="D397" s="47"/>
      <c r="E397" s="47"/>
    </row>
    <row r="398" spans="1:5" ht="12.75" customHeight="1">
      <c r="A398" s="47"/>
      <c r="B398" s="47"/>
      <c r="C398" s="47"/>
      <c r="D398" s="47"/>
      <c r="E398" s="47"/>
    </row>
    <row r="399" spans="1:5" ht="12.75" customHeight="1">
      <c r="A399" s="47"/>
      <c r="B399" s="47"/>
      <c r="C399" s="47"/>
      <c r="D399" s="47"/>
      <c r="E399" s="47"/>
    </row>
    <row r="400" spans="1:5" ht="12.75" customHeight="1">
      <c r="A400" s="47"/>
      <c r="B400" s="47"/>
      <c r="C400" s="47"/>
      <c r="D400" s="47"/>
      <c r="E400" s="47"/>
    </row>
    <row r="401" spans="1:5" ht="12.75" customHeight="1">
      <c r="A401" s="47"/>
      <c r="B401" s="47"/>
      <c r="C401" s="47"/>
      <c r="D401" s="47"/>
      <c r="E401" s="47"/>
    </row>
    <row r="402" spans="1:5" ht="12.75" customHeight="1">
      <c r="A402" s="47"/>
      <c r="B402" s="47"/>
      <c r="C402" s="47"/>
      <c r="D402" s="47"/>
      <c r="E402" s="47"/>
    </row>
    <row r="403" spans="1:5" ht="12.75" customHeight="1">
      <c r="A403" s="47"/>
      <c r="B403" s="47"/>
      <c r="C403" s="47"/>
      <c r="D403" s="47"/>
      <c r="E403" s="47"/>
    </row>
    <row r="404" spans="1:5" ht="12.75" customHeight="1">
      <c r="A404" s="47"/>
      <c r="B404" s="47"/>
      <c r="C404" s="47"/>
      <c r="D404" s="47"/>
      <c r="E404" s="47"/>
    </row>
    <row r="405" spans="1:5" ht="12.75" customHeight="1">
      <c r="A405" s="47"/>
      <c r="B405" s="47"/>
      <c r="C405" s="47"/>
      <c r="D405" s="47"/>
      <c r="E405" s="47"/>
    </row>
    <row r="406" spans="1:5" ht="12.75" customHeight="1">
      <c r="A406" s="47"/>
      <c r="B406" s="47"/>
      <c r="C406" s="47"/>
      <c r="D406" s="47"/>
      <c r="E406" s="47"/>
    </row>
    <row r="407" spans="1:5" ht="12.75" customHeight="1">
      <c r="A407" s="47"/>
      <c r="B407" s="47"/>
      <c r="C407" s="47"/>
      <c r="D407" s="47"/>
      <c r="E407" s="47"/>
    </row>
    <row r="408" spans="1:5" ht="12.75" customHeight="1">
      <c r="A408" s="47"/>
      <c r="B408" s="47"/>
      <c r="C408" s="47"/>
      <c r="D408" s="47"/>
      <c r="E408" s="47"/>
    </row>
    <row r="409" spans="1:5" ht="12.75" customHeight="1">
      <c r="A409" s="47"/>
      <c r="B409" s="47"/>
      <c r="C409" s="47"/>
      <c r="D409" s="47"/>
      <c r="E409" s="47"/>
    </row>
    <row r="410" spans="1:5" ht="12.75" customHeight="1">
      <c r="A410" s="47"/>
      <c r="B410" s="47"/>
      <c r="C410" s="47"/>
      <c r="D410" s="47"/>
      <c r="E410" s="47"/>
    </row>
    <row r="411" spans="1:5" ht="12.75" customHeight="1">
      <c r="A411" s="47"/>
      <c r="B411" s="47"/>
      <c r="C411" s="47"/>
      <c r="D411" s="47"/>
      <c r="E411" s="47"/>
    </row>
    <row r="412" spans="1:5" ht="12.75" customHeight="1">
      <c r="A412" s="47"/>
      <c r="B412" s="47"/>
      <c r="C412" s="47"/>
      <c r="D412" s="47"/>
      <c r="E412" s="47"/>
    </row>
    <row r="413" spans="1:5" ht="12.75" customHeight="1">
      <c r="A413" s="47"/>
      <c r="B413" s="47"/>
      <c r="C413" s="47"/>
      <c r="D413" s="47"/>
      <c r="E413" s="47"/>
    </row>
    <row r="414" spans="1:5" ht="12.75" customHeight="1">
      <c r="A414" s="47"/>
      <c r="B414" s="47"/>
      <c r="C414" s="47"/>
      <c r="D414" s="47"/>
      <c r="E414" s="47"/>
    </row>
    <row r="415" spans="1:5" ht="12.75" customHeight="1">
      <c r="A415" s="47"/>
      <c r="B415" s="47"/>
      <c r="C415" s="47"/>
      <c r="D415" s="47"/>
      <c r="E415" s="47"/>
    </row>
    <row r="416" spans="1:5" ht="12.75" customHeight="1">
      <c r="A416" s="47"/>
      <c r="B416" s="47"/>
      <c r="C416" s="47"/>
      <c r="D416" s="47"/>
      <c r="E416" s="47"/>
    </row>
    <row r="417" spans="1:5" ht="12.75" customHeight="1">
      <c r="A417" s="47"/>
      <c r="B417" s="47"/>
      <c r="C417" s="47"/>
      <c r="D417" s="47"/>
      <c r="E417" s="47"/>
    </row>
    <row r="418" spans="1:5" ht="12.75" customHeight="1">
      <c r="A418" s="47"/>
      <c r="B418" s="47"/>
      <c r="C418" s="47"/>
      <c r="D418" s="47"/>
      <c r="E418" s="47"/>
    </row>
    <row r="419" spans="1:5" ht="12.75" customHeight="1">
      <c r="A419" s="47"/>
      <c r="B419" s="47"/>
      <c r="C419" s="47"/>
      <c r="D419" s="47"/>
      <c r="E419" s="47"/>
    </row>
    <row r="420" spans="1:5" ht="12.75" customHeight="1">
      <c r="A420" s="47"/>
      <c r="B420" s="47"/>
      <c r="C420" s="47"/>
      <c r="D420" s="47"/>
      <c r="E420" s="47"/>
    </row>
    <row r="421" spans="1:5" ht="12.75" customHeight="1">
      <c r="A421" s="47"/>
      <c r="B421" s="47"/>
      <c r="C421" s="47"/>
      <c r="D421" s="47"/>
      <c r="E421" s="47"/>
    </row>
    <row r="422" spans="1:5" ht="12.75" customHeight="1">
      <c r="A422" s="47"/>
      <c r="B422" s="47"/>
      <c r="C422" s="47"/>
      <c r="D422" s="47"/>
      <c r="E422" s="47"/>
    </row>
    <row r="423" spans="1:5" ht="12.75" customHeight="1">
      <c r="A423" s="47"/>
      <c r="B423" s="47"/>
      <c r="C423" s="47"/>
      <c r="D423" s="47"/>
      <c r="E423" s="47"/>
    </row>
    <row r="424" spans="1:5" ht="12.75" customHeight="1">
      <c r="A424" s="47"/>
      <c r="B424" s="47"/>
      <c r="C424" s="47"/>
      <c r="D424" s="47"/>
      <c r="E424" s="47"/>
    </row>
    <row r="425" spans="1:5" ht="12.75" customHeight="1">
      <c r="A425" s="47"/>
      <c r="B425" s="47"/>
      <c r="C425" s="47"/>
      <c r="D425" s="47"/>
      <c r="E425" s="47"/>
    </row>
    <row r="426" spans="1:5" ht="12.75" customHeight="1">
      <c r="A426" s="47"/>
      <c r="B426" s="47"/>
      <c r="C426" s="47"/>
      <c r="D426" s="47"/>
      <c r="E426" s="47"/>
    </row>
    <row r="427" spans="1:5" ht="12.75" customHeight="1">
      <c r="A427" s="47"/>
      <c r="B427" s="47"/>
      <c r="C427" s="47"/>
      <c r="D427" s="47"/>
      <c r="E427" s="47"/>
    </row>
    <row r="428" spans="1:5" ht="12.75" customHeight="1">
      <c r="A428" s="47"/>
      <c r="B428" s="47"/>
      <c r="C428" s="47"/>
      <c r="D428" s="47"/>
      <c r="E428" s="47"/>
    </row>
    <row r="429" spans="1:5" ht="12.75" customHeight="1">
      <c r="A429" s="47"/>
      <c r="B429" s="47"/>
      <c r="C429" s="47"/>
      <c r="D429" s="47"/>
      <c r="E429" s="47"/>
    </row>
    <row r="430" spans="1:5" ht="12.75" customHeight="1">
      <c r="A430" s="47"/>
      <c r="B430" s="47"/>
      <c r="C430" s="47"/>
      <c r="D430" s="47"/>
      <c r="E430" s="47"/>
    </row>
    <row r="431" spans="1:5" ht="12.75" customHeight="1">
      <c r="A431" s="47"/>
      <c r="B431" s="47"/>
      <c r="C431" s="47"/>
      <c r="D431" s="47"/>
      <c r="E431" s="47"/>
    </row>
    <row r="432" spans="1:5" ht="12.75" customHeight="1">
      <c r="A432" s="47"/>
      <c r="B432" s="47"/>
      <c r="C432" s="47"/>
      <c r="D432" s="47"/>
      <c r="E432" s="47"/>
    </row>
    <row r="433" spans="1:5" ht="12.75" customHeight="1">
      <c r="A433" s="47"/>
      <c r="B433" s="47"/>
      <c r="C433" s="47"/>
      <c r="D433" s="47"/>
      <c r="E433" s="47"/>
    </row>
    <row r="434" spans="1:5" ht="12.75" customHeight="1">
      <c r="A434" s="47"/>
      <c r="B434" s="47"/>
      <c r="C434" s="47"/>
      <c r="D434" s="47"/>
      <c r="E434" s="47"/>
    </row>
    <row r="435" spans="1:5" ht="12.75" customHeight="1">
      <c r="A435" s="47"/>
      <c r="B435" s="47"/>
      <c r="C435" s="47"/>
      <c r="D435" s="47"/>
      <c r="E435" s="47"/>
    </row>
    <row r="436" spans="1:5" ht="12.75" customHeight="1">
      <c r="A436" s="47"/>
      <c r="B436" s="47"/>
      <c r="C436" s="47"/>
      <c r="D436" s="47"/>
      <c r="E436" s="47"/>
    </row>
    <row r="437" spans="1:5" ht="12.75" customHeight="1">
      <c r="A437" s="47"/>
      <c r="B437" s="47"/>
      <c r="C437" s="47"/>
      <c r="D437" s="47"/>
      <c r="E437" s="47"/>
    </row>
    <row r="438" spans="1:5" ht="12.75" customHeight="1">
      <c r="A438" s="47"/>
      <c r="B438" s="47"/>
      <c r="C438" s="47"/>
      <c r="D438" s="47"/>
      <c r="E438" s="47"/>
    </row>
    <row r="439" spans="1:5" ht="12.75" customHeight="1">
      <c r="A439" s="47"/>
      <c r="B439" s="47"/>
      <c r="C439" s="47"/>
      <c r="D439" s="47"/>
      <c r="E439" s="47"/>
    </row>
    <row r="440" spans="1:5" ht="12.75" customHeight="1">
      <c r="A440" s="47"/>
      <c r="B440" s="47"/>
      <c r="C440" s="47"/>
      <c r="D440" s="47"/>
      <c r="E440" s="47"/>
    </row>
    <row r="441" spans="1:5" ht="12.75" customHeight="1">
      <c r="A441" s="47"/>
      <c r="B441" s="47"/>
      <c r="C441" s="47"/>
      <c r="D441" s="47"/>
      <c r="E441" s="47"/>
    </row>
    <row r="442" spans="1:5" ht="12.75" customHeight="1">
      <c r="A442" s="47"/>
      <c r="B442" s="47"/>
      <c r="C442" s="47"/>
      <c r="D442" s="47"/>
      <c r="E442" s="47"/>
    </row>
    <row r="443" spans="1:5" ht="12.75" customHeight="1">
      <c r="A443" s="47"/>
      <c r="B443" s="47"/>
      <c r="C443" s="47"/>
      <c r="D443" s="47"/>
      <c r="E443" s="47"/>
    </row>
    <row r="444" spans="1:5" ht="12.75" customHeight="1">
      <c r="A444" s="47"/>
      <c r="B444" s="47"/>
      <c r="C444" s="47"/>
      <c r="D444" s="47"/>
      <c r="E444" s="47"/>
    </row>
    <row r="445" spans="1:5" ht="12.75" customHeight="1">
      <c r="A445" s="47"/>
      <c r="B445" s="47"/>
      <c r="C445" s="47"/>
      <c r="D445" s="47"/>
      <c r="E445" s="47"/>
    </row>
    <row r="446" spans="1:5" ht="12.75" customHeight="1">
      <c r="A446" s="47"/>
      <c r="B446" s="47"/>
      <c r="C446" s="47"/>
      <c r="D446" s="47"/>
      <c r="E446" s="47"/>
    </row>
    <row r="447" spans="1:5" ht="12.75" customHeight="1">
      <c r="A447" s="47"/>
      <c r="B447" s="47"/>
      <c r="C447" s="47"/>
      <c r="D447" s="47"/>
      <c r="E447" s="47"/>
    </row>
    <row r="448" spans="1:5" ht="12.75" customHeight="1">
      <c r="A448" s="47"/>
      <c r="B448" s="47"/>
      <c r="C448" s="47"/>
      <c r="D448" s="47"/>
      <c r="E448" s="47"/>
    </row>
    <row r="449" spans="1:5" ht="12.75" customHeight="1">
      <c r="A449" s="47"/>
      <c r="B449" s="47"/>
      <c r="C449" s="47"/>
      <c r="D449" s="47"/>
      <c r="E449" s="47"/>
    </row>
    <row r="450" spans="1:5" ht="12.75" customHeight="1">
      <c r="A450" s="47"/>
      <c r="B450" s="47"/>
      <c r="C450" s="47"/>
      <c r="D450" s="47"/>
      <c r="E450" s="47"/>
    </row>
    <row r="451" spans="1:5" ht="12.75" customHeight="1">
      <c r="A451" s="47"/>
      <c r="B451" s="47"/>
      <c r="C451" s="47"/>
      <c r="D451" s="47"/>
      <c r="E451" s="47"/>
    </row>
    <row r="452" spans="1:5" ht="12.75" customHeight="1">
      <c r="A452" s="47"/>
      <c r="B452" s="47"/>
      <c r="C452" s="47"/>
      <c r="D452" s="47"/>
      <c r="E452" s="47"/>
    </row>
    <row r="453" spans="1:5" ht="12.75" customHeight="1">
      <c r="A453" s="47"/>
      <c r="B453" s="47"/>
      <c r="C453" s="47"/>
      <c r="D453" s="47"/>
      <c r="E453" s="47"/>
    </row>
    <row r="454" spans="1:5" ht="12.75" customHeight="1">
      <c r="A454" s="47"/>
      <c r="B454" s="47"/>
      <c r="C454" s="47"/>
      <c r="D454" s="47"/>
      <c r="E454" s="47"/>
    </row>
    <row r="455" spans="1:5" ht="12.75" customHeight="1">
      <c r="A455" s="47"/>
      <c r="B455" s="47"/>
      <c r="C455" s="47"/>
      <c r="D455" s="47"/>
      <c r="E455" s="47"/>
    </row>
    <row r="456" spans="1:5" ht="12.75" customHeight="1">
      <c r="A456" s="47"/>
      <c r="B456" s="47"/>
      <c r="C456" s="47"/>
      <c r="D456" s="47"/>
      <c r="E456" s="47"/>
    </row>
    <row r="457" spans="1:5" ht="12.75" customHeight="1">
      <c r="A457" s="47"/>
      <c r="B457" s="47"/>
      <c r="C457" s="47"/>
      <c r="D457" s="47"/>
      <c r="E457" s="47"/>
    </row>
    <row r="458" spans="1:5" ht="12.75" customHeight="1">
      <c r="A458" s="47"/>
      <c r="B458" s="47"/>
      <c r="C458" s="47"/>
      <c r="D458" s="47"/>
      <c r="E458" s="47"/>
    </row>
    <row r="459" spans="1:5" ht="12.75" customHeight="1">
      <c r="A459" s="47"/>
      <c r="B459" s="47"/>
      <c r="C459" s="47"/>
      <c r="D459" s="47"/>
      <c r="E459" s="47"/>
    </row>
    <row r="460" spans="1:5" ht="12.75" customHeight="1">
      <c r="A460" s="47"/>
      <c r="B460" s="47"/>
      <c r="C460" s="47"/>
      <c r="D460" s="47"/>
      <c r="E460" s="47"/>
    </row>
    <row r="461" spans="1:5" ht="12.75" customHeight="1">
      <c r="A461" s="47"/>
      <c r="B461" s="47"/>
      <c r="C461" s="47"/>
      <c r="D461" s="47"/>
      <c r="E461" s="47"/>
    </row>
    <row r="462" spans="1:5" ht="12.75" customHeight="1">
      <c r="A462" s="47"/>
      <c r="B462" s="47"/>
      <c r="C462" s="47"/>
      <c r="D462" s="47"/>
      <c r="E462" s="47"/>
    </row>
    <row r="463" spans="1:5" ht="12.75" customHeight="1">
      <c r="A463" s="47"/>
      <c r="B463" s="47"/>
      <c r="C463" s="47"/>
      <c r="D463" s="47"/>
      <c r="E463" s="47"/>
    </row>
    <row r="464" spans="1:5" ht="12.75" customHeight="1">
      <c r="A464" s="47"/>
      <c r="B464" s="47"/>
      <c r="C464" s="47"/>
      <c r="D464" s="47"/>
      <c r="E464" s="47"/>
    </row>
    <row r="465" spans="1:5" ht="12.75" customHeight="1">
      <c r="A465" s="47"/>
      <c r="B465" s="47"/>
      <c r="C465" s="47"/>
      <c r="D465" s="47"/>
      <c r="E465" s="47"/>
    </row>
    <row r="466" spans="1:5" ht="12.75" customHeight="1">
      <c r="A466" s="47"/>
      <c r="B466" s="47"/>
      <c r="C466" s="47"/>
      <c r="D466" s="47"/>
      <c r="E466" s="47"/>
    </row>
    <row r="467" spans="1:5" ht="12.75" customHeight="1">
      <c r="A467" s="47"/>
      <c r="B467" s="47"/>
      <c r="C467" s="47"/>
      <c r="D467" s="47"/>
      <c r="E467" s="47"/>
    </row>
    <row r="468" spans="1:5" ht="12.75" customHeight="1">
      <c r="A468" s="47"/>
      <c r="B468" s="47"/>
      <c r="C468" s="47"/>
      <c r="D468" s="47"/>
      <c r="E468" s="47"/>
    </row>
    <row r="469" spans="1:5" ht="12.75" customHeight="1">
      <c r="A469" s="47"/>
      <c r="B469" s="47"/>
      <c r="C469" s="47"/>
      <c r="D469" s="47"/>
      <c r="E469" s="47"/>
    </row>
    <row r="470" spans="1:5" ht="12.75" customHeight="1">
      <c r="A470" s="47"/>
      <c r="B470" s="47"/>
      <c r="C470" s="47"/>
      <c r="D470" s="47"/>
      <c r="E470" s="47"/>
    </row>
    <row r="471" spans="1:5" ht="12.75" customHeight="1">
      <c r="A471" s="47"/>
      <c r="B471" s="47"/>
      <c r="C471" s="47"/>
      <c r="D471" s="47"/>
      <c r="E471" s="47"/>
    </row>
    <row r="472" spans="1:5" ht="12.75" customHeight="1">
      <c r="A472" s="47"/>
      <c r="B472" s="47"/>
      <c r="C472" s="47"/>
      <c r="D472" s="47"/>
      <c r="E472" s="47"/>
    </row>
    <row r="473" spans="1:5" ht="12.75" customHeight="1">
      <c r="A473" s="47"/>
      <c r="B473" s="47"/>
      <c r="C473" s="47"/>
      <c r="D473" s="47"/>
      <c r="E473" s="47"/>
    </row>
    <row r="474" spans="1:5" ht="12.75" customHeight="1">
      <c r="A474" s="47"/>
      <c r="B474" s="47"/>
      <c r="C474" s="47"/>
      <c r="D474" s="47"/>
      <c r="E474" s="47"/>
    </row>
    <row r="475" spans="1:5" ht="12.75" customHeight="1">
      <c r="A475" s="47"/>
      <c r="B475" s="47"/>
      <c r="C475" s="47"/>
      <c r="D475" s="47"/>
      <c r="E475" s="47"/>
    </row>
    <row r="476" spans="1:5" ht="12.75" customHeight="1">
      <c r="A476" s="47"/>
      <c r="B476" s="47"/>
      <c r="C476" s="47"/>
      <c r="D476" s="47"/>
      <c r="E476" s="47"/>
    </row>
    <row r="477" spans="1:5" ht="12.75" customHeight="1">
      <c r="A477" s="47"/>
      <c r="B477" s="47"/>
      <c r="C477" s="47"/>
      <c r="D477" s="47"/>
      <c r="E477" s="47"/>
    </row>
    <row r="478" spans="1:5" ht="12.75" customHeight="1">
      <c r="A478" s="47"/>
      <c r="B478" s="47"/>
      <c r="C478" s="47"/>
      <c r="D478" s="47"/>
      <c r="E478" s="47"/>
    </row>
    <row r="479" spans="1:5" ht="12.75" customHeight="1">
      <c r="A479" s="47"/>
      <c r="B479" s="47"/>
      <c r="C479" s="47"/>
      <c r="D479" s="47"/>
      <c r="E479" s="47"/>
    </row>
    <row r="480" spans="1:5" ht="12.75" customHeight="1">
      <c r="A480" s="47"/>
      <c r="B480" s="47"/>
      <c r="C480" s="47"/>
      <c r="D480" s="47"/>
      <c r="E480" s="47"/>
    </row>
    <row r="481" spans="1:5" ht="12.75" customHeight="1">
      <c r="A481" s="47"/>
      <c r="B481" s="47"/>
      <c r="C481" s="47"/>
      <c r="D481" s="47"/>
      <c r="E481" s="47"/>
    </row>
    <row r="482" spans="1:5" ht="12.75" customHeight="1">
      <c r="A482" s="47"/>
      <c r="B482" s="47"/>
      <c r="C482" s="47"/>
      <c r="D482" s="47"/>
      <c r="E482" s="47"/>
    </row>
    <row r="483" spans="1:5" ht="12.75" customHeight="1">
      <c r="A483" s="47"/>
      <c r="B483" s="47"/>
      <c r="C483" s="47"/>
      <c r="D483" s="47"/>
      <c r="E483" s="47"/>
    </row>
    <row r="484" spans="1:5" ht="12.75" customHeight="1">
      <c r="A484" s="47"/>
      <c r="B484" s="47"/>
      <c r="C484" s="47"/>
      <c r="D484" s="47"/>
      <c r="E484" s="47"/>
    </row>
    <row r="485" spans="1:5" ht="12.75" customHeight="1">
      <c r="A485" s="47"/>
      <c r="B485" s="47"/>
      <c r="C485" s="47"/>
      <c r="D485" s="47"/>
      <c r="E485" s="47"/>
    </row>
    <row r="486" spans="1:5" ht="12.75" customHeight="1">
      <c r="A486" s="47"/>
      <c r="B486" s="47"/>
      <c r="C486" s="47"/>
      <c r="D486" s="47"/>
      <c r="E486" s="47"/>
    </row>
    <row r="487" spans="1:5" ht="12.75" customHeight="1">
      <c r="A487" s="47"/>
      <c r="B487" s="47"/>
      <c r="C487" s="47"/>
      <c r="D487" s="47"/>
      <c r="E487" s="47"/>
    </row>
    <row r="488" spans="1:5" ht="12.75" customHeight="1">
      <c r="A488" s="47"/>
      <c r="B488" s="47"/>
      <c r="C488" s="47"/>
      <c r="D488" s="47"/>
      <c r="E488" s="47"/>
    </row>
    <row r="489" spans="1:5" ht="12.75" customHeight="1">
      <c r="A489" s="47"/>
      <c r="B489" s="47"/>
      <c r="C489" s="47"/>
      <c r="D489" s="47"/>
      <c r="E489" s="47"/>
    </row>
    <row r="490" spans="1:5" ht="12.75" customHeight="1">
      <c r="A490" s="47"/>
      <c r="B490" s="47"/>
      <c r="C490" s="47"/>
      <c r="D490" s="47"/>
      <c r="E490" s="47"/>
    </row>
    <row r="491" spans="1:5" ht="12.75" customHeight="1">
      <c r="A491" s="47"/>
      <c r="B491" s="47"/>
      <c r="C491" s="47"/>
      <c r="D491" s="47"/>
      <c r="E491" s="47"/>
    </row>
    <row r="492" spans="1:5" ht="12.75" customHeight="1">
      <c r="A492" s="47"/>
      <c r="B492" s="47"/>
      <c r="C492" s="47"/>
      <c r="D492" s="47"/>
      <c r="E492" s="47"/>
    </row>
    <row r="493" spans="1:5" ht="12.75" customHeight="1">
      <c r="A493" s="47"/>
      <c r="B493" s="47"/>
      <c r="C493" s="47"/>
      <c r="D493" s="47"/>
      <c r="E493" s="47"/>
    </row>
    <row r="494" spans="1:5" ht="12.75" customHeight="1">
      <c r="A494" s="47"/>
      <c r="B494" s="47"/>
      <c r="C494" s="47"/>
      <c r="D494" s="47"/>
      <c r="E494" s="47"/>
    </row>
    <row r="495" spans="1:5" ht="12.75" customHeight="1">
      <c r="A495" s="47"/>
      <c r="B495" s="47"/>
      <c r="C495" s="47"/>
      <c r="D495" s="47"/>
      <c r="E495" s="47"/>
    </row>
    <row r="496" spans="1:5" ht="12.75" customHeight="1">
      <c r="A496" s="47"/>
      <c r="B496" s="47"/>
      <c r="C496" s="47"/>
      <c r="D496" s="47"/>
      <c r="E496" s="47"/>
    </row>
    <row r="497" spans="1:5" ht="12.75" customHeight="1">
      <c r="A497" s="47"/>
      <c r="B497" s="47"/>
      <c r="C497" s="47"/>
      <c r="D497" s="47"/>
      <c r="E497" s="47"/>
    </row>
    <row r="498" spans="1:5" ht="12.75" customHeight="1">
      <c r="A498" s="47"/>
      <c r="B498" s="47"/>
      <c r="C498" s="47"/>
      <c r="D498" s="47"/>
      <c r="E498" s="47"/>
    </row>
    <row r="499" spans="1:5" ht="12.75" customHeight="1">
      <c r="A499" s="47"/>
      <c r="B499" s="47"/>
      <c r="C499" s="47"/>
      <c r="D499" s="47"/>
      <c r="E499" s="47"/>
    </row>
    <row r="500" spans="1:5" ht="12.75" customHeight="1">
      <c r="A500" s="47"/>
      <c r="B500" s="47"/>
      <c r="C500" s="47"/>
      <c r="D500" s="47"/>
      <c r="E500" s="47"/>
    </row>
    <row r="501" spans="1:5" ht="12.75" customHeight="1">
      <c r="A501" s="47"/>
      <c r="B501" s="47"/>
      <c r="C501" s="47"/>
      <c r="D501" s="47"/>
      <c r="E501" s="47"/>
    </row>
    <row r="502" spans="1:5" ht="12.75" customHeight="1">
      <c r="A502" s="47"/>
      <c r="B502" s="47"/>
      <c r="C502" s="47"/>
      <c r="D502" s="47"/>
      <c r="E502" s="47"/>
    </row>
    <row r="503" spans="1:5" ht="12.75" customHeight="1">
      <c r="A503" s="47"/>
      <c r="B503" s="47"/>
      <c r="C503" s="47"/>
      <c r="D503" s="47"/>
      <c r="E503" s="47"/>
    </row>
    <row r="504" spans="1:5" ht="12.75" customHeight="1">
      <c r="A504" s="47"/>
      <c r="B504" s="47"/>
      <c r="C504" s="47"/>
      <c r="D504" s="47"/>
      <c r="E504" s="47"/>
    </row>
    <row r="505" spans="1:5" ht="12.75" customHeight="1">
      <c r="A505" s="47"/>
      <c r="B505" s="47"/>
      <c r="C505" s="47"/>
      <c r="D505" s="47"/>
      <c r="E505" s="47"/>
    </row>
    <row r="506" spans="1:5" ht="12.75" customHeight="1">
      <c r="A506" s="47"/>
      <c r="B506" s="47"/>
      <c r="C506" s="47"/>
      <c r="D506" s="47"/>
      <c r="E506" s="47"/>
    </row>
    <row r="507" spans="1:5" ht="12.75" customHeight="1">
      <c r="A507" s="47"/>
      <c r="B507" s="47"/>
      <c r="C507" s="47"/>
      <c r="D507" s="47"/>
      <c r="E507" s="47"/>
    </row>
    <row r="508" spans="1:5" ht="12.75" customHeight="1">
      <c r="A508" s="47"/>
      <c r="B508" s="47"/>
      <c r="C508" s="47"/>
      <c r="D508" s="47"/>
      <c r="E508" s="47"/>
    </row>
    <row r="509" spans="1:5" ht="12.75" customHeight="1">
      <c r="A509" s="47"/>
      <c r="B509" s="47"/>
      <c r="C509" s="47"/>
      <c r="D509" s="47"/>
      <c r="E509" s="47"/>
    </row>
    <row r="510" spans="1:5" ht="12.75" customHeight="1">
      <c r="A510" s="47"/>
      <c r="B510" s="47"/>
      <c r="C510" s="47"/>
      <c r="D510" s="47"/>
      <c r="E510" s="47"/>
    </row>
    <row r="511" spans="1:5" ht="12.75" customHeight="1">
      <c r="A511" s="47"/>
      <c r="B511" s="47"/>
      <c r="C511" s="47"/>
      <c r="D511" s="47"/>
      <c r="E511" s="47"/>
    </row>
    <row r="512" spans="1:5" ht="12.75" customHeight="1">
      <c r="A512" s="47"/>
      <c r="B512" s="47"/>
      <c r="C512" s="47"/>
      <c r="D512" s="47"/>
      <c r="E512" s="47"/>
    </row>
    <row r="513" spans="1:5" ht="12.75" customHeight="1">
      <c r="A513" s="47"/>
      <c r="B513" s="47"/>
      <c r="C513" s="47"/>
      <c r="D513" s="47"/>
      <c r="E513" s="47"/>
    </row>
    <row r="514" spans="1:5" ht="12.75" customHeight="1">
      <c r="A514" s="47"/>
      <c r="B514" s="47"/>
      <c r="C514" s="47"/>
      <c r="D514" s="47"/>
      <c r="E514" s="47"/>
    </row>
    <row r="515" spans="1:5" ht="12.75" customHeight="1">
      <c r="A515" s="47"/>
      <c r="B515" s="47"/>
      <c r="C515" s="47"/>
      <c r="D515" s="47"/>
      <c r="E515" s="47"/>
    </row>
    <row r="516" spans="1:5" ht="12.75" customHeight="1">
      <c r="A516" s="47"/>
      <c r="B516" s="47"/>
      <c r="C516" s="47"/>
      <c r="D516" s="47"/>
      <c r="E516" s="47"/>
    </row>
    <row r="517" spans="1:5" ht="12.75" customHeight="1">
      <c r="A517" s="47"/>
      <c r="B517" s="47"/>
      <c r="C517" s="47"/>
      <c r="D517" s="47"/>
      <c r="E517" s="47"/>
    </row>
    <row r="518" spans="1:5" ht="12.75" customHeight="1">
      <c r="A518" s="47"/>
      <c r="B518" s="47"/>
      <c r="C518" s="47"/>
      <c r="D518" s="47"/>
      <c r="E518" s="47"/>
    </row>
    <row r="519" spans="1:5" ht="12.75" customHeight="1">
      <c r="A519" s="47"/>
      <c r="B519" s="47"/>
      <c r="C519" s="47"/>
      <c r="D519" s="47"/>
      <c r="E519" s="47"/>
    </row>
    <row r="520" spans="1:5" ht="12.75" customHeight="1">
      <c r="A520" s="47"/>
      <c r="B520" s="47"/>
      <c r="C520" s="47"/>
      <c r="D520" s="47"/>
      <c r="E520" s="47"/>
    </row>
    <row r="521" spans="1:5" ht="12.75" customHeight="1">
      <c r="A521" s="47"/>
      <c r="B521" s="47"/>
      <c r="C521" s="47"/>
      <c r="D521" s="47"/>
      <c r="E521" s="47"/>
    </row>
    <row r="522" spans="1:5" ht="12.75" customHeight="1">
      <c r="A522" s="47"/>
      <c r="B522" s="47"/>
      <c r="C522" s="47"/>
      <c r="D522" s="47"/>
      <c r="E522" s="47"/>
    </row>
    <row r="523" spans="1:5" ht="12.75" customHeight="1">
      <c r="A523" s="47"/>
      <c r="B523" s="47"/>
      <c r="C523" s="47"/>
      <c r="D523" s="47"/>
      <c r="E523" s="47"/>
    </row>
    <row r="524" spans="1:5" ht="12.75" customHeight="1">
      <c r="A524" s="47"/>
      <c r="B524" s="47"/>
      <c r="C524" s="47"/>
      <c r="D524" s="47"/>
      <c r="E524" s="47"/>
    </row>
    <row r="525" spans="1:5" ht="12.75" customHeight="1">
      <c r="A525" s="47"/>
      <c r="B525" s="47"/>
      <c r="C525" s="47"/>
      <c r="D525" s="47"/>
      <c r="E525" s="47"/>
    </row>
    <row r="526" spans="1:5" ht="12.75" customHeight="1">
      <c r="A526" s="47"/>
      <c r="B526" s="47"/>
      <c r="C526" s="47"/>
      <c r="D526" s="47"/>
      <c r="E526" s="47"/>
    </row>
    <row r="527" spans="1:5" ht="12.75" customHeight="1">
      <c r="A527" s="47"/>
      <c r="B527" s="47"/>
      <c r="C527" s="47"/>
      <c r="D527" s="47"/>
      <c r="E527" s="47"/>
    </row>
    <row r="528" spans="1:5" ht="12.75" customHeight="1">
      <c r="A528" s="47"/>
      <c r="B528" s="47"/>
      <c r="C528" s="47"/>
      <c r="D528" s="47"/>
      <c r="E528" s="47"/>
    </row>
    <row r="529" spans="1:5" ht="12.75" customHeight="1">
      <c r="A529" s="47"/>
      <c r="B529" s="47"/>
      <c r="C529" s="47"/>
      <c r="D529" s="47"/>
      <c r="E529" s="47"/>
    </row>
    <row r="530" spans="1:5" ht="12.75" customHeight="1">
      <c r="A530" s="47"/>
      <c r="B530" s="47"/>
      <c r="C530" s="47"/>
      <c r="D530" s="47"/>
      <c r="E530" s="47"/>
    </row>
    <row r="531" spans="1:5" ht="12.75" customHeight="1">
      <c r="A531" s="47"/>
      <c r="B531" s="47"/>
      <c r="C531" s="47"/>
      <c r="D531" s="47"/>
      <c r="E531" s="47"/>
    </row>
    <row r="532" spans="1:5" ht="12.75" customHeight="1">
      <c r="A532" s="47"/>
      <c r="B532" s="47"/>
      <c r="C532" s="47"/>
      <c r="D532" s="47"/>
      <c r="E532" s="47"/>
    </row>
    <row r="533" spans="1:5" ht="12.75" customHeight="1">
      <c r="A533" s="47"/>
      <c r="B533" s="47"/>
      <c r="C533" s="47"/>
      <c r="D533" s="47"/>
      <c r="E533" s="47"/>
    </row>
    <row r="534" spans="1:5" ht="12.75" customHeight="1">
      <c r="A534" s="47"/>
      <c r="B534" s="47"/>
      <c r="C534" s="47"/>
      <c r="D534" s="47"/>
      <c r="E534" s="47"/>
    </row>
    <row r="535" spans="1:5" ht="12.75" customHeight="1">
      <c r="A535" s="47"/>
      <c r="B535" s="47"/>
      <c r="C535" s="47"/>
      <c r="D535" s="47"/>
      <c r="E535" s="47"/>
    </row>
    <row r="536" spans="1:5" ht="12.75" customHeight="1">
      <c r="A536" s="47"/>
      <c r="B536" s="47"/>
      <c r="C536" s="47"/>
      <c r="D536" s="47"/>
      <c r="E536" s="47"/>
    </row>
    <row r="537" spans="1:5" ht="12.75" customHeight="1">
      <c r="A537" s="47"/>
      <c r="B537" s="47"/>
      <c r="C537" s="47"/>
      <c r="D537" s="47"/>
      <c r="E537" s="47"/>
    </row>
    <row r="538" spans="1:5" ht="12.75" customHeight="1">
      <c r="A538" s="47"/>
      <c r="B538" s="47"/>
      <c r="C538" s="47"/>
      <c r="D538" s="47"/>
      <c r="E538" s="47"/>
    </row>
    <row r="539" spans="1:5" ht="12.75" customHeight="1">
      <c r="A539" s="47"/>
      <c r="B539" s="47"/>
      <c r="C539" s="47"/>
      <c r="D539" s="47"/>
      <c r="E539" s="47"/>
    </row>
    <row r="540" spans="1:5" ht="12.75" customHeight="1">
      <c r="A540" s="47"/>
      <c r="B540" s="47"/>
      <c r="C540" s="47"/>
      <c r="D540" s="47"/>
      <c r="E540" s="47"/>
    </row>
    <row r="541" spans="1:5" ht="12.75" customHeight="1">
      <c r="A541" s="47"/>
      <c r="B541" s="47"/>
      <c r="C541" s="47"/>
      <c r="D541" s="47"/>
      <c r="E541" s="47"/>
    </row>
    <row r="542" spans="1:5" ht="12.75" customHeight="1">
      <c r="A542" s="47"/>
      <c r="B542" s="47"/>
      <c r="C542" s="47"/>
      <c r="D542" s="47"/>
      <c r="E542" s="47"/>
    </row>
    <row r="543" spans="1:5" ht="12.75" customHeight="1">
      <c r="A543" s="47"/>
      <c r="B543" s="47"/>
      <c r="C543" s="47"/>
      <c r="D543" s="47"/>
      <c r="E543" s="47"/>
    </row>
    <row r="544" spans="1:5" ht="12.75" customHeight="1">
      <c r="A544" s="47"/>
      <c r="B544" s="47"/>
      <c r="C544" s="47"/>
      <c r="D544" s="47"/>
      <c r="E544" s="47"/>
    </row>
    <row r="545" spans="1:5" ht="12.75" customHeight="1">
      <c r="A545" s="47"/>
      <c r="B545" s="47"/>
      <c r="C545" s="47"/>
      <c r="D545" s="47"/>
      <c r="E545" s="47"/>
    </row>
    <row r="546" spans="1:5" ht="12.75" customHeight="1">
      <c r="A546" s="47"/>
      <c r="B546" s="47"/>
      <c r="C546" s="47"/>
      <c r="D546" s="47"/>
      <c r="E546" s="47"/>
    </row>
    <row r="547" spans="1:5" ht="12.75" customHeight="1">
      <c r="A547" s="47"/>
      <c r="B547" s="47"/>
      <c r="C547" s="47"/>
      <c r="D547" s="47"/>
      <c r="E547" s="47"/>
    </row>
    <row r="548" spans="1:5" ht="12.75" customHeight="1">
      <c r="A548" s="47"/>
      <c r="B548" s="47"/>
      <c r="C548" s="47"/>
      <c r="D548" s="47"/>
      <c r="E548" s="47"/>
    </row>
    <row r="549" spans="1:5" ht="12.75" customHeight="1">
      <c r="A549" s="47"/>
      <c r="B549" s="47"/>
      <c r="C549" s="47"/>
      <c r="D549" s="47"/>
      <c r="E549" s="47"/>
    </row>
    <row r="550" spans="1:5" ht="12.75" customHeight="1">
      <c r="A550" s="47"/>
      <c r="B550" s="47"/>
      <c r="C550" s="47"/>
      <c r="D550" s="47"/>
      <c r="E550" s="47"/>
    </row>
    <row r="551" spans="1:5" ht="12.75" customHeight="1">
      <c r="A551" s="47"/>
      <c r="B551" s="47"/>
      <c r="C551" s="47"/>
      <c r="D551" s="47"/>
      <c r="E551" s="47"/>
    </row>
    <row r="552" spans="1:5" ht="12.75" customHeight="1">
      <c r="A552" s="47"/>
      <c r="B552" s="47"/>
      <c r="C552" s="47"/>
      <c r="D552" s="47"/>
      <c r="E552" s="47"/>
    </row>
    <row r="553" spans="1:5" ht="12.75" customHeight="1">
      <c r="A553" s="47"/>
      <c r="B553" s="47"/>
      <c r="C553" s="47"/>
      <c r="D553" s="47"/>
      <c r="E553" s="47"/>
    </row>
    <row r="554" spans="1:5" ht="12.75" customHeight="1">
      <c r="A554" s="47"/>
      <c r="B554" s="47"/>
      <c r="C554" s="47"/>
      <c r="D554" s="47"/>
      <c r="E554" s="47"/>
    </row>
    <row r="555" spans="1:5" ht="12.75" customHeight="1">
      <c r="A555" s="47"/>
      <c r="B555" s="47"/>
      <c r="C555" s="47"/>
      <c r="D555" s="47"/>
      <c r="E555" s="47"/>
    </row>
    <row r="556" spans="1:5" ht="12.75" customHeight="1">
      <c r="A556" s="47"/>
      <c r="B556" s="47"/>
      <c r="C556" s="47"/>
      <c r="D556" s="47"/>
      <c r="E556" s="47"/>
    </row>
    <row r="557" spans="1:5" ht="12.75" customHeight="1">
      <c r="A557" s="47"/>
      <c r="B557" s="47"/>
      <c r="C557" s="47"/>
      <c r="D557" s="47"/>
      <c r="E557" s="47"/>
    </row>
    <row r="558" spans="1:5" ht="12.75" customHeight="1">
      <c r="A558" s="47"/>
      <c r="B558" s="47"/>
      <c r="C558" s="47"/>
      <c r="D558" s="47"/>
      <c r="E558" s="47"/>
    </row>
    <row r="559" spans="1:5" ht="12.75" customHeight="1">
      <c r="A559" s="47"/>
      <c r="B559" s="47"/>
      <c r="C559" s="47"/>
      <c r="D559" s="47"/>
      <c r="E559" s="47"/>
    </row>
    <row r="560" spans="1:5" ht="12.75" customHeight="1">
      <c r="A560" s="47"/>
      <c r="B560" s="47"/>
      <c r="C560" s="47"/>
      <c r="D560" s="47"/>
      <c r="E560" s="47"/>
    </row>
    <row r="561" spans="1:5" ht="12.75" customHeight="1">
      <c r="A561" s="47"/>
      <c r="B561" s="47"/>
      <c r="C561" s="47"/>
      <c r="D561" s="47"/>
      <c r="E561" s="47"/>
    </row>
    <row r="562" spans="1:5" ht="12.75" customHeight="1">
      <c r="A562" s="47"/>
      <c r="B562" s="47"/>
      <c r="C562" s="47"/>
      <c r="D562" s="47"/>
      <c r="E562" s="47"/>
    </row>
    <row r="563" spans="1:5" ht="12.75" customHeight="1">
      <c r="A563" s="47"/>
      <c r="B563" s="47"/>
      <c r="C563" s="47"/>
      <c r="D563" s="47"/>
      <c r="E563" s="47"/>
    </row>
    <row r="564" spans="1:5" ht="12.75" customHeight="1">
      <c r="A564" s="47"/>
      <c r="B564" s="47"/>
      <c r="C564" s="47"/>
      <c r="D564" s="47"/>
      <c r="E564" s="47"/>
    </row>
    <row r="565" spans="1:5" ht="12.75" customHeight="1">
      <c r="A565" s="47"/>
      <c r="B565" s="47"/>
      <c r="C565" s="47"/>
      <c r="D565" s="47"/>
      <c r="E565" s="47"/>
    </row>
    <row r="566" spans="1:5" ht="12.75" customHeight="1">
      <c r="A566" s="47"/>
      <c r="B566" s="47"/>
      <c r="C566" s="47"/>
      <c r="D566" s="47"/>
      <c r="E566" s="47"/>
    </row>
    <row r="567" spans="1:5" ht="12.75" customHeight="1">
      <c r="A567" s="47"/>
      <c r="B567" s="47"/>
      <c r="C567" s="47"/>
      <c r="D567" s="47"/>
      <c r="E567" s="47"/>
    </row>
    <row r="568" spans="1:5" ht="12.75" customHeight="1">
      <c r="A568" s="47"/>
      <c r="B568" s="47"/>
      <c r="C568" s="47"/>
      <c r="D568" s="47"/>
      <c r="E568" s="47"/>
    </row>
    <row r="569" spans="1:5" ht="12.75" customHeight="1">
      <c r="A569" s="47"/>
      <c r="B569" s="47"/>
      <c r="C569" s="47"/>
      <c r="D569" s="47"/>
      <c r="E569" s="47"/>
    </row>
    <row r="570" spans="1:5" ht="12.75" customHeight="1">
      <c r="A570" s="47"/>
      <c r="B570" s="47"/>
      <c r="C570" s="47"/>
      <c r="D570" s="47"/>
      <c r="E570" s="47"/>
    </row>
    <row r="571" spans="1:5" ht="12.75" customHeight="1">
      <c r="A571" s="47"/>
      <c r="B571" s="47"/>
      <c r="C571" s="47"/>
      <c r="D571" s="47"/>
      <c r="E571" s="47"/>
    </row>
    <row r="572" spans="1:5" ht="12.75" customHeight="1">
      <c r="A572" s="47"/>
      <c r="B572" s="47"/>
      <c r="C572" s="47"/>
      <c r="D572" s="47"/>
      <c r="E572" s="47"/>
    </row>
    <row r="573" spans="1:5" ht="12.75" customHeight="1">
      <c r="A573" s="47"/>
      <c r="B573" s="47"/>
      <c r="C573" s="47"/>
      <c r="D573" s="47"/>
      <c r="E573" s="47"/>
    </row>
    <row r="574" spans="1:5" ht="12.75" customHeight="1">
      <c r="A574" s="47"/>
      <c r="B574" s="47"/>
      <c r="C574" s="47"/>
      <c r="D574" s="47"/>
      <c r="E574" s="47"/>
    </row>
    <row r="575" spans="1:5" ht="12.75" customHeight="1">
      <c r="A575" s="47"/>
      <c r="B575" s="47"/>
      <c r="C575" s="47"/>
      <c r="D575" s="47"/>
      <c r="E575" s="47"/>
    </row>
    <row r="576" spans="1:5" ht="12.75" customHeight="1">
      <c r="A576" s="47"/>
      <c r="B576" s="47"/>
      <c r="C576" s="47"/>
      <c r="D576" s="47"/>
      <c r="E576" s="47"/>
    </row>
    <row r="577" spans="1:5" ht="12.75" customHeight="1">
      <c r="A577" s="47"/>
      <c r="B577" s="47"/>
      <c r="C577" s="47"/>
      <c r="D577" s="47"/>
      <c r="E577" s="47"/>
    </row>
    <row r="578" spans="1:5" ht="12.75" customHeight="1">
      <c r="A578" s="47"/>
      <c r="B578" s="47"/>
      <c r="C578" s="47"/>
      <c r="D578" s="47"/>
      <c r="E578" s="47"/>
    </row>
    <row r="579" spans="1:5" ht="12.75" customHeight="1">
      <c r="A579" s="47"/>
      <c r="B579" s="47"/>
      <c r="C579" s="47"/>
      <c r="D579" s="47"/>
      <c r="E579" s="47"/>
    </row>
    <row r="580" spans="1:5" ht="12.75" customHeight="1">
      <c r="A580" s="47"/>
      <c r="B580" s="47"/>
      <c r="C580" s="47"/>
      <c r="D580" s="47"/>
      <c r="E580" s="47"/>
    </row>
    <row r="581" spans="1:5" ht="12.75" customHeight="1">
      <c r="A581" s="47"/>
      <c r="B581" s="47"/>
      <c r="C581" s="47"/>
      <c r="D581" s="47"/>
      <c r="E581" s="47"/>
    </row>
    <row r="582" spans="1:5" ht="12.75" customHeight="1">
      <c r="A582" s="47"/>
      <c r="B582" s="47"/>
      <c r="C582" s="47"/>
      <c r="D582" s="47"/>
      <c r="E582" s="47"/>
    </row>
    <row r="583" spans="1:5" ht="12.75" customHeight="1">
      <c r="A583" s="47"/>
      <c r="B583" s="47"/>
      <c r="C583" s="47"/>
      <c r="D583" s="47"/>
      <c r="E583" s="47"/>
    </row>
    <row r="584" spans="1:5" ht="12.75" customHeight="1">
      <c r="A584" s="47"/>
      <c r="B584" s="47"/>
      <c r="C584" s="47"/>
      <c r="D584" s="47"/>
      <c r="E584" s="47"/>
    </row>
    <row r="585" spans="1:5" ht="12.75" customHeight="1">
      <c r="A585" s="47"/>
      <c r="B585" s="47"/>
      <c r="C585" s="47"/>
      <c r="D585" s="47"/>
      <c r="E585" s="47"/>
    </row>
    <row r="586" spans="1:5" ht="12.75" customHeight="1">
      <c r="A586" s="47"/>
      <c r="B586" s="47"/>
      <c r="C586" s="47"/>
      <c r="D586" s="47"/>
      <c r="E586" s="47"/>
    </row>
    <row r="587" spans="1:5" ht="12.75" customHeight="1">
      <c r="A587" s="47"/>
      <c r="B587" s="47"/>
      <c r="C587" s="47"/>
      <c r="D587" s="47"/>
      <c r="E587" s="47"/>
    </row>
    <row r="588" spans="1:5" ht="12.75" customHeight="1">
      <c r="A588" s="47"/>
      <c r="B588" s="47"/>
      <c r="C588" s="47"/>
      <c r="D588" s="47"/>
      <c r="E588" s="47"/>
    </row>
    <row r="589" spans="1:5" ht="12.75" customHeight="1">
      <c r="A589" s="47"/>
      <c r="B589" s="47"/>
      <c r="C589" s="47"/>
      <c r="D589" s="47"/>
      <c r="E589" s="47"/>
    </row>
    <row r="590" spans="1:5" ht="12.75" customHeight="1">
      <c r="A590" s="47"/>
      <c r="B590" s="47"/>
      <c r="C590" s="47"/>
      <c r="D590" s="47"/>
      <c r="E590" s="47"/>
    </row>
    <row r="591" spans="1:5" ht="12.75" customHeight="1">
      <c r="A591" s="47"/>
      <c r="B591" s="47"/>
      <c r="C591" s="47"/>
      <c r="D591" s="47"/>
      <c r="E591" s="47"/>
    </row>
    <row r="592" spans="1:5" ht="12.75" customHeight="1">
      <c r="A592" s="47"/>
      <c r="B592" s="47"/>
      <c r="C592" s="47"/>
      <c r="D592" s="47"/>
      <c r="E592" s="47"/>
    </row>
    <row r="593" spans="1:5" ht="12.75" customHeight="1">
      <c r="A593" s="47"/>
      <c r="B593" s="47"/>
      <c r="C593" s="47"/>
      <c r="D593" s="47"/>
      <c r="E593" s="47"/>
    </row>
    <row r="594" spans="1:5" ht="12.75" customHeight="1">
      <c r="A594" s="47"/>
      <c r="B594" s="47"/>
      <c r="C594" s="47"/>
      <c r="D594" s="47"/>
      <c r="E594" s="47"/>
    </row>
    <row r="595" spans="1:5" ht="12.75" customHeight="1">
      <c r="A595" s="47"/>
      <c r="B595" s="47"/>
      <c r="C595" s="47"/>
      <c r="D595" s="47"/>
      <c r="E595" s="47"/>
    </row>
    <row r="596" spans="1:5" ht="12.75" customHeight="1">
      <c r="A596" s="47"/>
      <c r="B596" s="47"/>
      <c r="C596" s="47"/>
      <c r="D596" s="47"/>
      <c r="E596" s="47"/>
    </row>
    <row r="597" spans="1:5" ht="12.75" customHeight="1">
      <c r="A597" s="47"/>
      <c r="B597" s="47"/>
      <c r="C597" s="47"/>
      <c r="D597" s="47"/>
      <c r="E597" s="47"/>
    </row>
    <row r="598" spans="1:5" ht="12.75" customHeight="1">
      <c r="A598" s="47"/>
      <c r="B598" s="47"/>
      <c r="C598" s="47"/>
      <c r="D598" s="47"/>
      <c r="E598" s="47"/>
    </row>
    <row r="599" spans="1:5" ht="12.75" customHeight="1">
      <c r="A599" s="47"/>
      <c r="B599" s="47"/>
      <c r="C599" s="47"/>
      <c r="D599" s="47"/>
      <c r="E599" s="47"/>
    </row>
    <row r="600" spans="1:5" ht="12.75" customHeight="1">
      <c r="A600" s="47"/>
      <c r="B600" s="47"/>
      <c r="C600" s="47"/>
      <c r="D600" s="47"/>
      <c r="E600" s="47"/>
    </row>
    <row r="601" spans="1:5" ht="12.75" customHeight="1">
      <c r="A601" s="47"/>
      <c r="B601" s="47"/>
      <c r="C601" s="47"/>
      <c r="D601" s="47"/>
      <c r="E601" s="47"/>
    </row>
    <row r="602" spans="1:5" ht="12.75" customHeight="1">
      <c r="A602" s="47"/>
      <c r="B602" s="47"/>
      <c r="C602" s="47"/>
      <c r="D602" s="47"/>
      <c r="E602" s="47"/>
    </row>
    <row r="603" spans="1:5" ht="12.75" customHeight="1">
      <c r="A603" s="47"/>
      <c r="B603" s="47"/>
      <c r="C603" s="47"/>
      <c r="D603" s="47"/>
      <c r="E603" s="47"/>
    </row>
    <row r="604" spans="1:5" ht="12.75" customHeight="1">
      <c r="A604" s="47"/>
      <c r="B604" s="47"/>
      <c r="C604" s="47"/>
      <c r="D604" s="47"/>
      <c r="E604" s="47"/>
    </row>
    <row r="605" spans="1:5" ht="12.75" customHeight="1">
      <c r="A605" s="47"/>
      <c r="B605" s="47"/>
      <c r="C605" s="47"/>
      <c r="D605" s="47"/>
      <c r="E605" s="47"/>
    </row>
    <row r="606" spans="1:5" ht="12.75" customHeight="1">
      <c r="A606" s="47"/>
      <c r="B606" s="47"/>
      <c r="C606" s="47"/>
      <c r="D606" s="47"/>
      <c r="E606" s="47"/>
    </row>
    <row r="607" spans="1:5" ht="12.75" customHeight="1">
      <c r="A607" s="47"/>
      <c r="B607" s="47"/>
      <c r="C607" s="47"/>
      <c r="D607" s="47"/>
      <c r="E607" s="47"/>
    </row>
    <row r="608" spans="1:5" ht="12.75" customHeight="1">
      <c r="A608" s="47"/>
      <c r="B608" s="47"/>
      <c r="C608" s="47"/>
      <c r="D608" s="47"/>
      <c r="E608" s="47"/>
    </row>
    <row r="609" spans="1:5" ht="12.75" customHeight="1">
      <c r="A609" s="47"/>
      <c r="B609" s="47"/>
      <c r="C609" s="47"/>
      <c r="D609" s="47"/>
      <c r="E609" s="47"/>
    </row>
    <row r="610" spans="1:5" ht="12.75" customHeight="1">
      <c r="A610" s="47"/>
      <c r="B610" s="47"/>
      <c r="C610" s="47"/>
      <c r="D610" s="47"/>
      <c r="E610" s="47"/>
    </row>
    <row r="611" spans="1:5" ht="12.75" customHeight="1">
      <c r="A611" s="47"/>
      <c r="B611" s="47"/>
      <c r="C611" s="47"/>
      <c r="D611" s="47"/>
      <c r="E611" s="47"/>
    </row>
    <row r="612" spans="1:5" ht="12.75" customHeight="1">
      <c r="A612" s="47"/>
      <c r="B612" s="47"/>
      <c r="C612" s="47"/>
      <c r="D612" s="47"/>
      <c r="E612" s="47"/>
    </row>
    <row r="613" spans="1:5" ht="12.75" customHeight="1">
      <c r="A613" s="47"/>
      <c r="B613" s="47"/>
      <c r="C613" s="47"/>
      <c r="D613" s="47"/>
      <c r="E613" s="47"/>
    </row>
    <row r="614" spans="1:5" ht="12.75" customHeight="1">
      <c r="A614" s="47"/>
      <c r="B614" s="47"/>
      <c r="C614" s="47"/>
      <c r="D614" s="47"/>
      <c r="E614" s="47"/>
    </row>
    <row r="615" spans="1:5" ht="12.75" customHeight="1">
      <c r="A615" s="47"/>
      <c r="B615" s="47"/>
      <c r="C615" s="47"/>
      <c r="D615" s="47"/>
      <c r="E615" s="47"/>
    </row>
    <row r="616" spans="1:5" ht="12.75" customHeight="1">
      <c r="A616" s="47"/>
      <c r="B616" s="47"/>
      <c r="C616" s="47"/>
      <c r="D616" s="47"/>
      <c r="E616" s="47"/>
    </row>
    <row r="617" spans="1:5" ht="12.75" customHeight="1">
      <c r="A617" s="47"/>
      <c r="B617" s="47"/>
      <c r="C617" s="47"/>
      <c r="D617" s="47"/>
      <c r="E617" s="47"/>
    </row>
    <row r="618" spans="1:5" ht="12.75" customHeight="1">
      <c r="A618" s="47"/>
      <c r="B618" s="47"/>
      <c r="C618" s="47"/>
      <c r="D618" s="47"/>
      <c r="E618" s="47"/>
    </row>
    <row r="619" spans="1:5" ht="12.75" customHeight="1">
      <c r="A619" s="47"/>
      <c r="B619" s="47"/>
      <c r="C619" s="47"/>
      <c r="D619" s="47"/>
      <c r="E619" s="47"/>
    </row>
    <row r="620" spans="1:5" ht="12.75" customHeight="1">
      <c r="A620" s="47"/>
      <c r="B620" s="47"/>
      <c r="C620" s="47"/>
      <c r="D620" s="47"/>
      <c r="E620" s="47"/>
    </row>
    <row r="621" spans="1:5" ht="12.75" customHeight="1">
      <c r="A621" s="47"/>
      <c r="B621" s="47"/>
      <c r="C621" s="47"/>
      <c r="D621" s="47"/>
      <c r="E621" s="47"/>
    </row>
    <row r="622" spans="1:5" ht="12.75" customHeight="1">
      <c r="A622" s="47"/>
      <c r="B622" s="47"/>
      <c r="C622" s="47"/>
      <c r="D622" s="47"/>
      <c r="E622" s="47"/>
    </row>
    <row r="623" spans="1:5" ht="12.75" customHeight="1">
      <c r="A623" s="47"/>
      <c r="B623" s="47"/>
      <c r="C623" s="47"/>
      <c r="D623" s="47"/>
      <c r="E623" s="47"/>
    </row>
    <row r="624" spans="1:5" ht="12.75" customHeight="1">
      <c r="A624" s="47"/>
      <c r="B624" s="47"/>
      <c r="C624" s="47"/>
      <c r="D624" s="47"/>
      <c r="E624" s="47"/>
    </row>
    <row r="625" spans="1:5" ht="12.75" customHeight="1">
      <c r="A625" s="47"/>
      <c r="B625" s="47"/>
      <c r="C625" s="47"/>
      <c r="D625" s="47"/>
      <c r="E625" s="47"/>
    </row>
    <row r="626" spans="1:5" ht="12.75" customHeight="1">
      <c r="A626" s="47"/>
      <c r="B626" s="47"/>
      <c r="C626" s="47"/>
      <c r="D626" s="47"/>
      <c r="E626" s="47"/>
    </row>
    <row r="627" spans="1:5" ht="12.75" customHeight="1">
      <c r="A627" s="47"/>
      <c r="B627" s="47"/>
      <c r="C627" s="47"/>
      <c r="D627" s="47"/>
      <c r="E627" s="47"/>
    </row>
    <row r="628" spans="1:5" ht="12.75" customHeight="1">
      <c r="A628" s="47"/>
      <c r="B628" s="47"/>
      <c r="C628" s="47"/>
      <c r="D628" s="47"/>
      <c r="E628" s="47"/>
    </row>
    <row r="629" spans="1:5" ht="12.75" customHeight="1">
      <c r="A629" s="47"/>
      <c r="B629" s="47"/>
      <c r="C629" s="47"/>
      <c r="D629" s="47"/>
      <c r="E629" s="47"/>
    </row>
    <row r="630" spans="1:5" ht="12.75" customHeight="1">
      <c r="A630" s="47"/>
      <c r="B630" s="47"/>
      <c r="C630" s="47"/>
      <c r="D630" s="47"/>
      <c r="E630" s="47"/>
    </row>
    <row r="631" spans="1:5" ht="12.75" customHeight="1">
      <c r="A631" s="47"/>
      <c r="B631" s="47"/>
      <c r="C631" s="47"/>
      <c r="D631" s="47"/>
      <c r="E631" s="47"/>
    </row>
    <row r="632" spans="1:5" ht="12.75" customHeight="1">
      <c r="A632" s="47"/>
      <c r="B632" s="47"/>
      <c r="C632" s="47"/>
      <c r="D632" s="47"/>
      <c r="E632" s="47"/>
    </row>
    <row r="633" spans="1:5" ht="12.75" customHeight="1">
      <c r="A633" s="47"/>
      <c r="B633" s="47"/>
      <c r="C633" s="47"/>
      <c r="D633" s="47"/>
      <c r="E633" s="47"/>
    </row>
    <row r="634" spans="1:5" ht="12.75" customHeight="1">
      <c r="A634" s="47"/>
      <c r="B634" s="47"/>
      <c r="C634" s="47"/>
      <c r="D634" s="47"/>
      <c r="E634" s="47"/>
    </row>
    <row r="635" spans="1:5" ht="12.75" customHeight="1">
      <c r="A635" s="47"/>
      <c r="B635" s="47"/>
      <c r="C635" s="47"/>
      <c r="D635" s="47"/>
      <c r="E635" s="47"/>
    </row>
    <row r="636" spans="1:5" ht="12.75" customHeight="1">
      <c r="A636" s="47"/>
      <c r="B636" s="47"/>
      <c r="C636" s="47"/>
      <c r="D636" s="47"/>
      <c r="E636" s="47"/>
    </row>
    <row r="637" spans="1:5" ht="12.75" customHeight="1">
      <c r="A637" s="47"/>
      <c r="B637" s="47"/>
      <c r="C637" s="47"/>
      <c r="D637" s="47"/>
      <c r="E637" s="47"/>
    </row>
    <row r="638" spans="1:5" ht="12.75" customHeight="1">
      <c r="A638" s="47"/>
      <c r="B638" s="47"/>
      <c r="C638" s="47"/>
      <c r="D638" s="47"/>
      <c r="E638" s="47"/>
    </row>
    <row r="639" spans="1:5" ht="12.75" customHeight="1">
      <c r="A639" s="47"/>
      <c r="B639" s="47"/>
      <c r="C639" s="47"/>
      <c r="D639" s="47"/>
      <c r="E639" s="47"/>
    </row>
    <row r="640" spans="1:5" ht="12.75" customHeight="1">
      <c r="A640" s="47"/>
      <c r="B640" s="47"/>
      <c r="C640" s="47"/>
      <c r="D640" s="47"/>
      <c r="E640" s="47"/>
    </row>
    <row r="641" spans="1:5" ht="12.75" customHeight="1">
      <c r="A641" s="47"/>
      <c r="B641" s="47"/>
      <c r="C641" s="47"/>
      <c r="D641" s="47"/>
      <c r="E641" s="47"/>
    </row>
    <row r="642" spans="1:5" ht="12.75" customHeight="1">
      <c r="A642" s="47"/>
      <c r="B642" s="47"/>
      <c r="C642" s="47"/>
      <c r="D642" s="47"/>
      <c r="E642" s="47"/>
    </row>
    <row r="643" spans="1:5" ht="12.75" customHeight="1">
      <c r="A643" s="47"/>
      <c r="B643" s="47"/>
      <c r="C643" s="47"/>
      <c r="D643" s="47"/>
      <c r="E643" s="47"/>
    </row>
    <row r="644" spans="1:5" ht="12.75" customHeight="1">
      <c r="A644" s="47"/>
      <c r="B644" s="47"/>
      <c r="C644" s="47"/>
      <c r="D644" s="47"/>
      <c r="E644" s="47"/>
    </row>
    <row r="645" spans="1:5" ht="12.75" customHeight="1">
      <c r="A645" s="47"/>
      <c r="B645" s="47"/>
      <c r="C645" s="47"/>
      <c r="D645" s="47"/>
      <c r="E645" s="47"/>
    </row>
    <row r="646" spans="1:5" ht="12.75" customHeight="1">
      <c r="A646" s="47"/>
      <c r="B646" s="47"/>
      <c r="C646" s="47"/>
      <c r="D646" s="47"/>
      <c r="E646" s="47"/>
    </row>
    <row r="647" spans="1:5" ht="12.75" customHeight="1">
      <c r="A647" s="47"/>
      <c r="B647" s="47"/>
      <c r="C647" s="47"/>
      <c r="D647" s="47"/>
      <c r="E647" s="47"/>
    </row>
    <row r="648" spans="1:5" ht="12.75" customHeight="1">
      <c r="A648" s="47"/>
      <c r="B648" s="47"/>
      <c r="C648" s="47"/>
      <c r="D648" s="47"/>
      <c r="E648" s="47"/>
    </row>
    <row r="649" spans="1:5" ht="12.75" customHeight="1">
      <c r="A649" s="47"/>
      <c r="B649" s="47"/>
      <c r="C649" s="47"/>
      <c r="D649" s="47"/>
      <c r="E649" s="47"/>
    </row>
    <row r="650" spans="1:5" ht="12.75" customHeight="1">
      <c r="A650" s="47"/>
      <c r="B650" s="47"/>
      <c r="C650" s="47"/>
      <c r="D650" s="47"/>
      <c r="E650" s="47"/>
    </row>
    <row r="651" spans="1:5" ht="12.75" customHeight="1">
      <c r="A651" s="47"/>
      <c r="B651" s="47"/>
      <c r="C651" s="47"/>
      <c r="D651" s="47"/>
      <c r="E651" s="47"/>
    </row>
    <row r="652" spans="1:5" ht="12.75" customHeight="1">
      <c r="A652" s="47"/>
      <c r="B652" s="47"/>
      <c r="C652" s="47"/>
      <c r="D652" s="47"/>
      <c r="E652" s="47"/>
    </row>
    <row r="653" spans="1:5" ht="12.75" customHeight="1">
      <c r="A653" s="47"/>
      <c r="B653" s="47"/>
      <c r="C653" s="47"/>
      <c r="D653" s="47"/>
      <c r="E653" s="47"/>
    </row>
    <row r="654" spans="1:5" ht="12.75" customHeight="1">
      <c r="A654" s="47"/>
      <c r="B654" s="47"/>
      <c r="C654" s="47"/>
      <c r="D654" s="47"/>
      <c r="E654" s="47"/>
    </row>
    <row r="655" spans="1:5" ht="12.75" customHeight="1">
      <c r="A655" s="47"/>
      <c r="B655" s="47"/>
      <c r="C655" s="47"/>
      <c r="D655" s="47"/>
      <c r="E655" s="47"/>
    </row>
    <row r="656" spans="1:5" ht="12.75" customHeight="1">
      <c r="A656" s="47"/>
      <c r="B656" s="47"/>
      <c r="C656" s="47"/>
      <c r="D656" s="47"/>
      <c r="E656" s="47"/>
    </row>
    <row r="657" spans="1:5" ht="12.75" customHeight="1">
      <c r="A657" s="47"/>
      <c r="B657" s="47"/>
      <c r="C657" s="47"/>
      <c r="D657" s="47"/>
      <c r="E657" s="47"/>
    </row>
    <row r="658" spans="1:5" ht="12.75" customHeight="1">
      <c r="A658" s="47"/>
      <c r="B658" s="47"/>
      <c r="C658" s="47"/>
      <c r="D658" s="47"/>
      <c r="E658" s="47"/>
    </row>
    <row r="659" spans="1:5" ht="12.75" customHeight="1">
      <c r="A659" s="47"/>
      <c r="B659" s="47"/>
      <c r="C659" s="47"/>
      <c r="D659" s="47"/>
      <c r="E659" s="47"/>
    </row>
    <row r="660" spans="1:5" ht="12.75" customHeight="1">
      <c r="A660" s="47"/>
      <c r="B660" s="47"/>
      <c r="C660" s="47"/>
      <c r="D660" s="47"/>
      <c r="E660" s="47"/>
    </row>
    <row r="661" spans="1:5" ht="12.75" customHeight="1">
      <c r="A661" s="47"/>
      <c r="B661" s="47"/>
      <c r="C661" s="47"/>
      <c r="D661" s="47"/>
      <c r="E661" s="47"/>
    </row>
    <row r="662" spans="1:5" ht="12.75" customHeight="1">
      <c r="A662" s="47"/>
      <c r="B662" s="47"/>
      <c r="C662" s="47"/>
      <c r="D662" s="47"/>
      <c r="E662" s="47"/>
    </row>
    <row r="663" spans="1:5" ht="12.75" customHeight="1">
      <c r="A663" s="47"/>
      <c r="B663" s="47"/>
      <c r="C663" s="47"/>
      <c r="D663" s="47"/>
      <c r="E663" s="47"/>
    </row>
    <row r="664" spans="1:5" ht="12.75" customHeight="1">
      <c r="A664" s="47"/>
      <c r="B664" s="47"/>
      <c r="C664" s="47"/>
      <c r="D664" s="47"/>
      <c r="E664" s="47"/>
    </row>
    <row r="665" spans="1:5" ht="12.75" customHeight="1">
      <c r="A665" s="47"/>
      <c r="B665" s="47"/>
      <c r="C665" s="47"/>
      <c r="D665" s="47"/>
      <c r="E665" s="47"/>
    </row>
    <row r="666" spans="1:5" ht="12.75" customHeight="1">
      <c r="A666" s="47"/>
      <c r="B666" s="47"/>
      <c r="C666" s="47"/>
      <c r="D666" s="47"/>
      <c r="E666" s="47"/>
    </row>
    <row r="667" spans="1:5" ht="12.75" customHeight="1">
      <c r="A667" s="47"/>
      <c r="B667" s="47"/>
      <c r="C667" s="47"/>
      <c r="D667" s="47"/>
      <c r="E667" s="47"/>
    </row>
    <row r="668" spans="1:5" ht="12.75" customHeight="1">
      <c r="A668" s="47"/>
      <c r="B668" s="47"/>
      <c r="C668" s="47"/>
      <c r="D668" s="47"/>
      <c r="E668" s="47"/>
    </row>
    <row r="669" spans="1:5" ht="12.75" customHeight="1">
      <c r="A669" s="47"/>
      <c r="B669" s="47"/>
      <c r="C669" s="47"/>
      <c r="D669" s="47"/>
      <c r="E669" s="47"/>
    </row>
    <row r="670" spans="1:5" ht="12.75" customHeight="1">
      <c r="A670" s="47"/>
      <c r="B670" s="47"/>
      <c r="C670" s="47"/>
      <c r="D670" s="47"/>
      <c r="E670" s="47"/>
    </row>
    <row r="671" spans="1:5" ht="12.75" customHeight="1">
      <c r="A671" s="47"/>
      <c r="B671" s="47"/>
      <c r="C671" s="47"/>
      <c r="D671" s="47"/>
      <c r="E671" s="47"/>
    </row>
    <row r="672" spans="1:5" ht="12.75" customHeight="1">
      <c r="A672" s="47"/>
      <c r="B672" s="47"/>
      <c r="C672" s="47"/>
      <c r="D672" s="47"/>
      <c r="E672" s="47"/>
    </row>
    <row r="673" spans="1:5" ht="12.75" customHeight="1">
      <c r="A673" s="47"/>
      <c r="B673" s="47"/>
      <c r="C673" s="47"/>
      <c r="D673" s="47"/>
      <c r="E673" s="47"/>
    </row>
    <row r="674" spans="1:5" ht="12.75" customHeight="1">
      <c r="A674" s="47"/>
      <c r="B674" s="47"/>
      <c r="C674" s="47"/>
      <c r="D674" s="47"/>
      <c r="E674" s="47"/>
    </row>
    <row r="675" spans="1:5" ht="12.75" customHeight="1">
      <c r="A675" s="47"/>
      <c r="B675" s="47"/>
      <c r="C675" s="47"/>
      <c r="D675" s="47"/>
      <c r="E675" s="47"/>
    </row>
    <row r="676" spans="1:5" ht="12.75" customHeight="1">
      <c r="A676" s="47"/>
      <c r="B676" s="47"/>
      <c r="C676" s="47"/>
      <c r="D676" s="47"/>
      <c r="E676" s="47"/>
    </row>
    <row r="677" spans="1:5" ht="12.75" customHeight="1">
      <c r="A677" s="47"/>
      <c r="B677" s="47"/>
      <c r="C677" s="47"/>
      <c r="D677" s="47"/>
      <c r="E677" s="47"/>
    </row>
    <row r="678" spans="1:5" ht="12.75" customHeight="1">
      <c r="A678" s="47"/>
      <c r="B678" s="47"/>
      <c r="C678" s="47"/>
      <c r="D678" s="47"/>
      <c r="E678" s="47"/>
    </row>
    <row r="679" spans="1:5" ht="12.75" customHeight="1">
      <c r="A679" s="47"/>
      <c r="B679" s="47"/>
      <c r="C679" s="47"/>
      <c r="D679" s="47"/>
      <c r="E679" s="47"/>
    </row>
    <row r="680" spans="1:5" ht="12.75" customHeight="1">
      <c r="A680" s="47"/>
      <c r="B680" s="47"/>
      <c r="C680" s="47"/>
      <c r="D680" s="47"/>
      <c r="E680" s="47"/>
    </row>
    <row r="681" spans="1:5" ht="12.75" customHeight="1">
      <c r="A681" s="47"/>
      <c r="B681" s="47"/>
      <c r="C681" s="47"/>
      <c r="D681" s="47"/>
      <c r="E681" s="47"/>
    </row>
    <row r="682" spans="1:5" ht="12.75" customHeight="1">
      <c r="A682" s="47"/>
      <c r="B682" s="47"/>
      <c r="C682" s="47"/>
      <c r="D682" s="47"/>
      <c r="E682" s="47"/>
    </row>
    <row r="683" spans="1:5" ht="12.75" customHeight="1">
      <c r="A683" s="47"/>
      <c r="B683" s="47"/>
      <c r="C683" s="47"/>
      <c r="D683" s="47"/>
      <c r="E683" s="47"/>
    </row>
    <row r="684" spans="1:5" ht="12.75" customHeight="1">
      <c r="A684" s="47"/>
      <c r="B684" s="47"/>
      <c r="C684" s="47"/>
      <c r="D684" s="47"/>
      <c r="E684" s="47"/>
    </row>
    <row r="685" spans="1:5" ht="12.75" customHeight="1">
      <c r="A685" s="47"/>
      <c r="B685" s="47"/>
      <c r="C685" s="47"/>
      <c r="D685" s="47"/>
      <c r="E685" s="47"/>
    </row>
    <row r="686" spans="1:5" ht="12.75" customHeight="1">
      <c r="A686" s="47"/>
      <c r="B686" s="47"/>
      <c r="C686" s="47"/>
      <c r="D686" s="47"/>
      <c r="E686" s="47"/>
    </row>
    <row r="687" spans="1:5" ht="12.75" customHeight="1">
      <c r="A687" s="47"/>
      <c r="B687" s="47"/>
      <c r="C687" s="47"/>
      <c r="D687" s="47"/>
      <c r="E687" s="47"/>
    </row>
    <row r="688" spans="1:5" ht="12.75" customHeight="1">
      <c r="A688" s="47"/>
      <c r="B688" s="47"/>
      <c r="C688" s="47"/>
      <c r="D688" s="47"/>
      <c r="E688" s="47"/>
    </row>
    <row r="689" spans="1:5" ht="12.75" customHeight="1">
      <c r="A689" s="47"/>
      <c r="B689" s="47"/>
      <c r="C689" s="47"/>
      <c r="D689" s="47"/>
      <c r="E689" s="47"/>
    </row>
    <row r="690" spans="1:5" ht="12.75" customHeight="1">
      <c r="A690" s="47"/>
      <c r="B690" s="47"/>
      <c r="C690" s="47"/>
      <c r="D690" s="47"/>
      <c r="E690" s="47"/>
    </row>
    <row r="691" spans="1:5" ht="12.75" customHeight="1">
      <c r="A691" s="47"/>
      <c r="B691" s="47"/>
      <c r="C691" s="47"/>
      <c r="D691" s="47"/>
      <c r="E691" s="47"/>
    </row>
    <row r="692" spans="1:5" ht="12.75" customHeight="1">
      <c r="A692" s="47"/>
      <c r="B692" s="47"/>
      <c r="C692" s="47"/>
      <c r="D692" s="47"/>
      <c r="E692" s="47"/>
    </row>
    <row r="693" spans="1:5" ht="12.75" customHeight="1">
      <c r="A693" s="47"/>
      <c r="B693" s="47"/>
      <c r="C693" s="47"/>
      <c r="D693" s="47"/>
      <c r="E693" s="47"/>
    </row>
    <row r="694" spans="1:5" ht="12.75" customHeight="1">
      <c r="A694" s="47"/>
      <c r="B694" s="47"/>
      <c r="C694" s="47"/>
      <c r="D694" s="47"/>
      <c r="E694" s="47"/>
    </row>
    <row r="695" spans="1:5" ht="12.75" customHeight="1">
      <c r="A695" s="47"/>
      <c r="B695" s="47"/>
      <c r="C695" s="47"/>
      <c r="D695" s="47"/>
      <c r="E695" s="47"/>
    </row>
    <row r="696" spans="1:5" ht="12.75" customHeight="1">
      <c r="A696" s="47"/>
      <c r="B696" s="47"/>
      <c r="C696" s="47"/>
      <c r="D696" s="47"/>
      <c r="E696" s="47"/>
    </row>
    <row r="697" spans="1:5" ht="12.75" customHeight="1">
      <c r="A697" s="47"/>
      <c r="B697" s="47"/>
      <c r="C697" s="47"/>
      <c r="D697" s="47"/>
      <c r="E697" s="47"/>
    </row>
    <row r="698" spans="1:5" ht="12.75" customHeight="1">
      <c r="A698" s="47"/>
      <c r="B698" s="47"/>
      <c r="C698" s="47"/>
      <c r="D698" s="47"/>
      <c r="E698" s="47"/>
    </row>
    <row r="699" spans="1:5" ht="12.75" customHeight="1">
      <c r="A699" s="47"/>
      <c r="B699" s="47"/>
      <c r="C699" s="47"/>
      <c r="D699" s="47"/>
      <c r="E699" s="47"/>
    </row>
    <row r="700" spans="1:5" ht="12.75" customHeight="1">
      <c r="A700" s="47"/>
      <c r="B700" s="47"/>
      <c r="C700" s="47"/>
      <c r="D700" s="47"/>
      <c r="E700" s="47"/>
    </row>
    <row r="701" spans="1:5" ht="12.75" customHeight="1">
      <c r="A701" s="47"/>
      <c r="B701" s="47"/>
      <c r="C701" s="47"/>
      <c r="D701" s="47"/>
      <c r="E701" s="47"/>
    </row>
    <row r="702" spans="1:5" ht="12.75" customHeight="1">
      <c r="A702" s="47"/>
      <c r="B702" s="47"/>
      <c r="C702" s="47"/>
      <c r="D702" s="47"/>
      <c r="E702" s="47"/>
    </row>
    <row r="703" spans="1:5" ht="12.75" customHeight="1">
      <c r="A703" s="47"/>
      <c r="B703" s="47"/>
      <c r="C703" s="47"/>
      <c r="D703" s="47"/>
      <c r="E703" s="47"/>
    </row>
    <row r="704" spans="1:5" ht="12.75" customHeight="1">
      <c r="A704" s="47"/>
      <c r="B704" s="47"/>
      <c r="C704" s="47"/>
      <c r="D704" s="47"/>
      <c r="E704" s="47"/>
    </row>
    <row r="705" spans="1:5" ht="12.75" customHeight="1">
      <c r="A705" s="47"/>
      <c r="B705" s="47"/>
      <c r="C705" s="47"/>
      <c r="D705" s="47"/>
      <c r="E705" s="47"/>
    </row>
    <row r="706" spans="1:5" ht="12.75" customHeight="1">
      <c r="A706" s="47"/>
      <c r="B706" s="47"/>
      <c r="C706" s="47"/>
      <c r="D706" s="47"/>
      <c r="E706" s="47"/>
    </row>
    <row r="707" spans="1:5" ht="12.75" customHeight="1">
      <c r="A707" s="47"/>
      <c r="B707" s="47"/>
      <c r="C707" s="47"/>
      <c r="D707" s="47"/>
      <c r="E707" s="47"/>
    </row>
    <row r="708" spans="1:5" ht="12.75" customHeight="1">
      <c r="A708" s="47"/>
      <c r="B708" s="47"/>
      <c r="C708" s="47"/>
      <c r="D708" s="47"/>
      <c r="E708" s="47"/>
    </row>
    <row r="709" spans="1:5" ht="12.75" customHeight="1">
      <c r="A709" s="47"/>
      <c r="B709" s="47"/>
      <c r="C709" s="47"/>
      <c r="D709" s="47"/>
      <c r="E709" s="47"/>
    </row>
    <row r="710" spans="1:5" ht="12.75" customHeight="1">
      <c r="A710" s="47"/>
      <c r="B710" s="47"/>
      <c r="C710" s="47"/>
      <c r="D710" s="47"/>
      <c r="E710" s="47"/>
    </row>
    <row r="711" spans="1:5" ht="12.75" customHeight="1">
      <c r="A711" s="47"/>
      <c r="B711" s="47"/>
      <c r="C711" s="47"/>
      <c r="D711" s="47"/>
      <c r="E711" s="47"/>
    </row>
    <row r="712" spans="1:5" ht="12.75" customHeight="1">
      <c r="A712" s="47"/>
      <c r="B712" s="47"/>
      <c r="C712" s="47"/>
      <c r="D712" s="47"/>
      <c r="E712" s="47"/>
    </row>
    <row r="713" spans="1:5" ht="12.75" customHeight="1">
      <c r="A713" s="47"/>
      <c r="B713" s="47"/>
      <c r="C713" s="47"/>
      <c r="D713" s="47"/>
      <c r="E713" s="47"/>
    </row>
    <row r="714" spans="1:5" ht="12.75" customHeight="1">
      <c r="A714" s="47"/>
      <c r="B714" s="47"/>
      <c r="C714" s="47"/>
      <c r="D714" s="47"/>
      <c r="E714" s="47"/>
    </row>
    <row r="715" spans="1:5" ht="12.75" customHeight="1">
      <c r="A715" s="47"/>
      <c r="B715" s="47"/>
      <c r="C715" s="47"/>
      <c r="D715" s="47"/>
      <c r="E715" s="47"/>
    </row>
    <row r="716" spans="1:5" ht="12.75" customHeight="1">
      <c r="A716" s="47"/>
      <c r="B716" s="47"/>
      <c r="C716" s="47"/>
      <c r="D716" s="47"/>
      <c r="E716" s="47"/>
    </row>
    <row r="717" spans="1:5" ht="12.75" customHeight="1">
      <c r="A717" s="47"/>
      <c r="B717" s="47"/>
      <c r="C717" s="47"/>
      <c r="D717" s="47"/>
      <c r="E717" s="47"/>
    </row>
    <row r="718" spans="1:5" ht="12.75" customHeight="1">
      <c r="A718" s="47"/>
      <c r="B718" s="47"/>
      <c r="C718" s="47"/>
      <c r="D718" s="47"/>
      <c r="E718" s="47"/>
    </row>
    <row r="719" spans="1:5" ht="12.75" customHeight="1">
      <c r="A719" s="47"/>
      <c r="B719" s="47"/>
      <c r="C719" s="47"/>
      <c r="D719" s="47"/>
      <c r="E719" s="47"/>
    </row>
    <row r="720" spans="1:5" ht="12.75" customHeight="1">
      <c r="A720" s="47"/>
      <c r="B720" s="47"/>
      <c r="C720" s="47"/>
      <c r="D720" s="47"/>
      <c r="E720" s="47"/>
    </row>
    <row r="721" spans="1:5" ht="12.75" customHeight="1">
      <c r="A721" s="47"/>
      <c r="B721" s="47"/>
      <c r="C721" s="47"/>
      <c r="D721" s="47"/>
      <c r="E721" s="47"/>
    </row>
    <row r="722" spans="1:5" ht="12.75" customHeight="1">
      <c r="A722" s="47"/>
      <c r="B722" s="47"/>
      <c r="C722" s="47"/>
      <c r="D722" s="47"/>
      <c r="E722" s="47"/>
    </row>
    <row r="723" spans="1:5" ht="12.75" customHeight="1">
      <c r="A723" s="47"/>
      <c r="B723" s="47"/>
      <c r="C723" s="47"/>
      <c r="D723" s="47"/>
      <c r="E723" s="47"/>
    </row>
    <row r="724" spans="1:5" ht="12.75" customHeight="1">
      <c r="A724" s="47"/>
      <c r="B724" s="47"/>
      <c r="C724" s="47"/>
      <c r="D724" s="47"/>
      <c r="E724" s="47"/>
    </row>
    <row r="725" spans="1:5" ht="12.75" customHeight="1">
      <c r="A725" s="47"/>
      <c r="B725" s="47"/>
      <c r="C725" s="47"/>
      <c r="D725" s="47"/>
      <c r="E725" s="47"/>
    </row>
    <row r="726" spans="1:5" ht="12.75" customHeight="1">
      <c r="A726" s="47"/>
      <c r="B726" s="47"/>
      <c r="C726" s="47"/>
      <c r="D726" s="47"/>
      <c r="E726" s="47"/>
    </row>
    <row r="727" spans="1:5" ht="12.75" customHeight="1">
      <c r="A727" s="47"/>
      <c r="B727" s="47"/>
      <c r="C727" s="47"/>
      <c r="D727" s="47"/>
      <c r="E727" s="47"/>
    </row>
    <row r="728" spans="1:5" ht="12.75" customHeight="1">
      <c r="A728" s="47"/>
      <c r="B728" s="47"/>
      <c r="C728" s="47"/>
      <c r="D728" s="47"/>
      <c r="E728" s="47"/>
    </row>
    <row r="729" spans="1:5" ht="12.75" customHeight="1">
      <c r="A729" s="47"/>
      <c r="B729" s="47"/>
      <c r="C729" s="47"/>
      <c r="D729" s="47"/>
      <c r="E729" s="47"/>
    </row>
    <row r="730" spans="1:5" ht="12.75" customHeight="1">
      <c r="A730" s="47"/>
      <c r="B730" s="47"/>
      <c r="C730" s="47"/>
      <c r="D730" s="47"/>
      <c r="E730" s="47"/>
    </row>
    <row r="731" spans="1:5" ht="12.75" customHeight="1">
      <c r="A731" s="47"/>
      <c r="B731" s="47"/>
      <c r="C731" s="47"/>
      <c r="D731" s="47"/>
      <c r="E731" s="47"/>
    </row>
    <row r="732" spans="1:5" ht="12.75" customHeight="1">
      <c r="A732" s="47"/>
      <c r="B732" s="47"/>
      <c r="C732" s="47"/>
      <c r="D732" s="47"/>
      <c r="E732" s="47"/>
    </row>
    <row r="733" spans="1:5" ht="12.75" customHeight="1">
      <c r="A733" s="47"/>
      <c r="B733" s="47"/>
      <c r="C733" s="47"/>
      <c r="D733" s="47"/>
      <c r="E733" s="47"/>
    </row>
    <row r="734" spans="1:5" ht="12.75" customHeight="1">
      <c r="A734" s="47"/>
      <c r="B734" s="47"/>
      <c r="C734" s="47"/>
      <c r="D734" s="47"/>
      <c r="E734" s="47"/>
    </row>
    <row r="735" spans="1:5" ht="12.75" customHeight="1">
      <c r="A735" s="47"/>
      <c r="B735" s="47"/>
      <c r="C735" s="47"/>
      <c r="D735" s="47"/>
      <c r="E735" s="47"/>
    </row>
    <row r="736" spans="1:5" ht="12.75" customHeight="1">
      <c r="A736" s="47"/>
      <c r="B736" s="47"/>
      <c r="C736" s="47"/>
      <c r="D736" s="47"/>
      <c r="E736" s="47"/>
    </row>
    <row r="737" spans="1:5" ht="12.75" customHeight="1">
      <c r="A737" s="47"/>
      <c r="B737" s="47"/>
      <c r="C737" s="47"/>
      <c r="D737" s="47"/>
      <c r="E737" s="47"/>
    </row>
    <row r="738" spans="1:5" ht="12.75" customHeight="1">
      <c r="A738" s="47"/>
      <c r="B738" s="47"/>
      <c r="C738" s="47"/>
      <c r="D738" s="47"/>
      <c r="E738" s="47"/>
    </row>
    <row r="739" spans="1:5" ht="12.75" customHeight="1">
      <c r="A739" s="47"/>
      <c r="B739" s="47"/>
      <c r="C739" s="47"/>
      <c r="D739" s="47"/>
      <c r="E739" s="47"/>
    </row>
    <row r="740" spans="1:5" ht="12.75" customHeight="1">
      <c r="A740" s="47"/>
      <c r="B740" s="47"/>
      <c r="C740" s="47"/>
      <c r="D740" s="47"/>
      <c r="E740" s="47"/>
    </row>
    <row r="741" spans="1:5" ht="12.75" customHeight="1">
      <c r="A741" s="47"/>
      <c r="B741" s="47"/>
      <c r="C741" s="47"/>
      <c r="D741" s="47"/>
      <c r="E741" s="47"/>
    </row>
    <row r="742" spans="1:5" ht="12.75" customHeight="1">
      <c r="A742" s="47"/>
      <c r="B742" s="47"/>
      <c r="C742" s="47"/>
      <c r="D742" s="47"/>
      <c r="E742" s="47"/>
    </row>
    <row r="743" spans="1:5" ht="12.75" customHeight="1">
      <c r="A743" s="47"/>
      <c r="B743" s="47"/>
      <c r="C743" s="47"/>
      <c r="D743" s="47"/>
      <c r="E743" s="47"/>
    </row>
    <row r="744" spans="1:5" ht="12.75" customHeight="1">
      <c r="A744" s="47"/>
      <c r="B744" s="47"/>
      <c r="C744" s="47"/>
      <c r="D744" s="47"/>
      <c r="E744" s="47"/>
    </row>
    <row r="745" spans="1:5" ht="12.75" customHeight="1">
      <c r="A745" s="47"/>
      <c r="B745" s="47"/>
      <c r="C745" s="47"/>
      <c r="D745" s="47"/>
      <c r="E745" s="47"/>
    </row>
    <row r="746" spans="1:5" ht="12.75" customHeight="1">
      <c r="A746" s="47"/>
      <c r="B746" s="47"/>
      <c r="C746" s="47"/>
      <c r="D746" s="47"/>
      <c r="E746" s="47"/>
    </row>
    <row r="747" spans="1:5" ht="12.75" customHeight="1">
      <c r="A747" s="47"/>
      <c r="B747" s="47"/>
      <c r="C747" s="47"/>
      <c r="D747" s="47"/>
      <c r="E747" s="47"/>
    </row>
    <row r="748" spans="1:5" ht="12.75" customHeight="1">
      <c r="A748" s="47"/>
      <c r="B748" s="47"/>
      <c r="C748" s="47"/>
      <c r="D748" s="47"/>
      <c r="E748" s="47"/>
    </row>
    <row r="749" spans="1:5" ht="12.75" customHeight="1">
      <c r="A749" s="47"/>
      <c r="B749" s="47"/>
      <c r="C749" s="47"/>
      <c r="D749" s="47"/>
      <c r="E749" s="47"/>
    </row>
    <row r="750" spans="1:5" ht="12.75" customHeight="1">
      <c r="A750" s="47"/>
      <c r="B750" s="47"/>
      <c r="C750" s="47"/>
      <c r="D750" s="47"/>
      <c r="E750" s="47"/>
    </row>
    <row r="751" spans="1:5" ht="12.75" customHeight="1">
      <c r="A751" s="47"/>
      <c r="B751" s="47"/>
      <c r="C751" s="47"/>
      <c r="D751" s="47"/>
      <c r="E751" s="47"/>
    </row>
    <row r="752" spans="1:5" ht="12.75" customHeight="1">
      <c r="A752" s="47"/>
      <c r="B752" s="47"/>
      <c r="C752" s="47"/>
      <c r="D752" s="47"/>
      <c r="E752" s="47"/>
    </row>
    <row r="753" spans="1:5" ht="12.75" customHeight="1">
      <c r="A753" s="47"/>
      <c r="B753" s="47"/>
      <c r="C753" s="47"/>
      <c r="D753" s="47"/>
      <c r="E753" s="47"/>
    </row>
    <row r="754" spans="1:5" ht="12.75" customHeight="1">
      <c r="A754" s="47"/>
      <c r="B754" s="47"/>
      <c r="C754" s="47"/>
      <c r="D754" s="47"/>
      <c r="E754" s="47"/>
    </row>
    <row r="755" spans="1:5" ht="12.75" customHeight="1">
      <c r="A755" s="47"/>
      <c r="B755" s="47"/>
      <c r="C755" s="47"/>
      <c r="D755" s="47"/>
      <c r="E755" s="47"/>
    </row>
    <row r="756" spans="1:5" ht="12.75" customHeight="1">
      <c r="A756" s="47"/>
      <c r="B756" s="47"/>
      <c r="C756" s="47"/>
      <c r="D756" s="47"/>
      <c r="E756" s="47"/>
    </row>
    <row r="757" spans="1:5" ht="12.75" customHeight="1">
      <c r="A757" s="47"/>
      <c r="B757" s="47"/>
      <c r="C757" s="47"/>
      <c r="D757" s="47"/>
      <c r="E757" s="47"/>
    </row>
    <row r="758" spans="1:5" ht="12.75" customHeight="1">
      <c r="A758" s="47"/>
      <c r="B758" s="47"/>
      <c r="C758" s="47"/>
      <c r="D758" s="47"/>
      <c r="E758" s="47"/>
    </row>
    <row r="759" spans="1:5" ht="12.75" customHeight="1">
      <c r="A759" s="47"/>
      <c r="B759" s="47"/>
      <c r="C759" s="47"/>
      <c r="D759" s="47"/>
      <c r="E759" s="47"/>
    </row>
    <row r="760" spans="1:5" ht="12.75" customHeight="1">
      <c r="A760" s="47"/>
      <c r="B760" s="47"/>
      <c r="C760" s="47"/>
      <c r="D760" s="47"/>
      <c r="E760" s="47"/>
    </row>
    <row r="761" spans="1:5" ht="12.75" customHeight="1">
      <c r="A761" s="47"/>
      <c r="B761" s="47"/>
      <c r="C761" s="47"/>
      <c r="D761" s="47"/>
      <c r="E761" s="47"/>
    </row>
    <row r="762" spans="1:5" ht="12.75" customHeight="1">
      <c r="A762" s="47"/>
      <c r="B762" s="47"/>
      <c r="C762" s="47"/>
      <c r="D762" s="47"/>
      <c r="E762" s="47"/>
    </row>
    <row r="763" spans="1:5" ht="12.75" customHeight="1">
      <c r="A763" s="47"/>
      <c r="B763" s="47"/>
      <c r="C763" s="47"/>
      <c r="D763" s="47"/>
      <c r="E763" s="47"/>
    </row>
    <row r="764" spans="1:5" ht="12.75" customHeight="1">
      <c r="A764" s="47"/>
      <c r="B764" s="47"/>
      <c r="C764" s="47"/>
      <c r="D764" s="47"/>
      <c r="E764" s="47"/>
    </row>
    <row r="765" spans="1:5" ht="12.75" customHeight="1">
      <c r="A765" s="47"/>
      <c r="B765" s="47"/>
      <c r="C765" s="47"/>
      <c r="D765" s="47"/>
      <c r="E765" s="47"/>
    </row>
    <row r="766" spans="1:5" ht="12.75" customHeight="1">
      <c r="A766" s="47"/>
      <c r="B766" s="47"/>
      <c r="C766" s="47"/>
      <c r="D766" s="47"/>
      <c r="E766" s="47"/>
    </row>
    <row r="767" spans="1:5" ht="12.75" customHeight="1">
      <c r="A767" s="47"/>
      <c r="B767" s="47"/>
      <c r="C767" s="47"/>
      <c r="D767" s="47"/>
      <c r="E767" s="47"/>
    </row>
    <row r="768" spans="1:5" ht="12.75" customHeight="1">
      <c r="A768" s="47"/>
      <c r="B768" s="47"/>
      <c r="C768" s="47"/>
      <c r="D768" s="47"/>
      <c r="E768" s="47"/>
    </row>
    <row r="769" spans="1:5" ht="12.75" customHeight="1">
      <c r="A769" s="47"/>
      <c r="B769" s="47"/>
      <c r="C769" s="47"/>
      <c r="D769" s="47"/>
      <c r="E769" s="47"/>
    </row>
    <row r="770" spans="1:5" ht="12.75" customHeight="1">
      <c r="A770" s="47"/>
      <c r="B770" s="47"/>
      <c r="C770" s="47"/>
      <c r="D770" s="47"/>
      <c r="E770" s="47"/>
    </row>
    <row r="771" spans="1:5" ht="12.75" customHeight="1">
      <c r="A771" s="47"/>
      <c r="B771" s="47"/>
      <c r="C771" s="47"/>
      <c r="D771" s="47"/>
      <c r="E771" s="47"/>
    </row>
    <row r="772" spans="1:5" ht="12.75" customHeight="1">
      <c r="A772" s="47"/>
      <c r="B772" s="47"/>
      <c r="C772" s="47"/>
      <c r="D772" s="47"/>
      <c r="E772" s="47"/>
    </row>
    <row r="773" spans="1:5" ht="12.75" customHeight="1">
      <c r="A773" s="47"/>
      <c r="B773" s="47"/>
      <c r="C773" s="47"/>
      <c r="D773" s="47"/>
      <c r="E773" s="47"/>
    </row>
    <row r="774" spans="1:5" ht="12.75" customHeight="1">
      <c r="A774" s="47"/>
      <c r="B774" s="47"/>
      <c r="C774" s="47"/>
      <c r="D774" s="47"/>
      <c r="E774" s="47"/>
    </row>
    <row r="775" spans="1:5" ht="12.75" customHeight="1">
      <c r="A775" s="47"/>
      <c r="B775" s="47"/>
      <c r="C775" s="47"/>
      <c r="D775" s="47"/>
      <c r="E775" s="47"/>
    </row>
    <row r="776" spans="1:5" ht="12.75" customHeight="1">
      <c r="A776" s="47"/>
      <c r="B776" s="47"/>
      <c r="C776" s="47"/>
      <c r="D776" s="47"/>
      <c r="E776" s="47"/>
    </row>
    <row r="777" spans="1:5" ht="12.75" customHeight="1">
      <c r="A777" s="47"/>
      <c r="B777" s="47"/>
      <c r="C777" s="47"/>
      <c r="D777" s="47"/>
      <c r="E777" s="47"/>
    </row>
    <row r="778" spans="1:5" ht="12.75" customHeight="1">
      <c r="A778" s="47"/>
      <c r="B778" s="47"/>
      <c r="C778" s="47"/>
      <c r="D778" s="47"/>
      <c r="E778" s="47"/>
    </row>
    <row r="779" spans="1:5" ht="12.75" customHeight="1">
      <c r="A779" s="47"/>
      <c r="B779" s="47"/>
      <c r="C779" s="47"/>
      <c r="D779" s="47"/>
      <c r="E779" s="47"/>
    </row>
    <row r="780" spans="1:5" ht="12.75" customHeight="1">
      <c r="A780" s="47"/>
      <c r="B780" s="47"/>
      <c r="C780" s="47"/>
      <c r="D780" s="47"/>
      <c r="E780" s="47"/>
    </row>
    <row r="781" spans="1:5" ht="12.75" customHeight="1">
      <c r="A781" s="47"/>
      <c r="B781" s="47"/>
      <c r="C781" s="47"/>
      <c r="D781" s="47"/>
      <c r="E781" s="47"/>
    </row>
    <row r="782" spans="1:5" ht="12.75" customHeight="1">
      <c r="A782" s="47"/>
      <c r="B782" s="47"/>
      <c r="C782" s="47"/>
      <c r="D782" s="47"/>
      <c r="E782" s="47"/>
    </row>
    <row r="783" spans="1:5" ht="12.75" customHeight="1">
      <c r="A783" s="47"/>
      <c r="B783" s="47"/>
      <c r="C783" s="47"/>
      <c r="D783" s="47"/>
      <c r="E783" s="47"/>
    </row>
    <row r="784" spans="1:5" ht="12.75" customHeight="1">
      <c r="A784" s="47"/>
      <c r="B784" s="47"/>
      <c r="C784" s="47"/>
      <c r="D784" s="47"/>
      <c r="E784" s="47"/>
    </row>
    <row r="785" spans="1:5" ht="12.75" customHeight="1">
      <c r="A785" s="47"/>
      <c r="B785" s="47"/>
      <c r="C785" s="47"/>
      <c r="D785" s="47"/>
      <c r="E785" s="47"/>
    </row>
    <row r="786" spans="1:5" ht="12.75" customHeight="1">
      <c r="A786" s="47"/>
      <c r="B786" s="47"/>
      <c r="C786" s="47"/>
      <c r="D786" s="47"/>
      <c r="E786" s="47"/>
    </row>
    <row r="787" spans="1:5" ht="12.75" customHeight="1">
      <c r="A787" s="47"/>
      <c r="B787" s="47"/>
      <c r="C787" s="47"/>
      <c r="D787" s="47"/>
      <c r="E787" s="47"/>
    </row>
    <row r="788" spans="1:5" ht="12.75" customHeight="1">
      <c r="A788" s="47"/>
      <c r="B788" s="47"/>
      <c r="C788" s="47"/>
      <c r="D788" s="47"/>
      <c r="E788" s="47"/>
    </row>
    <row r="789" spans="1:5" ht="12.75" customHeight="1">
      <c r="A789" s="47"/>
      <c r="B789" s="47"/>
      <c r="C789" s="47"/>
      <c r="D789" s="47"/>
      <c r="E789" s="47"/>
    </row>
    <row r="790" spans="1:5" ht="12.75" customHeight="1">
      <c r="A790" s="47"/>
      <c r="B790" s="47"/>
      <c r="C790" s="47"/>
      <c r="D790" s="47"/>
      <c r="E790" s="47"/>
    </row>
    <row r="791" spans="1:5" ht="12.75" customHeight="1">
      <c r="A791" s="47"/>
      <c r="B791" s="47"/>
      <c r="C791" s="47"/>
      <c r="D791" s="47"/>
      <c r="E791" s="47"/>
    </row>
    <row r="792" spans="1:5" ht="12.75" customHeight="1">
      <c r="A792" s="47"/>
      <c r="B792" s="47"/>
      <c r="C792" s="47"/>
      <c r="D792" s="47"/>
      <c r="E792" s="47"/>
    </row>
    <row r="793" spans="1:5" ht="12.75" customHeight="1">
      <c r="A793" s="47"/>
      <c r="B793" s="47"/>
      <c r="C793" s="47"/>
      <c r="D793" s="47"/>
      <c r="E793" s="47"/>
    </row>
    <row r="794" spans="1:5" ht="12.75" customHeight="1">
      <c r="A794" s="47"/>
      <c r="B794" s="47"/>
      <c r="C794" s="47"/>
      <c r="D794" s="47"/>
      <c r="E794" s="47"/>
    </row>
    <row r="795" spans="1:5" ht="12.75" customHeight="1">
      <c r="A795" s="47"/>
      <c r="B795" s="47"/>
      <c r="C795" s="47"/>
      <c r="D795" s="47"/>
      <c r="E795" s="47"/>
    </row>
    <row r="796" spans="1:5" ht="12.75" customHeight="1">
      <c r="A796" s="47"/>
      <c r="B796" s="47"/>
      <c r="C796" s="47"/>
      <c r="D796" s="47"/>
      <c r="E796" s="47"/>
    </row>
    <row r="797" spans="1:5" ht="12.75" customHeight="1">
      <c r="A797" s="47"/>
      <c r="B797" s="47"/>
      <c r="C797" s="47"/>
      <c r="D797" s="47"/>
      <c r="E797" s="47"/>
    </row>
    <row r="798" spans="1:5" ht="12.75" customHeight="1">
      <c r="A798" s="47"/>
      <c r="B798" s="47"/>
      <c r="C798" s="47"/>
      <c r="D798" s="47"/>
      <c r="E798" s="47"/>
    </row>
    <row r="799" spans="1:5" ht="12.75" customHeight="1">
      <c r="A799" s="47"/>
      <c r="B799" s="47"/>
      <c r="C799" s="47"/>
      <c r="D799" s="47"/>
      <c r="E799" s="47"/>
    </row>
    <row r="800" spans="1:5" ht="12.75" customHeight="1">
      <c r="A800" s="47"/>
      <c r="B800" s="47"/>
      <c r="C800" s="47"/>
      <c r="D800" s="47"/>
      <c r="E800" s="47"/>
    </row>
    <row r="801" spans="1:5" ht="12.75" customHeight="1">
      <c r="A801" s="47"/>
      <c r="B801" s="47"/>
      <c r="C801" s="47"/>
      <c r="D801" s="47"/>
      <c r="E801" s="47"/>
    </row>
    <row r="802" spans="1:5" ht="12.75" customHeight="1">
      <c r="A802" s="47"/>
      <c r="B802" s="47"/>
      <c r="C802" s="47"/>
      <c r="D802" s="47"/>
      <c r="E802" s="47"/>
    </row>
    <row r="803" spans="1:5" ht="12.75" customHeight="1">
      <c r="A803" s="47"/>
      <c r="B803" s="47"/>
      <c r="C803" s="47"/>
      <c r="D803" s="47"/>
      <c r="E803" s="47"/>
    </row>
    <row r="804" spans="1:5" ht="12.75" customHeight="1">
      <c r="A804" s="47"/>
      <c r="B804" s="47"/>
      <c r="C804" s="47"/>
      <c r="D804" s="47"/>
      <c r="E804" s="47"/>
    </row>
    <row r="805" spans="1:5" ht="12.75" customHeight="1">
      <c r="A805" s="47"/>
      <c r="B805" s="47"/>
      <c r="C805" s="47"/>
      <c r="D805" s="47"/>
      <c r="E805" s="47"/>
    </row>
    <row r="806" spans="1:5" ht="12.75" customHeight="1">
      <c r="A806" s="47"/>
      <c r="B806" s="47"/>
      <c r="C806" s="47"/>
      <c r="D806" s="47"/>
      <c r="E806" s="47"/>
    </row>
    <row r="807" spans="1:5" ht="12.75" customHeight="1">
      <c r="A807" s="47"/>
      <c r="B807" s="47"/>
      <c r="C807" s="47"/>
      <c r="D807" s="47"/>
      <c r="E807" s="47"/>
    </row>
    <row r="808" spans="1:5" ht="12.75" customHeight="1">
      <c r="A808" s="47"/>
      <c r="B808" s="47"/>
      <c r="C808" s="47"/>
      <c r="D808" s="47"/>
      <c r="E808" s="47"/>
    </row>
    <row r="809" spans="1:5" ht="12.75" customHeight="1">
      <c r="A809" s="47"/>
      <c r="B809" s="47"/>
      <c r="C809" s="47"/>
      <c r="D809" s="47"/>
      <c r="E809" s="47"/>
    </row>
    <row r="810" spans="1:5" ht="12.75" customHeight="1">
      <c r="A810" s="47"/>
      <c r="B810" s="47"/>
      <c r="C810" s="47"/>
      <c r="D810" s="47"/>
      <c r="E810" s="47"/>
    </row>
    <row r="811" spans="1:5" ht="12.75" customHeight="1">
      <c r="A811" s="47"/>
      <c r="B811" s="47"/>
      <c r="C811" s="47"/>
      <c r="D811" s="47"/>
      <c r="E811" s="47"/>
    </row>
    <row r="812" spans="1:5" ht="12.75" customHeight="1">
      <c r="A812" s="47"/>
      <c r="B812" s="47"/>
      <c r="C812" s="47"/>
      <c r="D812" s="47"/>
      <c r="E812" s="47"/>
    </row>
    <row r="813" spans="1:5" ht="12.75" customHeight="1">
      <c r="A813" s="47"/>
      <c r="B813" s="47"/>
      <c r="C813" s="47"/>
      <c r="D813" s="47"/>
      <c r="E813" s="47"/>
    </row>
    <row r="814" spans="1:5" ht="12.75" customHeight="1">
      <c r="A814" s="47"/>
      <c r="B814" s="47"/>
      <c r="C814" s="47"/>
      <c r="D814" s="47"/>
      <c r="E814" s="47"/>
    </row>
    <row r="815" spans="1:5" ht="12.75" customHeight="1">
      <c r="A815" s="47"/>
      <c r="B815" s="47"/>
      <c r="C815" s="47"/>
      <c r="D815" s="47"/>
      <c r="E815" s="47"/>
    </row>
    <row r="816" spans="1:5" ht="12.75" customHeight="1">
      <c r="A816" s="47"/>
      <c r="B816" s="47"/>
      <c r="C816" s="47"/>
      <c r="D816" s="47"/>
      <c r="E816" s="47"/>
    </row>
    <row r="817" spans="1:5" ht="12.75" customHeight="1">
      <c r="A817" s="47"/>
      <c r="B817" s="47"/>
      <c r="C817" s="47"/>
      <c r="D817" s="47"/>
      <c r="E817" s="47"/>
    </row>
    <row r="818" spans="1:5" ht="12.75" customHeight="1">
      <c r="A818" s="47"/>
      <c r="B818" s="47"/>
      <c r="C818" s="47"/>
      <c r="D818" s="47"/>
      <c r="E818" s="47"/>
    </row>
    <row r="819" spans="1:5" ht="12.75" customHeight="1">
      <c r="A819" s="47"/>
      <c r="B819" s="47"/>
      <c r="C819" s="47"/>
      <c r="D819" s="47"/>
      <c r="E819" s="47"/>
    </row>
    <row r="820" spans="1:5" ht="12.75" customHeight="1">
      <c r="A820" s="47"/>
      <c r="B820" s="47"/>
      <c r="C820" s="47"/>
      <c r="D820" s="47"/>
      <c r="E820" s="47"/>
    </row>
    <row r="821" spans="1:5" ht="12.75" customHeight="1">
      <c r="A821" s="47"/>
      <c r="B821" s="47"/>
      <c r="C821" s="47"/>
      <c r="D821" s="47"/>
      <c r="E821" s="47"/>
    </row>
    <row r="822" spans="1:5" ht="12.75" customHeight="1">
      <c r="A822" s="47"/>
      <c r="B822" s="47"/>
      <c r="C822" s="47"/>
      <c r="D822" s="47"/>
      <c r="E822" s="47"/>
    </row>
    <row r="823" spans="1:5" ht="12.75" customHeight="1">
      <c r="A823" s="47"/>
      <c r="B823" s="47"/>
      <c r="C823" s="47"/>
      <c r="D823" s="47"/>
      <c r="E823" s="47"/>
    </row>
    <row r="824" spans="1:5" ht="12.75" customHeight="1">
      <c r="A824" s="47"/>
      <c r="B824" s="47"/>
      <c r="C824" s="47"/>
      <c r="D824" s="47"/>
      <c r="E824" s="47"/>
    </row>
    <row r="825" spans="1:5" ht="12.75" customHeight="1">
      <c r="A825" s="47"/>
      <c r="B825" s="47"/>
      <c r="C825" s="47"/>
      <c r="D825" s="47"/>
      <c r="E825" s="47"/>
    </row>
    <row r="826" spans="1:5" ht="12.75" customHeight="1">
      <c r="A826" s="47"/>
      <c r="B826" s="47"/>
      <c r="C826" s="47"/>
      <c r="D826" s="47"/>
      <c r="E826" s="47"/>
    </row>
    <row r="827" spans="1:5" ht="12.75" customHeight="1">
      <c r="A827" s="47"/>
      <c r="B827" s="47"/>
      <c r="C827" s="47"/>
      <c r="D827" s="47"/>
      <c r="E827" s="47"/>
    </row>
    <row r="828" spans="1:5" ht="12.75" customHeight="1">
      <c r="A828" s="47"/>
      <c r="B828" s="47"/>
      <c r="C828" s="47"/>
      <c r="D828" s="47"/>
      <c r="E828" s="47"/>
    </row>
    <row r="829" spans="1:5" ht="12.75" customHeight="1">
      <c r="A829" s="47"/>
      <c r="B829" s="47"/>
      <c r="C829" s="47"/>
      <c r="D829" s="47"/>
      <c r="E829" s="47"/>
    </row>
    <row r="830" spans="1:5" ht="12.75" customHeight="1">
      <c r="A830" s="47"/>
      <c r="B830" s="47"/>
      <c r="C830" s="47"/>
      <c r="D830" s="47"/>
      <c r="E830" s="47"/>
    </row>
    <row r="831" spans="1:5" ht="12.75" customHeight="1">
      <c r="A831" s="47"/>
      <c r="B831" s="47"/>
      <c r="C831" s="47"/>
      <c r="D831" s="47"/>
      <c r="E831" s="47"/>
    </row>
    <row r="832" spans="1:5" ht="12.75" customHeight="1">
      <c r="A832" s="47"/>
      <c r="B832" s="47"/>
      <c r="C832" s="47"/>
      <c r="D832" s="47"/>
      <c r="E832" s="47"/>
    </row>
    <row r="833" spans="1:5" ht="12.75" customHeight="1">
      <c r="A833" s="47"/>
      <c r="B833" s="47"/>
      <c r="C833" s="47"/>
      <c r="D833" s="47"/>
      <c r="E833" s="47"/>
    </row>
    <row r="834" spans="1:5" ht="12.75" customHeight="1">
      <c r="A834" s="47"/>
      <c r="B834" s="47"/>
      <c r="C834" s="47"/>
      <c r="D834" s="47"/>
      <c r="E834" s="47"/>
    </row>
    <row r="835" spans="1:5" ht="12.75" customHeight="1">
      <c r="A835" s="47"/>
      <c r="B835" s="47"/>
      <c r="C835" s="47"/>
      <c r="D835" s="47"/>
      <c r="E835" s="47"/>
    </row>
    <row r="836" spans="1:5" ht="12.75" customHeight="1">
      <c r="A836" s="47"/>
      <c r="B836" s="47"/>
      <c r="C836" s="47"/>
      <c r="D836" s="47"/>
      <c r="E836" s="47"/>
    </row>
    <row r="837" spans="1:5" ht="12.75" customHeight="1">
      <c r="A837" s="47"/>
      <c r="B837" s="47"/>
      <c r="C837" s="47"/>
      <c r="D837" s="47"/>
      <c r="E837" s="47"/>
    </row>
    <row r="838" spans="1:5" ht="12.75" customHeight="1">
      <c r="A838" s="47"/>
      <c r="B838" s="47"/>
      <c r="C838" s="47"/>
      <c r="D838" s="47"/>
      <c r="E838" s="47"/>
    </row>
    <row r="839" spans="1:5" ht="12.75" customHeight="1">
      <c r="A839" s="47"/>
      <c r="B839" s="47"/>
      <c r="C839" s="47"/>
      <c r="D839" s="47"/>
      <c r="E839" s="47"/>
    </row>
    <row r="840" spans="1:5" ht="12.75" customHeight="1">
      <c r="A840" s="47"/>
      <c r="B840" s="47"/>
      <c r="C840" s="47"/>
      <c r="D840" s="47"/>
      <c r="E840" s="47"/>
    </row>
    <row r="841" spans="1:5" ht="12.75" customHeight="1">
      <c r="A841" s="47"/>
      <c r="B841" s="47"/>
      <c r="C841" s="47"/>
      <c r="D841" s="47"/>
      <c r="E841" s="47"/>
    </row>
    <row r="842" spans="1:5" ht="12.75" customHeight="1">
      <c r="A842" s="47"/>
      <c r="B842" s="47"/>
      <c r="C842" s="47"/>
      <c r="D842" s="47"/>
      <c r="E842" s="47"/>
    </row>
    <row r="843" spans="1:5" ht="12.75" customHeight="1">
      <c r="A843" s="47"/>
      <c r="B843" s="47"/>
      <c r="C843" s="47"/>
      <c r="D843" s="47"/>
      <c r="E843" s="47"/>
    </row>
    <row r="844" spans="1:5" ht="12.75" customHeight="1">
      <c r="A844" s="47"/>
      <c r="B844" s="47"/>
      <c r="C844" s="47"/>
      <c r="D844" s="47"/>
      <c r="E844" s="47"/>
    </row>
    <row r="845" spans="1:5" ht="12.75" customHeight="1">
      <c r="A845" s="47"/>
      <c r="B845" s="47"/>
      <c r="C845" s="47"/>
      <c r="D845" s="47"/>
      <c r="E845" s="47"/>
    </row>
    <row r="846" spans="1:5" ht="12.75" customHeight="1">
      <c r="A846" s="47"/>
      <c r="B846" s="47"/>
      <c r="C846" s="47"/>
      <c r="D846" s="47"/>
      <c r="E846" s="47"/>
    </row>
    <row r="847" spans="1:5" ht="12.75" customHeight="1">
      <c r="A847" s="47"/>
      <c r="B847" s="47"/>
      <c r="C847" s="47"/>
      <c r="D847" s="47"/>
      <c r="E847" s="47"/>
    </row>
    <row r="848" spans="1:5" ht="12.75" customHeight="1">
      <c r="A848" s="47"/>
      <c r="B848" s="47"/>
      <c r="C848" s="47"/>
      <c r="D848" s="47"/>
      <c r="E848" s="47"/>
    </row>
    <row r="849" spans="1:5" ht="12.75" customHeight="1">
      <c r="A849" s="47"/>
      <c r="B849" s="47"/>
      <c r="C849" s="47"/>
      <c r="D849" s="47"/>
      <c r="E849" s="47"/>
    </row>
    <row r="850" spans="1:5" ht="12.75" customHeight="1">
      <c r="A850" s="47"/>
      <c r="B850" s="47"/>
      <c r="C850" s="47"/>
      <c r="D850" s="47"/>
      <c r="E850" s="47"/>
    </row>
    <row r="851" spans="1:5" ht="12.75" customHeight="1">
      <c r="A851" s="47"/>
      <c r="B851" s="47"/>
      <c r="C851" s="47"/>
      <c r="D851" s="47"/>
      <c r="E851" s="47"/>
    </row>
    <row r="852" spans="1:5" ht="12.75" customHeight="1">
      <c r="A852" s="47"/>
      <c r="B852" s="47"/>
      <c r="C852" s="47"/>
      <c r="D852" s="47"/>
      <c r="E852" s="47"/>
    </row>
    <row r="853" spans="1:5" ht="12.75" customHeight="1">
      <c r="A853" s="47"/>
      <c r="B853" s="47"/>
      <c r="C853" s="47"/>
      <c r="D853" s="47"/>
      <c r="E853" s="47"/>
    </row>
    <row r="854" spans="1:5" ht="12.75" customHeight="1">
      <c r="A854" s="47"/>
      <c r="B854" s="47"/>
      <c r="C854" s="47"/>
      <c r="D854" s="47"/>
      <c r="E854" s="47"/>
    </row>
    <row r="855" spans="1:5" ht="12.75" customHeight="1">
      <c r="A855" s="47"/>
      <c r="B855" s="47"/>
      <c r="C855" s="47"/>
      <c r="D855" s="47"/>
      <c r="E855" s="47"/>
    </row>
    <row r="856" spans="1:5" ht="12.75" customHeight="1">
      <c r="A856" s="47"/>
      <c r="B856" s="47"/>
      <c r="C856" s="47"/>
      <c r="D856" s="47"/>
      <c r="E856" s="47"/>
    </row>
    <row r="857" spans="1:5" ht="12.75" customHeight="1">
      <c r="A857" s="47"/>
      <c r="B857" s="47"/>
      <c r="C857" s="47"/>
      <c r="D857" s="47"/>
      <c r="E857" s="47"/>
    </row>
    <row r="858" spans="1:5" ht="12.75" customHeight="1">
      <c r="A858" s="47"/>
      <c r="B858" s="47"/>
      <c r="C858" s="47"/>
      <c r="D858" s="47"/>
      <c r="E858" s="47"/>
    </row>
    <row r="859" spans="1:5" ht="12.75" customHeight="1">
      <c r="A859" s="47"/>
      <c r="B859" s="47"/>
      <c r="C859" s="47"/>
      <c r="D859" s="47"/>
      <c r="E859" s="47"/>
    </row>
    <row r="860" spans="1:5" ht="12.75" customHeight="1">
      <c r="A860" s="47"/>
      <c r="B860" s="47"/>
      <c r="C860" s="47"/>
      <c r="D860" s="47"/>
      <c r="E860" s="47"/>
    </row>
    <row r="861" spans="1:5" ht="12.75" customHeight="1">
      <c r="A861" s="47"/>
      <c r="B861" s="47"/>
      <c r="C861" s="47"/>
      <c r="D861" s="47"/>
      <c r="E861" s="47"/>
    </row>
    <row r="862" spans="1:5" ht="12.75" customHeight="1">
      <c r="A862" s="47"/>
      <c r="B862" s="47"/>
      <c r="C862" s="47"/>
      <c r="D862" s="47"/>
      <c r="E862" s="47"/>
    </row>
    <row r="863" spans="1:5" ht="12.75" customHeight="1">
      <c r="A863" s="47"/>
      <c r="B863" s="47"/>
      <c r="C863" s="47"/>
      <c r="D863" s="47"/>
      <c r="E863" s="47"/>
    </row>
    <row r="864" spans="1:5" ht="12.75" customHeight="1">
      <c r="A864" s="47"/>
      <c r="B864" s="47"/>
      <c r="C864" s="47"/>
      <c r="D864" s="47"/>
      <c r="E864" s="47"/>
    </row>
    <row r="865" spans="1:5" ht="12.75" customHeight="1">
      <c r="A865" s="47"/>
      <c r="B865" s="47"/>
      <c r="C865" s="47"/>
      <c r="D865" s="47"/>
      <c r="E865" s="47"/>
    </row>
    <row r="866" spans="1:5" ht="12.75" customHeight="1">
      <c r="A866" s="47"/>
      <c r="B866" s="47"/>
      <c r="C866" s="47"/>
      <c r="D866" s="47"/>
      <c r="E866" s="47"/>
    </row>
    <row r="867" spans="1:5" ht="12.75" customHeight="1">
      <c r="A867" s="47"/>
      <c r="B867" s="47"/>
      <c r="C867" s="47"/>
      <c r="D867" s="47"/>
      <c r="E867" s="47"/>
    </row>
    <row r="868" spans="1:5" ht="12.75" customHeight="1">
      <c r="A868" s="47"/>
      <c r="B868" s="47"/>
      <c r="C868" s="47"/>
      <c r="D868" s="47"/>
      <c r="E868" s="47"/>
    </row>
    <row r="869" spans="1:5" ht="12.75" customHeight="1">
      <c r="A869" s="47"/>
      <c r="B869" s="47"/>
      <c r="C869" s="47"/>
      <c r="D869" s="47"/>
      <c r="E869" s="47"/>
    </row>
    <row r="870" spans="1:5" ht="12.75" customHeight="1">
      <c r="A870" s="47"/>
      <c r="B870" s="47"/>
      <c r="C870" s="47"/>
      <c r="D870" s="47"/>
      <c r="E870" s="47"/>
    </row>
    <row r="871" spans="1:5" ht="12.75" customHeight="1">
      <c r="A871" s="47"/>
      <c r="B871" s="47"/>
      <c r="C871" s="47"/>
      <c r="D871" s="47"/>
      <c r="E871" s="47"/>
    </row>
    <row r="872" spans="1:5" ht="12.75" customHeight="1">
      <c r="A872" s="47"/>
      <c r="B872" s="47"/>
      <c r="C872" s="47"/>
      <c r="D872" s="47"/>
      <c r="E872" s="47"/>
    </row>
    <row r="873" spans="1:5" ht="12.75" customHeight="1">
      <c r="A873" s="47"/>
      <c r="B873" s="47"/>
      <c r="C873" s="47"/>
      <c r="D873" s="47"/>
      <c r="E873" s="47"/>
    </row>
    <row r="874" spans="1:5" ht="12.75" customHeight="1">
      <c r="A874" s="47"/>
      <c r="B874" s="47"/>
      <c r="C874" s="47"/>
      <c r="D874" s="47"/>
      <c r="E874" s="47"/>
    </row>
    <row r="875" spans="1:5" ht="12.75" customHeight="1">
      <c r="A875" s="47"/>
      <c r="B875" s="47"/>
      <c r="C875" s="47"/>
      <c r="D875" s="47"/>
      <c r="E875" s="47"/>
    </row>
    <row r="876" spans="1:5" ht="12.75" customHeight="1">
      <c r="A876" s="47"/>
      <c r="B876" s="47"/>
      <c r="C876" s="47"/>
      <c r="D876" s="47"/>
      <c r="E876" s="47"/>
    </row>
    <row r="877" spans="1:5" ht="12.75" customHeight="1">
      <c r="A877" s="47"/>
      <c r="B877" s="47"/>
      <c r="C877" s="47"/>
      <c r="D877" s="47"/>
      <c r="E877" s="47"/>
    </row>
    <row r="878" spans="1:5" ht="12.75" customHeight="1">
      <c r="A878" s="47"/>
      <c r="B878" s="47"/>
      <c r="C878" s="47"/>
      <c r="D878" s="47"/>
      <c r="E878" s="47"/>
    </row>
    <row r="879" spans="1:5" ht="12.75" customHeight="1">
      <c r="A879" s="47"/>
      <c r="B879" s="47"/>
      <c r="C879" s="47"/>
      <c r="D879" s="47"/>
      <c r="E879" s="47"/>
    </row>
    <row r="880" spans="1:5" ht="12.75" customHeight="1">
      <c r="A880" s="47"/>
      <c r="B880" s="47"/>
      <c r="C880" s="47"/>
      <c r="D880" s="47"/>
      <c r="E880" s="47"/>
    </row>
    <row r="881" spans="1:5" ht="12.75" customHeight="1">
      <c r="A881" s="47"/>
      <c r="B881" s="47"/>
      <c r="C881" s="47"/>
      <c r="D881" s="47"/>
      <c r="E881" s="47"/>
    </row>
    <row r="882" spans="1:5" ht="12.75" customHeight="1">
      <c r="A882" s="47"/>
      <c r="B882" s="47"/>
      <c r="C882" s="47"/>
      <c r="D882" s="47"/>
      <c r="E882" s="47"/>
    </row>
    <row r="883" spans="1:5" ht="12.75" customHeight="1">
      <c r="A883" s="47"/>
      <c r="B883" s="47"/>
      <c r="C883" s="47"/>
      <c r="D883" s="47"/>
      <c r="E883" s="47"/>
    </row>
    <row r="884" spans="1:5" ht="12.75" customHeight="1">
      <c r="A884" s="47"/>
      <c r="B884" s="47"/>
      <c r="C884" s="47"/>
      <c r="D884" s="47"/>
      <c r="E884" s="47"/>
    </row>
    <row r="885" spans="1:5" ht="12.75" customHeight="1">
      <c r="A885" s="47"/>
      <c r="B885" s="47"/>
      <c r="C885" s="47"/>
      <c r="D885" s="47"/>
      <c r="E885" s="47"/>
    </row>
    <row r="886" spans="1:5" ht="12.75" customHeight="1">
      <c r="A886" s="47"/>
      <c r="B886" s="47"/>
      <c r="C886" s="47"/>
      <c r="D886" s="47"/>
      <c r="E886" s="47"/>
    </row>
    <row r="887" spans="1:5" ht="12.75" customHeight="1">
      <c r="A887" s="47"/>
      <c r="B887" s="47"/>
      <c r="C887" s="47"/>
      <c r="D887" s="47"/>
      <c r="E887" s="47"/>
    </row>
    <row r="888" spans="1:5" ht="12.75" customHeight="1">
      <c r="A888" s="47"/>
      <c r="B888" s="47"/>
      <c r="C888" s="47"/>
      <c r="D888" s="47"/>
      <c r="E888" s="47"/>
    </row>
    <row r="889" spans="1:5" ht="12.75" customHeight="1">
      <c r="A889" s="47"/>
      <c r="B889" s="47"/>
      <c r="C889" s="47"/>
      <c r="D889" s="47"/>
      <c r="E889" s="47"/>
    </row>
    <row r="890" spans="1:5" ht="12.75" customHeight="1">
      <c r="A890" s="47"/>
      <c r="B890" s="47"/>
      <c r="C890" s="47"/>
      <c r="D890" s="47"/>
      <c r="E890" s="47"/>
    </row>
    <row r="891" spans="1:5" ht="12.75" customHeight="1">
      <c r="A891" s="47"/>
      <c r="B891" s="47"/>
      <c r="C891" s="47"/>
      <c r="D891" s="47"/>
      <c r="E891" s="47"/>
    </row>
    <row r="892" spans="1:5" ht="12.75" customHeight="1">
      <c r="A892" s="47"/>
      <c r="B892" s="47"/>
      <c r="C892" s="47"/>
      <c r="D892" s="47"/>
      <c r="E892" s="47"/>
    </row>
    <row r="893" spans="1:5" ht="12.75" customHeight="1">
      <c r="A893" s="47"/>
      <c r="B893" s="47"/>
      <c r="C893" s="47"/>
      <c r="D893" s="47"/>
      <c r="E893" s="47"/>
    </row>
    <row r="894" spans="1:5" ht="12.75" customHeight="1">
      <c r="A894" s="47"/>
      <c r="B894" s="47"/>
      <c r="C894" s="47"/>
      <c r="D894" s="47"/>
      <c r="E894" s="47"/>
    </row>
    <row r="895" spans="1:5" ht="12.75" customHeight="1">
      <c r="A895" s="47"/>
      <c r="B895" s="47"/>
      <c r="C895" s="47"/>
      <c r="D895" s="47"/>
      <c r="E895" s="47"/>
    </row>
    <row r="896" spans="1:5" ht="12.75" customHeight="1">
      <c r="A896" s="47"/>
      <c r="B896" s="47"/>
      <c r="C896" s="47"/>
      <c r="D896" s="47"/>
      <c r="E896" s="47"/>
    </row>
    <row r="897" spans="1:5" ht="12.75" customHeight="1">
      <c r="A897" s="47"/>
      <c r="B897" s="47"/>
      <c r="C897" s="47"/>
      <c r="D897" s="47"/>
      <c r="E897" s="47"/>
    </row>
    <row r="898" spans="1:5" ht="12.75" customHeight="1">
      <c r="A898" s="47"/>
      <c r="B898" s="47"/>
      <c r="C898" s="47"/>
      <c r="D898" s="47"/>
      <c r="E898" s="47"/>
    </row>
    <row r="899" spans="1:5" ht="12.75" customHeight="1">
      <c r="A899" s="47"/>
      <c r="B899" s="47"/>
      <c r="C899" s="47"/>
      <c r="D899" s="47"/>
      <c r="E899" s="47"/>
    </row>
    <row r="900" spans="1:5" ht="12.75" customHeight="1">
      <c r="A900" s="47"/>
      <c r="B900" s="47"/>
      <c r="C900" s="47"/>
      <c r="D900" s="47"/>
      <c r="E900" s="47"/>
    </row>
    <row r="901" spans="1:5" ht="12.75" customHeight="1">
      <c r="A901" s="47"/>
      <c r="B901" s="47"/>
      <c r="C901" s="47"/>
      <c r="D901" s="47"/>
      <c r="E901" s="47"/>
    </row>
    <row r="902" spans="1:5" ht="12.75" customHeight="1">
      <c r="A902" s="47"/>
      <c r="B902" s="47"/>
      <c r="C902" s="47"/>
      <c r="D902" s="47"/>
      <c r="E902" s="47"/>
    </row>
    <row r="903" spans="1:5" ht="12.75" customHeight="1">
      <c r="A903" s="47"/>
      <c r="B903" s="47"/>
      <c r="C903" s="47"/>
      <c r="D903" s="47"/>
      <c r="E903" s="47"/>
    </row>
    <row r="904" spans="1:5" ht="12.75" customHeight="1">
      <c r="A904" s="47"/>
      <c r="B904" s="47"/>
      <c r="C904" s="47"/>
      <c r="D904" s="47"/>
      <c r="E904" s="47"/>
    </row>
    <row r="905" spans="1:5" ht="12.75" customHeight="1">
      <c r="A905" s="47"/>
      <c r="B905" s="47"/>
      <c r="C905" s="47"/>
      <c r="D905" s="47"/>
      <c r="E905" s="47"/>
    </row>
    <row r="906" spans="1:5" ht="12.75" customHeight="1">
      <c r="A906" s="47"/>
      <c r="B906" s="47"/>
      <c r="C906" s="47"/>
      <c r="D906" s="47"/>
      <c r="E906" s="47"/>
    </row>
    <row r="907" spans="1:5" ht="12.75" customHeight="1">
      <c r="A907" s="47"/>
      <c r="B907" s="47"/>
      <c r="C907" s="47"/>
      <c r="D907" s="47"/>
      <c r="E907" s="47"/>
    </row>
    <row r="908" spans="1:5" ht="12.75" customHeight="1">
      <c r="A908" s="47"/>
      <c r="B908" s="47"/>
      <c r="C908" s="47"/>
      <c r="D908" s="47"/>
      <c r="E908" s="47"/>
    </row>
    <row r="909" spans="1:5" ht="12.75" customHeight="1">
      <c r="A909" s="47"/>
      <c r="B909" s="47"/>
      <c r="C909" s="47"/>
      <c r="D909" s="47"/>
      <c r="E909" s="47"/>
    </row>
    <row r="910" spans="1:5" ht="12.75" customHeight="1">
      <c r="A910" s="47"/>
      <c r="B910" s="47"/>
      <c r="C910" s="47"/>
      <c r="D910" s="47"/>
      <c r="E910" s="47"/>
    </row>
    <row r="911" spans="1:5" ht="12.75" customHeight="1">
      <c r="A911" s="47"/>
      <c r="B911" s="47"/>
      <c r="C911" s="47"/>
      <c r="D911" s="47"/>
      <c r="E911" s="47"/>
    </row>
    <row r="912" spans="1:5" ht="12.75" customHeight="1">
      <c r="A912" s="47"/>
      <c r="B912" s="47"/>
      <c r="C912" s="47"/>
      <c r="D912" s="47"/>
      <c r="E912" s="47"/>
    </row>
    <row r="913" spans="1:5" ht="12.75" customHeight="1">
      <c r="A913" s="47"/>
      <c r="B913" s="47"/>
      <c r="C913" s="47"/>
      <c r="D913" s="47"/>
      <c r="E913" s="47"/>
    </row>
    <row r="914" spans="1:5" ht="12.75" customHeight="1">
      <c r="A914" s="47"/>
      <c r="B914" s="47"/>
      <c r="C914" s="47"/>
      <c r="D914" s="47"/>
      <c r="E914" s="47"/>
    </row>
    <row r="915" spans="1:5" ht="12.75" customHeight="1">
      <c r="A915" s="47"/>
      <c r="B915" s="47"/>
      <c r="C915" s="47"/>
      <c r="D915" s="47"/>
      <c r="E915" s="47"/>
    </row>
    <row r="916" spans="1:5" ht="12.75" customHeight="1">
      <c r="A916" s="47"/>
      <c r="B916" s="47"/>
      <c r="C916" s="47"/>
      <c r="D916" s="47"/>
      <c r="E916" s="47"/>
    </row>
    <row r="917" spans="1:5" ht="12.75" customHeight="1">
      <c r="A917" s="47"/>
      <c r="B917" s="47"/>
      <c r="C917" s="47"/>
      <c r="D917" s="47"/>
      <c r="E917" s="47"/>
    </row>
    <row r="918" spans="1:5" ht="12.75" customHeight="1">
      <c r="A918" s="47"/>
      <c r="B918" s="47"/>
      <c r="C918" s="47"/>
      <c r="D918" s="47"/>
      <c r="E918" s="47"/>
    </row>
    <row r="919" spans="1:5" ht="12.75" customHeight="1">
      <c r="A919" s="47"/>
      <c r="B919" s="47"/>
      <c r="C919" s="47"/>
      <c r="D919" s="47"/>
      <c r="E919" s="47"/>
    </row>
    <row r="920" spans="1:5" ht="12.75" customHeight="1">
      <c r="A920" s="47"/>
      <c r="B920" s="47"/>
      <c r="C920" s="47"/>
      <c r="D920" s="47"/>
      <c r="E920" s="47"/>
    </row>
    <row r="921" spans="1:5" ht="12.75" customHeight="1">
      <c r="A921" s="47"/>
      <c r="B921" s="47"/>
      <c r="C921" s="47"/>
      <c r="D921" s="47"/>
      <c r="E921" s="47"/>
    </row>
    <row r="922" spans="1:5" ht="12.75" customHeight="1">
      <c r="A922" s="47"/>
      <c r="B922" s="47"/>
      <c r="C922" s="47"/>
      <c r="D922" s="47"/>
      <c r="E922" s="47"/>
    </row>
    <row r="923" spans="1:5" ht="12.75" customHeight="1">
      <c r="A923" s="47"/>
      <c r="B923" s="47"/>
      <c r="C923" s="47"/>
      <c r="D923" s="47"/>
      <c r="E923" s="47"/>
    </row>
    <row r="924" spans="1:5" ht="12.75" customHeight="1">
      <c r="A924" s="47"/>
      <c r="B924" s="47"/>
      <c r="C924" s="47"/>
      <c r="D924" s="47"/>
      <c r="E924" s="47"/>
    </row>
    <row r="925" spans="1:5" ht="12.75" customHeight="1">
      <c r="A925" s="47"/>
      <c r="B925" s="47"/>
      <c r="C925" s="47"/>
      <c r="D925" s="47"/>
      <c r="E925" s="47"/>
    </row>
    <row r="926" spans="1:5" ht="12.75" customHeight="1">
      <c r="A926" s="47"/>
      <c r="B926" s="47"/>
      <c r="C926" s="47"/>
      <c r="D926" s="47"/>
      <c r="E926" s="47"/>
    </row>
    <row r="927" spans="1:5" ht="12.75" customHeight="1">
      <c r="A927" s="47"/>
      <c r="B927" s="47"/>
      <c r="C927" s="47"/>
      <c r="D927" s="47"/>
      <c r="E927" s="47"/>
    </row>
    <row r="928" spans="1:5" ht="12.75" customHeight="1">
      <c r="A928" s="47"/>
      <c r="B928" s="47"/>
      <c r="C928" s="47"/>
      <c r="D928" s="47"/>
      <c r="E928" s="47"/>
    </row>
    <row r="929" spans="1:5" ht="12.75" customHeight="1">
      <c r="A929" s="47"/>
      <c r="B929" s="47"/>
      <c r="C929" s="47"/>
      <c r="D929" s="47"/>
      <c r="E929" s="47"/>
    </row>
    <row r="930" spans="1:5" ht="12.75" customHeight="1">
      <c r="A930" s="47"/>
      <c r="B930" s="47"/>
      <c r="C930" s="47"/>
      <c r="D930" s="47"/>
      <c r="E930" s="47"/>
    </row>
    <row r="931" spans="1:5" ht="12.75" customHeight="1">
      <c r="A931" s="47"/>
      <c r="B931" s="47"/>
      <c r="C931" s="47"/>
      <c r="D931" s="47"/>
      <c r="E931" s="47"/>
    </row>
    <row r="932" spans="1:5" ht="12.75" customHeight="1">
      <c r="A932" s="47"/>
      <c r="B932" s="47"/>
      <c r="C932" s="47"/>
      <c r="D932" s="47"/>
      <c r="E932" s="47"/>
    </row>
    <row r="933" spans="1:5" ht="12.75" customHeight="1">
      <c r="A933" s="47"/>
      <c r="B933" s="47"/>
      <c r="C933" s="47"/>
      <c r="D933" s="47"/>
      <c r="E933" s="47"/>
    </row>
    <row r="934" spans="1:5" ht="12.75" customHeight="1">
      <c r="A934" s="47"/>
      <c r="B934" s="47"/>
      <c r="C934" s="47"/>
      <c r="D934" s="47"/>
      <c r="E934" s="47"/>
    </row>
    <row r="935" spans="1:5" ht="12.75" customHeight="1">
      <c r="A935" s="47"/>
      <c r="B935" s="47"/>
      <c r="C935" s="47"/>
      <c r="D935" s="47"/>
      <c r="E935" s="47"/>
    </row>
    <row r="936" spans="1:5" ht="12.75" customHeight="1">
      <c r="A936" s="47"/>
      <c r="B936" s="47"/>
      <c r="C936" s="47"/>
      <c r="D936" s="47"/>
      <c r="E936" s="47"/>
    </row>
    <row r="937" spans="1:5" ht="12.75" customHeight="1">
      <c r="A937" s="47"/>
      <c r="B937" s="47"/>
      <c r="C937" s="47"/>
      <c r="D937" s="47"/>
      <c r="E937" s="47"/>
    </row>
    <row r="938" spans="1:5" ht="12.75" customHeight="1">
      <c r="A938" s="47"/>
      <c r="B938" s="47"/>
      <c r="C938" s="47"/>
      <c r="D938" s="47"/>
      <c r="E938" s="47"/>
    </row>
    <row r="939" spans="1:5" ht="12.75" customHeight="1">
      <c r="A939" s="47"/>
      <c r="B939" s="47"/>
      <c r="C939" s="47"/>
      <c r="D939" s="47"/>
      <c r="E939" s="47"/>
    </row>
    <row r="940" spans="1:5" ht="12.75" customHeight="1">
      <c r="A940" s="47"/>
      <c r="B940" s="47"/>
      <c r="C940" s="47"/>
      <c r="D940" s="47"/>
      <c r="E940" s="47"/>
    </row>
    <row r="941" spans="1:5" ht="12.75" customHeight="1">
      <c r="A941" s="47"/>
      <c r="B941" s="47"/>
      <c r="C941" s="47"/>
      <c r="D941" s="47"/>
      <c r="E941" s="47"/>
    </row>
    <row r="942" spans="1:5" ht="12.75" customHeight="1">
      <c r="A942" s="47"/>
      <c r="B942" s="47"/>
      <c r="C942" s="47"/>
      <c r="D942" s="47"/>
      <c r="E942" s="47"/>
    </row>
    <row r="943" spans="1:5" ht="12.75" customHeight="1">
      <c r="A943" s="47"/>
      <c r="B943" s="47"/>
      <c r="C943" s="47"/>
      <c r="D943" s="47"/>
      <c r="E943" s="47"/>
    </row>
    <row r="944" spans="1:5" ht="12.75" customHeight="1">
      <c r="A944" s="47"/>
      <c r="B944" s="47"/>
      <c r="C944" s="47"/>
      <c r="D944" s="47"/>
      <c r="E944" s="47"/>
    </row>
    <row r="945" spans="1:5" ht="12.75" customHeight="1">
      <c r="A945" s="47"/>
      <c r="B945" s="47"/>
      <c r="C945" s="47"/>
      <c r="D945" s="47"/>
      <c r="E945" s="47"/>
    </row>
    <row r="946" spans="1:5" ht="12.75" customHeight="1">
      <c r="A946" s="47"/>
      <c r="B946" s="47"/>
      <c r="C946" s="47"/>
      <c r="D946" s="47"/>
      <c r="E946" s="47"/>
    </row>
    <row r="947" spans="1:5" ht="12.75" customHeight="1">
      <c r="A947" s="47"/>
      <c r="B947" s="47"/>
      <c r="C947" s="47"/>
      <c r="D947" s="47"/>
      <c r="E947" s="47"/>
    </row>
    <row r="948" spans="1:5" ht="12.75" customHeight="1">
      <c r="A948" s="47"/>
      <c r="B948" s="47"/>
      <c r="C948" s="47"/>
      <c r="D948" s="47"/>
      <c r="E948" s="47"/>
    </row>
    <row r="949" spans="1:5" ht="12.75" customHeight="1">
      <c r="A949" s="47"/>
      <c r="B949" s="47"/>
      <c r="C949" s="47"/>
      <c r="D949" s="47"/>
      <c r="E949" s="47"/>
    </row>
    <row r="950" spans="1:5" ht="12.75" customHeight="1">
      <c r="A950" s="47"/>
      <c r="B950" s="47"/>
      <c r="C950" s="47"/>
      <c r="D950" s="47"/>
      <c r="E950" s="47"/>
    </row>
    <row r="951" spans="1:5" ht="12.75" customHeight="1">
      <c r="A951" s="47"/>
      <c r="B951" s="47"/>
      <c r="C951" s="47"/>
      <c r="D951" s="47"/>
      <c r="E951" s="47"/>
    </row>
    <row r="952" spans="1:5" ht="12.75" customHeight="1">
      <c r="A952" s="47"/>
      <c r="B952" s="47"/>
      <c r="C952" s="47"/>
      <c r="D952" s="47"/>
      <c r="E952" s="47"/>
    </row>
    <row r="953" spans="1:5" ht="12.75" customHeight="1">
      <c r="A953" s="47"/>
      <c r="B953" s="47"/>
      <c r="C953" s="47"/>
      <c r="D953" s="47"/>
      <c r="E953" s="47"/>
    </row>
    <row r="954" spans="1:5" ht="12.75" customHeight="1">
      <c r="A954" s="47"/>
      <c r="B954" s="47"/>
      <c r="C954" s="47"/>
      <c r="D954" s="47"/>
      <c r="E954" s="47"/>
    </row>
    <row r="955" spans="1:5" ht="12.75" customHeight="1">
      <c r="A955" s="47"/>
      <c r="B955" s="47"/>
      <c r="C955" s="47"/>
      <c r="D955" s="47"/>
      <c r="E955" s="47"/>
    </row>
    <row r="956" spans="1:5" ht="12.75" customHeight="1">
      <c r="A956" s="47"/>
      <c r="B956" s="47"/>
      <c r="C956" s="47"/>
      <c r="D956" s="47"/>
      <c r="E956" s="47"/>
    </row>
    <row r="957" spans="1:5" ht="12.75" customHeight="1">
      <c r="A957" s="47"/>
      <c r="B957" s="47"/>
      <c r="C957" s="47"/>
      <c r="D957" s="47"/>
      <c r="E957" s="47"/>
    </row>
    <row r="958" spans="1:5" ht="12.75" customHeight="1">
      <c r="A958" s="47"/>
      <c r="B958" s="47"/>
      <c r="C958" s="47"/>
      <c r="D958" s="47"/>
      <c r="E958" s="47"/>
    </row>
    <row r="959" spans="1:5" ht="12.75" customHeight="1">
      <c r="A959" s="47"/>
      <c r="B959" s="47"/>
      <c r="C959" s="47"/>
      <c r="D959" s="47"/>
      <c r="E959" s="47"/>
    </row>
    <row r="960" spans="1:5" ht="12.75" customHeight="1">
      <c r="A960" s="47"/>
      <c r="B960" s="47"/>
      <c r="C960" s="47"/>
      <c r="D960" s="47"/>
      <c r="E960" s="47"/>
    </row>
    <row r="961" spans="1:5" ht="12.75" customHeight="1">
      <c r="A961" s="47"/>
      <c r="B961" s="47"/>
      <c r="C961" s="47"/>
      <c r="D961" s="47"/>
      <c r="E961" s="47"/>
    </row>
    <row r="962" spans="1:5" ht="12.75" customHeight="1">
      <c r="A962" s="47"/>
      <c r="B962" s="47"/>
      <c r="C962" s="47"/>
      <c r="D962" s="47"/>
      <c r="E962" s="47"/>
    </row>
    <row r="963" spans="1:5" ht="12.75" customHeight="1">
      <c r="A963" s="47"/>
      <c r="B963" s="47"/>
      <c r="C963" s="47"/>
      <c r="D963" s="47"/>
      <c r="E963" s="47"/>
    </row>
    <row r="964" spans="1:5" ht="12.75" customHeight="1">
      <c r="A964" s="47"/>
      <c r="B964" s="47"/>
      <c r="C964" s="47"/>
      <c r="D964" s="47"/>
      <c r="E964" s="47"/>
    </row>
    <row r="965" spans="1:5" ht="12.75" customHeight="1">
      <c r="A965" s="47"/>
      <c r="B965" s="47"/>
      <c r="C965" s="47"/>
      <c r="D965" s="47"/>
      <c r="E965" s="47"/>
    </row>
    <row r="966" spans="1:5" ht="12.75" customHeight="1">
      <c r="A966" s="47"/>
      <c r="B966" s="47"/>
      <c r="C966" s="47"/>
      <c r="D966" s="47"/>
      <c r="E966" s="47"/>
    </row>
    <row r="967" spans="1:5" ht="12.75" customHeight="1">
      <c r="A967" s="47"/>
      <c r="B967" s="47"/>
      <c r="C967" s="47"/>
      <c r="D967" s="47"/>
      <c r="E967" s="47"/>
    </row>
    <row r="968" spans="1:5" ht="12.75" customHeight="1">
      <c r="A968" s="47"/>
      <c r="B968" s="47"/>
      <c r="C968" s="47"/>
      <c r="D968" s="47"/>
      <c r="E968" s="47"/>
    </row>
    <row r="969" spans="1:5" ht="12.75" customHeight="1">
      <c r="A969" s="47"/>
      <c r="B969" s="47"/>
      <c r="C969" s="47"/>
      <c r="D969" s="47"/>
      <c r="E969" s="47"/>
    </row>
    <row r="970" spans="1:5" ht="12.75" customHeight="1">
      <c r="A970" s="47"/>
      <c r="B970" s="47"/>
      <c r="C970" s="47"/>
      <c r="D970" s="47"/>
      <c r="E970" s="47"/>
    </row>
    <row r="971" spans="1:5" ht="12.75" customHeight="1">
      <c r="A971" s="47"/>
      <c r="B971" s="47"/>
      <c r="C971" s="47"/>
      <c r="D971" s="47"/>
      <c r="E971" s="47"/>
    </row>
    <row r="972" spans="1:5" ht="12.75" customHeight="1">
      <c r="A972" s="47"/>
      <c r="B972" s="47"/>
      <c r="C972" s="47"/>
      <c r="D972" s="47"/>
      <c r="E972" s="47"/>
    </row>
    <row r="973" spans="1:5" ht="12.75" customHeight="1">
      <c r="A973" s="47"/>
      <c r="B973" s="47"/>
      <c r="C973" s="47"/>
      <c r="D973" s="47"/>
      <c r="E973" s="47"/>
    </row>
    <row r="974" spans="1:5" ht="12.75" customHeight="1">
      <c r="A974" s="47"/>
      <c r="B974" s="47"/>
      <c r="C974" s="47"/>
      <c r="D974" s="47"/>
      <c r="E974" s="47"/>
    </row>
    <row r="975" spans="1:5" ht="12.75" customHeight="1">
      <c r="A975" s="47"/>
      <c r="B975" s="47"/>
      <c r="C975" s="47"/>
      <c r="D975" s="47"/>
      <c r="E975" s="47"/>
    </row>
    <row r="976" spans="1:5" ht="12.75" customHeight="1">
      <c r="A976" s="47"/>
      <c r="B976" s="47"/>
      <c r="C976" s="47"/>
      <c r="D976" s="47"/>
      <c r="E976" s="47"/>
    </row>
    <row r="977" spans="1:5" ht="12.75" customHeight="1">
      <c r="A977" s="47"/>
      <c r="B977" s="47"/>
      <c r="C977" s="47"/>
      <c r="D977" s="47"/>
      <c r="E977" s="47"/>
    </row>
    <row r="978" spans="1:5" ht="12.75" customHeight="1">
      <c r="A978" s="47"/>
      <c r="B978" s="47"/>
      <c r="C978" s="47"/>
      <c r="D978" s="47"/>
      <c r="E978" s="47"/>
    </row>
    <row r="979" spans="1:5" ht="12.75" customHeight="1">
      <c r="A979" s="47"/>
      <c r="B979" s="47"/>
      <c r="C979" s="47"/>
      <c r="D979" s="47"/>
      <c r="E979" s="47"/>
    </row>
    <row r="980" spans="1:5" ht="12.75" customHeight="1">
      <c r="A980" s="47"/>
      <c r="B980" s="47"/>
      <c r="C980" s="47"/>
      <c r="D980" s="47"/>
      <c r="E980" s="47"/>
    </row>
    <row r="981" spans="1:5" ht="12.75" customHeight="1">
      <c r="A981" s="47"/>
      <c r="B981" s="47"/>
      <c r="C981" s="47"/>
      <c r="D981" s="47"/>
      <c r="E981" s="47"/>
    </row>
    <row r="982" spans="1:5" ht="12.75" customHeight="1">
      <c r="A982" s="47"/>
      <c r="B982" s="47"/>
      <c r="C982" s="47"/>
      <c r="D982" s="47"/>
      <c r="E982" s="47"/>
    </row>
    <row r="983" spans="1:5" ht="12.75" customHeight="1">
      <c r="A983" s="47"/>
      <c r="B983" s="47"/>
      <c r="C983" s="47"/>
      <c r="D983" s="47"/>
      <c r="E983" s="47"/>
    </row>
    <row r="984" spans="1:5" ht="12.75" customHeight="1">
      <c r="A984" s="47"/>
      <c r="B984" s="47"/>
      <c r="C984" s="47"/>
      <c r="D984" s="47"/>
      <c r="E984" s="47"/>
    </row>
    <row r="985" spans="1:5" ht="12.75" customHeight="1">
      <c r="A985" s="47"/>
      <c r="B985" s="47"/>
      <c r="C985" s="47"/>
      <c r="D985" s="47"/>
      <c r="E985" s="47"/>
    </row>
    <row r="986" spans="1:5" ht="12.75" customHeight="1">
      <c r="A986" s="47"/>
      <c r="B986" s="47"/>
      <c r="C986" s="47"/>
      <c r="D986" s="47"/>
      <c r="E986" s="47"/>
    </row>
    <row r="987" spans="1:5" ht="12.75" customHeight="1">
      <c r="A987" s="47"/>
      <c r="B987" s="47"/>
      <c r="C987" s="47"/>
      <c r="D987" s="47"/>
      <c r="E987" s="47"/>
    </row>
    <row r="988" spans="1:5" ht="12.75" customHeight="1">
      <c r="A988" s="47"/>
      <c r="B988" s="47"/>
      <c r="C988" s="47"/>
      <c r="D988" s="47"/>
      <c r="E988" s="47"/>
    </row>
    <row r="989" spans="1:5" ht="12.75" customHeight="1">
      <c r="A989" s="47"/>
      <c r="B989" s="47"/>
      <c r="C989" s="47"/>
      <c r="D989" s="47"/>
      <c r="E989" s="47"/>
    </row>
    <row r="990" spans="1:5" ht="12.75" customHeight="1">
      <c r="A990" s="47"/>
      <c r="B990" s="47"/>
      <c r="C990" s="47"/>
      <c r="D990" s="47"/>
      <c r="E990" s="47"/>
    </row>
    <row r="991" spans="1:5" ht="12.75" customHeight="1">
      <c r="A991" s="47"/>
      <c r="B991" s="47"/>
      <c r="C991" s="47"/>
      <c r="D991" s="47"/>
      <c r="E991" s="47"/>
    </row>
    <row r="992" spans="1:5" ht="12.75" customHeight="1">
      <c r="A992" s="47"/>
      <c r="B992" s="47"/>
      <c r="C992" s="47"/>
      <c r="D992" s="47"/>
      <c r="E992" s="47"/>
    </row>
    <row r="993" spans="1:5" ht="12.75" customHeight="1">
      <c r="A993" s="47"/>
      <c r="B993" s="47"/>
      <c r="C993" s="47"/>
      <c r="D993" s="47"/>
      <c r="E993" s="47"/>
    </row>
    <row r="994" spans="1:5" ht="12.75" customHeight="1">
      <c r="A994" s="47"/>
      <c r="B994" s="47"/>
      <c r="C994" s="47"/>
      <c r="D994" s="47"/>
      <c r="E994" s="47"/>
    </row>
    <row r="995" spans="1:5" ht="12.75" customHeight="1">
      <c r="A995" s="47"/>
      <c r="B995" s="47"/>
      <c r="C995" s="47"/>
      <c r="D995" s="47"/>
      <c r="E995" s="47"/>
    </row>
    <row r="996" spans="1:5" ht="12.75" customHeight="1">
      <c r="A996" s="47"/>
      <c r="B996" s="47"/>
      <c r="C996" s="47"/>
      <c r="D996" s="47"/>
      <c r="E996" s="47"/>
    </row>
    <row r="997" spans="1:5" ht="12.75" customHeight="1">
      <c r="A997" s="47"/>
      <c r="B997" s="47"/>
      <c r="C997" s="47"/>
      <c r="D997" s="47"/>
      <c r="E997" s="47"/>
    </row>
    <row r="998" spans="1:5" ht="12.75" customHeight="1">
      <c r="A998" s="47"/>
      <c r="B998" s="47"/>
      <c r="C998" s="47"/>
      <c r="D998" s="47"/>
      <c r="E998" s="47"/>
    </row>
    <row r="999" spans="1:5" ht="12.75" customHeight="1">
      <c r="A999" s="47"/>
      <c r="B999" s="47"/>
      <c r="C999" s="47"/>
      <c r="D999" s="47"/>
      <c r="E999" s="47"/>
    </row>
    <row r="1000" spans="1:5" ht="12.75" customHeight="1">
      <c r="A1000" s="47"/>
      <c r="B1000" s="47"/>
      <c r="C1000" s="47"/>
      <c r="D1000" s="47"/>
      <c r="E1000" s="47"/>
    </row>
    <row r="1001" spans="1:5" ht="12.75" customHeight="1">
      <c r="A1001" s="47"/>
      <c r="B1001" s="47"/>
      <c r="C1001" s="47"/>
      <c r="D1001" s="47"/>
      <c r="E1001" s="47"/>
    </row>
    <row r="1002" spans="1:5" ht="12.75" customHeight="1">
      <c r="A1002" s="47"/>
      <c r="B1002" s="47"/>
      <c r="C1002" s="47"/>
      <c r="D1002" s="47"/>
      <c r="E1002" s="47"/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K1:K1000"/>
  <sheetViews>
    <sheetView zoomScaleNormal="100" workbookViewId="0">
      <selection activeCellId="1" sqref="A495:XFD495 A1"/>
    </sheetView>
  </sheetViews>
  <sheetFormatPr defaultColWidth="12.5703125" defaultRowHeight="12.75"/>
  <cols>
    <col min="1" max="26" width="8.85546875" customWidth="1"/>
  </cols>
  <sheetData>
    <row r="1" spans="11:11" ht="12.75" customHeight="1">
      <c r="K1" s="47" t="s">
        <v>1006</v>
      </c>
    </row>
    <row r="2" spans="11:11" ht="12.75" customHeight="1"/>
    <row r="3" spans="11:11" ht="12.75" customHeight="1"/>
    <row r="4" spans="11:11" ht="12.75" customHeight="1"/>
    <row r="5" spans="11:11" ht="12.75" customHeight="1"/>
    <row r="6" spans="11:11" ht="12.75" customHeight="1"/>
    <row r="7" spans="11:11" ht="12.75" customHeight="1"/>
    <row r="8" spans="11:11" ht="12.75" customHeight="1"/>
    <row r="9" spans="11:11" ht="12.75" customHeight="1"/>
    <row r="10" spans="11:11" ht="12.75" customHeight="1"/>
    <row r="11" spans="11:11" ht="12.75" customHeight="1"/>
    <row r="12" spans="11:11" ht="12.75" customHeight="1"/>
    <row r="13" spans="11:11" ht="12.75" customHeight="1"/>
    <row r="14" spans="11:11" ht="12.75" customHeight="1"/>
    <row r="15" spans="11:11" ht="12.75" customHeight="1"/>
    <row r="16" spans="11:11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zoomScaleNormal="100" workbookViewId="0">
      <selection activeCellId="1" sqref="A495:XFD495 A1"/>
    </sheetView>
  </sheetViews>
  <sheetFormatPr defaultColWidth="12.5703125" defaultRowHeight="12.75"/>
  <cols>
    <col min="1" max="1" width="55.85546875" customWidth="1"/>
    <col min="2" max="2" width="27.42578125" customWidth="1"/>
    <col min="3" max="3" width="17.5703125" customWidth="1"/>
    <col min="4" max="4" width="22.42578125" customWidth="1"/>
    <col min="5" max="5" width="55.85546875" customWidth="1"/>
    <col min="6" max="6" width="27.42578125" customWidth="1"/>
    <col min="7" max="26" width="8.85546875" customWidth="1"/>
  </cols>
  <sheetData>
    <row r="1" spans="1:2" ht="12.75" customHeight="1">
      <c r="A1" s="72" t="s">
        <v>1007</v>
      </c>
      <c r="B1" s="72" t="s">
        <v>1008</v>
      </c>
    </row>
    <row r="2" spans="1:2" ht="12.75" customHeight="1">
      <c r="A2" s="47" t="s">
        <v>1009</v>
      </c>
      <c r="B2" s="47" t="s">
        <v>1010</v>
      </c>
    </row>
    <row r="3" spans="1:2" ht="12.75" customHeight="1">
      <c r="A3" s="47" t="s">
        <v>1011</v>
      </c>
      <c r="B3" s="47" t="s">
        <v>1012</v>
      </c>
    </row>
    <row r="4" spans="1:2" ht="12.75" customHeight="1">
      <c r="A4" s="47" t="s">
        <v>1013</v>
      </c>
      <c r="B4" s="47" t="s">
        <v>1014</v>
      </c>
    </row>
    <row r="5" spans="1:2" ht="12.75" customHeight="1">
      <c r="A5" s="47" t="s">
        <v>1015</v>
      </c>
      <c r="B5" s="47" t="s">
        <v>1016</v>
      </c>
    </row>
    <row r="6" spans="1:2" ht="12.75" customHeight="1">
      <c r="A6" s="47" t="s">
        <v>1017</v>
      </c>
      <c r="B6" s="47" t="s">
        <v>1018</v>
      </c>
    </row>
    <row r="7" spans="1:2" ht="12.75" customHeight="1">
      <c r="A7" s="47" t="s">
        <v>1019</v>
      </c>
      <c r="B7" s="47" t="s">
        <v>1020</v>
      </c>
    </row>
    <row r="8" spans="1:2" ht="12.75" customHeight="1">
      <c r="A8" s="47" t="s">
        <v>1021</v>
      </c>
      <c r="B8" s="47" t="s">
        <v>1022</v>
      </c>
    </row>
    <row r="9" spans="1:2" ht="12.75" customHeight="1">
      <c r="A9" s="47" t="s">
        <v>1023</v>
      </c>
      <c r="B9" s="47" t="s">
        <v>1024</v>
      </c>
    </row>
    <row r="10" spans="1:2" ht="12.75" customHeight="1">
      <c r="A10" s="47" t="s">
        <v>1025</v>
      </c>
      <c r="B10" s="47" t="s">
        <v>1026</v>
      </c>
    </row>
    <row r="11" spans="1:2" ht="12.75" customHeight="1">
      <c r="A11" s="47" t="s">
        <v>1027</v>
      </c>
      <c r="B11" s="47" t="s">
        <v>1028</v>
      </c>
    </row>
    <row r="12" spans="1:2" ht="12.75" customHeight="1">
      <c r="A12" s="47" t="s">
        <v>1029</v>
      </c>
      <c r="B12" s="47" t="s">
        <v>1030</v>
      </c>
    </row>
    <row r="13" spans="1:2" ht="12.75" customHeight="1">
      <c r="A13" s="47" t="s">
        <v>1031</v>
      </c>
      <c r="B13" s="47" t="s">
        <v>1032</v>
      </c>
    </row>
    <row r="14" spans="1:2" ht="12.75" customHeight="1">
      <c r="A14" s="47" t="s">
        <v>1033</v>
      </c>
      <c r="B14" s="47" t="s">
        <v>1034</v>
      </c>
    </row>
    <row r="15" spans="1:2" ht="12.75" customHeight="1">
      <c r="A15" s="47" t="s">
        <v>1035</v>
      </c>
      <c r="B15" s="47" t="s">
        <v>1036</v>
      </c>
    </row>
    <row r="16" spans="1:2" ht="12.75" customHeight="1">
      <c r="A16" s="47" t="s">
        <v>1037</v>
      </c>
      <c r="B16" s="47" t="s">
        <v>1038</v>
      </c>
    </row>
    <row r="17" spans="1:2" ht="12.75" customHeight="1">
      <c r="A17" s="47" t="s">
        <v>1039</v>
      </c>
      <c r="B17" s="47" t="s">
        <v>1040</v>
      </c>
    </row>
    <row r="18" spans="1:2" ht="12.75" customHeight="1">
      <c r="A18" s="47" t="s">
        <v>1041</v>
      </c>
      <c r="B18" s="47" t="s">
        <v>1042</v>
      </c>
    </row>
    <row r="19" spans="1:2" ht="12.75" customHeight="1">
      <c r="A19" s="47" t="s">
        <v>1043</v>
      </c>
      <c r="B19" s="47" t="s">
        <v>1044</v>
      </c>
    </row>
    <row r="20" spans="1:2" ht="12.75" customHeight="1">
      <c r="A20" s="47" t="s">
        <v>1045</v>
      </c>
      <c r="B20" s="47" t="s">
        <v>1046</v>
      </c>
    </row>
    <row r="21" spans="1:2" ht="12.75" customHeight="1">
      <c r="A21" s="47" t="s">
        <v>1047</v>
      </c>
      <c r="B21" s="47" t="s">
        <v>1048</v>
      </c>
    </row>
    <row r="22" spans="1:2" ht="12.75" customHeight="1">
      <c r="A22" s="47" t="s">
        <v>1049</v>
      </c>
      <c r="B22" s="47" t="s">
        <v>1050</v>
      </c>
    </row>
    <row r="23" spans="1:2" ht="12.75" customHeight="1">
      <c r="A23" s="47" t="s">
        <v>1051</v>
      </c>
      <c r="B23" s="47" t="s">
        <v>1052</v>
      </c>
    </row>
    <row r="24" spans="1:2" ht="12.75" customHeight="1">
      <c r="A24" s="47" t="s">
        <v>1053</v>
      </c>
      <c r="B24" s="47" t="s">
        <v>1054</v>
      </c>
    </row>
    <row r="25" spans="1:2" ht="12.75" customHeight="1">
      <c r="A25" s="47" t="s">
        <v>1055</v>
      </c>
      <c r="B25" s="47" t="s">
        <v>1056</v>
      </c>
    </row>
    <row r="26" spans="1:2" ht="12.75" customHeight="1">
      <c r="A26" s="47" t="s">
        <v>1057</v>
      </c>
      <c r="B26" s="47" t="s">
        <v>1058</v>
      </c>
    </row>
    <row r="27" spans="1:2" ht="12.75" customHeight="1">
      <c r="A27" s="47" t="s">
        <v>1059</v>
      </c>
      <c r="B27" s="47" t="s">
        <v>1060</v>
      </c>
    </row>
    <row r="28" spans="1:2" ht="12.75" customHeight="1">
      <c r="A28" s="47" t="s">
        <v>1061</v>
      </c>
      <c r="B28" s="47" t="s">
        <v>1062</v>
      </c>
    </row>
    <row r="29" spans="1:2" ht="12.75" customHeight="1">
      <c r="A29" s="47" t="s">
        <v>1063</v>
      </c>
      <c r="B29" s="47" t="s">
        <v>1064</v>
      </c>
    </row>
    <row r="30" spans="1:2" ht="12.75" customHeight="1">
      <c r="A30" s="47" t="s">
        <v>1065</v>
      </c>
      <c r="B30" s="47" t="s">
        <v>1066</v>
      </c>
    </row>
    <row r="31" spans="1:2" ht="12.75" customHeight="1">
      <c r="A31" s="47" t="s">
        <v>1067</v>
      </c>
      <c r="B31" s="47" t="s">
        <v>1068</v>
      </c>
    </row>
    <row r="32" spans="1:2" ht="12.75" customHeight="1">
      <c r="A32" s="47" t="s">
        <v>1069</v>
      </c>
      <c r="B32" s="47" t="s">
        <v>1070</v>
      </c>
    </row>
    <row r="33" spans="1:2" ht="12.75" customHeight="1">
      <c r="A33" s="47" t="s">
        <v>1071</v>
      </c>
      <c r="B33" s="47" t="s">
        <v>1072</v>
      </c>
    </row>
    <row r="34" spans="1:2" ht="12.75" customHeight="1">
      <c r="A34" s="47" t="s">
        <v>1073</v>
      </c>
      <c r="B34" s="47" t="s">
        <v>1074</v>
      </c>
    </row>
    <row r="35" spans="1:2" ht="12.75" customHeight="1">
      <c r="A35" s="47" t="s">
        <v>1075</v>
      </c>
      <c r="B35" s="47" t="s">
        <v>1076</v>
      </c>
    </row>
    <row r="36" spans="1:2" ht="12.75" customHeight="1">
      <c r="A36" s="47" t="s">
        <v>1077</v>
      </c>
      <c r="B36" s="47" t="s">
        <v>1078</v>
      </c>
    </row>
    <row r="37" spans="1:2" ht="12.75" customHeight="1">
      <c r="A37" s="47" t="s">
        <v>1079</v>
      </c>
      <c r="B37" s="47" t="s">
        <v>1080</v>
      </c>
    </row>
    <row r="38" spans="1:2" ht="12.75" customHeight="1">
      <c r="A38" s="47" t="s">
        <v>1081</v>
      </c>
      <c r="B38" s="47" t="s">
        <v>1082</v>
      </c>
    </row>
    <row r="39" spans="1:2" ht="12.75" customHeight="1">
      <c r="A39" s="47" t="s">
        <v>1083</v>
      </c>
      <c r="B39" s="47" t="s">
        <v>1084</v>
      </c>
    </row>
    <row r="40" spans="1:2" ht="12.75" customHeight="1">
      <c r="A40" s="47" t="s">
        <v>1085</v>
      </c>
      <c r="B40" s="47" t="s">
        <v>1086</v>
      </c>
    </row>
    <row r="41" spans="1:2" ht="12.75" customHeight="1">
      <c r="A41" s="47" t="s">
        <v>1087</v>
      </c>
      <c r="B41" s="47" t="s">
        <v>1088</v>
      </c>
    </row>
    <row r="42" spans="1:2" ht="12.75" customHeight="1">
      <c r="A42" s="47" t="s">
        <v>1089</v>
      </c>
      <c r="B42" s="47" t="s">
        <v>1090</v>
      </c>
    </row>
    <row r="43" spans="1:2" ht="12.75" customHeight="1">
      <c r="A43" s="47" t="s">
        <v>1091</v>
      </c>
      <c r="B43" s="47" t="s">
        <v>1092</v>
      </c>
    </row>
    <row r="44" spans="1:2" ht="12.75" customHeight="1">
      <c r="A44" s="47" t="s">
        <v>1093</v>
      </c>
      <c r="B44" s="47" t="s">
        <v>1094</v>
      </c>
    </row>
    <row r="45" spans="1:2" ht="12.75" customHeight="1">
      <c r="A45" s="47" t="s">
        <v>1095</v>
      </c>
      <c r="B45" s="47" t="s">
        <v>1096</v>
      </c>
    </row>
    <row r="46" spans="1:2" ht="12.75" customHeight="1">
      <c r="A46" s="47" t="s">
        <v>1097</v>
      </c>
      <c r="B46" s="47" t="s">
        <v>1098</v>
      </c>
    </row>
    <row r="47" spans="1:2" ht="12.75" customHeight="1">
      <c r="A47" s="47" t="s">
        <v>1099</v>
      </c>
      <c r="B47" s="47" t="s">
        <v>1100</v>
      </c>
    </row>
    <row r="48" spans="1:2" ht="12.75" customHeight="1">
      <c r="A48" s="47" t="s">
        <v>1101</v>
      </c>
      <c r="B48" s="47" t="s">
        <v>1102</v>
      </c>
    </row>
    <row r="49" spans="1:2" ht="12.75" customHeight="1">
      <c r="A49" s="47" t="s">
        <v>1103</v>
      </c>
      <c r="B49" s="47" t="s">
        <v>1104</v>
      </c>
    </row>
    <row r="50" spans="1:2" ht="12.75" customHeight="1">
      <c r="A50" s="47" t="s">
        <v>1105</v>
      </c>
      <c r="B50" s="47" t="s">
        <v>1106</v>
      </c>
    </row>
    <row r="51" spans="1:2" ht="12.75" customHeight="1">
      <c r="A51" s="47" t="s">
        <v>1107</v>
      </c>
      <c r="B51" s="47" t="s">
        <v>1108</v>
      </c>
    </row>
    <row r="52" spans="1:2" ht="12.75" customHeight="1">
      <c r="A52" s="47" t="s">
        <v>1109</v>
      </c>
      <c r="B52" s="47" t="s">
        <v>1110</v>
      </c>
    </row>
    <row r="53" spans="1:2" ht="12.75" customHeight="1">
      <c r="A53" s="47" t="s">
        <v>1111</v>
      </c>
      <c r="B53" s="47" t="s">
        <v>1112</v>
      </c>
    </row>
    <row r="54" spans="1:2" ht="12.75" customHeight="1">
      <c r="A54" s="47" t="s">
        <v>1113</v>
      </c>
      <c r="B54" s="47" t="s">
        <v>1114</v>
      </c>
    </row>
    <row r="55" spans="1:2" ht="12.75" customHeight="1">
      <c r="A55" s="47" t="s">
        <v>1115</v>
      </c>
      <c r="B55" s="47" t="s">
        <v>1116</v>
      </c>
    </row>
    <row r="56" spans="1:2" ht="12.75" customHeight="1">
      <c r="A56" s="47" t="s">
        <v>1117</v>
      </c>
      <c r="B56" s="47" t="s">
        <v>1118</v>
      </c>
    </row>
    <row r="57" spans="1:2" ht="12.75" customHeight="1">
      <c r="A57" s="47" t="s">
        <v>1119</v>
      </c>
      <c r="B57" s="47" t="s">
        <v>1120</v>
      </c>
    </row>
    <row r="58" spans="1:2" ht="12.75" customHeight="1">
      <c r="A58" s="47" t="s">
        <v>1121</v>
      </c>
      <c r="B58" s="47" t="s">
        <v>1122</v>
      </c>
    </row>
    <row r="59" spans="1:2" ht="12.75" customHeight="1">
      <c r="A59" s="47" t="s">
        <v>1123</v>
      </c>
      <c r="B59" s="47" t="s">
        <v>1124</v>
      </c>
    </row>
    <row r="60" spans="1:2" ht="12.75" customHeight="1">
      <c r="A60" s="47" t="s">
        <v>1125</v>
      </c>
      <c r="B60" s="47" t="s">
        <v>1126</v>
      </c>
    </row>
    <row r="61" spans="1:2" ht="12.75" customHeight="1">
      <c r="A61" s="47" t="s">
        <v>1127</v>
      </c>
      <c r="B61" s="47" t="s">
        <v>1128</v>
      </c>
    </row>
    <row r="62" spans="1:2" ht="12.75" customHeight="1">
      <c r="A62" s="47" t="s">
        <v>1129</v>
      </c>
      <c r="B62" s="47" t="s">
        <v>1130</v>
      </c>
    </row>
    <row r="63" spans="1:2" ht="12.75" customHeight="1">
      <c r="A63" s="47" t="s">
        <v>1131</v>
      </c>
      <c r="B63" s="47" t="s">
        <v>1132</v>
      </c>
    </row>
    <row r="64" spans="1:2" ht="12.75" customHeight="1">
      <c r="A64" s="47" t="s">
        <v>1133</v>
      </c>
      <c r="B64" s="47" t="s">
        <v>1134</v>
      </c>
    </row>
    <row r="65" spans="1:2" ht="12.75" customHeight="1">
      <c r="A65" s="47" t="s">
        <v>1135</v>
      </c>
      <c r="B65" s="47" t="s">
        <v>1136</v>
      </c>
    </row>
    <row r="66" spans="1:2" ht="12.75" customHeight="1">
      <c r="A66" s="47" t="s">
        <v>1137</v>
      </c>
      <c r="B66" s="47" t="s">
        <v>1022</v>
      </c>
    </row>
    <row r="67" spans="1:2" ht="12.75" customHeight="1">
      <c r="A67" s="47" t="s">
        <v>1138</v>
      </c>
      <c r="B67" s="47" t="s">
        <v>1139</v>
      </c>
    </row>
    <row r="68" spans="1:2" ht="12.75" customHeight="1">
      <c r="A68" s="47" t="s">
        <v>1140</v>
      </c>
      <c r="B68" s="47" t="s">
        <v>1141</v>
      </c>
    </row>
    <row r="69" spans="1:2" ht="12.75" customHeight="1">
      <c r="A69" s="47" t="s">
        <v>1142</v>
      </c>
      <c r="B69" s="47" t="s">
        <v>1143</v>
      </c>
    </row>
    <row r="70" spans="1:2" ht="12.75" customHeight="1">
      <c r="A70" s="47" t="s">
        <v>1144</v>
      </c>
      <c r="B70" s="47" t="s">
        <v>1145</v>
      </c>
    </row>
    <row r="71" spans="1:2" ht="12.75" customHeight="1">
      <c r="A71" s="47" t="s">
        <v>1146</v>
      </c>
      <c r="B71" s="47" t="s">
        <v>1147</v>
      </c>
    </row>
    <row r="72" spans="1:2" ht="12.75" customHeight="1">
      <c r="A72" s="47" t="s">
        <v>1148</v>
      </c>
      <c r="B72" s="47" t="s">
        <v>1149</v>
      </c>
    </row>
    <row r="73" spans="1:2" ht="12.75" customHeight="1">
      <c r="A73" s="47" t="s">
        <v>1150</v>
      </c>
      <c r="B73" s="47" t="s">
        <v>1151</v>
      </c>
    </row>
    <row r="74" spans="1:2" ht="12.75" customHeight="1">
      <c r="A74" s="47" t="s">
        <v>1152</v>
      </c>
      <c r="B74" s="47" t="s">
        <v>1120</v>
      </c>
    </row>
    <row r="75" spans="1:2" ht="12.75" customHeight="1">
      <c r="A75" s="47" t="s">
        <v>1153</v>
      </c>
      <c r="B75" s="47" t="s">
        <v>1154</v>
      </c>
    </row>
    <row r="76" spans="1:2" ht="12.75" customHeight="1">
      <c r="A76" s="47" t="s">
        <v>1155</v>
      </c>
      <c r="B76" s="47" t="s">
        <v>1156</v>
      </c>
    </row>
    <row r="77" spans="1:2" ht="12.75" customHeight="1">
      <c r="A77" s="47" t="s">
        <v>1157</v>
      </c>
      <c r="B77" s="47" t="s">
        <v>1158</v>
      </c>
    </row>
    <row r="78" spans="1:2" ht="12.75" customHeight="1">
      <c r="A78" s="47" t="s">
        <v>1159</v>
      </c>
      <c r="B78" s="47" t="s">
        <v>1160</v>
      </c>
    </row>
    <row r="79" spans="1:2" ht="12.75" customHeight="1">
      <c r="A79" s="47" t="s">
        <v>1161</v>
      </c>
      <c r="B79" s="47" t="s">
        <v>1162</v>
      </c>
    </row>
    <row r="80" spans="1:2" ht="12.75" customHeight="1">
      <c r="A80" s="47" t="s">
        <v>1163</v>
      </c>
      <c r="B80" s="47" t="s">
        <v>1164</v>
      </c>
    </row>
    <row r="81" spans="1:2" ht="12.75" customHeight="1">
      <c r="A81" s="47" t="s">
        <v>1165</v>
      </c>
      <c r="B81" s="47" t="s">
        <v>1016</v>
      </c>
    </row>
    <row r="82" spans="1:2" ht="12.75" customHeight="1">
      <c r="A82" s="47" t="s">
        <v>1166</v>
      </c>
      <c r="B82" s="47" t="s">
        <v>1167</v>
      </c>
    </row>
    <row r="83" spans="1:2" ht="12.75" customHeight="1">
      <c r="A83" s="47" t="s">
        <v>1168</v>
      </c>
      <c r="B83" s="47" t="s">
        <v>1169</v>
      </c>
    </row>
    <row r="84" spans="1:2" ht="12.75" customHeight="1">
      <c r="A84" s="47" t="s">
        <v>1170</v>
      </c>
      <c r="B84" s="47" t="s">
        <v>1171</v>
      </c>
    </row>
    <row r="85" spans="1:2" ht="12.75" customHeight="1">
      <c r="A85" s="47" t="s">
        <v>1172</v>
      </c>
      <c r="B85" s="47" t="s">
        <v>1173</v>
      </c>
    </row>
    <row r="86" spans="1:2" ht="12.75" customHeight="1">
      <c r="A86" s="47" t="s">
        <v>1174</v>
      </c>
      <c r="B86" s="47" t="s">
        <v>1175</v>
      </c>
    </row>
    <row r="87" spans="1:2" ht="12.75" customHeight="1">
      <c r="A87" s="47" t="s">
        <v>1176</v>
      </c>
      <c r="B87" s="47" t="s">
        <v>1177</v>
      </c>
    </row>
    <row r="88" spans="1:2" ht="12.75" customHeight="1">
      <c r="A88" s="47" t="s">
        <v>1178</v>
      </c>
      <c r="B88" s="47" t="s">
        <v>1179</v>
      </c>
    </row>
    <row r="89" spans="1:2" ht="12.75" customHeight="1">
      <c r="A89" s="47" t="s">
        <v>1180</v>
      </c>
      <c r="B89" s="47" t="s">
        <v>1181</v>
      </c>
    </row>
    <row r="90" spans="1:2" ht="12.75" customHeight="1"/>
    <row r="91" spans="1:2" ht="12.75" customHeight="1"/>
    <row r="92" spans="1:2" ht="12.75" customHeight="1"/>
    <row r="93" spans="1:2" ht="12.75" customHeight="1"/>
    <row r="94" spans="1:2" ht="12.75" customHeight="1"/>
    <row r="95" spans="1:2" ht="12.75" customHeight="1"/>
    <row r="96" spans="1:2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00"/>
  <sheetViews>
    <sheetView zoomScaleNormal="100" workbookViewId="0">
      <selection activeCellId="1" sqref="A495:XFD495 A1"/>
    </sheetView>
  </sheetViews>
  <sheetFormatPr defaultColWidth="12.5703125" defaultRowHeight="12.75"/>
  <cols>
    <col min="1" max="1" width="8.85546875" customWidth="1"/>
    <col min="2" max="2" width="29.42578125" customWidth="1"/>
    <col min="3" max="3" width="10.42578125" customWidth="1"/>
    <col min="4" max="26" width="8.85546875" customWidth="1"/>
  </cols>
  <sheetData>
    <row r="1" spans="1:3" ht="12.75" customHeight="1">
      <c r="A1" s="63" t="s">
        <v>1182</v>
      </c>
      <c r="B1" s="63" t="s">
        <v>1183</v>
      </c>
      <c r="C1" s="47"/>
    </row>
    <row r="2" spans="1:3" ht="12.75" customHeight="1">
      <c r="A2" s="47" t="s">
        <v>1184</v>
      </c>
      <c r="B2" s="47" t="s">
        <v>1185</v>
      </c>
      <c r="C2" s="73"/>
    </row>
    <row r="3" spans="1:3" ht="12.75" customHeight="1">
      <c r="A3" s="47" t="s">
        <v>1186</v>
      </c>
      <c r="B3" s="47" t="s">
        <v>1187</v>
      </c>
      <c r="C3" s="73"/>
    </row>
    <row r="4" spans="1:3" ht="12.75" customHeight="1">
      <c r="A4" s="47" t="s">
        <v>1188</v>
      </c>
      <c r="B4" s="47" t="s">
        <v>1189</v>
      </c>
      <c r="C4" s="73"/>
    </row>
    <row r="5" spans="1:3" ht="12.75" customHeight="1">
      <c r="A5" s="47" t="s">
        <v>1190</v>
      </c>
      <c r="B5" s="47" t="s">
        <v>1191</v>
      </c>
      <c r="C5" s="73"/>
    </row>
    <row r="6" spans="1:3" ht="12.75" customHeight="1">
      <c r="A6" s="47" t="s">
        <v>1192</v>
      </c>
      <c r="B6" s="47" t="s">
        <v>1193</v>
      </c>
      <c r="C6" s="73"/>
    </row>
    <row r="7" spans="1:3" ht="12.75" customHeight="1">
      <c r="A7" s="47" t="s">
        <v>1194</v>
      </c>
      <c r="B7" s="47" t="s">
        <v>1195</v>
      </c>
      <c r="C7" s="73"/>
    </row>
    <row r="8" spans="1:3" ht="12.75" customHeight="1">
      <c r="A8" s="47" t="s">
        <v>1196</v>
      </c>
      <c r="B8" s="47" t="s">
        <v>1197</v>
      </c>
      <c r="C8" s="73"/>
    </row>
    <row r="9" spans="1:3" ht="12.75" customHeight="1">
      <c r="A9" s="47" t="s">
        <v>1198</v>
      </c>
      <c r="B9" s="47" t="s">
        <v>1199</v>
      </c>
      <c r="C9" s="73"/>
    </row>
    <row r="10" spans="1:3" ht="12.75" customHeight="1">
      <c r="A10" s="47" t="s">
        <v>1200</v>
      </c>
      <c r="B10" s="47" t="s">
        <v>1201</v>
      </c>
      <c r="C10" s="73"/>
    </row>
    <row r="11" spans="1:3" ht="12.75" customHeight="1">
      <c r="A11" s="47" t="s">
        <v>1202</v>
      </c>
      <c r="B11" s="47" t="s">
        <v>1203</v>
      </c>
      <c r="C11" s="73"/>
    </row>
    <row r="12" spans="1:3" ht="12.75" customHeight="1">
      <c r="A12" s="47" t="s">
        <v>1204</v>
      </c>
      <c r="B12" s="47" t="s">
        <v>1205</v>
      </c>
      <c r="C12" s="73"/>
    </row>
    <row r="13" spans="1:3" ht="12.75" customHeight="1">
      <c r="A13" s="47" t="s">
        <v>1206</v>
      </c>
      <c r="B13" s="47" t="s">
        <v>1207</v>
      </c>
      <c r="C13" s="73"/>
    </row>
    <row r="14" spans="1:3" ht="12.75" customHeight="1">
      <c r="A14" s="47" t="s">
        <v>1208</v>
      </c>
      <c r="B14" s="47" t="s">
        <v>1209</v>
      </c>
      <c r="C14" s="73"/>
    </row>
    <row r="15" spans="1:3" ht="12.75" customHeight="1">
      <c r="A15" s="47" t="s">
        <v>1210</v>
      </c>
      <c r="B15" s="47" t="s">
        <v>1211</v>
      </c>
      <c r="C15" s="73"/>
    </row>
    <row r="16" spans="1:3" ht="12.75" customHeight="1">
      <c r="A16" s="47" t="s">
        <v>1212</v>
      </c>
      <c r="B16" s="47" t="s">
        <v>1213</v>
      </c>
      <c r="C16" s="73"/>
    </row>
    <row r="17" spans="1:3" ht="12.75" customHeight="1">
      <c r="A17" s="47" t="s">
        <v>1214</v>
      </c>
      <c r="B17" s="47" t="s">
        <v>1215</v>
      </c>
      <c r="C17" s="73"/>
    </row>
    <row r="18" spans="1:3" ht="12.75" customHeight="1">
      <c r="A18" s="47" t="s">
        <v>1216</v>
      </c>
      <c r="B18" s="47" t="s">
        <v>1217</v>
      </c>
      <c r="C18" s="73"/>
    </row>
    <row r="19" spans="1:3" ht="12.75" customHeight="1">
      <c r="A19" s="47" t="s">
        <v>1218</v>
      </c>
      <c r="B19" s="47" t="s">
        <v>1219</v>
      </c>
      <c r="C19" s="73"/>
    </row>
    <row r="20" spans="1:3" ht="12.75" customHeight="1">
      <c r="A20" s="47" t="s">
        <v>1220</v>
      </c>
      <c r="B20" s="47" t="s">
        <v>1221</v>
      </c>
      <c r="C20" s="73"/>
    </row>
    <row r="21" spans="1:3" ht="12.75" customHeight="1">
      <c r="A21" s="47" t="s">
        <v>1222</v>
      </c>
      <c r="B21" s="47" t="s">
        <v>1223</v>
      </c>
      <c r="C21" s="73"/>
    </row>
    <row r="22" spans="1:3" ht="12.75" customHeight="1">
      <c r="A22" s="47" t="s">
        <v>1224</v>
      </c>
      <c r="B22" s="47" t="s">
        <v>1225</v>
      </c>
      <c r="C22" s="73"/>
    </row>
    <row r="23" spans="1:3" ht="12.75" customHeight="1">
      <c r="A23" s="47" t="s">
        <v>1226</v>
      </c>
      <c r="B23" s="47" t="s">
        <v>1227</v>
      </c>
      <c r="C23" s="73"/>
    </row>
    <row r="24" spans="1:3" ht="12.75" customHeight="1">
      <c r="A24" s="47" t="s">
        <v>1228</v>
      </c>
      <c r="B24" s="47" t="s">
        <v>1229</v>
      </c>
      <c r="C24" s="73"/>
    </row>
    <row r="25" spans="1:3" ht="12.75" customHeight="1">
      <c r="A25" s="47" t="s">
        <v>1230</v>
      </c>
      <c r="B25" s="47" t="s">
        <v>1231</v>
      </c>
      <c r="C25" s="73"/>
    </row>
    <row r="26" spans="1:3" ht="12.75" customHeight="1">
      <c r="A26" s="47" t="s">
        <v>1232</v>
      </c>
      <c r="B26" s="47" t="s">
        <v>1233</v>
      </c>
      <c r="C26" s="73"/>
    </row>
    <row r="27" spans="1:3" ht="12.75" customHeight="1">
      <c r="A27" s="47" t="s">
        <v>1234</v>
      </c>
      <c r="B27" s="47" t="s">
        <v>1235</v>
      </c>
      <c r="C27" s="73"/>
    </row>
    <row r="28" spans="1:3" ht="12.75" customHeight="1">
      <c r="A28" s="47" t="s">
        <v>1236</v>
      </c>
      <c r="B28" s="47" t="s">
        <v>1237</v>
      </c>
      <c r="C28" s="73"/>
    </row>
    <row r="29" spans="1:3" ht="12.75" customHeight="1">
      <c r="A29" s="47" t="s">
        <v>1238</v>
      </c>
      <c r="B29" s="47" t="s">
        <v>1239</v>
      </c>
      <c r="C29" s="73"/>
    </row>
    <row r="30" spans="1:3" ht="12.75" customHeight="1">
      <c r="A30" s="47" t="s">
        <v>1240</v>
      </c>
      <c r="B30" s="47" t="s">
        <v>1241</v>
      </c>
      <c r="C30" s="73"/>
    </row>
    <row r="31" spans="1:3" ht="12.75" customHeight="1">
      <c r="A31" s="47" t="s">
        <v>1242</v>
      </c>
      <c r="B31" s="47" t="s">
        <v>1243</v>
      </c>
      <c r="C31" s="73"/>
    </row>
    <row r="32" spans="1:3" ht="12.75" customHeight="1">
      <c r="A32" s="47" t="s">
        <v>1244</v>
      </c>
      <c r="B32" s="47" t="s">
        <v>1245</v>
      </c>
      <c r="C32" s="73"/>
    </row>
    <row r="33" spans="1:3" ht="12.75" customHeight="1">
      <c r="A33" s="47" t="s">
        <v>1246</v>
      </c>
      <c r="B33" s="47" t="s">
        <v>1247</v>
      </c>
      <c r="C33" s="73"/>
    </row>
    <row r="34" spans="1:3" ht="12.75" customHeight="1">
      <c r="A34" s="47" t="s">
        <v>1248</v>
      </c>
      <c r="B34" s="47" t="s">
        <v>1249</v>
      </c>
      <c r="C34" s="73"/>
    </row>
    <row r="35" spans="1:3" ht="12.75" customHeight="1">
      <c r="A35" s="47" t="s">
        <v>1250</v>
      </c>
      <c r="B35" s="47" t="s">
        <v>1251</v>
      </c>
      <c r="C35" s="73"/>
    </row>
    <row r="36" spans="1:3" ht="12.75" customHeight="1">
      <c r="A36" s="47" t="s">
        <v>1252</v>
      </c>
      <c r="B36" s="47" t="s">
        <v>1253</v>
      </c>
      <c r="C36" s="73"/>
    </row>
    <row r="37" spans="1:3" ht="12.75" customHeight="1">
      <c r="A37" s="47" t="s">
        <v>1254</v>
      </c>
      <c r="B37" s="47" t="s">
        <v>1255</v>
      </c>
      <c r="C37" s="73"/>
    </row>
    <row r="38" spans="1:3" ht="12.75" customHeight="1">
      <c r="A38" s="47" t="s">
        <v>1256</v>
      </c>
      <c r="B38" s="47" t="s">
        <v>1257</v>
      </c>
      <c r="C38" s="73"/>
    </row>
    <row r="39" spans="1:3" ht="12.75" customHeight="1">
      <c r="A39" s="47" t="s">
        <v>1258</v>
      </c>
      <c r="B39" s="47" t="s">
        <v>1259</v>
      </c>
      <c r="C39" s="73"/>
    </row>
    <row r="40" spans="1:3" ht="12.75" customHeight="1">
      <c r="A40" s="47" t="s">
        <v>1260</v>
      </c>
      <c r="B40" s="47" t="s">
        <v>1261</v>
      </c>
      <c r="C40" s="73"/>
    </row>
    <row r="41" spans="1:3" ht="12.75" customHeight="1">
      <c r="A41" s="47" t="s">
        <v>1262</v>
      </c>
      <c r="B41" s="47" t="s">
        <v>1263</v>
      </c>
      <c r="C41" s="73"/>
    </row>
    <row r="42" spans="1:3" ht="12.75" customHeight="1">
      <c r="A42" s="47" t="s">
        <v>1264</v>
      </c>
      <c r="B42" s="47" t="s">
        <v>1265</v>
      </c>
      <c r="C42" s="73"/>
    </row>
    <row r="43" spans="1:3" ht="12.75" customHeight="1">
      <c r="A43" s="47" t="s">
        <v>1266</v>
      </c>
      <c r="B43" s="47" t="s">
        <v>1267</v>
      </c>
      <c r="C43" s="73"/>
    </row>
    <row r="44" spans="1:3" ht="12.75" customHeight="1">
      <c r="A44" s="47" t="s">
        <v>1268</v>
      </c>
      <c r="B44" s="47" t="s">
        <v>1269</v>
      </c>
      <c r="C44" s="73"/>
    </row>
    <row r="45" spans="1:3" ht="12.75" customHeight="1">
      <c r="A45" s="47" t="s">
        <v>1270</v>
      </c>
      <c r="B45" s="47" t="s">
        <v>1271</v>
      </c>
      <c r="C45" s="73"/>
    </row>
    <row r="46" spans="1:3" ht="12.75" customHeight="1">
      <c r="A46" s="47" t="s">
        <v>1272</v>
      </c>
      <c r="B46" s="47" t="s">
        <v>1273</v>
      </c>
      <c r="C46" s="73"/>
    </row>
    <row r="47" spans="1:3" ht="12.75" customHeight="1">
      <c r="A47" s="47" t="s">
        <v>1274</v>
      </c>
      <c r="B47" s="47" t="s">
        <v>1275</v>
      </c>
      <c r="C47" s="73"/>
    </row>
    <row r="48" spans="1:3" ht="12.75" customHeight="1">
      <c r="A48" s="47" t="s">
        <v>1276</v>
      </c>
      <c r="B48" s="47" t="s">
        <v>1277</v>
      </c>
      <c r="C48" s="73"/>
    </row>
    <row r="49" spans="1:3" ht="12.75" customHeight="1">
      <c r="A49" s="47" t="s">
        <v>1278</v>
      </c>
      <c r="B49" s="47" t="s">
        <v>1279</v>
      </c>
      <c r="C49" s="73"/>
    </row>
    <row r="50" spans="1:3" ht="12.75" customHeight="1">
      <c r="A50" s="47" t="s">
        <v>1280</v>
      </c>
      <c r="B50" s="47" t="s">
        <v>1281</v>
      </c>
      <c r="C50" s="73"/>
    </row>
    <row r="51" spans="1:3" ht="12.75" customHeight="1">
      <c r="A51" s="47" t="s">
        <v>1282</v>
      </c>
      <c r="B51" s="47" t="s">
        <v>1283</v>
      </c>
      <c r="C51" s="73"/>
    </row>
    <row r="52" spans="1:3" ht="12.75" customHeight="1">
      <c r="A52" s="47" t="s">
        <v>1284</v>
      </c>
      <c r="B52" s="47" t="s">
        <v>1285</v>
      </c>
      <c r="C52" s="73"/>
    </row>
    <row r="53" spans="1:3" ht="12.75" customHeight="1">
      <c r="A53" s="47" t="s">
        <v>1286</v>
      </c>
      <c r="B53" s="47" t="s">
        <v>1287</v>
      </c>
      <c r="C53" s="73"/>
    </row>
    <row r="54" spans="1:3" ht="12.75" customHeight="1">
      <c r="A54" s="47" t="s">
        <v>1288</v>
      </c>
      <c r="B54" s="47" t="s">
        <v>1289</v>
      </c>
      <c r="C54" s="73"/>
    </row>
    <row r="55" spans="1:3" ht="12.75" customHeight="1">
      <c r="A55" s="47" t="s">
        <v>1290</v>
      </c>
      <c r="B55" s="47" t="s">
        <v>1291</v>
      </c>
      <c r="C55" s="73"/>
    </row>
    <row r="56" spans="1:3" ht="12.75" customHeight="1">
      <c r="A56" s="47" t="s">
        <v>1292</v>
      </c>
      <c r="B56" s="47" t="s">
        <v>1293</v>
      </c>
      <c r="C56" s="73"/>
    </row>
    <row r="57" spans="1:3" ht="12.75" customHeight="1">
      <c r="A57" s="47" t="s">
        <v>1294</v>
      </c>
      <c r="B57" s="47" t="s">
        <v>1295</v>
      </c>
      <c r="C57" s="73"/>
    </row>
    <row r="58" spans="1:3" ht="12.75" customHeight="1">
      <c r="A58" s="47" t="s">
        <v>1296</v>
      </c>
      <c r="B58" s="47" t="s">
        <v>1297</v>
      </c>
      <c r="C58" s="73"/>
    </row>
    <row r="59" spans="1:3" ht="12.75" customHeight="1">
      <c r="A59" s="47" t="s">
        <v>1298</v>
      </c>
      <c r="B59" s="47" t="s">
        <v>1299</v>
      </c>
      <c r="C59" s="73"/>
    </row>
    <row r="60" spans="1:3" ht="12.75" customHeight="1">
      <c r="A60" s="47" t="s">
        <v>1300</v>
      </c>
      <c r="B60" s="47" t="s">
        <v>1301</v>
      </c>
      <c r="C60" s="73"/>
    </row>
    <row r="61" spans="1:3" ht="12.75" customHeight="1">
      <c r="A61" s="47" t="s">
        <v>1302</v>
      </c>
      <c r="B61" s="47" t="s">
        <v>1303</v>
      </c>
      <c r="C61" s="73"/>
    </row>
    <row r="62" spans="1:3" ht="12.75" customHeight="1">
      <c r="A62" s="47" t="s">
        <v>1304</v>
      </c>
      <c r="B62" s="47" t="s">
        <v>1305</v>
      </c>
      <c r="C62" s="73"/>
    </row>
    <row r="63" spans="1:3" ht="12.75" customHeight="1">
      <c r="A63" s="47" t="s">
        <v>1306</v>
      </c>
      <c r="B63" s="47" t="s">
        <v>1307</v>
      </c>
      <c r="C63" s="73"/>
    </row>
    <row r="64" spans="1:3" ht="12.75" customHeight="1">
      <c r="A64" s="47" t="s">
        <v>1308</v>
      </c>
      <c r="B64" s="47" t="s">
        <v>1309</v>
      </c>
      <c r="C64" s="73"/>
    </row>
    <row r="65" spans="1:3" ht="12.75" customHeight="1">
      <c r="A65" s="47" t="s">
        <v>1310</v>
      </c>
      <c r="B65" s="47" t="s">
        <v>1311</v>
      </c>
      <c r="C65" s="73"/>
    </row>
    <row r="66" spans="1:3" ht="12.75" customHeight="1">
      <c r="A66" s="47" t="s">
        <v>1312</v>
      </c>
      <c r="B66" s="47" t="s">
        <v>1313</v>
      </c>
      <c r="C66" s="73"/>
    </row>
    <row r="67" spans="1:3" ht="12.75" customHeight="1">
      <c r="A67" s="47" t="s">
        <v>1314</v>
      </c>
      <c r="B67" s="47" t="s">
        <v>1315</v>
      </c>
      <c r="C67" s="73"/>
    </row>
    <row r="68" spans="1:3" ht="12.75" customHeight="1">
      <c r="A68" s="47" t="s">
        <v>1316</v>
      </c>
      <c r="B68" s="47" t="s">
        <v>1317</v>
      </c>
      <c r="C68" s="73"/>
    </row>
    <row r="69" spans="1:3" ht="12.75" customHeight="1">
      <c r="A69" s="47" t="s">
        <v>1318</v>
      </c>
      <c r="B69" s="47" t="s">
        <v>1319</v>
      </c>
      <c r="C69" s="73"/>
    </row>
    <row r="70" spans="1:3" ht="12.75" customHeight="1">
      <c r="A70" s="47" t="s">
        <v>1320</v>
      </c>
      <c r="B70" s="47" t="s">
        <v>1321</v>
      </c>
      <c r="C70" s="73"/>
    </row>
    <row r="71" spans="1:3" ht="12.75" customHeight="1">
      <c r="A71" s="47" t="s">
        <v>1322</v>
      </c>
      <c r="B71" s="47" t="s">
        <v>1323</v>
      </c>
      <c r="C71" s="73"/>
    </row>
    <row r="72" spans="1:3" ht="12.75" customHeight="1">
      <c r="A72" s="47" t="s">
        <v>1324</v>
      </c>
      <c r="B72" s="47" t="s">
        <v>1325</v>
      </c>
      <c r="C72" s="73"/>
    </row>
    <row r="73" spans="1:3" ht="12.75" customHeight="1">
      <c r="A73" s="47" t="s">
        <v>1326</v>
      </c>
      <c r="B73" s="47" t="s">
        <v>1327</v>
      </c>
      <c r="C73" s="73"/>
    </row>
    <row r="74" spans="1:3" ht="12.75" customHeight="1">
      <c r="A74" s="47" t="s">
        <v>1328</v>
      </c>
      <c r="B74" s="47" t="s">
        <v>1329</v>
      </c>
      <c r="C74" s="73"/>
    </row>
    <row r="75" spans="1:3" ht="12.75" customHeight="1">
      <c r="A75" s="47" t="s">
        <v>1330</v>
      </c>
      <c r="B75" s="47" t="s">
        <v>1331</v>
      </c>
      <c r="C75" s="73"/>
    </row>
    <row r="76" spans="1:3" ht="12.75" customHeight="1">
      <c r="A76" s="47" t="s">
        <v>1332</v>
      </c>
      <c r="B76" s="47" t="s">
        <v>1333</v>
      </c>
      <c r="C76" s="73"/>
    </row>
    <row r="77" spans="1:3" ht="12.75" customHeight="1">
      <c r="A77" s="47" t="s">
        <v>1334</v>
      </c>
      <c r="B77" s="47" t="s">
        <v>1335</v>
      </c>
      <c r="C77" s="73"/>
    </row>
    <row r="78" spans="1:3" ht="12.75" customHeight="1">
      <c r="A78" s="47" t="s">
        <v>1336</v>
      </c>
      <c r="B78" s="47" t="s">
        <v>1337</v>
      </c>
      <c r="C78" s="73"/>
    </row>
    <row r="79" spans="1:3" ht="12.75" customHeight="1">
      <c r="A79" s="47" t="s">
        <v>1338</v>
      </c>
      <c r="B79" s="47" t="s">
        <v>1339</v>
      </c>
      <c r="C79" s="73"/>
    </row>
    <row r="80" spans="1:3" ht="12.75" customHeight="1">
      <c r="A80" s="47" t="s">
        <v>1340</v>
      </c>
      <c r="B80" s="47" t="s">
        <v>1341</v>
      </c>
      <c r="C80" s="73"/>
    </row>
    <row r="81" spans="1:3" ht="12.75" customHeight="1">
      <c r="A81" s="47" t="s">
        <v>1342</v>
      </c>
      <c r="B81" s="47" t="s">
        <v>1343</v>
      </c>
      <c r="C81" s="73"/>
    </row>
    <row r="82" spans="1:3" ht="12.75" customHeight="1">
      <c r="A82" s="47" t="s">
        <v>1344</v>
      </c>
      <c r="B82" s="47" t="s">
        <v>1345</v>
      </c>
      <c r="C82" s="73"/>
    </row>
    <row r="83" spans="1:3" ht="12.75" customHeight="1">
      <c r="A83" s="47" t="s">
        <v>1346</v>
      </c>
      <c r="B83" s="47" t="s">
        <v>1347</v>
      </c>
      <c r="C83" s="73"/>
    </row>
    <row r="84" spans="1:3" ht="12.75" customHeight="1">
      <c r="A84" s="47" t="s">
        <v>1348</v>
      </c>
      <c r="B84" s="47" t="s">
        <v>1349</v>
      </c>
      <c r="C84" s="73"/>
    </row>
    <row r="85" spans="1:3" ht="12.75" customHeight="1">
      <c r="A85" s="47" t="s">
        <v>1350</v>
      </c>
      <c r="B85" s="47" t="s">
        <v>1351</v>
      </c>
      <c r="C85" s="73"/>
    </row>
    <row r="86" spans="1:3" ht="12.75" customHeight="1">
      <c r="A86" s="47" t="s">
        <v>1352</v>
      </c>
      <c r="B86" s="47" t="s">
        <v>1353</v>
      </c>
      <c r="C86" s="73"/>
    </row>
    <row r="87" spans="1:3" ht="12.75" customHeight="1">
      <c r="A87" s="47" t="s">
        <v>1354</v>
      </c>
      <c r="B87" s="47" t="s">
        <v>1355</v>
      </c>
      <c r="C87" s="73"/>
    </row>
    <row r="88" spans="1:3" ht="12.75" customHeight="1">
      <c r="A88" s="47" t="s">
        <v>1356</v>
      </c>
      <c r="B88" s="47" t="s">
        <v>1357</v>
      </c>
      <c r="C88" s="73"/>
    </row>
    <row r="89" spans="1:3" ht="12.75" customHeight="1">
      <c r="A89" s="47" t="s">
        <v>1358</v>
      </c>
      <c r="B89" s="47" t="s">
        <v>1359</v>
      </c>
      <c r="C89" s="73"/>
    </row>
    <row r="90" spans="1:3" ht="12.75" customHeight="1">
      <c r="A90" s="47" t="s">
        <v>1360</v>
      </c>
      <c r="B90" s="47" t="s">
        <v>1361</v>
      </c>
      <c r="C90" s="73"/>
    </row>
    <row r="91" spans="1:3" ht="12.75" customHeight="1">
      <c r="A91" s="47" t="s">
        <v>1362</v>
      </c>
      <c r="B91" s="47" t="s">
        <v>1363</v>
      </c>
      <c r="C91" s="73"/>
    </row>
    <row r="92" spans="1:3" ht="12.75" customHeight="1">
      <c r="A92" s="47" t="s">
        <v>1364</v>
      </c>
      <c r="B92" s="47" t="s">
        <v>1365</v>
      </c>
      <c r="C92" s="73"/>
    </row>
    <row r="93" spans="1:3" ht="12.75" customHeight="1">
      <c r="A93" s="47" t="s">
        <v>1366</v>
      </c>
      <c r="B93" s="47" t="s">
        <v>1367</v>
      </c>
      <c r="C93" s="73"/>
    </row>
    <row r="94" spans="1:3" ht="12.75" customHeight="1">
      <c r="A94" s="47" t="s">
        <v>138</v>
      </c>
      <c r="B94" s="47" t="s">
        <v>136</v>
      </c>
      <c r="C94" s="73"/>
    </row>
    <row r="95" spans="1:3" ht="12.75" customHeight="1">
      <c r="A95" s="47" t="s">
        <v>1368</v>
      </c>
      <c r="B95" s="47" t="s">
        <v>1369</v>
      </c>
      <c r="C95" s="73"/>
    </row>
    <row r="96" spans="1:3" ht="12.75" customHeight="1">
      <c r="A96" s="47" t="s">
        <v>1370</v>
      </c>
      <c r="B96" s="47" t="s">
        <v>1371</v>
      </c>
      <c r="C96" s="73"/>
    </row>
    <row r="97" spans="1:3" ht="12.75" customHeight="1">
      <c r="A97" s="47" t="s">
        <v>1372</v>
      </c>
      <c r="B97" s="47" t="s">
        <v>1373</v>
      </c>
      <c r="C97" s="73"/>
    </row>
    <row r="98" spans="1:3" ht="12.75" customHeight="1">
      <c r="A98" s="47" t="s">
        <v>1374</v>
      </c>
      <c r="B98" s="47" t="s">
        <v>1375</v>
      </c>
      <c r="C98" s="73"/>
    </row>
    <row r="99" spans="1:3" ht="12.75" customHeight="1">
      <c r="A99" s="47" t="s">
        <v>1376</v>
      </c>
      <c r="B99" s="47" t="s">
        <v>1377</v>
      </c>
      <c r="C99" s="73"/>
    </row>
    <row r="100" spans="1:3" ht="12.75" customHeight="1">
      <c r="A100" s="47" t="s">
        <v>1378</v>
      </c>
      <c r="B100" s="47" t="s">
        <v>1379</v>
      </c>
      <c r="C100" s="73"/>
    </row>
    <row r="101" spans="1:3" ht="12.75" customHeight="1">
      <c r="A101" s="47" t="s">
        <v>1380</v>
      </c>
      <c r="B101" s="47" t="s">
        <v>1381</v>
      </c>
      <c r="C101" s="73"/>
    </row>
    <row r="102" spans="1:3" ht="12.75" customHeight="1">
      <c r="A102" s="47" t="s">
        <v>1382</v>
      </c>
      <c r="B102" s="47" t="s">
        <v>1383</v>
      </c>
      <c r="C102" s="73"/>
    </row>
    <row r="103" spans="1:3" ht="12.75" customHeight="1">
      <c r="A103" s="47" t="s">
        <v>1384</v>
      </c>
      <c r="B103" s="47" t="s">
        <v>1385</v>
      </c>
      <c r="C103" s="73"/>
    </row>
    <row r="104" spans="1:3" ht="12.75" customHeight="1">
      <c r="A104" s="47" t="s">
        <v>1386</v>
      </c>
      <c r="B104" s="47" t="s">
        <v>1387</v>
      </c>
      <c r="C104" s="73"/>
    </row>
    <row r="105" spans="1:3" ht="12.75" customHeight="1">
      <c r="A105" s="47" t="s">
        <v>1388</v>
      </c>
      <c r="B105" s="47" t="s">
        <v>1389</v>
      </c>
      <c r="C105" s="73"/>
    </row>
    <row r="106" spans="1:3" ht="12.75" customHeight="1">
      <c r="A106" s="47" t="s">
        <v>1390</v>
      </c>
      <c r="B106" s="47" t="s">
        <v>1391</v>
      </c>
      <c r="C106" s="73"/>
    </row>
    <row r="107" spans="1:3" ht="12.75" customHeight="1">
      <c r="A107" s="47" t="s">
        <v>1392</v>
      </c>
      <c r="B107" s="47" t="s">
        <v>1393</v>
      </c>
      <c r="C107" s="73"/>
    </row>
    <row r="108" spans="1:3" ht="12.75" customHeight="1">
      <c r="A108" s="47" t="s">
        <v>1394</v>
      </c>
      <c r="B108" s="47" t="s">
        <v>1395</v>
      </c>
      <c r="C108" s="73"/>
    </row>
    <row r="109" spans="1:3" ht="12.75" customHeight="1">
      <c r="A109" s="47" t="s">
        <v>1396</v>
      </c>
      <c r="B109" s="47" t="s">
        <v>1397</v>
      </c>
      <c r="C109" s="73"/>
    </row>
    <row r="110" spans="1:3" ht="12.75" customHeight="1">
      <c r="A110" s="47" t="s">
        <v>1398</v>
      </c>
      <c r="B110" s="47" t="s">
        <v>1399</v>
      </c>
      <c r="C110" s="73"/>
    </row>
    <row r="111" spans="1:3" ht="12.75" customHeight="1">
      <c r="A111" s="47" t="s">
        <v>1400</v>
      </c>
      <c r="B111" s="47" t="s">
        <v>1401</v>
      </c>
      <c r="C111" s="73"/>
    </row>
    <row r="112" spans="1:3" ht="12.75" customHeight="1">
      <c r="A112" s="47" t="s">
        <v>1402</v>
      </c>
      <c r="B112" s="47" t="s">
        <v>1403</v>
      </c>
      <c r="C112" s="73"/>
    </row>
    <row r="113" spans="1:3" ht="12.75" customHeight="1">
      <c r="A113" s="47" t="s">
        <v>1404</v>
      </c>
      <c r="B113" s="47" t="s">
        <v>1405</v>
      </c>
      <c r="C113" s="73"/>
    </row>
    <row r="114" spans="1:3" ht="12.75" customHeight="1">
      <c r="A114" s="47" t="s">
        <v>1406</v>
      </c>
      <c r="B114" s="47" t="s">
        <v>1407</v>
      </c>
      <c r="C114" s="73"/>
    </row>
    <row r="115" spans="1:3" ht="12.75" customHeight="1">
      <c r="A115" s="47" t="s">
        <v>1408</v>
      </c>
      <c r="B115" s="47" t="s">
        <v>1409</v>
      </c>
      <c r="C115" s="73"/>
    </row>
    <row r="116" spans="1:3" ht="12.75" customHeight="1">
      <c r="A116" s="47" t="s">
        <v>1410</v>
      </c>
      <c r="B116" s="47" t="s">
        <v>1411</v>
      </c>
      <c r="C116" s="73"/>
    </row>
    <row r="117" spans="1:3" ht="12.75" customHeight="1">
      <c r="A117" s="47" t="s">
        <v>1412</v>
      </c>
      <c r="B117" s="47" t="s">
        <v>1413</v>
      </c>
      <c r="C117" s="73"/>
    </row>
    <row r="118" spans="1:3" ht="12.75" customHeight="1">
      <c r="A118" s="47" t="s">
        <v>1414</v>
      </c>
      <c r="B118" s="47" t="s">
        <v>1415</v>
      </c>
      <c r="C118" s="73"/>
    </row>
    <row r="119" spans="1:3" ht="12.75" customHeight="1">
      <c r="A119" s="47" t="s">
        <v>1416</v>
      </c>
      <c r="B119" s="47" t="s">
        <v>1417</v>
      </c>
      <c r="C119" s="73"/>
    </row>
    <row r="120" spans="1:3" ht="12.75" customHeight="1">
      <c r="A120" s="47" t="s">
        <v>1418</v>
      </c>
      <c r="B120" s="47" t="s">
        <v>1419</v>
      </c>
      <c r="C120" s="73"/>
    </row>
    <row r="121" spans="1:3" ht="12.75" customHeight="1">
      <c r="A121" s="47" t="s">
        <v>1420</v>
      </c>
      <c r="B121" s="47" t="s">
        <v>1421</v>
      </c>
      <c r="C121" s="73"/>
    </row>
    <row r="122" spans="1:3" ht="12.75" customHeight="1">
      <c r="A122" s="47" t="s">
        <v>1422</v>
      </c>
      <c r="B122" s="47" t="s">
        <v>1423</v>
      </c>
      <c r="C122" s="73"/>
    </row>
    <row r="123" spans="1:3" ht="12.75" customHeight="1">
      <c r="A123" s="47" t="s">
        <v>1424</v>
      </c>
      <c r="B123" s="47" t="s">
        <v>1425</v>
      </c>
      <c r="C123" s="73"/>
    </row>
    <row r="124" spans="1:3" ht="12.75" customHeight="1">
      <c r="A124" s="47" t="s">
        <v>1426</v>
      </c>
      <c r="B124" s="47" t="s">
        <v>1427</v>
      </c>
      <c r="C124" s="73"/>
    </row>
    <row r="125" spans="1:3" ht="12.75" customHeight="1">
      <c r="A125" s="47" t="s">
        <v>1428</v>
      </c>
      <c r="B125" s="47" t="s">
        <v>1429</v>
      </c>
      <c r="C125" s="73"/>
    </row>
    <row r="126" spans="1:3" ht="12.75" customHeight="1">
      <c r="A126" s="47" t="s">
        <v>1430</v>
      </c>
      <c r="B126" s="47" t="s">
        <v>1431</v>
      </c>
      <c r="C126" s="73"/>
    </row>
    <row r="127" spans="1:3" ht="12.75" customHeight="1">
      <c r="A127" s="47" t="s">
        <v>1432</v>
      </c>
      <c r="B127" s="47" t="s">
        <v>1433</v>
      </c>
      <c r="C127" s="73"/>
    </row>
    <row r="128" spans="1:3" ht="12.75" customHeight="1">
      <c r="A128" s="47" t="s">
        <v>1434</v>
      </c>
      <c r="B128" s="47" t="s">
        <v>1435</v>
      </c>
      <c r="C128" s="73"/>
    </row>
    <row r="129" spans="1:3" ht="12.75" customHeight="1">
      <c r="A129" s="47" t="s">
        <v>1436</v>
      </c>
      <c r="B129" s="47" t="s">
        <v>1437</v>
      </c>
      <c r="C129" s="73"/>
    </row>
    <row r="130" spans="1:3" ht="12.75" customHeight="1">
      <c r="A130" s="47" t="s">
        <v>1438</v>
      </c>
      <c r="B130" s="47" t="s">
        <v>1439</v>
      </c>
      <c r="C130" s="73"/>
    </row>
    <row r="131" spans="1:3" ht="12.75" customHeight="1">
      <c r="A131" s="47" t="s">
        <v>1440</v>
      </c>
      <c r="B131" s="47" t="s">
        <v>1441</v>
      </c>
      <c r="C131" s="73"/>
    </row>
    <row r="132" spans="1:3" ht="12.75" customHeight="1">
      <c r="A132" s="47" t="s">
        <v>1442</v>
      </c>
      <c r="B132" s="47" t="s">
        <v>1443</v>
      </c>
      <c r="C132" s="73"/>
    </row>
    <row r="133" spans="1:3" ht="12.75" customHeight="1">
      <c r="A133" s="47" t="s">
        <v>1444</v>
      </c>
      <c r="B133" s="47" t="s">
        <v>1445</v>
      </c>
      <c r="C133" s="73"/>
    </row>
    <row r="134" spans="1:3" ht="12.75" customHeight="1">
      <c r="A134" s="47" t="s">
        <v>1446</v>
      </c>
      <c r="B134" s="47" t="s">
        <v>1447</v>
      </c>
      <c r="C134" s="73"/>
    </row>
    <row r="135" spans="1:3" ht="12.75" customHeight="1">
      <c r="A135" s="47" t="s">
        <v>1448</v>
      </c>
      <c r="B135" s="47" t="s">
        <v>1449</v>
      </c>
      <c r="C135" s="73"/>
    </row>
    <row r="136" spans="1:3" ht="12.75" customHeight="1">
      <c r="A136" s="47" t="s">
        <v>1450</v>
      </c>
      <c r="B136" s="47" t="s">
        <v>1451</v>
      </c>
      <c r="C136" s="73"/>
    </row>
    <row r="137" spans="1:3" ht="12.75" customHeight="1">
      <c r="A137" s="47" t="s">
        <v>1452</v>
      </c>
      <c r="B137" s="47" t="s">
        <v>1453</v>
      </c>
      <c r="C137" s="73"/>
    </row>
    <row r="138" spans="1:3" ht="12.75" customHeight="1">
      <c r="A138" s="47" t="s">
        <v>1454</v>
      </c>
      <c r="B138" s="47" t="s">
        <v>1455</v>
      </c>
      <c r="C138" s="73"/>
    </row>
    <row r="139" spans="1:3" ht="12.75" customHeight="1">
      <c r="A139" s="47" t="s">
        <v>1456</v>
      </c>
      <c r="B139" s="47" t="s">
        <v>1457</v>
      </c>
      <c r="C139" s="73"/>
    </row>
    <row r="140" spans="1:3" ht="12.75" customHeight="1">
      <c r="A140" s="47" t="s">
        <v>1458</v>
      </c>
      <c r="B140" s="47" t="s">
        <v>1459</v>
      </c>
      <c r="C140" s="73"/>
    </row>
    <row r="141" spans="1:3" ht="12.75" customHeight="1">
      <c r="A141" s="47" t="s">
        <v>1460</v>
      </c>
      <c r="B141" s="47" t="s">
        <v>1461</v>
      </c>
      <c r="C141" s="73"/>
    </row>
    <row r="142" spans="1:3" ht="12.75" customHeight="1">
      <c r="A142" s="47" t="s">
        <v>1462</v>
      </c>
      <c r="B142" s="47" t="s">
        <v>1463</v>
      </c>
      <c r="C142" s="73"/>
    </row>
    <row r="143" spans="1:3" ht="12.75" customHeight="1">
      <c r="A143" s="47" t="s">
        <v>1464</v>
      </c>
      <c r="B143" s="47" t="s">
        <v>1465</v>
      </c>
      <c r="C143" s="73"/>
    </row>
    <row r="144" spans="1:3" ht="12.75" customHeight="1">
      <c r="A144" s="47" t="s">
        <v>1466</v>
      </c>
      <c r="B144" s="47" t="s">
        <v>1467</v>
      </c>
      <c r="C144" s="73"/>
    </row>
    <row r="145" spans="1:3" ht="12.75" customHeight="1">
      <c r="A145" s="47" t="s">
        <v>1468</v>
      </c>
      <c r="B145" s="47" t="s">
        <v>1469</v>
      </c>
      <c r="C145" s="73"/>
    </row>
    <row r="146" spans="1:3" ht="12.75" customHeight="1">
      <c r="A146" s="47" t="s">
        <v>1470</v>
      </c>
      <c r="B146" s="47" t="s">
        <v>1471</v>
      </c>
      <c r="C146" s="73"/>
    </row>
    <row r="147" spans="1:3" ht="12.75" customHeight="1">
      <c r="A147" s="47" t="s">
        <v>1472</v>
      </c>
      <c r="B147" s="47" t="s">
        <v>1473</v>
      </c>
      <c r="C147" s="73"/>
    </row>
    <row r="148" spans="1:3" ht="12.75" customHeight="1">
      <c r="A148" s="47" t="s">
        <v>1474</v>
      </c>
      <c r="B148" s="47" t="s">
        <v>1475</v>
      </c>
      <c r="C148" s="73"/>
    </row>
    <row r="149" spans="1:3" ht="12.75" customHeight="1">
      <c r="A149" s="47" t="s">
        <v>1476</v>
      </c>
      <c r="B149" s="47" t="s">
        <v>1477</v>
      </c>
      <c r="C149" s="73"/>
    </row>
    <row r="150" spans="1:3" ht="12.75" customHeight="1">
      <c r="A150" s="47" t="s">
        <v>1478</v>
      </c>
      <c r="B150" s="47" t="s">
        <v>1479</v>
      </c>
      <c r="C150" s="73"/>
    </row>
    <row r="151" spans="1:3" ht="12.75" customHeight="1">
      <c r="A151" s="47" t="s">
        <v>1480</v>
      </c>
      <c r="B151" s="47" t="s">
        <v>1481</v>
      </c>
      <c r="C151" s="73"/>
    </row>
    <row r="152" spans="1:3" ht="12.75" customHeight="1">
      <c r="A152" s="47" t="s">
        <v>1482</v>
      </c>
      <c r="B152" s="47" t="s">
        <v>1483</v>
      </c>
      <c r="C152" s="73"/>
    </row>
    <row r="153" spans="1:3" ht="12.75" customHeight="1">
      <c r="A153" s="47" t="s">
        <v>1484</v>
      </c>
      <c r="B153" s="47" t="s">
        <v>1485</v>
      </c>
      <c r="C153" s="73"/>
    </row>
    <row r="154" spans="1:3" ht="12.75" customHeight="1">
      <c r="A154" s="47" t="s">
        <v>1486</v>
      </c>
      <c r="B154" s="47" t="s">
        <v>1487</v>
      </c>
      <c r="C154" s="73"/>
    </row>
    <row r="155" spans="1:3" ht="12.75" customHeight="1">
      <c r="A155" s="47" t="s">
        <v>1488</v>
      </c>
      <c r="B155" s="47" t="s">
        <v>1489</v>
      </c>
      <c r="C155" s="73"/>
    </row>
    <row r="156" spans="1:3" ht="12.75" customHeight="1">
      <c r="A156" s="47" t="s">
        <v>1490</v>
      </c>
      <c r="B156" s="47" t="s">
        <v>1491</v>
      </c>
      <c r="C156" s="73"/>
    </row>
    <row r="157" spans="1:3" ht="12.75" customHeight="1">
      <c r="A157" s="47" t="s">
        <v>1492</v>
      </c>
      <c r="B157" s="47" t="s">
        <v>1493</v>
      </c>
      <c r="C157" s="73"/>
    </row>
    <row r="158" spans="1:3" ht="12.75" customHeight="1">
      <c r="A158" s="47" t="s">
        <v>1494</v>
      </c>
      <c r="B158" s="47" t="s">
        <v>1495</v>
      </c>
      <c r="C158" s="73"/>
    </row>
    <row r="159" spans="1:3" ht="12.75" customHeight="1">
      <c r="A159" s="47" t="s">
        <v>1496</v>
      </c>
      <c r="B159" s="47" t="s">
        <v>1497</v>
      </c>
      <c r="C159" s="73"/>
    </row>
    <row r="160" spans="1:3" ht="12.75" customHeight="1">
      <c r="A160" s="47" t="s">
        <v>1498</v>
      </c>
      <c r="B160" s="47" t="s">
        <v>1499</v>
      </c>
      <c r="C160" s="73"/>
    </row>
    <row r="161" spans="1:3" ht="12.75" customHeight="1">
      <c r="A161" s="47" t="s">
        <v>1500</v>
      </c>
      <c r="B161" s="47" t="s">
        <v>1501</v>
      </c>
      <c r="C161" s="73"/>
    </row>
    <row r="162" spans="1:3" ht="12.75" customHeight="1">
      <c r="A162" s="47" t="s">
        <v>1502</v>
      </c>
      <c r="B162" s="47" t="s">
        <v>1503</v>
      </c>
      <c r="C162" s="73"/>
    </row>
    <row r="163" spans="1:3" ht="12.75" customHeight="1">
      <c r="A163" s="47" t="s">
        <v>1504</v>
      </c>
      <c r="B163" s="47" t="s">
        <v>1505</v>
      </c>
      <c r="C163" s="73"/>
    </row>
    <row r="164" spans="1:3" ht="12.75" customHeight="1">
      <c r="A164" s="47" t="s">
        <v>1506</v>
      </c>
      <c r="B164" s="47" t="s">
        <v>1507</v>
      </c>
      <c r="C164" s="73"/>
    </row>
    <row r="165" spans="1:3" ht="12.75" customHeight="1">
      <c r="A165" s="47" t="s">
        <v>1508</v>
      </c>
      <c r="B165" s="47" t="s">
        <v>1509</v>
      </c>
      <c r="C165" s="73"/>
    </row>
    <row r="166" spans="1:3" ht="12.75" customHeight="1">
      <c r="A166" s="47" t="s">
        <v>1510</v>
      </c>
      <c r="B166" s="47" t="s">
        <v>1511</v>
      </c>
      <c r="C166" s="73"/>
    </row>
    <row r="167" spans="1:3" ht="12.75" customHeight="1">
      <c r="A167" s="47" t="s">
        <v>1512</v>
      </c>
      <c r="B167" s="47" t="s">
        <v>1513</v>
      </c>
      <c r="C167" s="73"/>
    </row>
    <row r="168" spans="1:3" ht="12.75" customHeight="1">
      <c r="A168" s="47" t="s">
        <v>1514</v>
      </c>
      <c r="B168" s="47" t="s">
        <v>1515</v>
      </c>
      <c r="C168" s="73"/>
    </row>
    <row r="169" spans="1:3" ht="12.75" customHeight="1">
      <c r="A169" s="47" t="s">
        <v>1516</v>
      </c>
      <c r="B169" s="47" t="s">
        <v>1517</v>
      </c>
      <c r="C169" s="73"/>
    </row>
    <row r="170" spans="1:3" ht="12.75" customHeight="1">
      <c r="A170" s="47" t="s">
        <v>1518</v>
      </c>
      <c r="B170" s="47" t="s">
        <v>1519</v>
      </c>
      <c r="C170" s="73"/>
    </row>
    <row r="171" spans="1:3" ht="12.75" customHeight="1">
      <c r="A171" s="47" t="s">
        <v>1520</v>
      </c>
      <c r="B171" s="47" t="s">
        <v>1521</v>
      </c>
      <c r="C171" s="73"/>
    </row>
    <row r="172" spans="1:3" ht="12.75" customHeight="1">
      <c r="A172" s="47" t="s">
        <v>1522</v>
      </c>
      <c r="B172" s="47" t="s">
        <v>1523</v>
      </c>
      <c r="C172" s="73"/>
    </row>
    <row r="173" spans="1:3" ht="12.75" customHeight="1">
      <c r="A173" s="47" t="s">
        <v>1524</v>
      </c>
      <c r="B173" s="47" t="s">
        <v>1525</v>
      </c>
      <c r="C173" s="73"/>
    </row>
    <row r="174" spans="1:3" ht="12.75" customHeight="1">
      <c r="A174" s="47" t="s">
        <v>1526</v>
      </c>
      <c r="B174" s="47" t="s">
        <v>1527</v>
      </c>
      <c r="C174" s="73"/>
    </row>
    <row r="175" spans="1:3" ht="12.75" customHeight="1">
      <c r="A175" s="47" t="s">
        <v>1528</v>
      </c>
      <c r="B175" s="47" t="s">
        <v>1529</v>
      </c>
      <c r="C175" s="73"/>
    </row>
    <row r="176" spans="1:3" ht="12.75" customHeight="1">
      <c r="A176" s="47" t="s">
        <v>1530</v>
      </c>
      <c r="B176" s="47" t="s">
        <v>1531</v>
      </c>
      <c r="C176" s="73"/>
    </row>
    <row r="177" spans="1:3" ht="12.75" customHeight="1">
      <c r="A177" s="47" t="s">
        <v>1532</v>
      </c>
      <c r="B177" s="47" t="s">
        <v>1533</v>
      </c>
      <c r="C177" s="73"/>
    </row>
    <row r="178" spans="1:3" ht="12.75" customHeight="1">
      <c r="A178" s="47" t="s">
        <v>1534</v>
      </c>
      <c r="B178" s="47" t="s">
        <v>1535</v>
      </c>
      <c r="C178" s="73"/>
    </row>
    <row r="179" spans="1:3" ht="12.75" customHeight="1">
      <c r="A179" s="47" t="s">
        <v>1536</v>
      </c>
      <c r="B179" s="47" t="s">
        <v>1537</v>
      </c>
      <c r="C179" s="73"/>
    </row>
    <row r="180" spans="1:3" ht="12.75" customHeight="1">
      <c r="A180" s="47" t="s">
        <v>1538</v>
      </c>
      <c r="B180" s="47" t="s">
        <v>1539</v>
      </c>
      <c r="C180" s="73"/>
    </row>
    <row r="181" spans="1:3" ht="12.75" customHeight="1">
      <c r="A181" s="47" t="s">
        <v>1540</v>
      </c>
      <c r="B181" s="47" t="s">
        <v>1541</v>
      </c>
      <c r="C181" s="73"/>
    </row>
    <row r="182" spans="1:3" ht="12.75" customHeight="1">
      <c r="A182" s="47" t="s">
        <v>1542</v>
      </c>
      <c r="B182" s="47" t="s">
        <v>1543</v>
      </c>
      <c r="C182" s="73"/>
    </row>
    <row r="183" spans="1:3" ht="12.75" customHeight="1">
      <c r="A183" s="47" t="s">
        <v>1544</v>
      </c>
      <c r="B183" s="47" t="s">
        <v>1545</v>
      </c>
      <c r="C183" s="73"/>
    </row>
    <row r="184" spans="1:3" ht="12.75" customHeight="1">
      <c r="A184" s="47" t="s">
        <v>1546</v>
      </c>
      <c r="B184" s="47" t="s">
        <v>1547</v>
      </c>
      <c r="C184" s="73"/>
    </row>
    <row r="185" spans="1:3" ht="12.75" customHeight="1">
      <c r="A185" s="47" t="s">
        <v>1548</v>
      </c>
      <c r="B185" s="47" t="s">
        <v>1549</v>
      </c>
      <c r="C185" s="73"/>
    </row>
    <row r="186" spans="1:3" ht="12.75" customHeight="1">
      <c r="A186" s="47" t="s">
        <v>1550</v>
      </c>
      <c r="B186" s="47" t="s">
        <v>1551</v>
      </c>
      <c r="C186" s="73"/>
    </row>
    <row r="187" spans="1:3" ht="12.75" customHeight="1">
      <c r="A187" s="47" t="s">
        <v>1552</v>
      </c>
      <c r="B187" s="47" t="s">
        <v>1553</v>
      </c>
      <c r="C187" s="73"/>
    </row>
    <row r="188" spans="1:3" ht="12.75" customHeight="1">
      <c r="A188" s="47" t="s">
        <v>1554</v>
      </c>
      <c r="B188" s="47" t="s">
        <v>1555</v>
      </c>
      <c r="C188" s="73"/>
    </row>
    <row r="189" spans="1:3" ht="12.75" customHeight="1">
      <c r="A189" s="47" t="s">
        <v>1556</v>
      </c>
      <c r="B189" s="47" t="s">
        <v>1557</v>
      </c>
      <c r="C189" s="73"/>
    </row>
    <row r="190" spans="1:3" ht="12.75" customHeight="1">
      <c r="A190" s="47" t="s">
        <v>1558</v>
      </c>
      <c r="B190" s="47" t="s">
        <v>1559</v>
      </c>
      <c r="C190" s="73"/>
    </row>
    <row r="191" spans="1:3" ht="12.75" customHeight="1">
      <c r="A191" s="47" t="s">
        <v>1560</v>
      </c>
      <c r="B191" s="47" t="s">
        <v>1561</v>
      </c>
      <c r="C191" s="73"/>
    </row>
    <row r="192" spans="1:3" ht="12.75" customHeight="1">
      <c r="A192" s="47" t="s">
        <v>1562</v>
      </c>
      <c r="B192" s="47" t="s">
        <v>1563</v>
      </c>
      <c r="C192" s="73"/>
    </row>
    <row r="193" spans="1:3" ht="12.75" customHeight="1">
      <c r="A193" s="47" t="s">
        <v>1564</v>
      </c>
      <c r="B193" s="47" t="s">
        <v>1565</v>
      </c>
      <c r="C193" s="73"/>
    </row>
    <row r="194" spans="1:3" ht="12.75" customHeight="1">
      <c r="A194" s="47" t="s">
        <v>1566</v>
      </c>
      <c r="B194" s="47" t="s">
        <v>1567</v>
      </c>
      <c r="C194" s="73"/>
    </row>
    <row r="195" spans="1:3" ht="12.75" customHeight="1">
      <c r="A195" s="47" t="s">
        <v>1568</v>
      </c>
      <c r="B195" s="47" t="s">
        <v>1569</v>
      </c>
      <c r="C195" s="73"/>
    </row>
    <row r="196" spans="1:3" ht="12.75" customHeight="1">
      <c r="A196" s="47" t="s">
        <v>1570</v>
      </c>
      <c r="B196" s="47" t="s">
        <v>1571</v>
      </c>
      <c r="C196" s="73"/>
    </row>
    <row r="197" spans="1:3" ht="12.75" customHeight="1">
      <c r="A197" s="47" t="s">
        <v>1572</v>
      </c>
      <c r="B197" s="47" t="s">
        <v>1573</v>
      </c>
      <c r="C197" s="73"/>
    </row>
    <row r="198" spans="1:3" ht="12.75" customHeight="1">
      <c r="A198" s="47" t="s">
        <v>1574</v>
      </c>
      <c r="B198" s="47" t="s">
        <v>1575</v>
      </c>
      <c r="C198" s="73"/>
    </row>
    <row r="199" spans="1:3" ht="12.75" customHeight="1">
      <c r="A199" s="47" t="s">
        <v>1576</v>
      </c>
      <c r="B199" s="47" t="s">
        <v>1577</v>
      </c>
      <c r="C199" s="73"/>
    </row>
    <row r="200" spans="1:3" ht="12.75" customHeight="1">
      <c r="A200" s="47" t="s">
        <v>1578</v>
      </c>
      <c r="B200" s="47" t="s">
        <v>1579</v>
      </c>
      <c r="C200" s="73"/>
    </row>
    <row r="201" spans="1:3" ht="12.75" customHeight="1">
      <c r="A201" s="47" t="s">
        <v>1580</v>
      </c>
      <c r="B201" s="47" t="s">
        <v>1581</v>
      </c>
      <c r="C201" s="73"/>
    </row>
    <row r="202" spans="1:3" ht="12.75" customHeight="1">
      <c r="A202" s="47" t="s">
        <v>1582</v>
      </c>
      <c r="B202" s="47" t="s">
        <v>1583</v>
      </c>
      <c r="C202" s="73"/>
    </row>
    <row r="203" spans="1:3" ht="12.75" customHeight="1">
      <c r="A203" s="47" t="s">
        <v>1584</v>
      </c>
      <c r="B203" s="47" t="s">
        <v>1585</v>
      </c>
      <c r="C203" s="73"/>
    </row>
    <row r="204" spans="1:3" ht="12.75" customHeight="1">
      <c r="A204" s="47" t="s">
        <v>1586</v>
      </c>
      <c r="B204" s="47" t="s">
        <v>1587</v>
      </c>
      <c r="C204" s="73"/>
    </row>
    <row r="205" spans="1:3" ht="12.75" customHeight="1">
      <c r="A205" s="47" t="s">
        <v>1588</v>
      </c>
      <c r="B205" s="47" t="s">
        <v>1589</v>
      </c>
      <c r="C205" s="73"/>
    </row>
    <row r="206" spans="1:3" ht="12.75" customHeight="1">
      <c r="A206" s="47" t="s">
        <v>1590</v>
      </c>
      <c r="B206" s="47" t="s">
        <v>1591</v>
      </c>
      <c r="C206" s="73"/>
    </row>
    <row r="207" spans="1:3" ht="12.75" customHeight="1">
      <c r="A207" s="47" t="s">
        <v>1592</v>
      </c>
      <c r="B207" s="47" t="s">
        <v>1593</v>
      </c>
      <c r="C207" s="73"/>
    </row>
    <row r="208" spans="1:3" ht="12.75" customHeight="1">
      <c r="A208" s="47" t="s">
        <v>1594</v>
      </c>
      <c r="B208" s="47" t="s">
        <v>1595</v>
      </c>
      <c r="C208" s="73"/>
    </row>
    <row r="209" spans="1:3" ht="12.75" customHeight="1">
      <c r="A209" s="47" t="s">
        <v>1596</v>
      </c>
      <c r="B209" s="47" t="s">
        <v>1597</v>
      </c>
      <c r="C209" s="73"/>
    </row>
    <row r="210" spans="1:3" ht="12.75" customHeight="1">
      <c r="A210" s="47" t="s">
        <v>1598</v>
      </c>
      <c r="B210" s="47" t="s">
        <v>1599</v>
      </c>
      <c r="C210" s="73"/>
    </row>
    <row r="211" spans="1:3" ht="12.75" customHeight="1">
      <c r="A211" s="47" t="s">
        <v>1600</v>
      </c>
      <c r="B211" s="47" t="s">
        <v>1601</v>
      </c>
      <c r="C211" s="73"/>
    </row>
    <row r="212" spans="1:3" ht="12.75" customHeight="1">
      <c r="A212" s="47" t="s">
        <v>1602</v>
      </c>
      <c r="B212" s="47" t="s">
        <v>1603</v>
      </c>
      <c r="C212" s="73"/>
    </row>
    <row r="213" spans="1:3" ht="12.75" customHeight="1">
      <c r="A213" s="47" t="s">
        <v>1604</v>
      </c>
      <c r="B213" s="47" t="s">
        <v>1605</v>
      </c>
    </row>
    <row r="214" spans="1:3" ht="12.75" customHeight="1">
      <c r="A214" s="47" t="s">
        <v>1606</v>
      </c>
      <c r="B214" s="47" t="s">
        <v>1607</v>
      </c>
    </row>
    <row r="215" spans="1:3" ht="12.75" customHeight="1">
      <c r="A215" s="47" t="s">
        <v>1608</v>
      </c>
      <c r="B215" s="47" t="s">
        <v>1609</v>
      </c>
    </row>
    <row r="216" spans="1:3" ht="12.75" customHeight="1">
      <c r="A216" s="47" t="s">
        <v>1610</v>
      </c>
      <c r="B216" s="47" t="s">
        <v>1611</v>
      </c>
    </row>
    <row r="217" spans="1:3" ht="12.75" customHeight="1">
      <c r="A217" s="47" t="s">
        <v>1612</v>
      </c>
      <c r="B217" s="47" t="s">
        <v>1613</v>
      </c>
    </row>
    <row r="218" spans="1:3" ht="12.75" customHeight="1">
      <c r="A218" s="47" t="s">
        <v>1614</v>
      </c>
      <c r="B218" s="47" t="s">
        <v>1615</v>
      </c>
    </row>
    <row r="219" spans="1:3" ht="12.75" customHeight="1">
      <c r="A219" s="47" t="s">
        <v>1616</v>
      </c>
      <c r="B219" s="47" t="s">
        <v>1617</v>
      </c>
    </row>
    <row r="220" spans="1:3" ht="12.75" customHeight="1">
      <c r="A220" s="47" t="s">
        <v>1618</v>
      </c>
      <c r="B220" s="47" t="s">
        <v>1619</v>
      </c>
    </row>
    <row r="221" spans="1:3" ht="12.75" customHeight="1">
      <c r="A221" s="47" t="s">
        <v>1620</v>
      </c>
      <c r="B221" s="47" t="s">
        <v>1621</v>
      </c>
    </row>
    <row r="222" spans="1:3" ht="12.75" customHeight="1">
      <c r="A222" s="47" t="s">
        <v>1622</v>
      </c>
      <c r="B222" s="47" t="s">
        <v>1623</v>
      </c>
    </row>
    <row r="223" spans="1:3" ht="12.75" customHeight="1">
      <c r="A223" s="47" t="s">
        <v>1624</v>
      </c>
      <c r="B223" s="47" t="s">
        <v>1625</v>
      </c>
    </row>
    <row r="224" spans="1:3" ht="12.75" customHeight="1">
      <c r="A224" s="47" t="s">
        <v>1626</v>
      </c>
      <c r="B224" s="47" t="s">
        <v>1627</v>
      </c>
    </row>
    <row r="225" spans="1:2" ht="12.75" customHeight="1">
      <c r="A225" s="47" t="s">
        <v>1628</v>
      </c>
      <c r="B225" s="47" t="s">
        <v>1629</v>
      </c>
    </row>
    <row r="226" spans="1:2" ht="12.75" customHeight="1">
      <c r="A226" s="47" t="s">
        <v>1630</v>
      </c>
      <c r="B226" s="47" t="s">
        <v>1631</v>
      </c>
    </row>
    <row r="227" spans="1:2" ht="12.75" customHeight="1">
      <c r="A227" s="47" t="s">
        <v>1632</v>
      </c>
      <c r="B227" s="47" t="s">
        <v>1633</v>
      </c>
    </row>
    <row r="228" spans="1:2" ht="12.75" customHeight="1">
      <c r="A228" s="47" t="s">
        <v>1634</v>
      </c>
      <c r="B228" s="47" t="s">
        <v>1635</v>
      </c>
    </row>
    <row r="229" spans="1:2" ht="12.75" customHeight="1">
      <c r="A229" s="47" t="s">
        <v>1636</v>
      </c>
      <c r="B229" s="47" t="s">
        <v>1637</v>
      </c>
    </row>
    <row r="230" spans="1:2" ht="12.75" customHeight="1">
      <c r="A230" s="47" t="s">
        <v>1638</v>
      </c>
      <c r="B230" s="47" t="s">
        <v>1639</v>
      </c>
    </row>
    <row r="231" spans="1:2" ht="12.75" customHeight="1">
      <c r="A231" s="47" t="s">
        <v>1640</v>
      </c>
      <c r="B231" s="47" t="s">
        <v>1641</v>
      </c>
    </row>
    <row r="232" spans="1:2" ht="12.75" customHeight="1">
      <c r="A232" s="47" t="s">
        <v>1642</v>
      </c>
      <c r="B232" s="47" t="s">
        <v>1643</v>
      </c>
    </row>
    <row r="233" spans="1:2" ht="12.75" customHeight="1">
      <c r="A233" s="47" t="s">
        <v>1644</v>
      </c>
      <c r="B233" s="47" t="s">
        <v>1645</v>
      </c>
    </row>
    <row r="234" spans="1:2" ht="12.75" customHeight="1">
      <c r="A234" s="47" t="s">
        <v>1646</v>
      </c>
      <c r="B234" s="47" t="s">
        <v>1647</v>
      </c>
    </row>
    <row r="235" spans="1:2" ht="12.75" customHeight="1">
      <c r="A235" s="47" t="s">
        <v>1648</v>
      </c>
      <c r="B235" s="47" t="s">
        <v>1649</v>
      </c>
    </row>
    <row r="236" spans="1:2" ht="12.75" customHeight="1">
      <c r="A236" s="47" t="s">
        <v>1650</v>
      </c>
      <c r="B236" s="47" t="s">
        <v>1651</v>
      </c>
    </row>
    <row r="237" spans="1:2" ht="12.75" customHeight="1">
      <c r="A237" s="47" t="s">
        <v>1652</v>
      </c>
      <c r="B237" s="47" t="s">
        <v>1653</v>
      </c>
    </row>
    <row r="238" spans="1:2" ht="12.75" customHeight="1">
      <c r="A238" s="47" t="s">
        <v>1654</v>
      </c>
      <c r="B238" s="47" t="s">
        <v>1655</v>
      </c>
    </row>
    <row r="239" spans="1:2" ht="12.75" customHeight="1">
      <c r="A239" s="47" t="s">
        <v>1656</v>
      </c>
      <c r="B239" s="47" t="s">
        <v>1657</v>
      </c>
    </row>
    <row r="240" spans="1:2" ht="12.75" customHeight="1">
      <c r="A240" s="47" t="s">
        <v>1658</v>
      </c>
      <c r="B240" s="47" t="s">
        <v>1659</v>
      </c>
    </row>
    <row r="241" spans="1:2" ht="12.75" customHeight="1">
      <c r="A241" s="47" t="s">
        <v>1660</v>
      </c>
      <c r="B241" s="47" t="s">
        <v>1661</v>
      </c>
    </row>
    <row r="242" spans="1:2" ht="12.75" customHeight="1">
      <c r="A242" s="47" t="s">
        <v>1662</v>
      </c>
      <c r="B242" s="47" t="s">
        <v>1663</v>
      </c>
    </row>
    <row r="243" spans="1:2" ht="12.75" customHeight="1">
      <c r="A243" s="47" t="s">
        <v>1664</v>
      </c>
      <c r="B243" s="47" t="s">
        <v>1665</v>
      </c>
    </row>
    <row r="244" spans="1:2" ht="12.75" customHeight="1">
      <c r="A244" s="47" t="s">
        <v>1666</v>
      </c>
      <c r="B244" s="47" t="s">
        <v>1667</v>
      </c>
    </row>
    <row r="245" spans="1:2" ht="12.75" customHeight="1">
      <c r="A245" s="47" t="s">
        <v>1668</v>
      </c>
      <c r="B245" s="47" t="s">
        <v>1669</v>
      </c>
    </row>
    <row r="246" spans="1:2" ht="12.75" customHeight="1">
      <c r="A246" s="47" t="s">
        <v>1670</v>
      </c>
      <c r="B246" s="47" t="s">
        <v>1671</v>
      </c>
    </row>
    <row r="247" spans="1:2" ht="12.75" customHeight="1">
      <c r="A247" s="47" t="s">
        <v>1672</v>
      </c>
      <c r="B247" s="47" t="s">
        <v>1673</v>
      </c>
    </row>
    <row r="248" spans="1:2" ht="12.75" customHeight="1">
      <c r="A248" s="47" t="s">
        <v>1674</v>
      </c>
      <c r="B248" s="47" t="s">
        <v>1675</v>
      </c>
    </row>
    <row r="249" spans="1:2" ht="12.75" customHeight="1">
      <c r="A249" s="47" t="s">
        <v>1676</v>
      </c>
      <c r="B249" s="47" t="s">
        <v>1677</v>
      </c>
    </row>
    <row r="250" spans="1:2" ht="12.75" customHeight="1">
      <c r="A250" s="47" t="s">
        <v>1678</v>
      </c>
      <c r="B250" s="47" t="s">
        <v>1679</v>
      </c>
    </row>
    <row r="251" spans="1:2" ht="12.75" customHeight="1">
      <c r="A251" s="47" t="s">
        <v>1680</v>
      </c>
      <c r="B251" s="47" t="s">
        <v>1681</v>
      </c>
    </row>
    <row r="252" spans="1:2" ht="12.75" customHeight="1">
      <c r="A252" s="47" t="s">
        <v>1682</v>
      </c>
      <c r="B252" s="47" t="s">
        <v>1683</v>
      </c>
    </row>
    <row r="253" spans="1:2" ht="12.75" customHeight="1">
      <c r="A253" s="47" t="s">
        <v>1684</v>
      </c>
      <c r="B253" s="47" t="s">
        <v>1685</v>
      </c>
    </row>
    <row r="254" spans="1:2" ht="12.75" customHeight="1">
      <c r="A254" s="47" t="s">
        <v>1686</v>
      </c>
      <c r="B254" s="47" t="s">
        <v>1687</v>
      </c>
    </row>
    <row r="255" spans="1:2" ht="12.75" customHeight="1">
      <c r="A255" s="47" t="s">
        <v>1688</v>
      </c>
      <c r="B255" s="47" t="s">
        <v>1689</v>
      </c>
    </row>
    <row r="256" spans="1:2" ht="12.75" customHeight="1">
      <c r="A256" s="47" t="s">
        <v>1690</v>
      </c>
      <c r="B256" s="47" t="s">
        <v>1691</v>
      </c>
    </row>
    <row r="257" spans="1:2" ht="12.75" customHeight="1">
      <c r="A257" s="47" t="s">
        <v>1692</v>
      </c>
      <c r="B257" s="47" t="s">
        <v>1693</v>
      </c>
    </row>
    <row r="258" spans="1:2" ht="12.75" customHeight="1">
      <c r="A258" s="47" t="s">
        <v>1694</v>
      </c>
      <c r="B258" s="47" t="s">
        <v>1695</v>
      </c>
    </row>
    <row r="259" spans="1:2" ht="12.75" customHeight="1">
      <c r="A259" s="47" t="s">
        <v>1696</v>
      </c>
      <c r="B259" s="47" t="s">
        <v>1697</v>
      </c>
    </row>
    <row r="260" spans="1:2" ht="12.75" customHeight="1">
      <c r="A260" s="47" t="s">
        <v>1698</v>
      </c>
      <c r="B260" s="47" t="s">
        <v>1699</v>
      </c>
    </row>
    <row r="261" spans="1:2" ht="12.75" customHeight="1">
      <c r="A261" s="47" t="s">
        <v>1700</v>
      </c>
      <c r="B261" s="47" t="s">
        <v>1701</v>
      </c>
    </row>
    <row r="262" spans="1:2" ht="12.75" customHeight="1">
      <c r="A262" s="47" t="s">
        <v>1702</v>
      </c>
      <c r="B262" s="47" t="s">
        <v>1703</v>
      </c>
    </row>
    <row r="263" spans="1:2" ht="12.75" customHeight="1">
      <c r="A263" s="47" t="s">
        <v>1704</v>
      </c>
      <c r="B263" s="47" t="s">
        <v>1705</v>
      </c>
    </row>
    <row r="264" spans="1:2" ht="12.75" customHeight="1">
      <c r="A264" s="47" t="s">
        <v>1706</v>
      </c>
      <c r="B264" s="47" t="s">
        <v>1707</v>
      </c>
    </row>
    <row r="265" spans="1:2" ht="12.75" customHeight="1">
      <c r="A265" s="47" t="s">
        <v>1708</v>
      </c>
      <c r="B265" s="47" t="s">
        <v>1709</v>
      </c>
    </row>
    <row r="266" spans="1:2" ht="12.75" customHeight="1">
      <c r="A266" s="47" t="s">
        <v>1710</v>
      </c>
      <c r="B266" s="47" t="s">
        <v>1711</v>
      </c>
    </row>
    <row r="267" spans="1:2" ht="12.75" customHeight="1">
      <c r="A267" s="47" t="s">
        <v>1712</v>
      </c>
      <c r="B267" s="47" t="s">
        <v>1713</v>
      </c>
    </row>
    <row r="268" spans="1:2" ht="12.75" customHeight="1">
      <c r="A268" s="47" t="s">
        <v>1714</v>
      </c>
      <c r="B268" s="47" t="s">
        <v>1715</v>
      </c>
    </row>
    <row r="269" spans="1:2" ht="12.75" customHeight="1">
      <c r="A269" s="47" t="s">
        <v>1716</v>
      </c>
      <c r="B269" s="47" t="s">
        <v>1717</v>
      </c>
    </row>
    <row r="270" spans="1:2" ht="12.75" customHeight="1">
      <c r="A270" s="47" t="s">
        <v>1718</v>
      </c>
      <c r="B270" s="47" t="s">
        <v>1719</v>
      </c>
    </row>
    <row r="271" spans="1:2" ht="12.75" customHeight="1">
      <c r="A271" s="47" t="s">
        <v>1720</v>
      </c>
      <c r="B271" s="47" t="s">
        <v>1721</v>
      </c>
    </row>
    <row r="272" spans="1:2" ht="12.75" customHeight="1">
      <c r="A272" s="47" t="s">
        <v>1722</v>
      </c>
      <c r="B272" s="47" t="s">
        <v>1723</v>
      </c>
    </row>
    <row r="273" spans="1:2" ht="12.75" customHeight="1">
      <c r="A273" s="47" t="s">
        <v>1724</v>
      </c>
      <c r="B273" s="47" t="s">
        <v>1725</v>
      </c>
    </row>
    <row r="274" spans="1:2" ht="12.75" customHeight="1">
      <c r="A274" s="47" t="s">
        <v>1726</v>
      </c>
      <c r="B274" s="47" t="s">
        <v>1727</v>
      </c>
    </row>
    <row r="275" spans="1:2" ht="12.75" customHeight="1">
      <c r="A275" s="47" t="s">
        <v>1728</v>
      </c>
      <c r="B275" s="47" t="s">
        <v>1729</v>
      </c>
    </row>
    <row r="276" spans="1:2" ht="12.75" customHeight="1">
      <c r="A276" s="47" t="s">
        <v>1730</v>
      </c>
      <c r="B276" s="47" t="s">
        <v>1731</v>
      </c>
    </row>
    <row r="277" spans="1:2" ht="12.75" customHeight="1">
      <c r="A277" s="47" t="s">
        <v>1732</v>
      </c>
      <c r="B277" s="47" t="s">
        <v>1733</v>
      </c>
    </row>
    <row r="278" spans="1:2" ht="12.75" customHeight="1">
      <c r="A278" s="47" t="s">
        <v>1734</v>
      </c>
      <c r="B278" s="47" t="s">
        <v>1735</v>
      </c>
    </row>
    <row r="279" spans="1:2" ht="12.75" customHeight="1">
      <c r="A279" s="47" t="s">
        <v>1736</v>
      </c>
      <c r="B279" s="47" t="s">
        <v>1737</v>
      </c>
    </row>
    <row r="280" spans="1:2" ht="12.75" customHeight="1">
      <c r="A280" s="47" t="s">
        <v>1738</v>
      </c>
      <c r="B280" s="47" t="s">
        <v>1739</v>
      </c>
    </row>
    <row r="281" spans="1:2" ht="12.75" customHeight="1">
      <c r="A281" s="47" t="s">
        <v>1740</v>
      </c>
      <c r="B281" s="47" t="s">
        <v>1741</v>
      </c>
    </row>
    <row r="282" spans="1:2" ht="12.75" customHeight="1">
      <c r="A282" s="47" t="s">
        <v>1742</v>
      </c>
      <c r="B282" s="47" t="s">
        <v>1743</v>
      </c>
    </row>
    <row r="283" spans="1:2" ht="12.75" customHeight="1">
      <c r="A283" s="47" t="s">
        <v>1744</v>
      </c>
      <c r="B283" s="47" t="s">
        <v>1745</v>
      </c>
    </row>
    <row r="284" spans="1:2" ht="12.75" customHeight="1">
      <c r="A284" s="47" t="s">
        <v>1746</v>
      </c>
      <c r="B284" s="47" t="s">
        <v>1747</v>
      </c>
    </row>
    <row r="285" spans="1:2" ht="12.75" customHeight="1">
      <c r="A285" s="47" t="s">
        <v>1748</v>
      </c>
      <c r="B285" s="47" t="s">
        <v>1749</v>
      </c>
    </row>
    <row r="286" spans="1:2" ht="12.75" customHeight="1">
      <c r="A286" s="47" t="s">
        <v>1750</v>
      </c>
      <c r="B286" s="47" t="s">
        <v>1751</v>
      </c>
    </row>
    <row r="287" spans="1:2" ht="12.75" customHeight="1">
      <c r="A287" s="47" t="s">
        <v>1752</v>
      </c>
      <c r="B287" s="47" t="s">
        <v>1753</v>
      </c>
    </row>
    <row r="288" spans="1:2" ht="12.75" customHeight="1">
      <c r="A288" s="47" t="s">
        <v>1754</v>
      </c>
      <c r="B288" s="47" t="s">
        <v>1755</v>
      </c>
    </row>
    <row r="289" spans="1:2" ht="12.75" customHeight="1">
      <c r="A289" s="47" t="s">
        <v>1756</v>
      </c>
      <c r="B289" s="47" t="s">
        <v>1757</v>
      </c>
    </row>
    <row r="290" spans="1:2" ht="12.75" customHeight="1">
      <c r="A290" s="47" t="s">
        <v>1758</v>
      </c>
      <c r="B290" s="47" t="s">
        <v>1759</v>
      </c>
    </row>
    <row r="291" spans="1:2" ht="12.75" customHeight="1">
      <c r="A291" s="47" t="s">
        <v>1760</v>
      </c>
      <c r="B291" s="47" t="s">
        <v>1761</v>
      </c>
    </row>
    <row r="292" spans="1:2" ht="12.75" customHeight="1">
      <c r="A292" s="47" t="s">
        <v>1762</v>
      </c>
      <c r="B292" s="47" t="s">
        <v>1763</v>
      </c>
    </row>
    <row r="293" spans="1:2" ht="12.75" customHeight="1">
      <c r="A293" s="47" t="s">
        <v>1764</v>
      </c>
      <c r="B293" s="47" t="s">
        <v>1765</v>
      </c>
    </row>
    <row r="294" spans="1:2" ht="12.75" customHeight="1">
      <c r="A294" s="47" t="s">
        <v>1766</v>
      </c>
      <c r="B294" s="47" t="s">
        <v>1767</v>
      </c>
    </row>
    <row r="295" spans="1:2" ht="12.75" customHeight="1">
      <c r="A295" s="47" t="s">
        <v>1768</v>
      </c>
      <c r="B295" s="47" t="s">
        <v>1769</v>
      </c>
    </row>
    <row r="296" spans="1:2" ht="12.75" customHeight="1">
      <c r="A296" s="47" t="s">
        <v>1770</v>
      </c>
      <c r="B296" s="47" t="s">
        <v>1771</v>
      </c>
    </row>
    <row r="297" spans="1:2" ht="12.75" customHeight="1">
      <c r="A297" s="47" t="s">
        <v>1772</v>
      </c>
      <c r="B297" s="47" t="s">
        <v>1773</v>
      </c>
    </row>
    <row r="298" spans="1:2" ht="12.75" customHeight="1">
      <c r="A298" s="47" t="s">
        <v>1774</v>
      </c>
      <c r="B298" s="47" t="s">
        <v>1775</v>
      </c>
    </row>
    <row r="299" spans="1:2" ht="12.75" customHeight="1">
      <c r="A299" s="47" t="s">
        <v>1776</v>
      </c>
      <c r="B299" s="47" t="s">
        <v>1777</v>
      </c>
    </row>
    <row r="300" spans="1:2" ht="12.75" customHeight="1">
      <c r="A300" s="47" t="s">
        <v>1778</v>
      </c>
      <c r="B300" s="47" t="s">
        <v>1779</v>
      </c>
    </row>
    <row r="301" spans="1:2" ht="12.75" customHeight="1">
      <c r="A301" s="47" t="s">
        <v>1780</v>
      </c>
      <c r="B301" s="47" t="s">
        <v>1781</v>
      </c>
    </row>
    <row r="302" spans="1:2" ht="12.75" customHeight="1">
      <c r="A302" s="47" t="s">
        <v>1782</v>
      </c>
      <c r="B302" s="47" t="s">
        <v>1783</v>
      </c>
    </row>
    <row r="303" spans="1:2" ht="12.75" customHeight="1">
      <c r="A303" s="47" t="s">
        <v>1784</v>
      </c>
      <c r="B303" s="47" t="s">
        <v>1785</v>
      </c>
    </row>
    <row r="304" spans="1:2" ht="12.75" customHeight="1">
      <c r="A304" s="47" t="s">
        <v>1786</v>
      </c>
      <c r="B304" s="47" t="s">
        <v>1787</v>
      </c>
    </row>
    <row r="305" spans="1:2" ht="12.75" customHeight="1">
      <c r="A305" s="47" t="s">
        <v>1788</v>
      </c>
      <c r="B305" s="47" t="s">
        <v>1789</v>
      </c>
    </row>
    <row r="306" spans="1:2" ht="12.75" customHeight="1">
      <c r="A306" s="47" t="s">
        <v>1790</v>
      </c>
      <c r="B306" s="47" t="s">
        <v>1791</v>
      </c>
    </row>
    <row r="307" spans="1:2" ht="12.75" customHeight="1">
      <c r="A307" s="47" t="s">
        <v>1792</v>
      </c>
      <c r="B307" s="47" t="s">
        <v>1793</v>
      </c>
    </row>
    <row r="308" spans="1:2" ht="12.75" customHeight="1">
      <c r="A308" s="47" t="s">
        <v>1794</v>
      </c>
      <c r="B308" s="47" t="s">
        <v>1795</v>
      </c>
    </row>
    <row r="309" spans="1:2" ht="12.75" customHeight="1">
      <c r="A309" s="47" t="s">
        <v>1796</v>
      </c>
      <c r="B309" s="47" t="s">
        <v>1797</v>
      </c>
    </row>
    <row r="310" spans="1:2" ht="12.75" customHeight="1">
      <c r="A310" s="47" t="s">
        <v>1798</v>
      </c>
      <c r="B310" s="47" t="s">
        <v>1799</v>
      </c>
    </row>
    <row r="311" spans="1:2" ht="12.75" customHeight="1">
      <c r="A311" s="47" t="s">
        <v>1800</v>
      </c>
      <c r="B311" s="47" t="s">
        <v>1801</v>
      </c>
    </row>
    <row r="312" spans="1:2" ht="12.75" customHeight="1">
      <c r="A312" s="47" t="s">
        <v>1802</v>
      </c>
      <c r="B312" s="47" t="s">
        <v>1803</v>
      </c>
    </row>
    <row r="313" spans="1:2" ht="12.75" customHeight="1">
      <c r="A313" s="47" t="s">
        <v>1804</v>
      </c>
      <c r="B313" s="47" t="s">
        <v>1805</v>
      </c>
    </row>
    <row r="314" spans="1:2" ht="12.75" customHeight="1">
      <c r="A314" s="47" t="s">
        <v>1806</v>
      </c>
      <c r="B314" s="47" t="s">
        <v>1807</v>
      </c>
    </row>
    <row r="315" spans="1:2" ht="12.75" customHeight="1">
      <c r="A315" s="47" t="s">
        <v>1808</v>
      </c>
      <c r="B315" s="47" t="s">
        <v>1809</v>
      </c>
    </row>
    <row r="316" spans="1:2" ht="12.75" customHeight="1">
      <c r="A316" s="47" t="s">
        <v>1810</v>
      </c>
      <c r="B316" s="47" t="s">
        <v>1811</v>
      </c>
    </row>
    <row r="317" spans="1:2" ht="12.75" customHeight="1">
      <c r="A317" s="47" t="s">
        <v>1812</v>
      </c>
      <c r="B317" s="47" t="s">
        <v>1813</v>
      </c>
    </row>
    <row r="318" spans="1:2" ht="12.75" customHeight="1">
      <c r="A318" s="47" t="s">
        <v>1814</v>
      </c>
      <c r="B318" s="47" t="s">
        <v>1815</v>
      </c>
    </row>
    <row r="319" spans="1:2" ht="12.75" customHeight="1">
      <c r="A319" s="47" t="s">
        <v>1816</v>
      </c>
      <c r="B319" s="47" t="s">
        <v>1817</v>
      </c>
    </row>
    <row r="320" spans="1:2" ht="12.75" customHeight="1">
      <c r="A320" s="47" t="s">
        <v>1818</v>
      </c>
      <c r="B320" s="47" t="s">
        <v>1819</v>
      </c>
    </row>
    <row r="321" spans="1:2" ht="12.75" customHeight="1">
      <c r="A321" s="47" t="s">
        <v>1820</v>
      </c>
      <c r="B321" s="47" t="s">
        <v>1821</v>
      </c>
    </row>
    <row r="322" spans="1:2" ht="12.75" customHeight="1">
      <c r="A322" s="47" t="s">
        <v>1822</v>
      </c>
      <c r="B322" s="47" t="s">
        <v>1823</v>
      </c>
    </row>
    <row r="323" spans="1:2" ht="12.75" customHeight="1">
      <c r="A323" s="47" t="s">
        <v>1824</v>
      </c>
      <c r="B323" s="47" t="s">
        <v>1825</v>
      </c>
    </row>
    <row r="324" spans="1:2" ht="12.75" customHeight="1">
      <c r="A324" s="47" t="s">
        <v>1826</v>
      </c>
      <c r="B324" s="47" t="s">
        <v>1827</v>
      </c>
    </row>
    <row r="325" spans="1:2" ht="12.75" customHeight="1">
      <c r="A325" s="47" t="s">
        <v>1828</v>
      </c>
      <c r="B325" s="47" t="s">
        <v>1829</v>
      </c>
    </row>
    <row r="326" spans="1:2" ht="12.75" customHeight="1">
      <c r="A326" s="47" t="s">
        <v>1830</v>
      </c>
      <c r="B326" s="47" t="s">
        <v>1831</v>
      </c>
    </row>
    <row r="327" spans="1:2" ht="12.75" customHeight="1">
      <c r="A327" s="47" t="s">
        <v>1832</v>
      </c>
      <c r="B327" s="47" t="s">
        <v>1833</v>
      </c>
    </row>
    <row r="328" spans="1:2" ht="12.75" customHeight="1">
      <c r="A328" s="47" t="s">
        <v>1834</v>
      </c>
      <c r="B328" s="47" t="s">
        <v>1835</v>
      </c>
    </row>
    <row r="329" spans="1:2" ht="12.75" customHeight="1">
      <c r="A329" s="47" t="s">
        <v>1836</v>
      </c>
      <c r="B329" s="47" t="s">
        <v>1837</v>
      </c>
    </row>
    <row r="330" spans="1:2" ht="12.75" customHeight="1">
      <c r="A330" s="47" t="s">
        <v>1838</v>
      </c>
      <c r="B330" s="47" t="s">
        <v>1839</v>
      </c>
    </row>
    <row r="331" spans="1:2" ht="12.75" customHeight="1">
      <c r="A331" s="47" t="s">
        <v>1840</v>
      </c>
      <c r="B331" s="47" t="s">
        <v>1841</v>
      </c>
    </row>
    <row r="332" spans="1:2" ht="12.75" customHeight="1">
      <c r="A332" s="47" t="s">
        <v>1842</v>
      </c>
      <c r="B332" s="47" t="s">
        <v>1843</v>
      </c>
    </row>
    <row r="333" spans="1:2" ht="12.75" customHeight="1">
      <c r="A333" s="47" t="s">
        <v>1844</v>
      </c>
      <c r="B333" s="47" t="s">
        <v>1845</v>
      </c>
    </row>
    <row r="334" spans="1:2" ht="12.75" customHeight="1">
      <c r="A334" s="47" t="s">
        <v>1846</v>
      </c>
      <c r="B334" s="47" t="s">
        <v>1847</v>
      </c>
    </row>
    <row r="335" spans="1:2" ht="12.75" customHeight="1">
      <c r="A335" s="47" t="s">
        <v>1848</v>
      </c>
      <c r="B335" s="47" t="s">
        <v>1849</v>
      </c>
    </row>
    <row r="336" spans="1:2" ht="12.75" customHeight="1">
      <c r="A336" s="47" t="s">
        <v>1850</v>
      </c>
      <c r="B336" s="47" t="s">
        <v>1851</v>
      </c>
    </row>
    <row r="337" spans="1:2" ht="12.75" customHeight="1">
      <c r="A337" s="47" t="s">
        <v>1852</v>
      </c>
      <c r="B337" s="47" t="s">
        <v>1853</v>
      </c>
    </row>
    <row r="338" spans="1:2" ht="12.75" customHeight="1">
      <c r="A338" s="47" t="s">
        <v>1854</v>
      </c>
      <c r="B338" s="47" t="s">
        <v>1855</v>
      </c>
    </row>
    <row r="339" spans="1:2" ht="12.75" customHeight="1">
      <c r="A339" s="47" t="s">
        <v>1856</v>
      </c>
      <c r="B339" s="47" t="s">
        <v>1857</v>
      </c>
    </row>
    <row r="340" spans="1:2" ht="12.75" customHeight="1">
      <c r="A340" s="47" t="s">
        <v>1858</v>
      </c>
      <c r="B340" s="47" t="s">
        <v>1859</v>
      </c>
    </row>
    <row r="341" spans="1:2" ht="12.75" customHeight="1">
      <c r="A341" s="47" t="s">
        <v>1860</v>
      </c>
      <c r="B341" s="47" t="s">
        <v>1861</v>
      </c>
    </row>
    <row r="342" spans="1:2" ht="12.75" customHeight="1">
      <c r="A342" s="47" t="s">
        <v>1862</v>
      </c>
      <c r="B342" s="47" t="s">
        <v>1863</v>
      </c>
    </row>
    <row r="343" spans="1:2" ht="12.75" customHeight="1">
      <c r="A343" s="47" t="s">
        <v>1864</v>
      </c>
      <c r="B343" s="47" t="s">
        <v>1865</v>
      </c>
    </row>
    <row r="344" spans="1:2" ht="12.75" customHeight="1">
      <c r="A344" s="47" t="s">
        <v>1866</v>
      </c>
      <c r="B344" s="47" t="s">
        <v>1867</v>
      </c>
    </row>
    <row r="345" spans="1:2" ht="12.75" customHeight="1">
      <c r="A345" s="47" t="s">
        <v>1868</v>
      </c>
      <c r="B345" s="47" t="s">
        <v>1869</v>
      </c>
    </row>
    <row r="346" spans="1:2" ht="12.75" customHeight="1">
      <c r="A346" s="47" t="s">
        <v>1870</v>
      </c>
      <c r="B346" s="47" t="s">
        <v>1871</v>
      </c>
    </row>
    <row r="347" spans="1:2" ht="12.75" customHeight="1">
      <c r="A347" s="47" t="s">
        <v>1872</v>
      </c>
      <c r="B347" s="47" t="s">
        <v>1873</v>
      </c>
    </row>
    <row r="348" spans="1:2" ht="12.75" customHeight="1">
      <c r="A348" s="47" t="s">
        <v>1874</v>
      </c>
      <c r="B348" s="47" t="s">
        <v>1875</v>
      </c>
    </row>
    <row r="349" spans="1:2" ht="12.75" customHeight="1">
      <c r="A349" s="47" t="s">
        <v>1876</v>
      </c>
      <c r="B349" s="47" t="s">
        <v>1877</v>
      </c>
    </row>
    <row r="350" spans="1:2" ht="12.75" customHeight="1">
      <c r="A350" s="47" t="s">
        <v>1878</v>
      </c>
      <c r="B350" s="47" t="s">
        <v>1879</v>
      </c>
    </row>
    <row r="351" spans="1:2" ht="12.75" customHeight="1">
      <c r="A351" s="47" t="s">
        <v>1880</v>
      </c>
      <c r="B351" s="47" t="s">
        <v>1881</v>
      </c>
    </row>
    <row r="352" spans="1:2" ht="12.75" customHeight="1">
      <c r="A352" s="47" t="s">
        <v>1882</v>
      </c>
      <c r="B352" s="47" t="s">
        <v>1883</v>
      </c>
    </row>
    <row r="353" spans="1:2" ht="12.75" customHeight="1">
      <c r="A353" s="47" t="s">
        <v>1884</v>
      </c>
      <c r="B353" s="47" t="s">
        <v>1885</v>
      </c>
    </row>
    <row r="354" spans="1:2" ht="12.75" customHeight="1">
      <c r="A354" s="47" t="s">
        <v>1886</v>
      </c>
      <c r="B354" s="47" t="s">
        <v>1887</v>
      </c>
    </row>
    <row r="355" spans="1:2" ht="12.75" customHeight="1">
      <c r="A355" s="47" t="s">
        <v>1888</v>
      </c>
      <c r="B355" s="47" t="s">
        <v>1889</v>
      </c>
    </row>
    <row r="356" spans="1:2" ht="12.75" customHeight="1">
      <c r="A356" s="47" t="s">
        <v>1890</v>
      </c>
      <c r="B356" s="47" t="s">
        <v>1891</v>
      </c>
    </row>
    <row r="357" spans="1:2" ht="12.75" customHeight="1">
      <c r="A357" s="47" t="s">
        <v>1892</v>
      </c>
      <c r="B357" s="47" t="s">
        <v>1893</v>
      </c>
    </row>
    <row r="358" spans="1:2" ht="12.75" customHeight="1">
      <c r="A358" s="47" t="s">
        <v>1894</v>
      </c>
      <c r="B358" s="47" t="s">
        <v>1895</v>
      </c>
    </row>
    <row r="359" spans="1:2" ht="12.75" customHeight="1">
      <c r="A359" s="47" t="s">
        <v>1896</v>
      </c>
      <c r="B359" s="47" t="s">
        <v>1897</v>
      </c>
    </row>
    <row r="360" spans="1:2" ht="12.75" customHeight="1">
      <c r="A360" s="47" t="s">
        <v>1898</v>
      </c>
      <c r="B360" s="47" t="s">
        <v>1899</v>
      </c>
    </row>
    <row r="361" spans="1:2" ht="12.75" customHeight="1">
      <c r="A361" s="47" t="s">
        <v>1900</v>
      </c>
      <c r="B361" s="47" t="s">
        <v>1901</v>
      </c>
    </row>
    <row r="362" spans="1:2" ht="12.75" customHeight="1">
      <c r="A362" s="47" t="s">
        <v>1902</v>
      </c>
      <c r="B362" s="47" t="s">
        <v>1903</v>
      </c>
    </row>
    <row r="363" spans="1:2" ht="12.75" customHeight="1">
      <c r="A363" s="47" t="s">
        <v>1904</v>
      </c>
      <c r="B363" s="47" t="s">
        <v>1905</v>
      </c>
    </row>
    <row r="364" spans="1:2" ht="12.75" customHeight="1">
      <c r="A364" s="47" t="s">
        <v>1906</v>
      </c>
      <c r="B364" s="47" t="s">
        <v>1907</v>
      </c>
    </row>
    <row r="365" spans="1:2" ht="12.75" customHeight="1"/>
    <row r="366" spans="1:2" ht="12.75" customHeight="1"/>
    <row r="367" spans="1:2" ht="12.75" customHeight="1"/>
    <row r="368" spans="1:2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A1:B364" xr:uid="{00000000-0009-0000-0000-000007000000}"/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zoomScaleNormal="100" workbookViewId="0">
      <selection activeCell="D59" activeCellId="1" sqref="A495:XFD495 D59"/>
    </sheetView>
  </sheetViews>
  <sheetFormatPr defaultColWidth="12.5703125" defaultRowHeight="12.75"/>
  <cols>
    <col min="1" max="1" width="18.5703125" customWidth="1"/>
    <col min="2" max="3" width="12" customWidth="1"/>
    <col min="4" max="4" width="8.140625" customWidth="1"/>
    <col min="5" max="5" width="9.5703125" customWidth="1"/>
    <col min="6" max="6" width="8" customWidth="1"/>
    <col min="7" max="8" width="7.42578125" customWidth="1"/>
    <col min="9" max="9" width="10.42578125" customWidth="1"/>
    <col min="10" max="26" width="8.85546875" customWidth="1"/>
  </cols>
  <sheetData>
    <row r="1" spans="1:11" ht="12.75" customHeight="1">
      <c r="A1" s="47" t="s">
        <v>1908</v>
      </c>
    </row>
    <row r="2" spans="1:11" ht="12.75" customHeight="1"/>
    <row r="3" spans="1:11" ht="12.75" customHeight="1">
      <c r="A3" s="1" t="s">
        <v>1909</v>
      </c>
      <c r="B3" s="4"/>
      <c r="C3" s="4"/>
      <c r="D3" s="4"/>
      <c r="E3" s="4"/>
      <c r="F3" s="2"/>
      <c r="G3" s="3" t="s">
        <v>122</v>
      </c>
      <c r="H3" s="74"/>
      <c r="I3" s="74"/>
      <c r="J3" s="74"/>
      <c r="K3" s="75"/>
    </row>
    <row r="4" spans="1:11" ht="12.75" customHeight="1">
      <c r="A4" s="13" t="s">
        <v>2</v>
      </c>
      <c r="B4" s="14" t="s">
        <v>124</v>
      </c>
      <c r="C4" s="14" t="s">
        <v>1</v>
      </c>
      <c r="D4" s="14" t="s">
        <v>3</v>
      </c>
      <c r="E4" s="14" t="s">
        <v>28</v>
      </c>
      <c r="F4" s="14" t="s">
        <v>131</v>
      </c>
      <c r="G4" s="15" t="s">
        <v>169</v>
      </c>
      <c r="H4" s="16" t="s">
        <v>136</v>
      </c>
      <c r="I4" s="16" t="s">
        <v>137</v>
      </c>
      <c r="J4" s="16" t="s">
        <v>15</v>
      </c>
      <c r="K4" s="76" t="s">
        <v>16</v>
      </c>
    </row>
    <row r="5" spans="1:11" ht="12.75" customHeight="1">
      <c r="A5" s="18" t="s">
        <v>26</v>
      </c>
      <c r="B5" s="19" t="s">
        <v>1004</v>
      </c>
      <c r="C5" s="19" t="s">
        <v>13</v>
      </c>
      <c r="D5" s="19">
        <v>6</v>
      </c>
      <c r="E5" s="8">
        <v>0</v>
      </c>
      <c r="F5" s="8">
        <v>2</v>
      </c>
      <c r="G5" s="77"/>
      <c r="H5" s="34"/>
      <c r="I5" s="34">
        <v>4</v>
      </c>
      <c r="J5" s="78"/>
      <c r="K5" s="36">
        <v>4</v>
      </c>
    </row>
    <row r="6" spans="1:11" ht="12.75" customHeight="1">
      <c r="A6" s="23"/>
      <c r="B6" s="24"/>
      <c r="C6" s="24"/>
      <c r="D6" s="24"/>
      <c r="E6" s="8">
        <v>1</v>
      </c>
      <c r="F6" s="8">
        <v>2</v>
      </c>
      <c r="G6" s="34"/>
      <c r="H6" s="34"/>
      <c r="I6" s="34">
        <v>5</v>
      </c>
      <c r="J6" s="34"/>
      <c r="K6" s="36">
        <v>5</v>
      </c>
    </row>
    <row r="7" spans="1:11" ht="12.75" customHeight="1">
      <c r="A7" s="28"/>
      <c r="B7" s="29"/>
      <c r="C7" s="29"/>
      <c r="D7" s="29"/>
      <c r="E7" s="8">
        <v>2</v>
      </c>
      <c r="F7" s="8">
        <v>2</v>
      </c>
      <c r="G7" s="77"/>
      <c r="H7" s="34"/>
      <c r="I7" s="34">
        <v>12</v>
      </c>
      <c r="J7" s="78"/>
      <c r="K7" s="36">
        <v>12</v>
      </c>
    </row>
    <row r="8" spans="1:11" ht="12.75" customHeight="1">
      <c r="A8" s="18" t="s">
        <v>21</v>
      </c>
      <c r="B8" s="19" t="s">
        <v>1005</v>
      </c>
      <c r="C8" s="19" t="s">
        <v>8</v>
      </c>
      <c r="D8" s="19">
        <v>3</v>
      </c>
      <c r="E8" s="8">
        <v>0</v>
      </c>
      <c r="F8" s="8">
        <v>1</v>
      </c>
      <c r="G8" s="21"/>
      <c r="H8" s="21"/>
      <c r="I8" s="21">
        <v>5</v>
      </c>
      <c r="J8" s="21"/>
      <c r="K8" s="36">
        <v>5</v>
      </c>
    </row>
    <row r="9" spans="1:11" ht="12.75" customHeight="1">
      <c r="A9" s="23"/>
      <c r="B9" s="24"/>
      <c r="C9" s="24"/>
      <c r="D9" s="24"/>
      <c r="E9" s="19">
        <v>1</v>
      </c>
      <c r="F9" s="19">
        <v>1</v>
      </c>
      <c r="G9" s="79"/>
      <c r="H9" s="21"/>
      <c r="I9" s="21">
        <v>5</v>
      </c>
      <c r="J9" s="80"/>
      <c r="K9" s="22">
        <v>5</v>
      </c>
    </row>
    <row r="10" spans="1:11" ht="12.75" customHeight="1">
      <c r="A10" s="23"/>
      <c r="B10" s="24"/>
      <c r="C10" s="24"/>
      <c r="D10" s="24"/>
      <c r="E10" s="29"/>
      <c r="F10" s="29">
        <v>2</v>
      </c>
      <c r="G10" s="81">
        <v>5</v>
      </c>
      <c r="H10" s="31"/>
      <c r="I10" s="31"/>
      <c r="J10" s="82"/>
      <c r="K10" s="32">
        <v>5</v>
      </c>
    </row>
    <row r="11" spans="1:11" ht="12.75" customHeight="1">
      <c r="A11" s="23"/>
      <c r="B11" s="24"/>
      <c r="C11" s="24"/>
      <c r="D11" s="24"/>
      <c r="E11" s="19">
        <v>2</v>
      </c>
      <c r="F11" s="19">
        <v>1</v>
      </c>
      <c r="G11" s="21"/>
      <c r="H11" s="21"/>
      <c r="I11" s="21">
        <v>14</v>
      </c>
      <c r="J11" s="21"/>
      <c r="K11" s="22">
        <v>14</v>
      </c>
    </row>
    <row r="12" spans="1:11" ht="12.75" customHeight="1">
      <c r="A12" s="28"/>
      <c r="B12" s="29"/>
      <c r="C12" s="29"/>
      <c r="D12" s="29"/>
      <c r="E12" s="29"/>
      <c r="F12" s="29">
        <v>2</v>
      </c>
      <c r="G12" s="31">
        <v>8</v>
      </c>
      <c r="H12" s="31"/>
      <c r="I12" s="31"/>
      <c r="J12" s="31"/>
      <c r="K12" s="32">
        <v>8</v>
      </c>
    </row>
    <row r="13" spans="1:11" ht="12.75" customHeight="1">
      <c r="A13" s="18" t="s">
        <v>24</v>
      </c>
      <c r="B13" s="19" t="s">
        <v>966</v>
      </c>
      <c r="C13" s="19" t="s">
        <v>11</v>
      </c>
      <c r="D13" s="19">
        <v>2.7</v>
      </c>
      <c r="E13" s="8">
        <v>0</v>
      </c>
      <c r="F13" s="8">
        <v>2</v>
      </c>
      <c r="G13" s="77">
        <v>3</v>
      </c>
      <c r="H13" s="34"/>
      <c r="I13" s="34"/>
      <c r="J13" s="78"/>
      <c r="K13" s="36">
        <v>3</v>
      </c>
    </row>
    <row r="14" spans="1:11" ht="12.75" customHeight="1">
      <c r="A14" s="23"/>
      <c r="B14" s="24"/>
      <c r="C14" s="24"/>
      <c r="D14" s="24"/>
      <c r="E14" s="19">
        <v>1</v>
      </c>
      <c r="F14" s="19">
        <v>1</v>
      </c>
      <c r="G14" s="21"/>
      <c r="H14" s="21"/>
      <c r="I14" s="21">
        <v>4</v>
      </c>
      <c r="J14" s="21"/>
      <c r="K14" s="22">
        <v>4</v>
      </c>
    </row>
    <row r="15" spans="1:11" ht="12.75" customHeight="1">
      <c r="A15" s="23"/>
      <c r="B15" s="24"/>
      <c r="C15" s="24"/>
      <c r="D15" s="24"/>
      <c r="E15" s="29"/>
      <c r="F15" s="29">
        <v>2</v>
      </c>
      <c r="G15" s="31">
        <v>8</v>
      </c>
      <c r="H15" s="31"/>
      <c r="I15" s="31"/>
      <c r="J15" s="31"/>
      <c r="K15" s="32">
        <v>8</v>
      </c>
    </row>
    <row r="16" spans="1:11" ht="12.75" customHeight="1">
      <c r="A16" s="23"/>
      <c r="B16" s="24"/>
      <c r="C16" s="24"/>
      <c r="D16" s="24"/>
      <c r="E16" s="19">
        <v>2</v>
      </c>
      <c r="F16" s="19">
        <v>1</v>
      </c>
      <c r="G16" s="79"/>
      <c r="H16" s="21"/>
      <c r="I16" s="21">
        <v>7</v>
      </c>
      <c r="J16" s="80"/>
      <c r="K16" s="22">
        <v>7</v>
      </c>
    </row>
    <row r="17" spans="1:11" ht="12.75" customHeight="1">
      <c r="A17" s="28"/>
      <c r="B17" s="29"/>
      <c r="C17" s="29"/>
      <c r="D17" s="29"/>
      <c r="E17" s="29"/>
      <c r="F17" s="29">
        <v>2</v>
      </c>
      <c r="G17" s="81">
        <v>19</v>
      </c>
      <c r="H17" s="31"/>
      <c r="I17" s="31"/>
      <c r="J17" s="82"/>
      <c r="K17" s="32">
        <v>19</v>
      </c>
    </row>
    <row r="18" spans="1:11" ht="12.75" customHeight="1">
      <c r="A18" s="18" t="s">
        <v>22</v>
      </c>
      <c r="B18" s="19" t="s">
        <v>982</v>
      </c>
      <c r="C18" s="19" t="s">
        <v>9</v>
      </c>
      <c r="D18" s="19">
        <v>3.5</v>
      </c>
      <c r="E18" s="19">
        <v>0</v>
      </c>
      <c r="F18" s="19">
        <v>1</v>
      </c>
      <c r="G18" s="21"/>
      <c r="H18" s="21"/>
      <c r="I18" s="21">
        <v>2</v>
      </c>
      <c r="J18" s="21"/>
      <c r="K18" s="22">
        <v>2</v>
      </c>
    </row>
    <row r="19" spans="1:11" ht="12.75" customHeight="1">
      <c r="A19" s="23"/>
      <c r="B19" s="24"/>
      <c r="C19" s="24"/>
      <c r="D19" s="24"/>
      <c r="E19" s="29"/>
      <c r="F19" s="29">
        <v>2</v>
      </c>
      <c r="G19" s="26">
        <v>1</v>
      </c>
      <c r="H19" s="26"/>
      <c r="I19" s="26"/>
      <c r="J19" s="26"/>
      <c r="K19" s="32">
        <v>1</v>
      </c>
    </row>
    <row r="20" spans="1:11" ht="12.75" customHeight="1">
      <c r="A20" s="23"/>
      <c r="B20" s="24"/>
      <c r="C20" s="24"/>
      <c r="D20" s="24"/>
      <c r="E20" s="19">
        <v>1</v>
      </c>
      <c r="F20" s="19">
        <v>1</v>
      </c>
      <c r="G20" s="79"/>
      <c r="H20" s="21"/>
      <c r="I20" s="21">
        <v>5</v>
      </c>
      <c r="J20" s="80"/>
      <c r="K20" s="22">
        <v>5</v>
      </c>
    </row>
    <row r="21" spans="1:11" ht="12.75" customHeight="1">
      <c r="A21" s="23"/>
      <c r="B21" s="24"/>
      <c r="C21" s="24"/>
      <c r="D21" s="24"/>
      <c r="E21" s="29"/>
      <c r="F21" s="29">
        <v>2</v>
      </c>
      <c r="G21" s="81">
        <v>6</v>
      </c>
      <c r="H21" s="31"/>
      <c r="I21" s="31"/>
      <c r="J21" s="82"/>
      <c r="K21" s="32">
        <v>6</v>
      </c>
    </row>
    <row r="22" spans="1:11" ht="12.75" customHeight="1">
      <c r="A22" s="23"/>
      <c r="B22" s="24"/>
      <c r="C22" s="24"/>
      <c r="D22" s="24"/>
      <c r="E22" s="19">
        <v>2</v>
      </c>
      <c r="F22" s="19">
        <v>1</v>
      </c>
      <c r="G22" s="21"/>
      <c r="H22" s="21"/>
      <c r="I22" s="21">
        <v>13</v>
      </c>
      <c r="J22" s="21"/>
      <c r="K22" s="22">
        <v>13</v>
      </c>
    </row>
    <row r="23" spans="1:11" ht="12.75" customHeight="1">
      <c r="A23" s="28"/>
      <c r="B23" s="29"/>
      <c r="C23" s="29"/>
      <c r="D23" s="29"/>
      <c r="E23" s="29"/>
      <c r="F23" s="29">
        <v>2</v>
      </c>
      <c r="G23" s="31">
        <v>23</v>
      </c>
      <c r="H23" s="31"/>
      <c r="I23" s="31"/>
      <c r="J23" s="31"/>
      <c r="K23" s="32">
        <v>23</v>
      </c>
    </row>
    <row r="24" spans="1:11" ht="12.75" customHeight="1">
      <c r="A24" s="18" t="s">
        <v>18</v>
      </c>
      <c r="B24" s="19" t="s">
        <v>985</v>
      </c>
      <c r="C24" s="19" t="s">
        <v>5</v>
      </c>
      <c r="D24" s="19">
        <v>4.9000000000000004</v>
      </c>
      <c r="E24" s="19">
        <v>0</v>
      </c>
      <c r="F24" s="19">
        <v>1</v>
      </c>
      <c r="G24" s="79"/>
      <c r="H24" s="21"/>
      <c r="I24" s="21">
        <v>5</v>
      </c>
      <c r="J24" s="80"/>
      <c r="K24" s="22">
        <v>5</v>
      </c>
    </row>
    <row r="25" spans="1:11" ht="12.75" customHeight="1">
      <c r="A25" s="23"/>
      <c r="B25" s="24"/>
      <c r="C25" s="24"/>
      <c r="D25" s="24"/>
      <c r="E25" s="29"/>
      <c r="F25" s="29">
        <v>2</v>
      </c>
      <c r="G25" s="81">
        <v>1</v>
      </c>
      <c r="H25" s="31"/>
      <c r="I25" s="31"/>
      <c r="J25" s="82"/>
      <c r="K25" s="32">
        <v>1</v>
      </c>
    </row>
    <row r="26" spans="1:11" ht="12.75" customHeight="1">
      <c r="A26" s="23"/>
      <c r="B26" s="24"/>
      <c r="C26" s="24"/>
      <c r="D26" s="24"/>
      <c r="E26" s="19">
        <v>1</v>
      </c>
      <c r="F26" s="19">
        <v>1</v>
      </c>
      <c r="G26" s="21"/>
      <c r="H26" s="21"/>
      <c r="I26" s="21">
        <v>4</v>
      </c>
      <c r="J26" s="21"/>
      <c r="K26" s="22">
        <v>4</v>
      </c>
    </row>
    <row r="27" spans="1:11" ht="12.75" customHeight="1">
      <c r="A27" s="23"/>
      <c r="B27" s="24"/>
      <c r="C27" s="24"/>
      <c r="D27" s="24"/>
      <c r="E27" s="29"/>
      <c r="F27" s="29">
        <v>2</v>
      </c>
      <c r="G27" s="31">
        <v>2</v>
      </c>
      <c r="H27" s="31"/>
      <c r="I27" s="31"/>
      <c r="J27" s="31"/>
      <c r="K27" s="32">
        <v>2</v>
      </c>
    </row>
    <row r="28" spans="1:11" ht="12.75" customHeight="1">
      <c r="A28" s="23"/>
      <c r="B28" s="24"/>
      <c r="C28" s="24"/>
      <c r="D28" s="24"/>
      <c r="E28" s="19">
        <v>2</v>
      </c>
      <c r="F28" s="19">
        <v>1</v>
      </c>
      <c r="G28" s="79"/>
      <c r="H28" s="21"/>
      <c r="I28" s="21">
        <v>26</v>
      </c>
      <c r="J28" s="80"/>
      <c r="K28" s="22">
        <v>26</v>
      </c>
    </row>
    <row r="29" spans="1:11" ht="12.75" customHeight="1">
      <c r="A29" s="28"/>
      <c r="B29" s="29"/>
      <c r="C29" s="29"/>
      <c r="D29" s="29"/>
      <c r="E29" s="29"/>
      <c r="F29" s="29">
        <v>2</v>
      </c>
      <c r="G29" s="81">
        <v>20</v>
      </c>
      <c r="H29" s="31"/>
      <c r="I29" s="31"/>
      <c r="J29" s="82"/>
      <c r="K29" s="32">
        <v>20</v>
      </c>
    </row>
    <row r="30" spans="1:11" ht="12.75" customHeight="1">
      <c r="A30" s="18" t="s">
        <v>19</v>
      </c>
      <c r="B30" s="19" t="s">
        <v>996</v>
      </c>
      <c r="C30" s="19" t="s">
        <v>6</v>
      </c>
      <c r="D30" s="19">
        <v>5.5</v>
      </c>
      <c r="E30" s="19">
        <v>0</v>
      </c>
      <c r="F30" s="19">
        <v>1</v>
      </c>
      <c r="G30" s="21">
        <v>2</v>
      </c>
      <c r="H30" s="21"/>
      <c r="I30" s="21"/>
      <c r="J30" s="21"/>
      <c r="K30" s="22">
        <v>2</v>
      </c>
    </row>
    <row r="31" spans="1:11" ht="12.75" customHeight="1">
      <c r="A31" s="23"/>
      <c r="B31" s="24"/>
      <c r="C31" s="24"/>
      <c r="D31" s="24"/>
      <c r="E31" s="29"/>
      <c r="F31" s="29">
        <v>2</v>
      </c>
      <c r="G31" s="26"/>
      <c r="H31" s="26"/>
      <c r="I31" s="26">
        <v>2</v>
      </c>
      <c r="J31" s="26"/>
      <c r="K31" s="32">
        <v>2</v>
      </c>
    </row>
    <row r="32" spans="1:11" ht="12.75" customHeight="1">
      <c r="A32" s="23"/>
      <c r="B32" s="24"/>
      <c r="C32" s="24"/>
      <c r="D32" s="24"/>
      <c r="E32" s="19">
        <v>1</v>
      </c>
      <c r="F32" s="19">
        <v>1</v>
      </c>
      <c r="G32" s="79">
        <v>2</v>
      </c>
      <c r="H32" s="21"/>
      <c r="I32" s="21"/>
      <c r="J32" s="80"/>
      <c r="K32" s="22">
        <v>2</v>
      </c>
    </row>
    <row r="33" spans="1:11" ht="12.75" customHeight="1">
      <c r="A33" s="23"/>
      <c r="B33" s="24"/>
      <c r="C33" s="24"/>
      <c r="D33" s="24"/>
      <c r="E33" s="29"/>
      <c r="F33" s="29">
        <v>2</v>
      </c>
      <c r="G33" s="81"/>
      <c r="H33" s="31"/>
      <c r="I33" s="31">
        <v>1</v>
      </c>
      <c r="J33" s="82"/>
      <c r="K33" s="32">
        <v>1</v>
      </c>
    </row>
    <row r="34" spans="1:11" ht="12.75" customHeight="1">
      <c r="A34" s="23"/>
      <c r="B34" s="24"/>
      <c r="C34" s="24"/>
      <c r="D34" s="24"/>
      <c r="E34" s="19">
        <v>2</v>
      </c>
      <c r="F34" s="19">
        <v>1</v>
      </c>
      <c r="G34" s="21">
        <v>18</v>
      </c>
      <c r="H34" s="21"/>
      <c r="I34" s="21"/>
      <c r="J34" s="21"/>
      <c r="K34" s="22">
        <v>18</v>
      </c>
    </row>
    <row r="35" spans="1:11" ht="12.75" customHeight="1">
      <c r="A35" s="28"/>
      <c r="B35" s="29"/>
      <c r="C35" s="29"/>
      <c r="D35" s="29"/>
      <c r="E35" s="29"/>
      <c r="F35" s="29">
        <v>2</v>
      </c>
      <c r="G35" s="31"/>
      <c r="H35" s="31"/>
      <c r="I35" s="31">
        <v>18</v>
      </c>
      <c r="J35" s="31"/>
      <c r="K35" s="32">
        <v>18</v>
      </c>
    </row>
    <row r="36" spans="1:11" ht="12.75" customHeight="1">
      <c r="A36" s="18" t="s">
        <v>27</v>
      </c>
      <c r="B36" s="19" t="s">
        <v>997</v>
      </c>
      <c r="C36" s="19" t="s">
        <v>14</v>
      </c>
      <c r="D36" s="19">
        <v>5.5</v>
      </c>
      <c r="E36" s="19">
        <v>0</v>
      </c>
      <c r="F36" s="19">
        <v>1</v>
      </c>
      <c r="G36" s="79"/>
      <c r="H36" s="21">
        <v>1</v>
      </c>
      <c r="I36" s="21"/>
      <c r="J36" s="80"/>
      <c r="K36" s="22">
        <v>1</v>
      </c>
    </row>
    <row r="37" spans="1:11" ht="12.75" customHeight="1">
      <c r="A37" s="23"/>
      <c r="B37" s="24"/>
      <c r="C37" s="24"/>
      <c r="D37" s="24"/>
      <c r="E37" s="29"/>
      <c r="F37" s="29">
        <v>2</v>
      </c>
      <c r="G37" s="81"/>
      <c r="H37" s="31"/>
      <c r="I37" s="31">
        <v>2</v>
      </c>
      <c r="J37" s="82"/>
      <c r="K37" s="32">
        <v>2</v>
      </c>
    </row>
    <row r="38" spans="1:11" ht="12.75" customHeight="1">
      <c r="A38" s="23"/>
      <c r="B38" s="24"/>
      <c r="C38" s="24"/>
      <c r="D38" s="24"/>
      <c r="E38" s="19">
        <v>1</v>
      </c>
      <c r="F38" s="19">
        <v>1</v>
      </c>
      <c r="G38" s="21"/>
      <c r="H38" s="21">
        <v>5</v>
      </c>
      <c r="I38" s="21"/>
      <c r="J38" s="21"/>
      <c r="K38" s="22">
        <v>5</v>
      </c>
    </row>
    <row r="39" spans="1:11" ht="12.75" customHeight="1">
      <c r="A39" s="23"/>
      <c r="B39" s="24"/>
      <c r="C39" s="24"/>
      <c r="D39" s="24"/>
      <c r="E39" s="29"/>
      <c r="F39" s="29">
        <v>2</v>
      </c>
      <c r="G39" s="31"/>
      <c r="H39" s="31"/>
      <c r="I39" s="31">
        <v>7</v>
      </c>
      <c r="J39" s="31"/>
      <c r="K39" s="32">
        <v>7</v>
      </c>
    </row>
    <row r="40" spans="1:11" ht="12.75" customHeight="1">
      <c r="A40" s="23"/>
      <c r="B40" s="24"/>
      <c r="C40" s="24"/>
      <c r="D40" s="24"/>
      <c r="E40" s="19">
        <v>2</v>
      </c>
      <c r="F40" s="19">
        <v>1</v>
      </c>
      <c r="G40" s="79"/>
      <c r="H40" s="21">
        <v>13</v>
      </c>
      <c r="I40" s="21"/>
      <c r="J40" s="80"/>
      <c r="K40" s="22">
        <v>13</v>
      </c>
    </row>
    <row r="41" spans="1:11" ht="12.75" customHeight="1">
      <c r="A41" s="28"/>
      <c r="B41" s="29"/>
      <c r="C41" s="29"/>
      <c r="D41" s="29"/>
      <c r="E41" s="29"/>
      <c r="F41" s="29">
        <v>2</v>
      </c>
      <c r="G41" s="81"/>
      <c r="H41" s="31"/>
      <c r="I41" s="31">
        <v>13</v>
      </c>
      <c r="J41" s="82"/>
      <c r="K41" s="32">
        <v>13</v>
      </c>
    </row>
    <row r="42" spans="1:11" ht="12.75" customHeight="1">
      <c r="A42" s="18" t="s">
        <v>25</v>
      </c>
      <c r="B42" s="19" t="s">
        <v>1001</v>
      </c>
      <c r="C42" s="19" t="s">
        <v>12</v>
      </c>
      <c r="D42" s="19">
        <v>10</v>
      </c>
      <c r="E42" s="19">
        <v>0</v>
      </c>
      <c r="F42" s="19">
        <v>1</v>
      </c>
      <c r="G42" s="21"/>
      <c r="H42" s="21">
        <v>12</v>
      </c>
      <c r="I42" s="21"/>
      <c r="J42" s="21"/>
      <c r="K42" s="22">
        <v>12</v>
      </c>
    </row>
    <row r="43" spans="1:11" ht="12.75" customHeight="1">
      <c r="A43" s="23"/>
      <c r="B43" s="24"/>
      <c r="C43" s="24"/>
      <c r="D43" s="24"/>
      <c r="E43" s="29"/>
      <c r="F43" s="29">
        <v>2</v>
      </c>
      <c r="G43" s="26"/>
      <c r="H43" s="26"/>
      <c r="I43" s="26">
        <v>1</v>
      </c>
      <c r="J43" s="26"/>
      <c r="K43" s="32">
        <v>1</v>
      </c>
    </row>
    <row r="44" spans="1:11" ht="12.75" customHeight="1">
      <c r="A44" s="23"/>
      <c r="B44" s="24"/>
      <c r="C44" s="24"/>
      <c r="D44" s="24"/>
      <c r="E44" s="19">
        <v>1</v>
      </c>
      <c r="F44" s="19">
        <v>1</v>
      </c>
      <c r="G44" s="79"/>
      <c r="H44" s="21">
        <v>1</v>
      </c>
      <c r="I44" s="21"/>
      <c r="J44" s="80"/>
      <c r="K44" s="22">
        <v>1</v>
      </c>
    </row>
    <row r="45" spans="1:11" ht="12.75" customHeight="1">
      <c r="A45" s="23"/>
      <c r="B45" s="24"/>
      <c r="C45" s="24"/>
      <c r="D45" s="24"/>
      <c r="E45" s="29"/>
      <c r="F45" s="29">
        <v>2</v>
      </c>
      <c r="G45" s="81"/>
      <c r="H45" s="31"/>
      <c r="I45" s="31">
        <v>2</v>
      </c>
      <c r="J45" s="82"/>
      <c r="K45" s="32">
        <v>2</v>
      </c>
    </row>
    <row r="46" spans="1:11" ht="12.75" customHeight="1">
      <c r="A46" s="23"/>
      <c r="B46" s="24"/>
      <c r="C46" s="24"/>
      <c r="D46" s="24"/>
      <c r="E46" s="19">
        <v>2</v>
      </c>
      <c r="F46" s="19">
        <v>1</v>
      </c>
      <c r="G46" s="21"/>
      <c r="H46" s="21">
        <v>23</v>
      </c>
      <c r="I46" s="21"/>
      <c r="J46" s="21"/>
      <c r="K46" s="22">
        <v>23</v>
      </c>
    </row>
    <row r="47" spans="1:11" ht="12.75" customHeight="1">
      <c r="A47" s="28"/>
      <c r="B47" s="29"/>
      <c r="C47" s="29"/>
      <c r="D47" s="29"/>
      <c r="E47" s="29"/>
      <c r="F47" s="29">
        <v>2</v>
      </c>
      <c r="G47" s="31"/>
      <c r="H47" s="31"/>
      <c r="I47" s="31">
        <v>21</v>
      </c>
      <c r="J47" s="31"/>
      <c r="K47" s="32">
        <v>21</v>
      </c>
    </row>
    <row r="48" spans="1:11" ht="12.75" customHeight="1">
      <c r="A48" s="18" t="s">
        <v>20</v>
      </c>
      <c r="B48" s="19" t="s">
        <v>970</v>
      </c>
      <c r="C48" s="19" t="s">
        <v>7</v>
      </c>
      <c r="D48" s="19">
        <v>2</v>
      </c>
      <c r="E48" s="19">
        <v>0</v>
      </c>
      <c r="F48" s="19">
        <v>1</v>
      </c>
      <c r="G48" s="79">
        <v>1</v>
      </c>
      <c r="H48" s="21"/>
      <c r="I48" s="21"/>
      <c r="J48" s="80"/>
      <c r="K48" s="22">
        <v>1</v>
      </c>
    </row>
    <row r="49" spans="1:11" ht="12.75" customHeight="1">
      <c r="A49" s="23"/>
      <c r="B49" s="24"/>
      <c r="C49" s="24"/>
      <c r="D49" s="24"/>
      <c r="E49" s="29"/>
      <c r="F49" s="29">
        <v>2</v>
      </c>
      <c r="G49" s="81"/>
      <c r="H49" s="31"/>
      <c r="I49" s="31">
        <v>5</v>
      </c>
      <c r="J49" s="82"/>
      <c r="K49" s="32">
        <v>5</v>
      </c>
    </row>
    <row r="50" spans="1:11" ht="12.75" customHeight="1">
      <c r="A50" s="23"/>
      <c r="B50" s="24"/>
      <c r="C50" s="24"/>
      <c r="D50" s="24"/>
      <c r="E50" s="19">
        <v>1</v>
      </c>
      <c r="F50" s="19">
        <v>1</v>
      </c>
      <c r="G50" s="21">
        <v>1</v>
      </c>
      <c r="H50" s="21"/>
      <c r="I50" s="21"/>
      <c r="J50" s="21"/>
      <c r="K50" s="22">
        <v>1</v>
      </c>
    </row>
    <row r="51" spans="1:11" ht="12.75" customHeight="1">
      <c r="A51" s="23"/>
      <c r="B51" s="24"/>
      <c r="C51" s="24"/>
      <c r="D51" s="24"/>
      <c r="E51" s="29"/>
      <c r="F51" s="29">
        <v>2</v>
      </c>
      <c r="G51" s="31"/>
      <c r="H51" s="31"/>
      <c r="I51" s="31">
        <v>4</v>
      </c>
      <c r="J51" s="31"/>
      <c r="K51" s="32">
        <v>4</v>
      </c>
    </row>
    <row r="52" spans="1:11" ht="12.75" customHeight="1">
      <c r="A52" s="23"/>
      <c r="B52" s="24"/>
      <c r="C52" s="24"/>
      <c r="D52" s="24"/>
      <c r="E52" s="19">
        <v>2</v>
      </c>
      <c r="F52" s="19">
        <v>1</v>
      </c>
      <c r="G52" s="79">
        <v>15</v>
      </c>
      <c r="H52" s="21"/>
      <c r="I52" s="21"/>
      <c r="J52" s="80"/>
      <c r="K52" s="22">
        <v>15</v>
      </c>
    </row>
    <row r="53" spans="1:11" ht="12.75" customHeight="1">
      <c r="A53" s="28"/>
      <c r="B53" s="29"/>
      <c r="C53" s="29"/>
      <c r="D53" s="29"/>
      <c r="E53" s="29"/>
      <c r="F53" s="29">
        <v>2</v>
      </c>
      <c r="G53" s="81"/>
      <c r="H53" s="31"/>
      <c r="I53" s="31">
        <v>17</v>
      </c>
      <c r="J53" s="82"/>
      <c r="K53" s="32">
        <v>17</v>
      </c>
    </row>
    <row r="54" spans="1:11" ht="12.75" customHeight="1">
      <c r="A54" s="18" t="s">
        <v>23</v>
      </c>
      <c r="B54" s="19" t="s">
        <v>974</v>
      </c>
      <c r="C54" s="19" t="s">
        <v>10</v>
      </c>
      <c r="D54" s="19">
        <v>3.2</v>
      </c>
      <c r="E54" s="19">
        <v>0</v>
      </c>
      <c r="F54" s="19">
        <v>1</v>
      </c>
      <c r="G54" s="21">
        <v>1</v>
      </c>
      <c r="H54" s="21"/>
      <c r="I54" s="21"/>
      <c r="J54" s="21"/>
      <c r="K54" s="22">
        <v>1</v>
      </c>
    </row>
    <row r="55" spans="1:11" ht="12.75" customHeight="1">
      <c r="A55" s="23"/>
      <c r="B55" s="24"/>
      <c r="C55" s="24"/>
      <c r="D55" s="24"/>
      <c r="E55" s="29"/>
      <c r="F55" s="29">
        <v>2</v>
      </c>
      <c r="G55" s="26"/>
      <c r="H55" s="26"/>
      <c r="I55" s="26">
        <v>1</v>
      </c>
      <c r="J55" s="26"/>
      <c r="K55" s="32">
        <v>1</v>
      </c>
    </row>
    <row r="56" spans="1:11" ht="12.75" customHeight="1">
      <c r="A56" s="23"/>
      <c r="B56" s="24"/>
      <c r="C56" s="24"/>
      <c r="D56" s="24"/>
      <c r="E56" s="19">
        <v>1</v>
      </c>
      <c r="F56" s="19">
        <v>1</v>
      </c>
      <c r="G56" s="79">
        <v>2</v>
      </c>
      <c r="H56" s="21"/>
      <c r="I56" s="21"/>
      <c r="J56" s="80"/>
      <c r="K56" s="22">
        <v>2</v>
      </c>
    </row>
    <row r="57" spans="1:11" ht="12.75" customHeight="1">
      <c r="A57" s="23"/>
      <c r="B57" s="24"/>
      <c r="C57" s="24"/>
      <c r="D57" s="24"/>
      <c r="E57" s="29"/>
      <c r="F57" s="29">
        <v>2</v>
      </c>
      <c r="G57" s="81"/>
      <c r="H57" s="31"/>
      <c r="I57" s="31">
        <v>2</v>
      </c>
      <c r="J57" s="82"/>
      <c r="K57" s="32">
        <v>2</v>
      </c>
    </row>
    <row r="58" spans="1:11" ht="12.75" customHeight="1">
      <c r="A58" s="23"/>
      <c r="B58" s="24"/>
      <c r="C58" s="24"/>
      <c r="D58" s="24"/>
      <c r="E58" s="19">
        <v>2</v>
      </c>
      <c r="F58" s="19">
        <v>1</v>
      </c>
      <c r="G58" s="21">
        <v>14</v>
      </c>
      <c r="H58" s="21"/>
      <c r="I58" s="21"/>
      <c r="J58" s="21"/>
      <c r="K58" s="22">
        <v>14</v>
      </c>
    </row>
    <row r="59" spans="1:11" ht="12.75" customHeight="1">
      <c r="A59" s="28"/>
      <c r="B59" s="29"/>
      <c r="C59" s="29"/>
      <c r="D59" s="29"/>
      <c r="E59" s="29"/>
      <c r="F59" s="29">
        <v>2</v>
      </c>
      <c r="G59" s="31"/>
      <c r="H59" s="31"/>
      <c r="I59" s="31">
        <v>10</v>
      </c>
      <c r="J59" s="31"/>
      <c r="K59" s="32">
        <v>10</v>
      </c>
    </row>
    <row r="60" spans="1:11" ht="12.75" customHeight="1">
      <c r="A60" s="18" t="s">
        <v>17</v>
      </c>
      <c r="B60" s="19" t="s">
        <v>975</v>
      </c>
      <c r="C60" s="19" t="s">
        <v>4</v>
      </c>
      <c r="D60" s="19">
        <v>2</v>
      </c>
      <c r="E60" s="8">
        <v>0</v>
      </c>
      <c r="F60" s="8">
        <v>2</v>
      </c>
      <c r="G60" s="77"/>
      <c r="H60" s="34"/>
      <c r="I60" s="34">
        <v>1</v>
      </c>
      <c r="J60" s="78"/>
      <c r="K60" s="36">
        <v>1</v>
      </c>
    </row>
    <row r="61" spans="1:11" ht="12.75" customHeight="1">
      <c r="A61" s="23"/>
      <c r="B61" s="24"/>
      <c r="C61" s="24"/>
      <c r="D61" s="24"/>
      <c r="E61" s="19">
        <v>1</v>
      </c>
      <c r="F61" s="19">
        <v>1</v>
      </c>
      <c r="G61" s="21">
        <v>4</v>
      </c>
      <c r="H61" s="21"/>
      <c r="I61" s="21"/>
      <c r="J61" s="21"/>
      <c r="K61" s="22">
        <v>4</v>
      </c>
    </row>
    <row r="62" spans="1:11" ht="12.75" customHeight="1">
      <c r="A62" s="23"/>
      <c r="B62" s="24"/>
      <c r="C62" s="24"/>
      <c r="D62" s="24"/>
      <c r="E62" s="29"/>
      <c r="F62" s="29">
        <v>2</v>
      </c>
      <c r="G62" s="31"/>
      <c r="H62" s="31"/>
      <c r="I62" s="31">
        <v>7</v>
      </c>
      <c r="J62" s="31"/>
      <c r="K62" s="32">
        <v>7</v>
      </c>
    </row>
    <row r="63" spans="1:11" ht="12.75" customHeight="1">
      <c r="A63" s="23"/>
      <c r="B63" s="24"/>
      <c r="C63" s="24"/>
      <c r="D63" s="24"/>
      <c r="E63" s="19">
        <v>2</v>
      </c>
      <c r="F63" s="19">
        <v>1</v>
      </c>
      <c r="G63" s="79">
        <v>20</v>
      </c>
      <c r="H63" s="21"/>
      <c r="I63" s="21"/>
      <c r="J63" s="80"/>
      <c r="K63" s="22">
        <v>20</v>
      </c>
    </row>
    <row r="64" spans="1:11" ht="12.75" customHeight="1">
      <c r="A64" s="28"/>
      <c r="B64" s="29"/>
      <c r="C64" s="29"/>
      <c r="D64" s="29"/>
      <c r="E64" s="29"/>
      <c r="F64" s="29">
        <v>2</v>
      </c>
      <c r="G64" s="81"/>
      <c r="H64" s="31"/>
      <c r="I64" s="31">
        <v>19</v>
      </c>
      <c r="J64" s="82"/>
      <c r="K64" s="32">
        <v>19</v>
      </c>
    </row>
    <row r="65" spans="1:11" ht="12.75" customHeight="1">
      <c r="A65" s="33" t="s">
        <v>15</v>
      </c>
      <c r="B65" s="8" t="s">
        <v>15</v>
      </c>
      <c r="C65" s="8" t="s">
        <v>15</v>
      </c>
      <c r="D65" s="8" t="s">
        <v>15</v>
      </c>
      <c r="E65" s="8" t="s">
        <v>120</v>
      </c>
      <c r="F65" s="8" t="s">
        <v>120</v>
      </c>
      <c r="G65" s="34"/>
      <c r="H65" s="34"/>
      <c r="I65" s="34"/>
      <c r="J65" s="34">
        <v>1</v>
      </c>
      <c r="K65" s="36">
        <v>1</v>
      </c>
    </row>
    <row r="66" spans="1:11" ht="12.75" customHeight="1">
      <c r="A66" s="37" t="s">
        <v>16</v>
      </c>
      <c r="B66" s="83"/>
      <c r="C66" s="83"/>
      <c r="D66" s="83"/>
      <c r="E66" s="83"/>
      <c r="F66" s="38"/>
      <c r="G66" s="84">
        <v>176</v>
      </c>
      <c r="H66" s="85">
        <v>55</v>
      </c>
      <c r="I66" s="85">
        <v>244</v>
      </c>
      <c r="J66" s="86">
        <v>1</v>
      </c>
      <c r="K66" s="40">
        <v>476</v>
      </c>
    </row>
    <row r="67" spans="1:11" ht="12.75" customHeight="1"/>
    <row r="68" spans="1:11" ht="12.75" customHeight="1"/>
    <row r="69" spans="1:11" ht="12.75" customHeight="1"/>
    <row r="70" spans="1:11" ht="12.75" customHeight="1"/>
    <row r="71" spans="1:11" ht="12.75" customHeight="1"/>
    <row r="72" spans="1:11" ht="12.75" customHeight="1"/>
    <row r="73" spans="1:11" ht="12.75" customHeight="1"/>
    <row r="74" spans="1:11" ht="12.75" customHeight="1"/>
    <row r="75" spans="1:11" ht="12.75" customHeight="1"/>
    <row r="76" spans="1:11" ht="12.75" customHeight="1"/>
    <row r="77" spans="1:11" ht="12.75" customHeight="1"/>
    <row r="78" spans="1:11" ht="12.75" customHeight="1"/>
    <row r="79" spans="1:11" ht="12.75" customHeight="1"/>
    <row r="80" spans="1:11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DATA</vt:lpstr>
      <vt:lpstr>M1</vt:lpstr>
      <vt:lpstr>M2</vt:lpstr>
      <vt:lpstr>SITES</vt:lpstr>
      <vt:lpstr>NOTES</vt:lpstr>
      <vt:lpstr>CRYPTIC FAMILIES</vt:lpstr>
      <vt:lpstr>DIVERS</vt:lpstr>
      <vt:lpstr>Pivot data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Brook</dc:creator>
  <dc:description/>
  <cp:lastModifiedBy>Huaizhi Dai</cp:lastModifiedBy>
  <cp:revision>3</cp:revision>
  <dcterms:created xsi:type="dcterms:W3CDTF">2007-10-13T13:23:35Z</dcterms:created>
  <dcterms:modified xsi:type="dcterms:W3CDTF">2024-01-04T03:19:12Z</dcterms:modified>
  <dc:language>en-AU</dc:language>
</cp:coreProperties>
</file>