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6B77AA75-55FF-EB4E-AA5F-7DBC9737BCFA}" xr6:coauthVersionLast="47" xr6:coauthVersionMax="47" xr10:uidLastSave="{00000000-0000-0000-0000-000000000000}"/>
  <bookViews>
    <workbookView xWindow="25600" yWindow="500" windowWidth="25600" windowHeight="28300" activeTab="2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FHF- (2)" sheetId="16" r:id="rId10"/>
    <sheet name="FHF CC (2)" sheetId="17" r:id="rId11"/>
    <sheet name="CC" sheetId="12" r:id="rId12"/>
    <sheet name="4H2O+ Eigen" sheetId="5" r:id="rId13"/>
    <sheet name="4H2O+ Ring" sheetId="6" r:id="rId14"/>
    <sheet name="4H2O+ cisZundel" sheetId="7" r:id="rId15"/>
    <sheet name="4H2O+ transZundel" sheetId="8" r:id="rId16"/>
    <sheet name="MaxCom" sheetId="10" r:id="rId17"/>
    <sheet name="MaxCom Plot" sheetId="1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21" l="1"/>
  <c r="L4" i="20"/>
  <c r="L56" i="18"/>
  <c r="L62" i="18"/>
  <c r="B60" i="20"/>
  <c r="B54" i="20"/>
  <c r="L57" i="18"/>
  <c r="L28" i="18"/>
  <c r="L27" i="18"/>
  <c r="L17" i="18"/>
  <c r="L16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L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L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L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K16" i="18"/>
  <c r="F7" i="14"/>
  <c r="D39" i="16"/>
  <c r="H39" i="16"/>
  <c r="F18" i="17"/>
  <c r="G18" i="17" s="1"/>
  <c r="F17" i="17"/>
  <c r="F13" i="17"/>
  <c r="G13" i="17" s="1"/>
  <c r="F12" i="17"/>
  <c r="G12" i="17" s="1"/>
  <c r="F8" i="17"/>
  <c r="G8" i="17" s="1"/>
  <c r="F7" i="17"/>
  <c r="F3" i="17"/>
  <c r="G3" i="17" s="1"/>
  <c r="F2" i="17"/>
  <c r="I37" i="16"/>
  <c r="H37" i="16"/>
  <c r="D37" i="16"/>
  <c r="H30" i="16"/>
  <c r="D30" i="16"/>
  <c r="I28" i="16"/>
  <c r="H28" i="16"/>
  <c r="D28" i="16"/>
  <c r="D21" i="16"/>
  <c r="D19" i="16"/>
  <c r="H13" i="16"/>
  <c r="D13" i="16"/>
  <c r="I11" i="16"/>
  <c r="H11" i="16"/>
  <c r="D11" i="16"/>
  <c r="H6" i="16"/>
  <c r="D6" i="16"/>
  <c r="I4" i="16"/>
  <c r="H4" i="16"/>
  <c r="D4" i="16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G10" i="6"/>
  <c r="D11" i="8"/>
  <c r="G10" i="8"/>
  <c r="D10" i="8"/>
  <c r="D11" i="7"/>
  <c r="G10" i="7"/>
  <c r="D10" i="7"/>
  <c r="D11" i="6"/>
  <c r="D10" i="6"/>
  <c r="G10" i="5"/>
  <c r="D10" i="5"/>
  <c r="D5" i="8"/>
  <c r="G4" i="8"/>
  <c r="D4" i="8"/>
  <c r="D5" i="7"/>
  <c r="G4" i="7"/>
  <c r="D4" i="7"/>
  <c r="D5" i="6"/>
  <c r="G4" i="6"/>
  <c r="D4" i="6"/>
  <c r="D5" i="5"/>
  <c r="G4" i="5"/>
  <c r="D4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39" i="18" l="1"/>
  <c r="L50" i="18"/>
  <c r="L63" i="18"/>
  <c r="L4" i="18"/>
  <c r="K17" i="20"/>
  <c r="L17" i="20" s="1"/>
  <c r="H16" i="20"/>
  <c r="K16" i="20" s="1"/>
  <c r="L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17" i="17"/>
  <c r="G2" i="17"/>
  <c r="G7" i="17"/>
  <c r="G8" i="15"/>
  <c r="G7" i="15"/>
  <c r="G4" i="15"/>
  <c r="G3" i="15"/>
  <c r="G20" i="12"/>
  <c r="G21" i="12"/>
  <c r="G30" i="12"/>
  <c r="G34" i="12"/>
  <c r="G33" i="12"/>
  <c r="L34" i="18" l="1"/>
  <c r="L33" i="18"/>
  <c r="L39" i="2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<sst xmlns="http://schemas.openxmlformats.org/spreadsheetml/2006/main" count="1273" uniqueCount="149">
  <si>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</si>
  <si>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</si>
  <si>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</si>
  <si>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</si>
  <si>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</si>
  <si>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</si>
  <si>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</si>
  <si>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</si>
  <si>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</si>
  <si>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</si>
  <si>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</si>
  <si>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</si>
  <si>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</si>
  <si>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</si>
  <si>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</si>
  <si>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</si>
  <si>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</si>
  <si>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</si>
  <si>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</si>
  <si>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</si>
  <si>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</si>
  <si>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</si>
  <si>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</si>
  <si>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</si>
  <si>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</si>
  <si>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</si>
  <si>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</si>
  <si>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</si>
  <si>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</si>
  <si>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</si>
  <si>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</si>
  <si>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</si>
  <si>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</si>
  <si>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</si>
  <si>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</si>
  <si>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</si>
  <si>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</si>
  <si>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</si>
  <si>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</si>
  <si>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</si>
  <si>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</si>
  <si>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</si>
  <si>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</si>
  <si>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</si>
  <si>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</si>
  <si>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</si>
  <si>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</si>
  <si>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</si>
  <si>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</si>
  <si>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</si>
  <si>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</si>
  <si>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</si>
  <si>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</si>
  <si>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</si>
  <si>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</si>
  <si>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</si>
  <si>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</si>
  <si>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</si>
  <si>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</si>
  <si>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</si>
  <si>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</si>
  <si>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</si>
  <si>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</si>
  <si>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</si>
  <si>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</si>
  <si>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</si>
  <si>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</si>
  <si>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</si>
  <si>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</si>
  <si>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</si>
  <si>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</si>
  <si>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</si>
  <si>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</si>
  <si>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</si>
  <si>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</si>
  <si>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</si>
  <si>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</si>
  <si>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</si>
  <si>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</si>
  <si>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</si>
  <si>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</si>
  <si>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</si>
  <si>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</si>
  <si>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</si>
  <si>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</si>
  <si>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</si>
  <si>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</si>
  <si>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</si>
  <si>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</si>
  <si>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</si>
  <si>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</si>
  <si>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</si>
  <si>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</si>
  <si>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</si>
  <si>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</si>
  <si>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</si>
  <si>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</si>
  <si>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</si>
  <si>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</si>
  <si>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</si>
  <si>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</si>
  <si>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</si>
  <si>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</si>
  <si>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</si>
  <si>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</si>
  <si>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</si>
  <si>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</si>
  <si>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</si>
  <si>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</si>
  <si>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</si>
  <si>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</si>
  <si>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</si>
  <si>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</si>
  <si>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</si>
  <si>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</si>
  <si>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</si>
  <si>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</si>
  <si>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</si>
  <si>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</si>
  <si>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</si>
  <si>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</si>
  <si>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</si>
  <si>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</si>
  <si>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</si>
  <si>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</si>
  <si>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</si>
  <si>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</si>
  <si>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</si>
  <si>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</si>
  <si>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</si>
  <si>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</si>
  <si>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</si>
  <si>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</si>
  <si>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</si>
  <si>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</si>
  <si>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 xml:space="preserve">pb4-d </t>
  </si>
  <si>
    <t>pb4-d</t>
  </si>
  <si>
    <t xml:space="preserve">pb4-f1 </t>
  </si>
  <si>
    <t>pb4-f2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</si>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</sst>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4"/>
      <color rgb="FFC5C5C5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L68"/>
  <sheetViews>
    <sheetView workbookViewId="0">
      <selection activeCell="L4" sqref="L4"/>
    </sheetView>
  </sheetViews>
  <sheetFormatPr baseColWidth="10" defaultRowHeight="16" x14ac:dyDescent="0.2"/>
  <cols>
    <col min="2" max="3" width="11.1640625" bestFit="1" customWidth="1"/>
    <col min="4" max="4" width="12.83203125" bestFit="1" customWidth="1"/>
    <col min="5" max="5" width="11" bestFit="1" customWidth="1"/>
    <col min="6" max="7" width="11.1640625" bestFit="1" customWidth="1"/>
    <col min="8" max="8" width="12.6640625" bestFit="1" customWidth="1"/>
    <col min="9" max="9" width="11" bestFit="1" customWidth="1"/>
    <col min="11" max="11" width="16.33203125" customWidth="1"/>
    <col min="12" max="12" width="11" bestFit="1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170</v>
      </c>
      <c r="C2" s="3" t="s">
        <v>139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x14ac:dyDescent="0.2">
      <c r="A5" s="2" t="s">
        <v>17</v>
      </c>
      <c r="B5" s="2">
        <v>-113.83291932795299</v>
      </c>
      <c r="C5" s="2">
        <v>-113.83291978770001</v>
      </c>
      <c r="D5" s="2">
        <f>B5-C5</f>
        <v>4.5974701379236649E-7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170</v>
      </c>
      <c r="C8" s="3" t="s">
        <v>137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>
        <f>K10/K11</f>
        <v>0.27902983472848253</v>
      </c>
    </row>
    <row r="11" spans="1:12" x14ac:dyDescent="0.2">
      <c r="A11" s="2" t="s">
        <v>17</v>
      </c>
      <c r="B11" s="2">
        <v>-113.832913180015</v>
      </c>
      <c r="C11" s="2">
        <v>-113.83291364030001</v>
      </c>
      <c r="D11" s="2">
        <f>B11-C11</f>
        <v>4.6028500833017461E-7</v>
      </c>
      <c r="E11" s="2"/>
      <c r="F11" s="2">
        <v>201</v>
      </c>
      <c r="G11" s="2">
        <v>4469</v>
      </c>
      <c r="H11" s="2">
        <f>B8</f>
        <v>170</v>
      </c>
      <c r="I11" s="2">
        <f>D8</f>
        <v>60</v>
      </c>
      <c r="J11" s="2"/>
      <c r="K11" s="2">
        <f>F11*(H11^4) + G11*(I11^4) + (F11+G11)*(H11^2)*(I11^2)</f>
        <v>711662250000</v>
      </c>
      <c r="L11" s="2">
        <f>K11/K11</f>
        <v>1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170</v>
      </c>
      <c r="C14" s="3" t="s">
        <v>136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>
        <f>K16/K17</f>
        <v>0.22548938905606208</v>
      </c>
    </row>
    <row r="17" spans="1:12" x14ac:dyDescent="0.2">
      <c r="A17" s="2" t="s">
        <v>17</v>
      </c>
      <c r="B17" s="2">
        <v>-113.832874956513</v>
      </c>
      <c r="C17" s="2">
        <v>-113.8328754166</v>
      </c>
      <c r="D17" s="2">
        <f>B17-C17</f>
        <v>4.600870084914277E-7</v>
      </c>
      <c r="E17" s="2"/>
      <c r="F17" s="2">
        <v>200</v>
      </c>
      <c r="G17" s="2">
        <v>5329</v>
      </c>
      <c r="H17" s="2">
        <f>B14</f>
        <v>170</v>
      </c>
      <c r="I17" s="2">
        <f>D14</f>
        <v>46</v>
      </c>
      <c r="J17" s="2"/>
      <c r="K17" s="2">
        <f>F17*(H17^4) + G17*(I17^4) + (F17+G17)*(H17^2)*(I17^2)</f>
        <v>529013982624</v>
      </c>
      <c r="L17" s="2">
        <f>K17/K17</f>
        <v>1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3" t="s">
        <v>134</v>
      </c>
      <c r="B25" s="3">
        <v>88</v>
      </c>
      <c r="C25" s="3" t="s">
        <v>139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2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>
        <f>K27/K28</f>
        <v>9.3516546103713044E-2</v>
      </c>
    </row>
    <row r="28" spans="1:12" x14ac:dyDescent="0.2">
      <c r="A28" s="2" t="s">
        <v>17</v>
      </c>
      <c r="B28" s="2">
        <v>-113.82369742453599</v>
      </c>
      <c r="C28" s="2">
        <v>-113.8236975034</v>
      </c>
      <c r="D28" s="2">
        <f>B28-C28</f>
        <v>7.8864005104151147E-8</v>
      </c>
      <c r="E28" s="2"/>
      <c r="F28" s="2">
        <v>147</v>
      </c>
      <c r="G28" s="2">
        <v>2606</v>
      </c>
      <c r="H28" s="2">
        <f>B25</f>
        <v>88</v>
      </c>
      <c r="I28" s="2">
        <f>D25</f>
        <v>74</v>
      </c>
      <c r="J28" s="2"/>
      <c r="K28" s="2">
        <f>F28*(H28^4) + G28*(I28^4) + (F28+G28)*(H28^2)*(I28^2)</f>
        <v>203704653280</v>
      </c>
      <c r="L28" s="2">
        <f>K28/K28</f>
        <v>1</v>
      </c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3" t="s">
        <v>134</v>
      </c>
      <c r="B31" s="3">
        <f>B25</f>
        <v>88</v>
      </c>
      <c r="C31" s="3" t="s">
        <v>137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>
        <f>K33/K34</f>
        <v>0.10963708566587139</v>
      </c>
    </row>
    <row r="34" spans="1:12" x14ac:dyDescent="0.2">
      <c r="A34" s="2" t="s">
        <v>17</v>
      </c>
      <c r="B34" s="2">
        <v>-113.823692323081</v>
      </c>
      <c r="C34" s="2">
        <v>-113.8236924019</v>
      </c>
      <c r="D34" s="2">
        <f>B34-C34</f>
        <v>7.8818999327268102E-8</v>
      </c>
      <c r="E34" s="2"/>
      <c r="F34" s="2">
        <v>147</v>
      </c>
      <c r="G34" s="2">
        <v>3104</v>
      </c>
      <c r="H34" s="2">
        <f>B31</f>
        <v>88</v>
      </c>
      <c r="I34" s="2">
        <f>D31</f>
        <v>60</v>
      </c>
      <c r="J34" s="2"/>
      <c r="K34" s="2">
        <f>F34*(H34^4) + G34*(I34^4) + (F34+G34)*(H34^2)*(I34^2)</f>
        <v>139676040192</v>
      </c>
      <c r="L34" s="2">
        <f>K34/K34</f>
        <v>1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88</v>
      </c>
      <c r="C37" s="3" t="s">
        <v>136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>
        <f>K39/K40</f>
        <v>0.11890023313771203</v>
      </c>
    </row>
    <row r="40" spans="1:12" x14ac:dyDescent="0.2">
      <c r="A40" s="2" t="s">
        <v>17</v>
      </c>
      <c r="B40" s="2">
        <v>-113.82365677605701</v>
      </c>
      <c r="C40" s="2">
        <v>-113.8236568547</v>
      </c>
      <c r="D40" s="2">
        <f>B40-C40</f>
        <v>7.8642997891620325E-8</v>
      </c>
      <c r="E40" s="2"/>
      <c r="F40" s="2">
        <v>147</v>
      </c>
      <c r="G40" s="2">
        <v>3577</v>
      </c>
      <c r="H40" s="2">
        <f>B37</f>
        <v>88</v>
      </c>
      <c r="I40" s="2">
        <f>D37</f>
        <v>46</v>
      </c>
      <c r="J40" s="2"/>
      <c r="K40" s="2">
        <f>F40*(H40^4) + G40*(I40^4) + (F40+G40)*(H40^2)*(I40^2)</f>
        <v>85853978000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38</v>
      </c>
      <c r="C48" s="3" t="s">
        <v>139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>
        <f>K50/K51</f>
        <v>6.3328810349712869E-2</v>
      </c>
    </row>
    <row r="51" spans="1:12" x14ac:dyDescent="0.2">
      <c r="A51" s="2" t="s">
        <v>17</v>
      </c>
      <c r="B51" s="2">
        <v>-113.790809874118</v>
      </c>
      <c r="C51" s="2">
        <v>-113.790809873</v>
      </c>
      <c r="D51" s="2">
        <f>B51-C51</f>
        <v>-1.117996362154372E-9</v>
      </c>
      <c r="E51" s="2"/>
      <c r="F51" s="2">
        <v>111</v>
      </c>
      <c r="G51" s="2">
        <v>2046</v>
      </c>
      <c r="H51" s="2">
        <f>B48</f>
        <v>38</v>
      </c>
      <c r="I51" s="2">
        <f>D48</f>
        <v>74</v>
      </c>
      <c r="J51" s="2"/>
      <c r="K51" s="2">
        <f>F51*(H51^4) + G51*(I51^4) + (F51+G51)*(H51^2)*(I51^2)</f>
        <v>78640125600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38</v>
      </c>
      <c r="C54" s="3" t="s">
        <v>137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>
        <f>K56/K57</f>
        <v>5.5605813802770604E-2</v>
      </c>
    </row>
    <row r="57" spans="1:12" x14ac:dyDescent="0.2">
      <c r="A57" s="2" t="s">
        <v>17</v>
      </c>
      <c r="B57" s="2">
        <v>-113.790803416945</v>
      </c>
      <c r="C57" s="2">
        <v>-113.7908034158</v>
      </c>
      <c r="D57" s="2">
        <f>B57-C57</f>
        <v>-1.1449969861132558E-9</v>
      </c>
      <c r="E57" s="2"/>
      <c r="F57" s="2">
        <v>111</v>
      </c>
      <c r="G57" s="2">
        <v>2450</v>
      </c>
      <c r="H57" s="2">
        <f>B54</f>
        <v>38</v>
      </c>
      <c r="I57" s="2">
        <f>D54</f>
        <v>60</v>
      </c>
      <c r="J57" s="2"/>
      <c r="K57" s="2">
        <f>F57*(H57^4) + G57*(I57^4) + (F57+G57)*(H57^2)*(I57^2)</f>
        <v>45296552496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38</v>
      </c>
      <c r="C60" s="3" t="s">
        <v>136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-113.790762537039</v>
      </c>
      <c r="C62" s="2">
        <v>-113.7907625359</v>
      </c>
      <c r="D62" s="2">
        <f>B62-C62</f>
        <v>-1.1390000054234406E-9</v>
      </c>
      <c r="E62" s="2"/>
      <c r="F62" s="2">
        <v>90</v>
      </c>
      <c r="G62" s="2">
        <v>90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1140624000</v>
      </c>
      <c r="L62" s="2">
        <f>K62/K63</f>
        <v>5.8042300591002502E-2</v>
      </c>
    </row>
    <row r="63" spans="1:12" x14ac:dyDescent="0.2">
      <c r="A63" s="2" t="s">
        <v>17</v>
      </c>
      <c r="B63" s="2">
        <v>-113.790762537028</v>
      </c>
      <c r="C63" s="2">
        <v>-113.7907625359</v>
      </c>
      <c r="D63" s="2">
        <f>B63-C63</f>
        <v>-1.1280008038738742E-9</v>
      </c>
      <c r="E63" s="2"/>
      <c r="F63" s="2">
        <v>111</v>
      </c>
      <c r="G63" s="2">
        <v>2533</v>
      </c>
      <c r="H63" s="2">
        <f>B60</f>
        <v>38</v>
      </c>
      <c r="I63" s="2">
        <f>D60</f>
        <v>46</v>
      </c>
      <c r="J63" s="2"/>
      <c r="K63" s="2">
        <f>F63*(H63^4) + G63*(I63^4) + (F63+G63)*(H63^2)*(I63^2)</f>
        <v>19651598720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8" spans="1:12" x14ac:dyDescent="0.2">
      <c r="L6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E7F-07BB-FD4A-BF1A-86C27F75DC1E}">
  <dimension ref="A1:M50"/>
  <sheetViews>
    <sheetView zoomScale="135" workbookViewId="0">
      <selection activeCell="G46" sqref="G46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134</v>
      </c>
      <c r="B2" s="3">
        <v>74</v>
      </c>
      <c r="C2" s="3" t="s">
        <v>139</v>
      </c>
      <c r="D2" s="3">
        <v>37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-199.527422194406</v>
      </c>
      <c r="C4" s="2"/>
      <c r="D4" s="2">
        <f>ABS(B4-C4)</f>
        <v>199.527422194406</v>
      </c>
      <c r="E4" s="2">
        <v>33</v>
      </c>
      <c r="F4" s="2"/>
      <c r="G4" s="2">
        <v>-199.52915136300001</v>
      </c>
      <c r="H4" s="2">
        <f>ABS(G4-B4)</f>
        <v>1.7291685940108437E-3</v>
      </c>
      <c r="I4">
        <f>E6/E4</f>
        <v>0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ht="18" x14ac:dyDescent="0.2">
      <c r="A6" t="s">
        <v>17</v>
      </c>
      <c r="B6" s="8">
        <v>-199.52742219440501</v>
      </c>
      <c r="C6" s="2"/>
      <c r="D6" s="2">
        <f>ABS(B6-C6)</f>
        <v>199.52742219440501</v>
      </c>
      <c r="E6" s="2"/>
      <c r="F6" s="2">
        <v>5</v>
      </c>
      <c r="G6" s="2">
        <v>-199.52915136300001</v>
      </c>
      <c r="H6" s="2">
        <f t="shared" ref="H6" si="0">ABS(G6-B6)</f>
        <v>1.7291685950056035E-3</v>
      </c>
    </row>
    <row r="7" spans="1:9" x14ac:dyDescent="0.2">
      <c r="B7" s="2"/>
      <c r="C7" s="2"/>
      <c r="D7" s="2"/>
      <c r="E7" s="2"/>
      <c r="F7" s="2"/>
      <c r="G7" s="2"/>
      <c r="H7" s="2"/>
    </row>
    <row r="8" spans="1:9" x14ac:dyDescent="0.2">
      <c r="A8" s="3" t="s">
        <v>3</v>
      </c>
      <c r="B8" s="3" t="s">
        <v>5</v>
      </c>
      <c r="C8" s="3" t="s">
        <v>4</v>
      </c>
      <c r="D8" s="3" t="s">
        <v>6</v>
      </c>
      <c r="G8" s="2"/>
      <c r="H8" s="2"/>
    </row>
    <row r="9" spans="1:9" x14ac:dyDescent="0.2">
      <c r="A9" s="3" t="s">
        <v>141</v>
      </c>
      <c r="B9" s="3">
        <v>140</v>
      </c>
      <c r="C9" s="3" t="s">
        <v>138</v>
      </c>
      <c r="D9" s="3">
        <v>37</v>
      </c>
      <c r="G9" s="2"/>
      <c r="H9" s="2"/>
    </row>
    <row r="10" spans="1:9" x14ac:dyDescent="0.2">
      <c r="A10" t="s">
        <v>14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s="2" t="s">
        <v>28</v>
      </c>
      <c r="H10" s="2" t="s">
        <v>2</v>
      </c>
      <c r="I10" t="s">
        <v>30</v>
      </c>
    </row>
    <row r="11" spans="1:9" ht="18" x14ac:dyDescent="0.2">
      <c r="A11" t="s">
        <v>15</v>
      </c>
      <c r="B11" s="8">
        <v>-199.55232171019</v>
      </c>
      <c r="C11" s="2"/>
      <c r="D11" s="2">
        <f>ABS(B11-C11)</f>
        <v>199.55232171019</v>
      </c>
      <c r="E11" s="2">
        <v>282</v>
      </c>
      <c r="F11" s="2"/>
      <c r="G11" s="2">
        <v>-199.55360597550001</v>
      </c>
      <c r="H11" s="2">
        <f>ABS(G11-B11)</f>
        <v>1.2842653100051393E-3</v>
      </c>
      <c r="I11">
        <f>E13/E11</f>
        <v>0</v>
      </c>
    </row>
    <row r="12" spans="1:9" x14ac:dyDescent="0.2">
      <c r="B12" s="2"/>
      <c r="C12" s="2"/>
      <c r="D12" s="2"/>
      <c r="E12" s="2"/>
      <c r="F12" s="2"/>
      <c r="G12" s="2"/>
      <c r="H12" s="2"/>
    </row>
    <row r="13" spans="1:9" ht="18" x14ac:dyDescent="0.2">
      <c r="A13" t="s">
        <v>17</v>
      </c>
      <c r="B13" s="8">
        <v>-199.55232171020799</v>
      </c>
      <c r="C13" s="2"/>
      <c r="D13" s="2">
        <f>ABS(B13-C13)</f>
        <v>199.55232171020799</v>
      </c>
      <c r="E13" s="2"/>
      <c r="F13" s="2">
        <v>5</v>
      </c>
      <c r="G13" s="2">
        <v>-199.55360597550001</v>
      </c>
      <c r="H13" s="2">
        <f t="shared" ref="H13" si="1">ABS(G13-B13)</f>
        <v>1.2842652920141973E-3</v>
      </c>
    </row>
    <row r="14" spans="1:9" x14ac:dyDescent="0.2">
      <c r="B14" s="2"/>
      <c r="C14" s="2"/>
      <c r="D14" s="2"/>
      <c r="E14" s="2"/>
      <c r="F14" s="2"/>
      <c r="G14" s="2"/>
      <c r="H14" s="2"/>
    </row>
    <row r="15" spans="1:9" x14ac:dyDescent="0.2">
      <c r="G15" s="2"/>
      <c r="H15" s="2"/>
    </row>
    <row r="16" spans="1:9" x14ac:dyDescent="0.2">
      <c r="A16" s="3" t="s">
        <v>3</v>
      </c>
      <c r="B16" s="3" t="s">
        <v>5</v>
      </c>
      <c r="C16" s="3" t="s">
        <v>4</v>
      </c>
      <c r="D16" s="3" t="s">
        <v>6</v>
      </c>
      <c r="G16" s="2"/>
      <c r="H16" s="2"/>
    </row>
    <row r="17" spans="1:13" x14ac:dyDescent="0.2">
      <c r="A17" s="3" t="s">
        <v>134</v>
      </c>
      <c r="B17" s="3">
        <v>74</v>
      </c>
      <c r="C17" s="3" t="s">
        <v>137</v>
      </c>
      <c r="D17" s="3">
        <v>30</v>
      </c>
      <c r="G17" s="2"/>
      <c r="H17" s="2"/>
    </row>
    <row r="18" spans="1:13" x14ac:dyDescent="0.2">
      <c r="A18" t="s">
        <v>14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s="2"/>
      <c r="H18" s="2"/>
      <c r="M18" t="s">
        <v>140</v>
      </c>
    </row>
    <row r="19" spans="1:13" ht="18" x14ac:dyDescent="0.2">
      <c r="A19" t="s">
        <v>15</v>
      </c>
      <c r="B19" s="8">
        <v>-199.52742219440401</v>
      </c>
      <c r="C19" s="2"/>
      <c r="D19" s="2">
        <f>ABS(B19-C19)</f>
        <v>199.52742219440401</v>
      </c>
      <c r="E19" s="2">
        <v>33</v>
      </c>
      <c r="F19" s="2"/>
      <c r="G19" s="2"/>
      <c r="H19" s="2"/>
    </row>
    <row r="20" spans="1:13" x14ac:dyDescent="0.2">
      <c r="B20" s="2"/>
      <c r="C20" s="2"/>
      <c r="D20" s="2"/>
      <c r="E20" s="2"/>
      <c r="F20" s="2"/>
      <c r="G20" s="2"/>
      <c r="H20" s="2"/>
    </row>
    <row r="21" spans="1:13" ht="18" x14ac:dyDescent="0.2">
      <c r="A21" t="s">
        <v>17</v>
      </c>
      <c r="B21" s="8">
        <v>-199.52742219440501</v>
      </c>
      <c r="C21" s="2"/>
      <c r="D21" s="2">
        <f>ABS(B21-C21)</f>
        <v>199.52742219440501</v>
      </c>
      <c r="E21" s="2"/>
      <c r="F21" s="2">
        <v>5</v>
      </c>
      <c r="G21" s="2"/>
      <c r="H21" s="2"/>
    </row>
    <row r="22" spans="1:13" x14ac:dyDescent="0.2">
      <c r="B22" s="2"/>
      <c r="C22" s="2"/>
      <c r="D22" s="2"/>
      <c r="E22" s="2"/>
      <c r="F22" s="2"/>
      <c r="G22" s="2"/>
      <c r="H22" s="2"/>
    </row>
    <row r="23" spans="1:13" x14ac:dyDescent="0.2">
      <c r="C23" s="2"/>
      <c r="G23" s="2"/>
      <c r="H23" s="2"/>
    </row>
    <row r="24" spans="1:13" x14ac:dyDescent="0.2">
      <c r="G24" s="2"/>
      <c r="H24" s="2"/>
    </row>
    <row r="25" spans="1:13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13" x14ac:dyDescent="0.2">
      <c r="A26" s="3" t="s">
        <v>134</v>
      </c>
      <c r="B26" s="3">
        <v>74</v>
      </c>
      <c r="C26" s="3" t="s">
        <v>136</v>
      </c>
      <c r="D26" s="3">
        <v>23</v>
      </c>
      <c r="G26" s="2"/>
      <c r="H26" s="2"/>
    </row>
    <row r="27" spans="1:13" x14ac:dyDescent="0.2">
      <c r="A27" t="s">
        <v>14</v>
      </c>
      <c r="B27" t="s">
        <v>29</v>
      </c>
      <c r="C27" t="s">
        <v>8</v>
      </c>
      <c r="D27" t="s">
        <v>9</v>
      </c>
      <c r="E27" t="s">
        <v>10</v>
      </c>
      <c r="F27" t="s">
        <v>11</v>
      </c>
      <c r="G27" s="2" t="s">
        <v>28</v>
      </c>
      <c r="H27" s="2" t="s">
        <v>2</v>
      </c>
      <c r="I27" t="s">
        <v>30</v>
      </c>
    </row>
    <row r="28" spans="1:13" ht="18" x14ac:dyDescent="0.2">
      <c r="A28" t="s">
        <v>15</v>
      </c>
      <c r="B28" s="8">
        <v>-199.527421214013</v>
      </c>
      <c r="C28" s="2"/>
      <c r="D28" s="2">
        <f>ABS(B28-C28)</f>
        <v>199.527421214013</v>
      </c>
      <c r="E28" s="2">
        <v>37</v>
      </c>
      <c r="F28" s="2"/>
      <c r="G28" s="2">
        <v>-199.5291513791</v>
      </c>
      <c r="H28" s="2">
        <f>ABS(G28-B28)</f>
        <v>1.7301650869967489E-3</v>
      </c>
      <c r="I28">
        <f>E30/E28</f>
        <v>0</v>
      </c>
    </row>
    <row r="29" spans="1:13" x14ac:dyDescent="0.2">
      <c r="B29" s="2"/>
      <c r="C29" s="2"/>
      <c r="D29" s="2"/>
      <c r="E29" s="2"/>
      <c r="F29" s="2"/>
      <c r="G29" s="2"/>
      <c r="H29" s="2"/>
    </row>
    <row r="30" spans="1:13" ht="18" x14ac:dyDescent="0.2">
      <c r="A30" t="s">
        <v>17</v>
      </c>
      <c r="B30" s="8">
        <v>-199.527421214013</v>
      </c>
      <c r="C30" s="2"/>
      <c r="D30" s="2">
        <f>ABS(B30-C30)</f>
        <v>199.527421214013</v>
      </c>
      <c r="E30" s="2"/>
      <c r="F30" s="2">
        <v>5</v>
      </c>
      <c r="G30" s="2">
        <v>-199.5291513791</v>
      </c>
      <c r="H30" s="2">
        <f t="shared" ref="H30" si="2">ABS(G30-B30)</f>
        <v>1.7301650869967489E-3</v>
      </c>
    </row>
    <row r="31" spans="1:13" x14ac:dyDescent="0.2">
      <c r="B31" s="2"/>
      <c r="C31" s="2"/>
      <c r="D31" s="2"/>
      <c r="E31" s="2"/>
      <c r="F31" s="2"/>
      <c r="G31" s="2"/>
      <c r="H31" s="2"/>
    </row>
    <row r="32" spans="1:13" x14ac:dyDescent="0.2">
      <c r="C32" s="4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142</v>
      </c>
      <c r="B35" s="3">
        <v>33</v>
      </c>
      <c r="C35" s="3" t="s">
        <v>135</v>
      </c>
      <c r="D35" s="3">
        <v>23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ht="18" x14ac:dyDescent="0.2">
      <c r="A37" t="s">
        <v>15</v>
      </c>
      <c r="B37" s="8">
        <v>-199.44303753080001</v>
      </c>
      <c r="C37" s="2"/>
      <c r="D37" s="2">
        <f>ABS(B37-C37)</f>
        <v>199.44303753080001</v>
      </c>
      <c r="E37" s="2">
        <v>32</v>
      </c>
      <c r="F37" s="2"/>
      <c r="G37" s="2">
        <v>-199.4434704741</v>
      </c>
      <c r="H37" s="2">
        <f>ABS(G37-B37)</f>
        <v>4.3294329998389003E-4</v>
      </c>
      <c r="I37">
        <f>E39/E37</f>
        <v>0</v>
      </c>
    </row>
    <row r="38" spans="1:9" x14ac:dyDescent="0.2">
      <c r="B38" s="2"/>
      <c r="C38" s="2"/>
      <c r="D38" s="2"/>
      <c r="E38" s="2"/>
      <c r="F38" s="2"/>
      <c r="G38" s="2"/>
      <c r="H38" s="2"/>
    </row>
    <row r="39" spans="1:9" x14ac:dyDescent="0.2">
      <c r="A39" t="s">
        <v>17</v>
      </c>
      <c r="B39" s="2"/>
      <c r="C39" s="2"/>
      <c r="D39" s="2">
        <f>ABS(B39-C39)</f>
        <v>0</v>
      </c>
      <c r="E39" s="2"/>
      <c r="F39" s="2">
        <v>5</v>
      </c>
      <c r="G39" s="2">
        <v>-199.4434704741</v>
      </c>
      <c r="H39" s="2">
        <f>ABS(G39-B39)</f>
        <v>199.4434704741</v>
      </c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G50" s="2"/>
      <c r="H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C548-22C7-6747-8B5E-DE6A710103C8}">
  <dimension ref="A1:G18"/>
  <sheetViews>
    <sheetView zoomScale="182" workbookViewId="0">
      <selection activeCell="E22" sqref="E22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33</v>
      </c>
      <c r="C2">
        <v>74</v>
      </c>
      <c r="D2">
        <v>33</v>
      </c>
      <c r="E2">
        <v>37</v>
      </c>
      <c r="F2">
        <f>B2*(C2^4)+D2*(E2^4)+(C2^2)*(E2^2)*(B2+D2)</f>
        <v>1546182825</v>
      </c>
      <c r="G2">
        <f>F2/F3</f>
        <v>0.19784172661870503</v>
      </c>
    </row>
    <row r="3" spans="1:7" x14ac:dyDescent="0.2">
      <c r="A3" t="s">
        <v>115</v>
      </c>
      <c r="B3">
        <v>36</v>
      </c>
      <c r="C3">
        <v>74</v>
      </c>
      <c r="D3">
        <v>690</v>
      </c>
      <c r="E3">
        <v>37</v>
      </c>
      <c r="F3">
        <f>B3*(C3^4)+D3*(E3^4)+(C3^2)*(E3^2)*(B3+D3)</f>
        <v>7815251370</v>
      </c>
      <c r="G3">
        <f>F3/F3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53</v>
      </c>
      <c r="C7">
        <v>140</v>
      </c>
      <c r="D7" s="2">
        <v>53</v>
      </c>
      <c r="E7">
        <v>37</v>
      </c>
      <c r="F7">
        <f>B7*(C7^4)+D7*(E7^4)+(C7^2)*(E7^2)*(B7+D7)</f>
        <v>23304044933</v>
      </c>
      <c r="G7">
        <f>F7/F8</f>
        <v>0.6509796410159987</v>
      </c>
    </row>
    <row r="8" spans="1:7" x14ac:dyDescent="0.2">
      <c r="A8" t="s">
        <v>115</v>
      </c>
      <c r="B8">
        <v>38</v>
      </c>
      <c r="C8">
        <v>140</v>
      </c>
      <c r="D8">
        <v>703</v>
      </c>
      <c r="E8">
        <v>37</v>
      </c>
      <c r="F8">
        <f>B8*(C8^4)+D8*(E8^4)+(C8^2)*(E8^2)*(B8+D8)</f>
        <v>35798423583</v>
      </c>
      <c r="G8">
        <f>F8/F8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33</v>
      </c>
      <c r="C12">
        <v>74</v>
      </c>
      <c r="D12" s="2">
        <v>33</v>
      </c>
      <c r="E12">
        <v>30</v>
      </c>
      <c r="F12">
        <f>B12*(C12^4)+D12*(E12^4)+(C12^2)*(E12^2)*(B12+D12)</f>
        <v>1341561408</v>
      </c>
      <c r="G12">
        <f>F12/F13</f>
        <v>0.25689713272676656</v>
      </c>
    </row>
    <row r="13" spans="1:7" x14ac:dyDescent="0.2">
      <c r="A13" t="s">
        <v>115</v>
      </c>
      <c r="B13">
        <v>36</v>
      </c>
      <c r="C13">
        <v>74</v>
      </c>
      <c r="D13">
        <v>691</v>
      </c>
      <c r="E13">
        <v>30</v>
      </c>
      <c r="F13">
        <f>B13*(C13^4)+D13*(E13^4)+(C13^2)*(E13^2)*(B13+D13)</f>
        <v>5222173536</v>
      </c>
      <c r="G13">
        <f>F13/F13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37</v>
      </c>
      <c r="C17">
        <v>74</v>
      </c>
      <c r="D17" s="2">
        <v>37</v>
      </c>
      <c r="E17">
        <v>23</v>
      </c>
      <c r="F17">
        <f>B17*(C17^4)+D17*(E17^4)+(C17^2)*(E17^2)*(B17+D17)</f>
        <v>1334220925</v>
      </c>
      <c r="G17">
        <f>F17/F18</f>
        <v>0.32094672675795921</v>
      </c>
    </row>
    <row r="18" spans="1:7" x14ac:dyDescent="0.2">
      <c r="A18" t="s">
        <v>115</v>
      </c>
      <c r="B18">
        <v>36</v>
      </c>
      <c r="C18">
        <v>74</v>
      </c>
      <c r="D18">
        <v>936</v>
      </c>
      <c r="E18">
        <v>23</v>
      </c>
      <c r="F18">
        <f>B18*(C18^4)+D18*(E18^4)+(C18^2)*(E18^2)*(B18+D18)</f>
        <v>4157141400</v>
      </c>
      <c r="G18">
        <f>F18/F18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topLeftCell="C17"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G4" sqref="G4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-304.282028608622</v>
      </c>
      <c r="C4" s="5"/>
      <c r="D4" s="2">
        <f>ABS(B4-C4)</f>
        <v>304.282028608622</v>
      </c>
      <c r="E4" s="2">
        <v>220</v>
      </c>
      <c r="F4" s="2"/>
      <c r="G4" s="2">
        <f>E5/E4</f>
        <v>17.572727272727274</v>
      </c>
    </row>
    <row r="5" spans="1:7" ht="18" x14ac:dyDescent="0.2">
      <c r="A5" t="s">
        <v>17</v>
      </c>
      <c r="B5" s="7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6" spans="1:7" x14ac:dyDescent="0.2">
      <c r="G6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-304.28204683004498</v>
      </c>
      <c r="C10" s="2"/>
      <c r="D10" s="2">
        <f>ABS(B10-C10)</f>
        <v>304.28204683004498</v>
      </c>
      <c r="E10" s="2">
        <v>199</v>
      </c>
      <c r="F10" s="2"/>
      <c r="G10" s="2">
        <f>E11/E10</f>
        <v>0</v>
      </c>
    </row>
    <row r="11" spans="1:7" x14ac:dyDescent="0.2">
      <c r="A11" t="s">
        <v>17</v>
      </c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C11" sqref="C11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-304.27205100816502</v>
      </c>
      <c r="C4" s="5"/>
      <c r="D4" s="2">
        <f>ABS(B4-C4)</f>
        <v>304.27205100816502</v>
      </c>
      <c r="E4" s="2">
        <v>236</v>
      </c>
      <c r="F4" s="2"/>
      <c r="G4" s="2">
        <f>E5/E4</f>
        <v>16.381355932203391</v>
      </c>
    </row>
    <row r="5" spans="1:7" ht="18" x14ac:dyDescent="0.2">
      <c r="A5" t="s">
        <v>17</v>
      </c>
      <c r="B5" s="5">
        <v>-304.27205100807203</v>
      </c>
      <c r="C5" s="2"/>
      <c r="D5" s="2">
        <f>ABS(B5-C5)</f>
        <v>304.27205100807203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-304.272070125352</v>
      </c>
      <c r="C10" s="2"/>
      <c r="D10" s="2">
        <f>ABS(B10-C10)</f>
        <v>304.272070125352</v>
      </c>
      <c r="E10" s="2">
        <v>197</v>
      </c>
      <c r="F10" s="2"/>
      <c r="G10" s="2">
        <f>E11/E10</f>
        <v>13.817258883248732</v>
      </c>
    </row>
    <row r="11" spans="1:7" x14ac:dyDescent="0.2">
      <c r="A11" t="s">
        <v>17</v>
      </c>
      <c r="B11" s="2">
        <v>-304.27207012530698</v>
      </c>
      <c r="C11" s="2"/>
      <c r="D11" s="2">
        <f>ABS(B11-C11)</f>
        <v>304.27207012530698</v>
      </c>
      <c r="E11" s="2">
        <v>2722</v>
      </c>
      <c r="F11" s="2">
        <v>22</v>
      </c>
      <c r="G1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B4" sqref="B4:C5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-304.27581395078602</v>
      </c>
      <c r="C4" s="7"/>
      <c r="D4" s="2">
        <f>ABS(B4-C4)</f>
        <v>304.27581395078602</v>
      </c>
      <c r="E4" s="2">
        <v>225</v>
      </c>
      <c r="F4" s="2"/>
      <c r="G4" s="2">
        <f>E5/E4</f>
        <v>17.182222222222222</v>
      </c>
    </row>
    <row r="5" spans="1:7" ht="18" x14ac:dyDescent="0.2">
      <c r="A5" t="s">
        <v>17</v>
      </c>
      <c r="B5" s="7">
        <v>-304.275813950724</v>
      </c>
      <c r="C5" s="2"/>
      <c r="D5" s="2">
        <f>ABS(B5-C5)</f>
        <v>304.275813950724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ht="18" x14ac:dyDescent="0.2">
      <c r="A10" t="s">
        <v>15</v>
      </c>
      <c r="B10" s="5">
        <v>-304.27583126108198</v>
      </c>
      <c r="C10" s="2"/>
      <c r="D10" s="2">
        <f>ABS(B10-C10)</f>
        <v>304.27583126108198</v>
      </c>
      <c r="E10" s="2">
        <v>201</v>
      </c>
      <c r="F10" s="2"/>
      <c r="G10" s="2">
        <f>E11/E10</f>
        <v>13.741293532338309</v>
      </c>
    </row>
    <row r="11" spans="1:7" ht="18" x14ac:dyDescent="0.2">
      <c r="A11" t="s">
        <v>17</v>
      </c>
      <c r="B11" s="5">
        <v>-304.27583126103599</v>
      </c>
      <c r="C11" s="2"/>
      <c r="D11" s="2">
        <f>ABS(B11-C11)</f>
        <v>304.27583126103599</v>
      </c>
      <c r="E11" s="2">
        <v>2762</v>
      </c>
      <c r="F11" s="2">
        <v>22</v>
      </c>
      <c r="G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11"/>
  <sheetViews>
    <sheetView topLeftCell="A18" zoomScale="144" workbookViewId="0">
      <selection activeCell="G4" sqref="G4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2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zoomScale="135" workbookViewId="0">
      <selection activeCell="M11" sqref="M11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>
        <f>K4/K5</f>
        <v>0.3046880156214084</v>
      </c>
    </row>
    <row r="5" spans="1:12" x14ac:dyDescent="0.2">
      <c r="A5" s="2" t="s">
        <v>17</v>
      </c>
      <c r="B5" s="2">
        <v>-92.874315234199699</v>
      </c>
      <c r="C5" s="2">
        <v>-92.874315441600004</v>
      </c>
      <c r="D5" s="2">
        <f>B5-C5</f>
        <v>2.0740030493016093E-7</v>
      </c>
      <c r="E5" s="2"/>
      <c r="F5" s="2">
        <v>112</v>
      </c>
      <c r="G5" s="2">
        <v>2569</v>
      </c>
      <c r="H5" s="2">
        <f>B2</f>
        <v>140</v>
      </c>
      <c r="I5" s="2">
        <f>D2</f>
        <v>37</v>
      </c>
      <c r="J5" s="2"/>
      <c r="K5" s="2">
        <f>F5*(H5^4) + G5*(I5^4) + (F5+G5)*(H5^2)*(I5^2)</f>
        <v>119778304009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 t="e">
        <f>K10/K11</f>
        <v>#DIV/0!</v>
      </c>
    </row>
    <row r="11" spans="1:12" x14ac:dyDescent="0.2">
      <c r="A11" s="2" t="s">
        <v>17</v>
      </c>
      <c r="B11" s="2"/>
      <c r="C11" s="2">
        <v>-92.874315183899995</v>
      </c>
      <c r="D11" s="2">
        <f>B11-C11</f>
        <v>92.874315183899995</v>
      </c>
      <c r="E11" s="2"/>
      <c r="F11" s="2"/>
      <c r="G11" s="2"/>
      <c r="H11" s="2">
        <f>B8</f>
        <v>140</v>
      </c>
      <c r="I11" s="2">
        <f>D8</f>
        <v>30</v>
      </c>
      <c r="J11" s="2"/>
      <c r="K11" s="2">
        <f>F11*(H11^4) + G11*(I11^4) + (F11+G11)*(H11^2)*(I11^2)</f>
        <v>0</v>
      </c>
      <c r="L11" s="2" t="e">
        <f>K11/K11</f>
        <v>#DIV/0!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>
        <f>K16/K17</f>
        <v>0.45593116051511634</v>
      </c>
    </row>
    <row r="17" spans="1:13" x14ac:dyDescent="0.2">
      <c r="A17" s="2" t="s">
        <v>17</v>
      </c>
      <c r="B17" s="2">
        <v>-92.874297479723694</v>
      </c>
      <c r="C17" s="2">
        <v>-92.874297687099997</v>
      </c>
      <c r="D17" s="2">
        <f>B17-C17</f>
        <v>2.0737630279654695E-7</v>
      </c>
      <c r="E17" s="2"/>
      <c r="F17" s="2">
        <v>111</v>
      </c>
      <c r="G17" s="2">
        <v>3482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80869827562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>
        <f>K27/K28</f>
        <v>0.17047655947307244</v>
      </c>
    </row>
    <row r="28" spans="1:13" x14ac:dyDescent="0.2">
      <c r="A28" s="2" t="s">
        <v>17</v>
      </c>
      <c r="B28" s="2">
        <v>-92.867904124437203</v>
      </c>
      <c r="C28" s="2">
        <v>-92.867904256599999</v>
      </c>
      <c r="D28" s="2">
        <f>B28-C28</f>
        <v>1.3216279626249161E-7</v>
      </c>
      <c r="E28" s="2"/>
      <c r="F28" s="2">
        <v>99</v>
      </c>
      <c r="G28" s="2">
        <v>2185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24186047705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>
        <f>K33/K34</f>
        <v>0.17933206982198335</v>
      </c>
    </row>
    <row r="34" spans="1:12" x14ac:dyDescent="0.2">
      <c r="A34" s="2" t="s">
        <v>17</v>
      </c>
      <c r="B34" s="2">
        <v>-92.867903817892497</v>
      </c>
      <c r="C34" s="2">
        <v>-92.867903950100001</v>
      </c>
      <c r="D34" s="2">
        <f>B34-C34</f>
        <v>1.3220750361142564E-7</v>
      </c>
      <c r="E34" s="2"/>
      <c r="F34" s="2">
        <v>99</v>
      </c>
      <c r="G34" s="2">
        <v>2479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17682076224</v>
      </c>
      <c r="L34" s="2">
        <f>K34/K34</f>
        <v>1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>
        <f>K39/K40</f>
        <v>0.21255548155427528</v>
      </c>
    </row>
    <row r="40" spans="1:12" x14ac:dyDescent="0.2">
      <c r="A40" s="2" t="s">
        <v>17</v>
      </c>
      <c r="B40" s="2">
        <v>-92.867886831546897</v>
      </c>
      <c r="C40" s="2">
        <v>-92.867886963800004</v>
      </c>
      <c r="D40" s="2">
        <f>B40-C40</f>
        <v>1.3225310624420672E-7</v>
      </c>
      <c r="E40" s="2"/>
      <c r="F40" s="2">
        <v>99</v>
      </c>
      <c r="G40" s="2">
        <v>3034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12893395550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>
        <f>K50/K51</f>
        <v>6.7068254517031439E-2</v>
      </c>
    </row>
    <row r="51" spans="1:12" x14ac:dyDescent="0.2">
      <c r="A51" s="2" t="s">
        <v>17</v>
      </c>
      <c r="B51" s="2">
        <v>-92.844552683229907</v>
      </c>
      <c r="C51" s="2">
        <v>-92.844552682</v>
      </c>
      <c r="D51" s="2">
        <f>B51-C51</f>
        <v>-1.2299068430365878E-9</v>
      </c>
      <c r="E51" s="2"/>
      <c r="F51" s="2">
        <v>87</v>
      </c>
      <c r="G51" s="2">
        <v>2126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7386872546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>
        <f>K56/K57</f>
        <v>7.2207029589082788E-2</v>
      </c>
    </row>
    <row r="57" spans="1:12" x14ac:dyDescent="0.2">
      <c r="A57" s="2" t="s">
        <v>17</v>
      </c>
      <c r="B57" s="2">
        <v>-92.844550440394002</v>
      </c>
      <c r="C57" s="2">
        <v>-92.844550439200006</v>
      </c>
      <c r="D57" s="2">
        <f>B57-C57</f>
        <v>-1.1939960131712724E-9</v>
      </c>
      <c r="E57" s="2"/>
      <c r="F57" s="2">
        <v>87</v>
      </c>
      <c r="G57" s="2">
        <v>2129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3999566727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>
        <f>K62/K63</f>
        <v>7.1795387582681544E-2</v>
      </c>
    </row>
    <row r="63" spans="1:12" x14ac:dyDescent="0.2">
      <c r="A63" s="2" t="s">
        <v>17</v>
      </c>
      <c r="B63" s="2">
        <v>-92.844531342948798</v>
      </c>
      <c r="C63" s="2">
        <v>-92.844531341700005</v>
      </c>
      <c r="D63" s="2">
        <f>B63-C63</f>
        <v>-1.2487930689530913E-9</v>
      </c>
      <c r="E63" s="2"/>
      <c r="F63" s="2">
        <v>87</v>
      </c>
      <c r="G63" s="2">
        <v>2377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2187820768</v>
      </c>
      <c r="L63" s="2">
        <f>K63/K63</f>
        <v>1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abSelected="1" topLeftCell="A11" zoomScale="135" workbookViewId="0">
      <selection activeCell="F13" sqref="F13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>
        <f>K10/K11</f>
        <v>0.75651230101302458</v>
      </c>
    </row>
    <row r="11" spans="1:12" x14ac:dyDescent="0.2">
      <c r="A11" s="2" t="s">
        <v>17</v>
      </c>
      <c r="B11" s="2">
        <v>-199.55232171020799</v>
      </c>
      <c r="C11" s="2">
        <v>-199.5523218056</v>
      </c>
      <c r="D11" s="2">
        <f>B11-C11</f>
        <v>9.5392010734940413E-8</v>
      </c>
      <c r="E11" s="2"/>
      <c r="F11" s="2">
        <v>38</v>
      </c>
      <c r="G11" s="2">
        <v>708</v>
      </c>
      <c r="H11" s="2">
        <f>B8</f>
        <v>140</v>
      </c>
      <c r="I11" s="2">
        <f>D8</f>
        <v>30</v>
      </c>
      <c r="J11" s="2"/>
      <c r="K11" s="2">
        <f>F11*(H11^4) + G11*(I11^4) + (F11+G11)*(H11^2)*(I11^2)</f>
        <v>28331000000</v>
      </c>
      <c r="L11" s="2">
        <f>K11/K11</f>
        <v>1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>
        <f>K16/K17</f>
        <v>0.59278831641488738</v>
      </c>
    </row>
    <row r="17" spans="1:13" x14ac:dyDescent="0.2">
      <c r="A17" s="2" t="s">
        <v>17</v>
      </c>
      <c r="B17" s="2">
        <v>-199.55232159262101</v>
      </c>
      <c r="C17" s="2">
        <v>-199.55232168800001</v>
      </c>
      <c r="D17" s="2">
        <f>B17-C17</f>
        <v>9.5378993592021288E-8</v>
      </c>
      <c r="E17" s="2"/>
      <c r="F17" s="2">
        <v>36</v>
      </c>
      <c r="G17" s="2">
        <v>977</v>
      </c>
      <c r="H17" s="2">
        <f>B14</f>
        <v>140</v>
      </c>
      <c r="I17" s="2">
        <f>D14</f>
        <v>23</v>
      </c>
      <c r="J17" s="2"/>
      <c r="K17" s="2">
        <f>F17*(H17^4) + G17*(I17^4) + (F17+G17)*(H17^2)*(I17^2)</f>
        <v>24606353857</v>
      </c>
      <c r="L17" s="2">
        <f>K17/K17</f>
        <v>1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>
        <f>K50/K51</f>
        <v>0.1521508849243868</v>
      </c>
    </row>
    <row r="51" spans="1:12" x14ac:dyDescent="0.2">
      <c r="A51" s="2" t="s">
        <v>17</v>
      </c>
      <c r="B51" s="2">
        <v>-199.443038266212</v>
      </c>
      <c r="C51" s="2">
        <v>-199.44303827030001</v>
      </c>
      <c r="D51" s="2">
        <f>B51-C51</f>
        <v>4.08800815421273E-9</v>
      </c>
      <c r="E51" s="2"/>
      <c r="F51" s="2">
        <v>36</v>
      </c>
      <c r="G51" s="2">
        <v>703</v>
      </c>
      <c r="H51" s="2">
        <f>B48</f>
        <v>33</v>
      </c>
      <c r="I51" s="2">
        <f>D48</f>
        <v>37</v>
      </c>
      <c r="J51" s="2"/>
      <c r="K51" s="2">
        <f>F51*(H51^4) + G51*(I51^4) + (F51+G51)*(H51^2)*(I51^2)</f>
        <v>2461959838</v>
      </c>
      <c r="L51" s="2">
        <f>K51/K51</f>
        <v>1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>
        <f>K56/K57</f>
        <v>0.18599711445976275</v>
      </c>
    </row>
    <row r="57" spans="1:12" x14ac:dyDescent="0.2">
      <c r="A57" s="2" t="s">
        <v>17</v>
      </c>
      <c r="B57" s="2">
        <v>-199.443038266212</v>
      </c>
      <c r="C57" s="2">
        <v>-199.44303827030001</v>
      </c>
      <c r="D57" s="2">
        <f>B57-C57</f>
        <v>4.08800815421273E-9</v>
      </c>
      <c r="E57" s="2"/>
      <c r="F57" s="2">
        <v>36</v>
      </c>
      <c r="G57" s="2">
        <v>705</v>
      </c>
      <c r="H57" s="2">
        <f>B54</f>
        <v>33</v>
      </c>
      <c r="I57" s="2">
        <f>D54</f>
        <v>30</v>
      </c>
      <c r="J57" s="2"/>
      <c r="K57" s="2">
        <f>F57*(H57^4) + G57*(I57^4) + (F57+G57)*(H57^2)*(I57^2)</f>
        <v>1339997256</v>
      </c>
      <c r="L57" s="2">
        <f>K57/K57</f>
        <v>1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>
        <f>K62/K63</f>
        <v>0.1007870091898847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>
        <v>36</v>
      </c>
      <c r="G63" s="2">
        <v>897</v>
      </c>
      <c r="H63" s="2">
        <f>B60</f>
        <v>33</v>
      </c>
      <c r="I63" s="2">
        <f>D60</f>
        <v>23</v>
      </c>
      <c r="J63" s="2"/>
      <c r="K63" s="2">
        <f>F63*(H63^4) + G63*(I63^4) + (F63+G63)*(H63^2)*(I63^2)</f>
        <v>831194106</v>
      </c>
      <c r="L63" s="2">
        <f>K63/K63</f>
        <v>1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zoomScale="103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FHF- (2)</vt:lpstr>
      <vt:lpstr>FHF CC (2)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2022-02-24T01:34:24Z</dcterms:modified>
</cp:coreProperties>
</file>