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dongliu/Desktop/"/>
    </mc:Choice>
  </mc:AlternateContent>
  <xr:revisionPtr revIDLastSave="0" documentId="13_ncr:1_{883D1723-C3BE-A84B-A049-3D75DA17E5E7}" xr6:coauthVersionLast="47" xr6:coauthVersionMax="47" xr10:uidLastSave="{00000000-0000-0000-0000-000000000000}"/>
  <bookViews>
    <workbookView xWindow="-38400" yWindow="-3600" windowWidth="19200" windowHeight="21100" activeTab="2" xr2:uid="{FDC61512-9885-E840-A5B5-8D65FB928F9E}"/>
  </bookViews>
  <sheets>
    <sheet name="COH2 NEW" sheetId="18" r:id="rId1"/>
    <sheet name="HCN NEW" sheetId="20" r:id="rId2"/>
    <sheet name="FHF NEW" sheetId="21" r:id="rId3"/>
    <sheet name="MaxCom" sheetId="10" r:id="rId4"/>
    <sheet name="MaxCom Plot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21" l="1"/>
  <c r="L19" i="21"/>
  <c r="L20" i="21"/>
  <c r="K18" i="21"/>
  <c r="K19" i="21"/>
  <c r="K20" i="21"/>
  <c r="D64" i="21"/>
  <c r="D65" i="21"/>
  <c r="D66" i="21"/>
  <c r="D18" i="21"/>
  <c r="D19" i="21"/>
  <c r="D20" i="21"/>
  <c r="D41" i="21"/>
  <c r="D42" i="21"/>
  <c r="D43" i="21"/>
  <c r="I159" i="20"/>
  <c r="D159" i="20"/>
  <c r="I158" i="20"/>
  <c r="D158" i="20"/>
  <c r="I153" i="20"/>
  <c r="D153" i="20"/>
  <c r="I152" i="20"/>
  <c r="D152" i="20"/>
  <c r="H153" i="20"/>
  <c r="K153" i="20" s="1"/>
  <c r="L153" i="20" s="1"/>
  <c r="I147" i="20"/>
  <c r="D147" i="20"/>
  <c r="I146" i="20"/>
  <c r="D146" i="20"/>
  <c r="H146" i="20"/>
  <c r="K146" i="20" s="1"/>
  <c r="H158" i="20" l="1"/>
  <c r="K158" i="20" s="1"/>
  <c r="H159" i="20"/>
  <c r="K159" i="20" s="1"/>
  <c r="L159" i="20" s="1"/>
  <c r="H152" i="20"/>
  <c r="K152" i="20" s="1"/>
  <c r="L152" i="20" s="1"/>
  <c r="H147" i="20"/>
  <c r="K147" i="20" s="1"/>
  <c r="L147" i="20" s="1"/>
  <c r="L56" i="18"/>
  <c r="B60" i="20"/>
  <c r="B54" i="20"/>
  <c r="L57" i="18"/>
  <c r="L28" i="18"/>
  <c r="D63" i="21"/>
  <c r="D34" i="21"/>
  <c r="D5" i="21"/>
  <c r="B54" i="18"/>
  <c r="B60" i="18"/>
  <c r="B60" i="21"/>
  <c r="H63" i="21" s="1"/>
  <c r="K63" i="21" s="1"/>
  <c r="L63" i="21" s="1"/>
  <c r="B54" i="21"/>
  <c r="H56" i="21" s="1"/>
  <c r="I63" i="21"/>
  <c r="I62" i="21"/>
  <c r="H62" i="21"/>
  <c r="K62" i="21" s="1"/>
  <c r="D62" i="21"/>
  <c r="I57" i="21"/>
  <c r="H57" i="21"/>
  <c r="D57" i="21"/>
  <c r="I56" i="21"/>
  <c r="D56" i="21"/>
  <c r="I51" i="21"/>
  <c r="H51" i="21"/>
  <c r="K51" i="21" s="1"/>
  <c r="L51" i="21" s="1"/>
  <c r="D51" i="21"/>
  <c r="I50" i="21"/>
  <c r="H50" i="21"/>
  <c r="K50" i="21" s="1"/>
  <c r="D50" i="21"/>
  <c r="I40" i="21"/>
  <c r="D40" i="21"/>
  <c r="I39" i="21"/>
  <c r="D39" i="21"/>
  <c r="B37" i="21"/>
  <c r="H39" i="21" s="1"/>
  <c r="I34" i="21"/>
  <c r="I33" i="21"/>
  <c r="D33" i="21"/>
  <c r="B31" i="21"/>
  <c r="H33" i="21" s="1"/>
  <c r="K33" i="21" s="1"/>
  <c r="I28" i="21"/>
  <c r="H28" i="21"/>
  <c r="K28" i="21" s="1"/>
  <c r="L28" i="21" s="1"/>
  <c r="D28" i="21"/>
  <c r="I27" i="21"/>
  <c r="H27" i="21"/>
  <c r="D27" i="21"/>
  <c r="I17" i="21"/>
  <c r="D17" i="21"/>
  <c r="I16" i="21"/>
  <c r="D16" i="21"/>
  <c r="B14" i="21"/>
  <c r="H17" i="21" s="1"/>
  <c r="K17" i="21" s="1"/>
  <c r="L17" i="21" s="1"/>
  <c r="I11" i="21"/>
  <c r="D11" i="21"/>
  <c r="I10" i="21"/>
  <c r="D10" i="21"/>
  <c r="B8" i="21"/>
  <c r="H10" i="21" s="1"/>
  <c r="K10" i="21" s="1"/>
  <c r="I5" i="21"/>
  <c r="H5" i="21"/>
  <c r="I4" i="21"/>
  <c r="H4" i="21"/>
  <c r="K4" i="21" s="1"/>
  <c r="D4" i="21"/>
  <c r="I63" i="20"/>
  <c r="H63" i="20"/>
  <c r="K63" i="20" s="1"/>
  <c r="L63" i="20" s="1"/>
  <c r="D63" i="20"/>
  <c r="I62" i="20"/>
  <c r="H62" i="20"/>
  <c r="K62" i="20" s="1"/>
  <c r="D62" i="20"/>
  <c r="I57" i="20"/>
  <c r="H57" i="20"/>
  <c r="K57" i="20" s="1"/>
  <c r="L57" i="20" s="1"/>
  <c r="D57" i="20"/>
  <c r="I56" i="20"/>
  <c r="H56" i="20"/>
  <c r="D56" i="20"/>
  <c r="I51" i="20"/>
  <c r="H51" i="20"/>
  <c r="K51" i="20" s="1"/>
  <c r="L51" i="20" s="1"/>
  <c r="D51" i="20"/>
  <c r="I50" i="20"/>
  <c r="H50" i="20"/>
  <c r="K50" i="20" s="1"/>
  <c r="D50" i="20"/>
  <c r="I40" i="20"/>
  <c r="D40" i="20"/>
  <c r="I39" i="20"/>
  <c r="D39" i="20"/>
  <c r="B37" i="20"/>
  <c r="H39" i="20" s="1"/>
  <c r="K39" i="20" s="1"/>
  <c r="I34" i="20"/>
  <c r="D34" i="20"/>
  <c r="I33" i="20"/>
  <c r="D33" i="20"/>
  <c r="B31" i="20"/>
  <c r="H33" i="20" s="1"/>
  <c r="K33" i="20" s="1"/>
  <c r="K28" i="20"/>
  <c r="L28" i="20" s="1"/>
  <c r="I28" i="20"/>
  <c r="H28" i="20"/>
  <c r="D28" i="20"/>
  <c r="I27" i="20"/>
  <c r="H27" i="20"/>
  <c r="D27" i="20"/>
  <c r="I17" i="20"/>
  <c r="D17" i="20"/>
  <c r="I16" i="20"/>
  <c r="D16" i="20"/>
  <c r="B14" i="20"/>
  <c r="H17" i="20" s="1"/>
  <c r="I11" i="20"/>
  <c r="D11" i="20"/>
  <c r="I10" i="20"/>
  <c r="D10" i="20"/>
  <c r="B8" i="20"/>
  <c r="H10" i="20" s="1"/>
  <c r="I5" i="20"/>
  <c r="H5" i="20"/>
  <c r="K5" i="20" s="1"/>
  <c r="L5" i="20" s="1"/>
  <c r="D5" i="20"/>
  <c r="I4" i="20"/>
  <c r="H4" i="20"/>
  <c r="K4" i="20" s="1"/>
  <c r="D4" i="20"/>
  <c r="H63" i="18"/>
  <c r="K63" i="18" s="1"/>
  <c r="L62" i="18" s="1"/>
  <c r="H62" i="18"/>
  <c r="K62" i="18" s="1"/>
  <c r="H57" i="18"/>
  <c r="K57" i="18" s="1"/>
  <c r="H56" i="18"/>
  <c r="K56" i="18" s="1"/>
  <c r="H51" i="18"/>
  <c r="H50" i="18"/>
  <c r="H28" i="18"/>
  <c r="H27" i="18"/>
  <c r="I63" i="18"/>
  <c r="I62" i="18"/>
  <c r="I57" i="18"/>
  <c r="I56" i="18"/>
  <c r="I51" i="18"/>
  <c r="K51" i="18" s="1"/>
  <c r="L51" i="18" s="1"/>
  <c r="I50" i="18"/>
  <c r="K50" i="18" s="1"/>
  <c r="I28" i="18"/>
  <c r="I27" i="18"/>
  <c r="I34" i="18"/>
  <c r="I33" i="18"/>
  <c r="I40" i="18"/>
  <c r="I39" i="18"/>
  <c r="B37" i="18"/>
  <c r="H40" i="18" s="1"/>
  <c r="K40" i="18" s="1"/>
  <c r="L40" i="18" s="1"/>
  <c r="B31" i="18"/>
  <c r="H33" i="18" s="1"/>
  <c r="K33" i="18" s="1"/>
  <c r="I17" i="18"/>
  <c r="I16" i="18"/>
  <c r="H17" i="18"/>
  <c r="H16" i="18"/>
  <c r="I11" i="18"/>
  <c r="I10" i="18"/>
  <c r="I5" i="18"/>
  <c r="I4" i="18"/>
  <c r="H5" i="18"/>
  <c r="K5" i="18" s="1"/>
  <c r="L5" i="18" s="1"/>
  <c r="H4" i="18"/>
  <c r="K4" i="18" s="1"/>
  <c r="B14" i="18"/>
  <c r="B8" i="18"/>
  <c r="H11" i="18" s="1"/>
  <c r="K11" i="18" s="1"/>
  <c r="L11" i="18" s="1"/>
  <c r="D63" i="18"/>
  <c r="D62" i="18"/>
  <c r="D57" i="18"/>
  <c r="D56" i="18"/>
  <c r="D51" i="18"/>
  <c r="D50" i="18"/>
  <c r="D40" i="18"/>
  <c r="D39" i="18"/>
  <c r="D34" i="18"/>
  <c r="D33" i="18"/>
  <c r="D28" i="18"/>
  <c r="D27" i="18"/>
  <c r="D17" i="18"/>
  <c r="D16" i="18"/>
  <c r="D11" i="18"/>
  <c r="D10" i="18"/>
  <c r="D5" i="18"/>
  <c r="D4" i="18"/>
  <c r="K28" i="18"/>
  <c r="K27" i="18"/>
  <c r="L27" i="18" s="1"/>
  <c r="K17" i="18"/>
  <c r="L17" i="18" s="1"/>
  <c r="K16" i="18"/>
  <c r="E20" i="11"/>
  <c r="E21" i="11"/>
  <c r="E22" i="11"/>
  <c r="E23" i="11"/>
  <c r="E24" i="11"/>
  <c r="E25" i="11"/>
  <c r="E26" i="11"/>
  <c r="E27" i="11"/>
  <c r="E28" i="11"/>
  <c r="E29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49" i="10"/>
  <c r="E50" i="10"/>
  <c r="E51" i="10"/>
  <c r="E52" i="10"/>
  <c r="E53" i="10"/>
  <c r="E54" i="10"/>
  <c r="E55" i="10"/>
  <c r="E56" i="10"/>
  <c r="E57" i="10"/>
  <c r="E58" i="10"/>
  <c r="E59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48" i="10"/>
  <c r="E47" i="10"/>
  <c r="E46" i="10"/>
  <c r="E45" i="10"/>
  <c r="E44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7" i="10"/>
  <c r="E5" i="10"/>
  <c r="E6" i="10"/>
  <c r="E4" i="10"/>
  <c r="L62" i="21" l="1"/>
  <c r="K39" i="21"/>
  <c r="K5" i="21"/>
  <c r="L158" i="20"/>
  <c r="L146" i="20"/>
  <c r="L50" i="21"/>
  <c r="L4" i="20"/>
  <c r="L16" i="18"/>
  <c r="L50" i="18"/>
  <c r="L63" i="18"/>
  <c r="L4" i="18"/>
  <c r="K17" i="20"/>
  <c r="L17" i="20" s="1"/>
  <c r="H16" i="20"/>
  <c r="K16" i="20" s="1"/>
  <c r="L16" i="20" s="1"/>
  <c r="K27" i="20"/>
  <c r="L27" i="20" s="1"/>
  <c r="K56" i="20"/>
  <c r="L56" i="20" s="1"/>
  <c r="L62" i="20"/>
  <c r="K10" i="20"/>
  <c r="H16" i="21"/>
  <c r="K16" i="21" s="1"/>
  <c r="L16" i="21" s="1"/>
  <c r="L4" i="21"/>
  <c r="L50" i="20"/>
  <c r="L5" i="21"/>
  <c r="K56" i="21"/>
  <c r="K57" i="21"/>
  <c r="L57" i="21" s="1"/>
  <c r="K27" i="21"/>
  <c r="L27" i="21" s="1"/>
  <c r="H11" i="21"/>
  <c r="K11" i="21" s="1"/>
  <c r="L11" i="21" s="1"/>
  <c r="H40" i="21"/>
  <c r="K40" i="21" s="1"/>
  <c r="L40" i="21" s="1"/>
  <c r="H34" i="21"/>
  <c r="K34" i="21" s="1"/>
  <c r="H11" i="20"/>
  <c r="K11" i="20" s="1"/>
  <c r="L11" i="20" s="1"/>
  <c r="H40" i="20"/>
  <c r="K40" i="20" s="1"/>
  <c r="L40" i="20" s="1"/>
  <c r="H34" i="20"/>
  <c r="K34" i="20" s="1"/>
  <c r="L34" i="20" s="1"/>
  <c r="H39" i="18"/>
  <c r="K39" i="18" s="1"/>
  <c r="L39" i="18" s="1"/>
  <c r="H34" i="18"/>
  <c r="K34" i="18" s="1"/>
  <c r="H10" i="18"/>
  <c r="K10" i="18" s="1"/>
  <c r="L10" i="18" s="1"/>
  <c r="L34" i="18" l="1"/>
  <c r="L33" i="18"/>
  <c r="L39" i="21"/>
  <c r="L39" i="20"/>
  <c r="L33" i="20"/>
  <c r="L10" i="20"/>
  <c r="L56" i="21"/>
  <c r="L34" i="21"/>
  <c r="L33" i="21"/>
  <c r="L10" i="21"/>
</calcChain>
</file>

<file path=xl/sharedStrings.xml><?xml version="1.0" encoding="utf-8"?>
<sst xmlns="http://schemas.openxmlformats.org/spreadsheetml/2006/main" count="686" uniqueCount="103">
  <si>
    <t>Electronic Basis Set</t>
  </si>
  <si>
    <t>Protonic Bais Set</t>
  </si>
  <si>
    <t>Nbasis</t>
  </si>
  <si>
    <t>NBsNEO</t>
  </si>
  <si>
    <t>Energy</t>
  </si>
  <si>
    <t>CQ Energy</t>
  </si>
  <si>
    <t>E Diff</t>
  </si>
  <si>
    <t># of Iterations</t>
  </si>
  <si>
    <t>SCF Method</t>
  </si>
  <si>
    <t>SMT, DIIS</t>
  </si>
  <si>
    <t>STW, DIIS</t>
  </si>
  <si>
    <t>pb4-d (force cart)</t>
  </si>
  <si>
    <t>pb4-f1 (force cart)</t>
  </si>
  <si>
    <t>Gaussian Energy</t>
  </si>
  <si>
    <t>hatz (6d, 10f)</t>
  </si>
  <si>
    <t>Isomer</t>
  </si>
  <si>
    <t>Eigen</t>
  </si>
  <si>
    <t>MaxCom</t>
  </si>
  <si>
    <t>Time(s)</t>
  </si>
  <si>
    <t>Time(min)</t>
  </si>
  <si>
    <t>gr</t>
  </si>
  <si>
    <t>   -304.2820468300461     </t>
  </si>
  <si>
    <t>   -304.2820468300313     </t>
  </si>
  <si>
    <t>   -304.2820468300462     </t>
  </si>
  <si>
    <t>   -304.2820468300476</t>
  </si>
  <si>
    <t>   -304.2820468300513     </t>
  </si>
  <si>
    <t>   -304.2820468300488     </t>
  </si>
  <si>
    <t>   -304.2820468300467     </t>
  </si>
  <si>
    <t>   -304.2820468300500     </t>
  </si>
  <si>
    <t>   -304.2820468300476     </t>
  </si>
  <si>
    <t>   -304.2820468300446     </t>
  </si>
  <si>
    <t>   -304.2820468300445     </t>
  </si>
  <si>
    <t>   -304.2820468300453     </t>
  </si>
  <si>
    <t>   -304.2820468300517     </t>
  </si>
  <si>
    <t>   -304.2820468300447     </t>
  </si>
  <si>
    <t>Ring</t>
  </si>
  <si>
    <t>   -304.2720510081643     </t>
  </si>
  <si>
    <t>   -304.2720510081689     </t>
  </si>
  <si>
    <t>   -304.2720510081664     </t>
  </si>
  <si>
    <t>   -304.2720510081632     </t>
  </si>
  <si>
    <t>   -304.2720510081626 </t>
  </si>
  <si>
    <t>   -304.2720510081653     </t>
  </si>
  <si>
    <t>   -304.2720510081649     </t>
  </si>
  <si>
    <t>   -304.2720510081577     </t>
  </si>
  <si>
    <t>   -304.2720510081610     </t>
  </si>
  <si>
    <t>   -304.2720510081631     </t>
  </si>
  <si>
    <t>   -304.2720510081623     </t>
  </si>
  <si>
    <t>   -304.2720510081616     </t>
  </si>
  <si>
    <t>   -304.2720510081670     </t>
  </si>
  <si>
    <t>   -304.2720510081614     </t>
  </si>
  <si>
    <t>   -304.2720510081623</t>
  </si>
  <si>
    <t>   -304.2720701253663     </t>
  </si>
  <si>
    <t>   -304.2720701253518     </t>
  </si>
  <si>
    <t>   -304.2720701253530     </t>
  </si>
  <si>
    <t>   -304.2720701253500     </t>
  </si>
  <si>
    <t>   -304.2720701253540 </t>
  </si>
  <si>
    <t>   -304.2720701253497     </t>
  </si>
  <si>
    <t>   -304.2720701253520     </t>
  </si>
  <si>
    <t>   -304.2720701253522     </t>
  </si>
  <si>
    <t>   -304.2720701253508     </t>
  </si>
  <si>
    <t>   -304.2720701253517     </t>
  </si>
  <si>
    <t>   -304.2720701253511     </t>
  </si>
  <si>
    <t>   -304.2720701253531     </t>
  </si>
  <si>
    <t>   -304.2720701253505     </t>
  </si>
  <si>
    <t>   -304.2720701253510     </t>
  </si>
  <si>
    <t>   -304.2720701253502     </t>
  </si>
  <si>
    <t>   -304.2720701253489</t>
  </si>
  <si>
    <t>   -304.2820286086222     </t>
  </si>
  <si>
    <t>   -304.2820286086207     </t>
  </si>
  <si>
    <t>   -304.2820286086172     </t>
  </si>
  <si>
    <t>   -304.2820286086223     </t>
  </si>
  <si>
    <t>   -304.2820286086229     </t>
  </si>
  <si>
    <t>   -304.2820286086225     </t>
  </si>
  <si>
    <t>   -304.2820286086236     </t>
  </si>
  <si>
    <t>   -304.2820286086191     </t>
  </si>
  <si>
    <t>   -304.2820286086244     </t>
  </si>
  <si>
    <t>   -304.2820286086214     </t>
  </si>
  <si>
    <t>   -304.2820286086227     </t>
  </si>
  <si>
    <t>   -304.2820286086210     </t>
  </si>
  <si>
    <t>   -304.2820286086208     </t>
  </si>
  <si>
    <t>   -304.2820286086196     </t>
  </si>
  <si>
    <t>   -304.2820286086174     </t>
  </si>
  <si>
    <t>   -304.2820286086194     </t>
  </si>
  <si>
    <t>   -304.2820286086212     </t>
  </si>
  <si>
    <t>   -304.2820286086208</t>
  </si>
  <si>
    <t>cc-pvtz (5d, 7f)</t>
  </si>
  <si>
    <t>pb4-d</t>
  </si>
  <si>
    <t xml:space="preserve">pb4-f1 </t>
  </si>
  <si>
    <t xml:space="preserve">pb4-f2 </t>
  </si>
  <si>
    <t>:</t>
  </si>
  <si>
    <t>cc-pvqz (5d, 7f)</t>
  </si>
  <si>
    <t>cc-pvdz (5d, 7f)</t>
  </si>
  <si>
    <t># Elec Iter</t>
  </si>
  <si>
    <t># Prot Iter</t>
  </si>
  <si>
    <t># Prot Basis Fxn</t>
  </si>
  <si>
    <t># Elec Basis Fxn</t>
  </si>
  <si>
    <t>Computation Cost</t>
  </si>
  <si>
    <t>Speedup</t>
  </si>
  <si>
    <t>STW Cmax=20</t>
  </si>
  <si>
    <t>% Cost vs STW</t>
  </si>
  <si>
    <t>STW Cmax=30</t>
  </si>
  <si>
    <t>STW Cmax=40</t>
  </si>
  <si>
    <t>STW Cmax=50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</si>
</sst>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5C5C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(hatz/pb4f1,</a:t>
            </a:r>
            <a:r>
              <a:rPr lang="en-US" baseline="0"/>
              <a:t> Eigen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MaxCom!$A$24:$A$39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MaxCom!$C$24:$C$39</c:f>
              <c:numCache>
                <c:formatCode>General</c:formatCode>
                <c:ptCount val="16"/>
                <c:pt idx="0">
                  <c:v>219</c:v>
                </c:pt>
                <c:pt idx="1">
                  <c:v>218</c:v>
                </c:pt>
                <c:pt idx="2">
                  <c:v>183</c:v>
                </c:pt>
                <c:pt idx="3">
                  <c:v>206</c:v>
                </c:pt>
                <c:pt idx="4">
                  <c:v>197</c:v>
                </c:pt>
                <c:pt idx="5">
                  <c:v>204</c:v>
                </c:pt>
                <c:pt idx="6">
                  <c:v>199</c:v>
                </c:pt>
                <c:pt idx="7">
                  <c:v>201</c:v>
                </c:pt>
                <c:pt idx="8">
                  <c:v>197</c:v>
                </c:pt>
                <c:pt idx="9">
                  <c:v>182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193</c:v>
                </c:pt>
                <c:pt idx="14">
                  <c:v>192</c:v>
                </c:pt>
                <c:pt idx="15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6-484F-900D-5AE9582F5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Eigen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MaxCom!$A$4:$A$19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MaxCom!$C$4:$C$19</c:f>
              <c:numCache>
                <c:formatCode>General</c:formatCode>
                <c:ptCount val="16"/>
                <c:pt idx="0">
                  <c:v>254</c:v>
                </c:pt>
                <c:pt idx="1">
                  <c:v>247</c:v>
                </c:pt>
                <c:pt idx="2">
                  <c:v>222</c:v>
                </c:pt>
                <c:pt idx="3">
                  <c:v>230</c:v>
                </c:pt>
                <c:pt idx="4">
                  <c:v>222</c:v>
                </c:pt>
                <c:pt idx="5">
                  <c:v>220</c:v>
                </c:pt>
                <c:pt idx="6">
                  <c:v>238</c:v>
                </c:pt>
                <c:pt idx="7">
                  <c:v>226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200</c:v>
                </c:pt>
                <c:pt idx="12">
                  <c:v>216</c:v>
                </c:pt>
                <c:pt idx="13">
                  <c:v>196</c:v>
                </c:pt>
                <c:pt idx="14">
                  <c:v>214</c:v>
                </c:pt>
                <c:pt idx="15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4-F44B-8F5E-F15CA3DC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Ring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MaxCom!$A$44:$A$59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MaxCom!$C$44:$C$59</c:f>
              <c:numCache>
                <c:formatCode>General</c:formatCode>
                <c:ptCount val="16"/>
                <c:pt idx="0">
                  <c:v>201</c:v>
                </c:pt>
                <c:pt idx="1">
                  <c:v>240</c:v>
                </c:pt>
                <c:pt idx="2">
                  <c:v>227</c:v>
                </c:pt>
                <c:pt idx="3">
                  <c:v>230</c:v>
                </c:pt>
                <c:pt idx="4">
                  <c:v>220</c:v>
                </c:pt>
                <c:pt idx="5">
                  <c:v>236</c:v>
                </c:pt>
                <c:pt idx="6">
                  <c:v>214</c:v>
                </c:pt>
                <c:pt idx="7">
                  <c:v>226</c:v>
                </c:pt>
                <c:pt idx="8">
                  <c:v>212</c:v>
                </c:pt>
                <c:pt idx="9">
                  <c:v>215</c:v>
                </c:pt>
                <c:pt idx="10">
                  <c:v>209</c:v>
                </c:pt>
                <c:pt idx="11">
                  <c:v>206</c:v>
                </c:pt>
                <c:pt idx="12">
                  <c:v>199</c:v>
                </c:pt>
                <c:pt idx="13">
                  <c:v>213</c:v>
                </c:pt>
                <c:pt idx="14">
                  <c:v>195</c:v>
                </c:pt>
                <c:pt idx="15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3-2846-B47F-1DD24E110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Ring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MaxCom!$A$64:$A$79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MaxCom!$C$64:$C$79</c:f>
              <c:numCache>
                <c:formatCode>General</c:formatCode>
                <c:ptCount val="16"/>
                <c:pt idx="0">
                  <c:v>226</c:v>
                </c:pt>
                <c:pt idx="1">
                  <c:v>207</c:v>
                </c:pt>
                <c:pt idx="2">
                  <c:v>214</c:v>
                </c:pt>
                <c:pt idx="3">
                  <c:v>204</c:v>
                </c:pt>
                <c:pt idx="4">
                  <c:v>192</c:v>
                </c:pt>
                <c:pt idx="5">
                  <c:v>183</c:v>
                </c:pt>
                <c:pt idx="6">
                  <c:v>187</c:v>
                </c:pt>
                <c:pt idx="7">
                  <c:v>189</c:v>
                </c:pt>
                <c:pt idx="8">
                  <c:v>192</c:v>
                </c:pt>
                <c:pt idx="9">
                  <c:v>188</c:v>
                </c:pt>
                <c:pt idx="10">
                  <c:v>182</c:v>
                </c:pt>
                <c:pt idx="11">
                  <c:v>184</c:v>
                </c:pt>
                <c:pt idx="12">
                  <c:v>177</c:v>
                </c:pt>
                <c:pt idx="13">
                  <c:v>182</c:v>
                </c:pt>
                <c:pt idx="14">
                  <c:v>183</c:v>
                </c:pt>
                <c:pt idx="15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C-1547-BAEA-E4E783D1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4H2O+</a:t>
            </a:r>
            <a:r>
              <a:rPr lang="en-US" baseline="0"/>
              <a:t> Eigen Isomer, Hatz/pb4d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'MaxCom Plot'!$A$4:$A$29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'MaxCom Plot'!$C$4:$C$29</c:f>
              <c:numCache>
                <c:formatCode>General</c:formatCode>
                <c:ptCount val="26"/>
                <c:pt idx="0">
                  <c:v>254</c:v>
                </c:pt>
                <c:pt idx="1">
                  <c:v>247</c:v>
                </c:pt>
                <c:pt idx="2">
                  <c:v>222</c:v>
                </c:pt>
                <c:pt idx="3">
                  <c:v>230</c:v>
                </c:pt>
                <c:pt idx="4">
                  <c:v>222</c:v>
                </c:pt>
                <c:pt idx="5">
                  <c:v>220</c:v>
                </c:pt>
                <c:pt idx="6">
                  <c:v>238</c:v>
                </c:pt>
                <c:pt idx="7">
                  <c:v>226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200</c:v>
                </c:pt>
                <c:pt idx="12">
                  <c:v>216</c:v>
                </c:pt>
                <c:pt idx="13">
                  <c:v>196</c:v>
                </c:pt>
                <c:pt idx="14">
                  <c:v>214</c:v>
                </c:pt>
                <c:pt idx="15">
                  <c:v>193</c:v>
                </c:pt>
                <c:pt idx="16">
                  <c:v>220</c:v>
                </c:pt>
                <c:pt idx="17">
                  <c:v>203</c:v>
                </c:pt>
                <c:pt idx="18">
                  <c:v>202</c:v>
                </c:pt>
                <c:pt idx="19">
                  <c:v>201</c:v>
                </c:pt>
                <c:pt idx="20">
                  <c:v>184</c:v>
                </c:pt>
                <c:pt idx="21">
                  <c:v>196</c:v>
                </c:pt>
                <c:pt idx="22">
                  <c:v>205</c:v>
                </c:pt>
                <c:pt idx="23">
                  <c:v>206</c:v>
                </c:pt>
                <c:pt idx="24">
                  <c:v>210</c:v>
                </c:pt>
                <c:pt idx="25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3-F04C-A7B6-4C74A704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97903"/>
        <c:axId val="1098783455"/>
      </c:scatterChart>
      <c:valAx>
        <c:axId val="89619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# of Commutators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83455"/>
        <c:crosses val="autoZero"/>
        <c:crossBetween val="midCat"/>
      </c:valAx>
      <c:valAx>
        <c:axId val="1098783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 Fock Formations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825895</xdr:colOff>
      <xdr:row>22</xdr:row>
      <xdr:rowOff>56164</xdr:rowOff>
    </xdr:from>
    <xdr:to>
      <xdr:col>11</xdr:col>
      <xdr:colOff>420441</xdr:colOff>
      <xdr:row>35</xdr:row>
      <xdr:rowOff>133153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65B08-7F69-0540-8577-1DE6B01E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11</xdr:col>
      <xdr:colOff>422807</xdr:colOff>
      <xdr:row>16</xdr:row>
      <xdr:rowOff>76989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C74BB9-8356-B54E-936B-44D5E1F3B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11</xdr:col>
      <xdr:colOff>422807</xdr:colOff>
      <xdr:row>56</xdr:row>
      <xdr:rowOff>76989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F77123-D6C8-3B43-B581-3436F6E8E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11</xdr:col>
      <xdr:colOff>422807</xdr:colOff>
      <xdr:row>76</xdr:row>
      <xdr:rowOff>76989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64D400-FC15-F64B-887F-4A0F545DC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284562</xdr:colOff>
      <xdr:row>4</xdr:row>
      <xdr:rowOff>67914</xdr:rowOff>
    </xdr:from>
    <xdr:to>
      <xdr:col>10</xdr:col>
      <xdr:colOff>713782</xdr:colOff>
      <xdr:row>19</xdr:row>
      <xdr:rowOff>203471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80C30-8836-B348-9735-B5122512D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43E2-758E-5445-916D-668805DE45D0}">
  <sheetPr>
    <tabColor theme="5"/>
  </sheetPr>
  <dimension ref="A1:L68"/>
  <sheetViews>
    <sheetView zoomScale="150" workbookViewId="0">
      <selection activeCell="D28" sqref="D28"/>
    </sheetView>
  </sheetViews>
  <sheetFormatPr baseColWidth="10" defaultRowHeight="16" x14ac:dyDescent="0.2"/>
  <cols>
    <col min="2" max="3" width="11.1640625" bestFit="1" customWidth="1"/>
    <col min="4" max="4" width="12.83203125" bestFit="1" customWidth="1"/>
    <col min="5" max="5" width="11" bestFit="1" customWidth="1"/>
    <col min="6" max="7" width="11.1640625" bestFit="1" customWidth="1"/>
    <col min="8" max="8" width="12.6640625" bestFit="1" customWidth="1"/>
    <col min="9" max="9" width="11" bestFit="1" customWidth="1"/>
    <col min="11" max="11" width="16.33203125" customWidth="1"/>
    <col min="12" max="12" width="11" bestFit="1" customWidth="1"/>
  </cols>
  <sheetData>
    <row r="1" spans="1:12" x14ac:dyDescent="0.2">
      <c r="A1" s="2" t="s">
        <v>0</v>
      </c>
      <c r="B1" s="2" t="s">
        <v>2</v>
      </c>
      <c r="C1" s="2" t="s">
        <v>1</v>
      </c>
      <c r="D1" s="2" t="s">
        <v>3</v>
      </c>
      <c r="E1" s="1"/>
      <c r="F1" s="1"/>
      <c r="G1" s="1"/>
      <c r="H1" s="1"/>
      <c r="I1" s="1"/>
      <c r="J1" s="1"/>
      <c r="K1" s="1"/>
      <c r="L1" s="1"/>
    </row>
    <row r="2" spans="1:12" x14ac:dyDescent="0.2">
      <c r="A2" s="2" t="s">
        <v>90</v>
      </c>
      <c r="B2" s="2">
        <v>170</v>
      </c>
      <c r="C2" s="2" t="s">
        <v>88</v>
      </c>
      <c r="D2" s="2">
        <v>74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8</v>
      </c>
      <c r="B3" s="1" t="s">
        <v>4</v>
      </c>
      <c r="C3" s="1" t="s">
        <v>5</v>
      </c>
      <c r="D3" s="1" t="s">
        <v>6</v>
      </c>
      <c r="E3" s="1"/>
      <c r="F3" s="1" t="s">
        <v>92</v>
      </c>
      <c r="G3" s="4" t="s">
        <v>93</v>
      </c>
      <c r="H3" s="1" t="s">
        <v>95</v>
      </c>
      <c r="I3" s="1" t="s">
        <v>94</v>
      </c>
      <c r="J3" s="1"/>
      <c r="K3" s="1" t="s">
        <v>96</v>
      </c>
      <c r="L3" s="1" t="s">
        <v>97</v>
      </c>
    </row>
    <row r="4" spans="1:12" x14ac:dyDescent="0.2">
      <c r="A4" s="1" t="s">
        <v>9</v>
      </c>
      <c r="B4" s="1">
        <v>-113.83291932807801</v>
      </c>
      <c r="C4" s="1">
        <v>-113.83291978770001</v>
      </c>
      <c r="D4" s="1">
        <f>B4-C4</f>
        <v>4.5962200090343686E-7</v>
      </c>
      <c r="E4" s="1"/>
      <c r="F4" s="1">
        <v>125</v>
      </c>
      <c r="G4" s="1">
        <v>125</v>
      </c>
      <c r="H4" s="1">
        <f>B2</f>
        <v>170</v>
      </c>
      <c r="I4" s="1">
        <f>D2</f>
        <v>74</v>
      </c>
      <c r="J4" s="1"/>
      <c r="K4" s="1">
        <f>F4*(H4^4) + G4*(I4^4) + (F4+G4)*(H4^2)*(I4^2)</f>
        <v>147713672000</v>
      </c>
      <c r="L4" s="1">
        <f>K4/K5</f>
        <v>0.41113039138618201</v>
      </c>
    </row>
    <row r="5" spans="1:12" x14ac:dyDescent="0.2">
      <c r="A5" s="1" t="s">
        <v>10</v>
      </c>
      <c r="B5" s="1">
        <v>-113.832919327352</v>
      </c>
      <c r="C5" s="1">
        <v>-113.83291978770001</v>
      </c>
      <c r="D5" s="1">
        <f>B5-C5</f>
        <v>4.603480050491271E-7</v>
      </c>
      <c r="E5" s="1"/>
      <c r="F5" s="1">
        <v>168</v>
      </c>
      <c r="G5" s="1">
        <v>1022</v>
      </c>
      <c r="H5" s="1">
        <f>B2</f>
        <v>170</v>
      </c>
      <c r="I5" s="1">
        <f>D2</f>
        <v>74</v>
      </c>
      <c r="J5" s="1"/>
      <c r="K5" s="1">
        <f>F5*(H5^4) + G5*(I5^4) + (F5+G5)*(H5^2)*(I5^2)</f>
        <v>359286676672</v>
      </c>
      <c r="L5" s="1">
        <f>K5/K5</f>
        <v>1</v>
      </c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2" t="s">
        <v>0</v>
      </c>
      <c r="B7" s="2" t="s">
        <v>2</v>
      </c>
      <c r="C7" s="2" t="s">
        <v>1</v>
      </c>
      <c r="D7" s="2" t="s">
        <v>3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2" t="s">
        <v>90</v>
      </c>
      <c r="B8" s="2">
        <f>B2</f>
        <v>170</v>
      </c>
      <c r="C8" s="2" t="s">
        <v>87</v>
      </c>
      <c r="D8" s="2">
        <v>60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 t="s">
        <v>8</v>
      </c>
      <c r="B9" s="1" t="s">
        <v>4</v>
      </c>
      <c r="C9" s="1" t="s">
        <v>5</v>
      </c>
      <c r="D9" s="1" t="s">
        <v>6</v>
      </c>
      <c r="E9" s="1"/>
      <c r="F9" s="1" t="s">
        <v>92</v>
      </c>
      <c r="G9" s="4" t="s">
        <v>93</v>
      </c>
      <c r="H9" s="1" t="s">
        <v>95</v>
      </c>
      <c r="I9" s="1" t="s">
        <v>94</v>
      </c>
      <c r="J9" s="1"/>
      <c r="K9" s="1" t="s">
        <v>96</v>
      </c>
      <c r="L9" s="1" t="s">
        <v>97</v>
      </c>
    </row>
    <row r="10" spans="1:12" x14ac:dyDescent="0.2">
      <c r="A10" s="1" t="s">
        <v>9</v>
      </c>
      <c r="B10" s="1">
        <v>-113.832913180117</v>
      </c>
      <c r="C10" s="1">
        <v>-113.83291364030001</v>
      </c>
      <c r="D10" s="1">
        <f>B10-C10</f>
        <v>4.6018300281502889E-7</v>
      </c>
      <c r="E10" s="1"/>
      <c r="F10" s="1">
        <v>122</v>
      </c>
      <c r="G10" s="1">
        <v>122</v>
      </c>
      <c r="H10" s="1">
        <f>B8</f>
        <v>170</v>
      </c>
      <c r="I10" s="1">
        <f>D8</f>
        <v>60</v>
      </c>
      <c r="J10" s="1"/>
      <c r="K10" s="1">
        <f>F10*(H10^4) + G10*(I10^4) + (F10+G10)*(H10^2)*(I10^2)</f>
        <v>128862500000</v>
      </c>
      <c r="L10" s="1">
        <f>K10/K11</f>
        <v>0.53606435476238756</v>
      </c>
    </row>
    <row r="11" spans="1:12" x14ac:dyDescent="0.2">
      <c r="A11" s="1" t="s">
        <v>10</v>
      </c>
      <c r="B11" s="1">
        <v>-113.832913179164</v>
      </c>
      <c r="C11" s="1">
        <v>-113.83291364030001</v>
      </c>
      <c r="D11" s="1">
        <f>B11-C11</f>
        <v>4.6113601115393976E-7</v>
      </c>
      <c r="E11" s="1"/>
      <c r="F11" s="1">
        <v>165</v>
      </c>
      <c r="G11" s="1">
        <v>730</v>
      </c>
      <c r="H11" s="1">
        <f>B8</f>
        <v>170</v>
      </c>
      <c r="I11" s="1">
        <f>D8</f>
        <v>60</v>
      </c>
      <c r="J11" s="1"/>
      <c r="K11" s="1">
        <f>F11*(H11^4) + G11*(I11^4) + (F11+G11)*(H11^2)*(I11^2)</f>
        <v>240386250000</v>
      </c>
      <c r="L11" s="1">
        <f>K11/K11</f>
        <v>1</v>
      </c>
    </row>
    <row r="12" spans="1:12" x14ac:dyDescent="0.2">
      <c r="A12" s="1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2" t="s">
        <v>0</v>
      </c>
      <c r="B13" s="2" t="s">
        <v>2</v>
      </c>
      <c r="C13" s="2" t="s">
        <v>1</v>
      </c>
      <c r="D13" s="2" t="s">
        <v>3</v>
      </c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2" t="s">
        <v>90</v>
      </c>
      <c r="B14" s="2">
        <f>B2</f>
        <v>170</v>
      </c>
      <c r="C14" s="2" t="s">
        <v>86</v>
      </c>
      <c r="D14" s="2">
        <v>46</v>
      </c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 t="s">
        <v>8</v>
      </c>
      <c r="B15" s="1" t="s">
        <v>13</v>
      </c>
      <c r="C15" s="1" t="s">
        <v>5</v>
      </c>
      <c r="D15" s="1" t="s">
        <v>6</v>
      </c>
      <c r="E15" s="1"/>
      <c r="F15" s="1" t="s">
        <v>92</v>
      </c>
      <c r="G15" s="4" t="s">
        <v>93</v>
      </c>
      <c r="H15" s="1" t="s">
        <v>95</v>
      </c>
      <c r="I15" s="1" t="s">
        <v>94</v>
      </c>
      <c r="J15" s="1"/>
      <c r="K15" s="1" t="s">
        <v>96</v>
      </c>
      <c r="L15" s="1" t="s">
        <v>97</v>
      </c>
    </row>
    <row r="16" spans="1:12" x14ac:dyDescent="0.2">
      <c r="A16" s="1" t="s">
        <v>9</v>
      </c>
      <c r="B16" s="1">
        <v>-113.832874956601</v>
      </c>
      <c r="C16" s="1">
        <v>-113.8328754166</v>
      </c>
      <c r="D16" s="1">
        <f>B16-C16</f>
        <v>4.5999900066817645E-7</v>
      </c>
      <c r="E16" s="1"/>
      <c r="F16" s="1">
        <v>110</v>
      </c>
      <c r="G16" s="1">
        <v>110</v>
      </c>
      <c r="H16" s="1">
        <f>B14</f>
        <v>170</v>
      </c>
      <c r="I16" s="1">
        <f>D14</f>
        <v>46</v>
      </c>
      <c r="J16" s="1"/>
      <c r="K16" s="1">
        <f>F16*(H16^4) + G16*(I16^4) + (F16+G16)*(H16^2)*(I16^2)</f>
        <v>105819148160</v>
      </c>
      <c r="L16" s="1">
        <f>K16/K17</f>
        <v>0.50855299638085127</v>
      </c>
    </row>
    <row r="17" spans="1:12" x14ac:dyDescent="0.2">
      <c r="A17" s="1" t="s">
        <v>10</v>
      </c>
      <c r="B17" s="1">
        <v>-113.83287495636699</v>
      </c>
      <c r="C17" s="1">
        <v>-113.8328754166</v>
      </c>
      <c r="D17" s="1">
        <f>B17-C17</f>
        <v>4.6023301081277168E-7</v>
      </c>
      <c r="E17" s="1"/>
      <c r="F17" s="1">
        <v>171</v>
      </c>
      <c r="G17" s="1">
        <v>835</v>
      </c>
      <c r="H17" s="1">
        <f>B14</f>
        <v>170</v>
      </c>
      <c r="I17" s="1">
        <f>D14</f>
        <v>46</v>
      </c>
      <c r="J17" s="1"/>
      <c r="K17" s="1">
        <f>F17*(H17^4) + G17*(I17^4) + (F17+G17)*(H17^2)*(I17^2)</f>
        <v>208078900160</v>
      </c>
      <c r="L17" s="1">
        <f>K17/K17</f>
        <v>1</v>
      </c>
    </row>
    <row r="18" spans="1:1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2" t="s">
        <v>0</v>
      </c>
      <c r="B24" s="2" t="s">
        <v>2</v>
      </c>
      <c r="C24" s="2" t="s">
        <v>1</v>
      </c>
      <c r="D24" s="2" t="s">
        <v>3</v>
      </c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2" t="s">
        <v>85</v>
      </c>
      <c r="B25" s="2">
        <v>88</v>
      </c>
      <c r="C25" s="2" t="s">
        <v>88</v>
      </c>
      <c r="D25" s="2">
        <v>74</v>
      </c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1" t="s">
        <v>8</v>
      </c>
      <c r="B26" s="1" t="s">
        <v>4</v>
      </c>
      <c r="C26" s="1" t="s">
        <v>5</v>
      </c>
      <c r="D26" s="1" t="s">
        <v>6</v>
      </c>
      <c r="E26" s="1"/>
      <c r="F26" s="1" t="s">
        <v>92</v>
      </c>
      <c r="G26" s="4" t="s">
        <v>93</v>
      </c>
      <c r="H26" s="1" t="s">
        <v>95</v>
      </c>
      <c r="I26" s="1" t="s">
        <v>94</v>
      </c>
      <c r="J26" s="1"/>
      <c r="K26" s="1" t="s">
        <v>96</v>
      </c>
      <c r="L26" s="1" t="s">
        <v>97</v>
      </c>
    </row>
    <row r="27" spans="1:12" x14ac:dyDescent="0.2">
      <c r="A27" s="1" t="s">
        <v>9</v>
      </c>
      <c r="B27" s="1">
        <v>-113.823697424587</v>
      </c>
      <c r="C27" s="1">
        <v>-113.8236975034</v>
      </c>
      <c r="D27" s="1">
        <f>B27-C27</f>
        <v>7.8813002346578287E-8</v>
      </c>
      <c r="E27" s="1"/>
      <c r="F27" s="1">
        <v>108</v>
      </c>
      <c r="G27" s="1">
        <v>108</v>
      </c>
      <c r="H27" s="1">
        <f>B25</f>
        <v>88</v>
      </c>
      <c r="I27" s="1">
        <f>D25</f>
        <v>74</v>
      </c>
      <c r="J27" s="1"/>
      <c r="K27" s="1">
        <f>F27*(H27^4) + G27*(I27^4) + (F27+G27)*(H27^2)*(I27^2)</f>
        <v>18874987200</v>
      </c>
      <c r="L27" s="1">
        <f>K27/K28</f>
        <v>0.39364026260329282</v>
      </c>
    </row>
    <row r="28" spans="1:12" x14ac:dyDescent="0.2">
      <c r="A28" s="1" t="s">
        <v>10</v>
      </c>
      <c r="B28" s="1">
        <v>-113.823697424206</v>
      </c>
      <c r="C28" s="1">
        <v>-113.8236975034</v>
      </c>
      <c r="D28" s="1">
        <f>B28-C28</f>
        <v>7.9193995361492853E-8</v>
      </c>
      <c r="E28" s="1"/>
      <c r="F28" s="1">
        <v>124</v>
      </c>
      <c r="G28" s="1">
        <v>487</v>
      </c>
      <c r="H28" s="1">
        <f>B25</f>
        <v>88</v>
      </c>
      <c r="I28" s="1">
        <f>D25</f>
        <v>74</v>
      </c>
      <c r="J28" s="1"/>
      <c r="K28" s="1">
        <f>F28*(H28^4) + G28*(I28^4) + (F28+G28)*(H28^2)*(I28^2)</f>
        <v>47949838960</v>
      </c>
      <c r="L28" s="1">
        <f>K28/K28</f>
        <v>1</v>
      </c>
    </row>
    <row r="29" spans="1:1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2" t="s">
        <v>0</v>
      </c>
      <c r="B30" s="2" t="s">
        <v>2</v>
      </c>
      <c r="C30" s="2" t="s">
        <v>1</v>
      </c>
      <c r="D30" s="2" t="s">
        <v>3</v>
      </c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2" t="s">
        <v>85</v>
      </c>
      <c r="B31" s="2">
        <f>B25</f>
        <v>88</v>
      </c>
      <c r="C31" s="2" t="s">
        <v>87</v>
      </c>
      <c r="D31" s="2">
        <v>60</v>
      </c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1" t="s">
        <v>8</v>
      </c>
      <c r="B32" s="1" t="s">
        <v>4</v>
      </c>
      <c r="C32" s="1" t="s">
        <v>5</v>
      </c>
      <c r="D32" s="1" t="s">
        <v>6</v>
      </c>
      <c r="E32" s="1"/>
      <c r="F32" s="1" t="s">
        <v>92</v>
      </c>
      <c r="G32" s="4" t="s">
        <v>93</v>
      </c>
      <c r="H32" s="1" t="s">
        <v>95</v>
      </c>
      <c r="I32" s="1" t="s">
        <v>94</v>
      </c>
      <c r="J32" s="1"/>
      <c r="K32" s="1" t="s">
        <v>96</v>
      </c>
      <c r="L32" s="1" t="s">
        <v>97</v>
      </c>
    </row>
    <row r="33" spans="1:12" x14ac:dyDescent="0.2">
      <c r="A33" s="1" t="s">
        <v>9</v>
      </c>
      <c r="B33" s="1">
        <v>-113.823692323125</v>
      </c>
      <c r="C33" s="1">
        <v>-113.8236924019</v>
      </c>
      <c r="D33" s="1">
        <f>B33-C33</f>
        <v>7.8775002521069837E-8</v>
      </c>
      <c r="E33" s="1"/>
      <c r="F33" s="1">
        <v>120</v>
      </c>
      <c r="G33" s="1">
        <v>120</v>
      </c>
      <c r="H33" s="1">
        <f>B31</f>
        <v>88</v>
      </c>
      <c r="I33" s="1">
        <f>D31</f>
        <v>60</v>
      </c>
      <c r="J33" s="1"/>
      <c r="K33" s="1">
        <f>F33*(H33^4) + G33*(I33^4) + (F33+G33)*(H33^2)*(I33^2)</f>
        <v>15442360320</v>
      </c>
      <c r="L33" s="1">
        <f>K33/K34</f>
        <v>0.489976445655116</v>
      </c>
    </row>
    <row r="34" spans="1:12" x14ac:dyDescent="0.2">
      <c r="A34" s="1" t="s">
        <v>10</v>
      </c>
      <c r="B34" s="1">
        <v>-113.82369232275499</v>
      </c>
      <c r="C34" s="1">
        <v>-113.8236924019</v>
      </c>
      <c r="D34" s="1">
        <f>B34-C34</f>
        <v>7.9145010545289551E-8</v>
      </c>
      <c r="E34" s="1"/>
      <c r="F34" s="1">
        <v>124</v>
      </c>
      <c r="G34" s="1">
        <v>505</v>
      </c>
      <c r="H34" s="1">
        <f>B31</f>
        <v>88</v>
      </c>
      <c r="I34" s="1">
        <f>D31</f>
        <v>60</v>
      </c>
      <c r="J34" s="1"/>
      <c r="K34" s="1">
        <f>F34*(H34^4) + G34*(I34^4) + (F34+G34)*(H34^2)*(I34^2)</f>
        <v>31516536064</v>
      </c>
      <c r="L34" s="1">
        <f>K34/K34</f>
        <v>1</v>
      </c>
    </row>
    <row r="35" spans="1:12" x14ac:dyDescent="0.2">
      <c r="A35" s="1"/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2" t="s">
        <v>0</v>
      </c>
      <c r="B36" s="2" t="s">
        <v>2</v>
      </c>
      <c r="C36" s="2" t="s">
        <v>1</v>
      </c>
      <c r="D36" s="2" t="s">
        <v>3</v>
      </c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2" t="s">
        <v>85</v>
      </c>
      <c r="B37" s="2">
        <f>B25</f>
        <v>88</v>
      </c>
      <c r="C37" s="2" t="s">
        <v>86</v>
      </c>
      <c r="D37" s="2">
        <v>46</v>
      </c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1" t="s">
        <v>8</v>
      </c>
      <c r="B38" s="1" t="s">
        <v>13</v>
      </c>
      <c r="C38" s="1" t="s">
        <v>5</v>
      </c>
      <c r="D38" s="1" t="s">
        <v>6</v>
      </c>
      <c r="E38" s="1"/>
      <c r="F38" s="1" t="s">
        <v>92</v>
      </c>
      <c r="G38" s="4" t="s">
        <v>93</v>
      </c>
      <c r="H38" s="1" t="s">
        <v>95</v>
      </c>
      <c r="I38" s="1" t="s">
        <v>94</v>
      </c>
      <c r="J38" s="1"/>
      <c r="K38" s="1" t="s">
        <v>96</v>
      </c>
      <c r="L38" s="1" t="s">
        <v>97</v>
      </c>
    </row>
    <row r="39" spans="1:12" x14ac:dyDescent="0.2">
      <c r="A39" s="1" t="s">
        <v>9</v>
      </c>
      <c r="B39" s="1">
        <v>-113.823656776096</v>
      </c>
      <c r="C39" s="1">
        <v>-113.8236568547</v>
      </c>
      <c r="D39" s="1">
        <f>B39-C39</f>
        <v>7.8604003306281811E-8</v>
      </c>
      <c r="E39" s="1"/>
      <c r="F39" s="1">
        <v>100</v>
      </c>
      <c r="G39" s="1">
        <v>100</v>
      </c>
      <c r="H39" s="1">
        <f>B37</f>
        <v>88</v>
      </c>
      <c r="I39" s="1">
        <f>D37</f>
        <v>46</v>
      </c>
      <c r="J39" s="1"/>
      <c r="K39" s="1">
        <f>F39*(H39^4) + G39*(I39^4) + (F39+G39)*(H39^2)*(I39^2)</f>
        <v>9721960000</v>
      </c>
      <c r="L39" s="1">
        <f>K39/K40</f>
        <v>0.46856614956479425</v>
      </c>
    </row>
    <row r="40" spans="1:12" x14ac:dyDescent="0.2">
      <c r="A40" s="1" t="s">
        <v>10</v>
      </c>
      <c r="B40" s="1">
        <v>-113.823656775925</v>
      </c>
      <c r="C40" s="1">
        <v>-113.8236568547</v>
      </c>
      <c r="D40" s="1">
        <f>B40-C40</f>
        <v>7.8775002521069837E-8</v>
      </c>
      <c r="E40" s="1"/>
      <c r="F40" s="1">
        <v>125</v>
      </c>
      <c r="G40" s="1">
        <v>537</v>
      </c>
      <c r="H40" s="1">
        <f>B37</f>
        <v>88</v>
      </c>
      <c r="I40" s="1">
        <f>D37</f>
        <v>46</v>
      </c>
      <c r="J40" s="1"/>
      <c r="K40" s="1">
        <f>F40*(H40^4) + G40*(I40^4) + (F40+G40)*(H40^2)*(I40^2)</f>
        <v>20748319120</v>
      </c>
      <c r="L40" s="1">
        <f>K40/K40</f>
        <v>1</v>
      </c>
    </row>
    <row r="41" spans="1:1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2" t="s">
        <v>0</v>
      </c>
      <c r="B47" s="2" t="s">
        <v>2</v>
      </c>
      <c r="C47" s="2" t="s">
        <v>1</v>
      </c>
      <c r="D47" s="2" t="s">
        <v>3</v>
      </c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2" t="s">
        <v>91</v>
      </c>
      <c r="B48" s="2">
        <v>38</v>
      </c>
      <c r="C48" s="2" t="s">
        <v>88</v>
      </c>
      <c r="D48" s="2">
        <v>74</v>
      </c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1" t="s">
        <v>8</v>
      </c>
      <c r="B49" s="1" t="s">
        <v>4</v>
      </c>
      <c r="C49" s="1" t="s">
        <v>5</v>
      </c>
      <c r="D49" s="1" t="s">
        <v>6</v>
      </c>
      <c r="E49" s="1"/>
      <c r="F49" s="1" t="s">
        <v>92</v>
      </c>
      <c r="G49" s="4" t="s">
        <v>93</v>
      </c>
      <c r="H49" s="1" t="s">
        <v>95</v>
      </c>
      <c r="I49" s="1" t="s">
        <v>94</v>
      </c>
      <c r="J49" s="1"/>
      <c r="K49" s="1" t="s">
        <v>96</v>
      </c>
      <c r="L49" s="1" t="s">
        <v>97</v>
      </c>
    </row>
    <row r="50" spans="1:12" x14ac:dyDescent="0.2">
      <c r="A50" s="1" t="s">
        <v>9</v>
      </c>
      <c r="B50" s="1">
        <v>-113.790809874128</v>
      </c>
      <c r="C50" s="1">
        <v>-113.790809873</v>
      </c>
      <c r="D50" s="1">
        <f>B50-C50</f>
        <v>-1.1280008038738742E-9</v>
      </c>
      <c r="E50" s="1"/>
      <c r="F50" s="1">
        <v>105</v>
      </c>
      <c r="G50" s="1">
        <v>105</v>
      </c>
      <c r="H50" s="1">
        <f>B48</f>
        <v>38</v>
      </c>
      <c r="I50" s="1">
        <f>D48</f>
        <v>74</v>
      </c>
      <c r="J50" s="1"/>
      <c r="K50" s="1">
        <f>F50*(H50^4) + G50*(I50^4) + (F50+G50)*(H50^2)*(I50^2)</f>
        <v>5028072000</v>
      </c>
      <c r="L50" s="1">
        <f>K50/K51</f>
        <v>0.40414895108162407</v>
      </c>
    </row>
    <row r="51" spans="1:12" x14ac:dyDescent="0.2">
      <c r="A51" s="1" t="s">
        <v>10</v>
      </c>
      <c r="B51" s="1">
        <v>-113.790809874036</v>
      </c>
      <c r="C51" s="1">
        <v>-113.790809873</v>
      </c>
      <c r="D51" s="1">
        <f>B51-C51</f>
        <v>-1.0359997304476565E-9</v>
      </c>
      <c r="E51" s="1"/>
      <c r="F51" s="1">
        <v>96</v>
      </c>
      <c r="G51" s="1">
        <v>303</v>
      </c>
      <c r="H51" s="1">
        <f>B48</f>
        <v>38</v>
      </c>
      <c r="I51" s="1">
        <f>D48</f>
        <v>74</v>
      </c>
      <c r="J51" s="1"/>
      <c r="K51" s="1">
        <f>F51*(H51^4) + G51*(I51^4) + (F51+G51)*(H51^2)*(I51^2)</f>
        <v>12441135840</v>
      </c>
      <c r="L51" s="1">
        <f>K51/K51</f>
        <v>1</v>
      </c>
    </row>
    <row r="52" spans="1:1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2" t="s">
        <v>0</v>
      </c>
      <c r="B53" s="2" t="s">
        <v>2</v>
      </c>
      <c r="C53" s="2" t="s">
        <v>1</v>
      </c>
      <c r="D53" s="2" t="s">
        <v>3</v>
      </c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2" t="s">
        <v>91</v>
      </c>
      <c r="B54" s="2">
        <f>B48</f>
        <v>38</v>
      </c>
      <c r="C54" s="2" t="s">
        <v>87</v>
      </c>
      <c r="D54" s="2">
        <v>60</v>
      </c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1" t="s">
        <v>8</v>
      </c>
      <c r="B55" s="1" t="s">
        <v>4</v>
      </c>
      <c r="C55" s="1" t="s">
        <v>5</v>
      </c>
      <c r="D55" s="1" t="s">
        <v>6</v>
      </c>
      <c r="E55" s="1"/>
      <c r="F55" s="1" t="s">
        <v>92</v>
      </c>
      <c r="G55" s="4" t="s">
        <v>93</v>
      </c>
      <c r="H55" s="1" t="s">
        <v>95</v>
      </c>
      <c r="I55" s="1" t="s">
        <v>94</v>
      </c>
      <c r="J55" s="1"/>
      <c r="K55" s="1" t="s">
        <v>96</v>
      </c>
      <c r="L55" s="1" t="s">
        <v>97</v>
      </c>
    </row>
    <row r="56" spans="1:12" x14ac:dyDescent="0.2">
      <c r="A56" s="1" t="s">
        <v>9</v>
      </c>
      <c r="B56" s="1">
        <v>-113.790803416956</v>
      </c>
      <c r="C56" s="1">
        <v>-113.7908034158</v>
      </c>
      <c r="D56" s="1">
        <f>B56-C56</f>
        <v>-1.1559961876628222E-9</v>
      </c>
      <c r="E56" s="1"/>
      <c r="F56" s="1">
        <v>98</v>
      </c>
      <c r="G56" s="1">
        <v>98</v>
      </c>
      <c r="H56" s="1">
        <f>B54</f>
        <v>38</v>
      </c>
      <c r="I56" s="1">
        <f>D54</f>
        <v>60</v>
      </c>
      <c r="J56" s="1"/>
      <c r="K56" s="1">
        <f>F56*(H56^4) + G56*(I56^4) + (F56+G56)*(H56^2)*(I56^2)</f>
        <v>2493309728</v>
      </c>
      <c r="L56" s="1">
        <f>K56/K57</f>
        <v>0.37382402942724563</v>
      </c>
    </row>
    <row r="57" spans="1:12" x14ac:dyDescent="0.2">
      <c r="A57" s="1" t="s">
        <v>10</v>
      </c>
      <c r="B57" s="1">
        <v>-113.790803416855</v>
      </c>
      <c r="C57" s="1">
        <v>-113.7908034158</v>
      </c>
      <c r="D57" s="1">
        <f>B57-C57</f>
        <v>-1.0549996432018816E-9</v>
      </c>
      <c r="E57" s="1"/>
      <c r="F57" s="1">
        <v>98</v>
      </c>
      <c r="G57" s="1">
        <v>328</v>
      </c>
      <c r="H57" s="1">
        <f>B54</f>
        <v>38</v>
      </c>
      <c r="I57" s="1">
        <f>D54</f>
        <v>60</v>
      </c>
      <c r="J57" s="1"/>
      <c r="K57" s="1">
        <f>F57*(H57^4) + G57*(I57^4) + (F57+G57)*(H57^2)*(I57^2)</f>
        <v>6669741728</v>
      </c>
      <c r="L57" s="1">
        <f>K57/K57</f>
        <v>1</v>
      </c>
    </row>
    <row r="58" spans="1:12" x14ac:dyDescent="0.2">
      <c r="A58" s="1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2" t="s">
        <v>0</v>
      </c>
      <c r="B59" s="2" t="s">
        <v>2</v>
      </c>
      <c r="C59" s="2" t="s">
        <v>1</v>
      </c>
      <c r="D59" s="2" t="s">
        <v>3</v>
      </c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2" t="s">
        <v>91</v>
      </c>
      <c r="B60" s="2">
        <f>B48</f>
        <v>38</v>
      </c>
      <c r="C60" s="2" t="s">
        <v>86</v>
      </c>
      <c r="D60" s="2">
        <v>46</v>
      </c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1" t="s">
        <v>8</v>
      </c>
      <c r="B61" s="1" t="s">
        <v>13</v>
      </c>
      <c r="C61" s="1" t="s">
        <v>5</v>
      </c>
      <c r="D61" s="1" t="s">
        <v>6</v>
      </c>
      <c r="E61" s="1"/>
      <c r="F61" s="1" t="s">
        <v>92</v>
      </c>
      <c r="G61" s="4" t="s">
        <v>93</v>
      </c>
      <c r="H61" s="1" t="s">
        <v>95</v>
      </c>
      <c r="I61" s="1" t="s">
        <v>94</v>
      </c>
      <c r="J61" s="1"/>
      <c r="K61" s="1" t="s">
        <v>96</v>
      </c>
      <c r="L61" s="1" t="s">
        <v>97</v>
      </c>
    </row>
    <row r="62" spans="1:12" x14ac:dyDescent="0.2">
      <c r="A62" s="1" t="s">
        <v>9</v>
      </c>
      <c r="B62" s="1">
        <v>-113.79076253704</v>
      </c>
      <c r="C62" s="1">
        <v>-113.7907625359</v>
      </c>
      <c r="D62" s="1">
        <f>B62-C62</f>
        <v>-1.1399947652535047E-9</v>
      </c>
      <c r="E62" s="1"/>
      <c r="F62" s="1">
        <v>84</v>
      </c>
      <c r="G62" s="1">
        <v>84</v>
      </c>
      <c r="H62" s="1">
        <f>B60</f>
        <v>38</v>
      </c>
      <c r="I62" s="1">
        <f>D60</f>
        <v>46</v>
      </c>
      <c r="J62" s="1"/>
      <c r="K62" s="1">
        <f>F62*(H62^4) + G62*(I62^4) + (F62+G62)*(H62^2)*(I62^2)</f>
        <v>1064582400</v>
      </c>
      <c r="L62" s="1">
        <f>K62/K63</f>
        <v>0.32695402701000631</v>
      </c>
    </row>
    <row r="63" spans="1:12" x14ac:dyDescent="0.2">
      <c r="A63" s="1" t="s">
        <v>10</v>
      </c>
      <c r="B63" s="1">
        <v>-113.790762537026</v>
      </c>
      <c r="C63" s="1">
        <v>-113.7907625359</v>
      </c>
      <c r="D63" s="1">
        <f>B63-C63</f>
        <v>-1.1259970733590308E-9</v>
      </c>
      <c r="E63" s="1"/>
      <c r="F63" s="1">
        <v>100</v>
      </c>
      <c r="G63" s="1">
        <v>364</v>
      </c>
      <c r="H63" s="1">
        <f>B60</f>
        <v>38</v>
      </c>
      <c r="I63" s="1">
        <f>D60</f>
        <v>46</v>
      </c>
      <c r="J63" s="1"/>
      <c r="K63" s="1">
        <f>F63*(H63^4) + G63*(I63^4) + (F63+G63)*(H63^2)*(I63^2)</f>
        <v>3256061440</v>
      </c>
      <c r="L63" s="1">
        <f>K63/K63</f>
        <v>1</v>
      </c>
    </row>
    <row r="64" spans="1:1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8" spans="1:12" x14ac:dyDescent="0.2">
      <c r="L68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0A18-25D6-E948-AA56-3E25F4743A6C}">
  <sheetPr>
    <tabColor theme="5"/>
  </sheetPr>
  <dimension ref="A1:M159"/>
  <sheetViews>
    <sheetView topLeftCell="A30" zoomScale="135" workbookViewId="0">
      <selection activeCell="N146" sqref="N146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  <col min="11" max="11" width="16.33203125" customWidth="1"/>
  </cols>
  <sheetData>
    <row r="1" spans="1:12" x14ac:dyDescent="0.2">
      <c r="A1" s="2" t="s">
        <v>0</v>
      </c>
      <c r="B1" s="2" t="s">
        <v>2</v>
      </c>
      <c r="C1" s="2" t="s">
        <v>1</v>
      </c>
      <c r="D1" s="2" t="s">
        <v>3</v>
      </c>
      <c r="E1" s="1"/>
      <c r="F1" s="1"/>
      <c r="G1" s="1"/>
      <c r="H1" s="1"/>
      <c r="I1" s="1"/>
      <c r="J1" s="1"/>
      <c r="K1" s="1"/>
      <c r="L1" s="1"/>
    </row>
    <row r="2" spans="1:12" x14ac:dyDescent="0.2">
      <c r="A2" s="2" t="s">
        <v>90</v>
      </c>
      <c r="B2" s="2">
        <v>140</v>
      </c>
      <c r="C2" s="2" t="s">
        <v>88</v>
      </c>
      <c r="D2" s="2">
        <v>37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8</v>
      </c>
      <c r="B3" s="1" t="s">
        <v>4</v>
      </c>
      <c r="C3" s="1" t="s">
        <v>5</v>
      </c>
      <c r="D3" s="1" t="s">
        <v>6</v>
      </c>
      <c r="E3" s="1"/>
      <c r="F3" s="1" t="s">
        <v>92</v>
      </c>
      <c r="G3" s="4" t="s">
        <v>93</v>
      </c>
      <c r="H3" s="1" t="s">
        <v>95</v>
      </c>
      <c r="I3" s="1" t="s">
        <v>94</v>
      </c>
      <c r="J3" s="1"/>
      <c r="K3" s="1" t="s">
        <v>96</v>
      </c>
      <c r="L3" s="1" t="s">
        <v>97</v>
      </c>
    </row>
    <row r="4" spans="1:12" x14ac:dyDescent="0.2">
      <c r="A4" s="1" t="s">
        <v>9</v>
      </c>
      <c r="B4" s="1">
        <v>-92.874315234258901</v>
      </c>
      <c r="C4" s="1">
        <v>-92.874315441600004</v>
      </c>
      <c r="D4" s="1">
        <f>B4-C4</f>
        <v>2.073411025094174E-7</v>
      </c>
      <c r="E4" s="1"/>
      <c r="F4" s="1">
        <v>77</v>
      </c>
      <c r="G4" s="1">
        <v>77</v>
      </c>
      <c r="H4" s="1">
        <f>B2</f>
        <v>140</v>
      </c>
      <c r="I4" s="1">
        <f>D2</f>
        <v>37</v>
      </c>
      <c r="J4" s="1"/>
      <c r="K4" s="1">
        <f>F4*(H4^4) + G4*(I4^4) + (F4+G4)*(H4^2)*(I4^2)</f>
        <v>33856819997</v>
      </c>
      <c r="L4" s="1">
        <f>K4/K5</f>
        <v>0.69989834953455354</v>
      </c>
    </row>
    <row r="5" spans="1:12" x14ac:dyDescent="0.2">
      <c r="A5" s="1" t="s">
        <v>10</v>
      </c>
      <c r="B5" s="1">
        <v>-92.874315234175199</v>
      </c>
      <c r="C5" s="1">
        <v>-92.874315441600004</v>
      </c>
      <c r="D5" s="1">
        <f>B5-C5</f>
        <v>2.0742480444368994E-7</v>
      </c>
      <c r="E5" s="1"/>
      <c r="F5" s="1">
        <v>95</v>
      </c>
      <c r="G5" s="1">
        <v>325</v>
      </c>
      <c r="H5" s="1">
        <f>B2</f>
        <v>140</v>
      </c>
      <c r="I5" s="1">
        <f>D2</f>
        <v>37</v>
      </c>
      <c r="J5" s="1"/>
      <c r="K5" s="1">
        <f>F5*(H5^4) + G5*(I5^4) + (F5+G5)*(H5^2)*(I5^2)</f>
        <v>48373910325</v>
      </c>
      <c r="L5" s="1">
        <f>K5/K5</f>
        <v>1</v>
      </c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2" t="s">
        <v>0</v>
      </c>
      <c r="B7" s="2" t="s">
        <v>2</v>
      </c>
      <c r="C7" s="2" t="s">
        <v>1</v>
      </c>
      <c r="D7" s="2" t="s">
        <v>3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2" t="s">
        <v>90</v>
      </c>
      <c r="B8" s="2">
        <f>B2</f>
        <v>140</v>
      </c>
      <c r="C8" s="2" t="s">
        <v>87</v>
      </c>
      <c r="D8" s="2">
        <v>30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 t="s">
        <v>8</v>
      </c>
      <c r="B9" s="1" t="s">
        <v>4</v>
      </c>
      <c r="C9" s="1" t="s">
        <v>5</v>
      </c>
      <c r="D9" s="1" t="s">
        <v>6</v>
      </c>
      <c r="E9" s="1"/>
      <c r="F9" s="1" t="s">
        <v>92</v>
      </c>
      <c r="G9" s="4" t="s">
        <v>93</v>
      </c>
      <c r="H9" s="1" t="s">
        <v>95</v>
      </c>
      <c r="I9" s="1" t="s">
        <v>94</v>
      </c>
      <c r="J9" s="1"/>
      <c r="K9" s="1" t="s">
        <v>96</v>
      </c>
      <c r="L9" s="1" t="s">
        <v>97</v>
      </c>
    </row>
    <row r="10" spans="1:12" x14ac:dyDescent="0.2">
      <c r="A10" s="1" t="s">
        <v>9</v>
      </c>
      <c r="B10" s="1">
        <v>-92.874314976426106</v>
      </c>
      <c r="C10" s="1">
        <v>-92.874315183899995</v>
      </c>
      <c r="D10" s="1">
        <f>B10-C10</f>
        <v>2.0747388873587624E-7</v>
      </c>
      <c r="E10" s="1"/>
      <c r="F10" s="1">
        <v>89</v>
      </c>
      <c r="G10" s="1">
        <v>89</v>
      </c>
      <c r="H10" s="1">
        <f>B8</f>
        <v>140</v>
      </c>
      <c r="I10" s="1">
        <f>D8</f>
        <v>30</v>
      </c>
      <c r="J10" s="1"/>
      <c r="K10" s="1">
        <f>F10*(H10^4) + G10*(I10^4) + (F10+G10)*(H10^2)*(I10^2)</f>
        <v>37402250000</v>
      </c>
      <c r="L10" s="1">
        <f>K10/K11</f>
        <v>0.8401639344262295</v>
      </c>
    </row>
    <row r="11" spans="1:12" x14ac:dyDescent="0.2">
      <c r="A11" s="1" t="s">
        <v>10</v>
      </c>
      <c r="B11" s="1">
        <v>-92.874314976356402</v>
      </c>
      <c r="C11" s="1">
        <v>-92.874315183899995</v>
      </c>
      <c r="D11" s="1">
        <f>B11-C11</f>
        <v>2.0754359297825431E-7</v>
      </c>
      <c r="E11" s="1"/>
      <c r="F11" s="1">
        <v>95</v>
      </c>
      <c r="G11" s="1">
        <v>344</v>
      </c>
      <c r="H11" s="1">
        <f>B8</f>
        <v>140</v>
      </c>
      <c r="I11" s="1">
        <f>D8</f>
        <v>30</v>
      </c>
      <c r="J11" s="1"/>
      <c r="K11" s="1">
        <f>F11*(H11^4) + G11*(I11^4) + (F11+G11)*(H11^2)*(I11^2)</f>
        <v>44517800000</v>
      </c>
      <c r="L11" s="1">
        <f>K11/K11</f>
        <v>1</v>
      </c>
    </row>
    <row r="12" spans="1:12" x14ac:dyDescent="0.2">
      <c r="A12" s="1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2" t="s">
        <v>0</v>
      </c>
      <c r="B13" s="2" t="s">
        <v>2</v>
      </c>
      <c r="C13" s="2" t="s">
        <v>1</v>
      </c>
      <c r="D13" s="2" t="s">
        <v>3</v>
      </c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2" t="s">
        <v>90</v>
      </c>
      <c r="B14" s="2">
        <f>B2</f>
        <v>140</v>
      </c>
      <c r="C14" s="2" t="s">
        <v>86</v>
      </c>
      <c r="D14" s="2">
        <v>23</v>
      </c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 t="s">
        <v>8</v>
      </c>
      <c r="B15" s="1" t="s">
        <v>13</v>
      </c>
      <c r="C15" s="1" t="s">
        <v>5</v>
      </c>
      <c r="D15" s="1" t="s">
        <v>6</v>
      </c>
      <c r="E15" s="1"/>
      <c r="F15" s="1" t="s">
        <v>92</v>
      </c>
      <c r="G15" s="4" t="s">
        <v>93</v>
      </c>
      <c r="H15" s="1" t="s">
        <v>95</v>
      </c>
      <c r="I15" s="1" t="s">
        <v>94</v>
      </c>
      <c r="J15" s="1"/>
      <c r="K15" s="1" t="s">
        <v>96</v>
      </c>
      <c r="L15" s="1" t="s">
        <v>97</v>
      </c>
    </row>
    <row r="16" spans="1:12" x14ac:dyDescent="0.2">
      <c r="A16" s="1" t="s">
        <v>9</v>
      </c>
      <c r="B16" s="1">
        <v>-92.874297479761594</v>
      </c>
      <c r="C16" s="1">
        <v>-92.874297687099997</v>
      </c>
      <c r="D16" s="1">
        <f>B16-C16</f>
        <v>2.0733840244702151E-7</v>
      </c>
      <c r="E16" s="1"/>
      <c r="F16" s="1">
        <v>66</v>
      </c>
      <c r="G16" s="1">
        <v>66</v>
      </c>
      <c r="H16" s="1">
        <f>B14</f>
        <v>140</v>
      </c>
      <c r="I16" s="1">
        <f>D14</f>
        <v>23</v>
      </c>
      <c r="J16" s="1"/>
      <c r="K16" s="1">
        <f>F16*(H16^4) + G16*(I16^4) + (F16+G16)*(H16^2)*(I16^2)</f>
        <v>26741658306</v>
      </c>
      <c r="L16" s="1">
        <f>K16/K17</f>
        <v>0.63921234087822087</v>
      </c>
    </row>
    <row r="17" spans="1:13" x14ac:dyDescent="0.2">
      <c r="A17" s="1" t="s">
        <v>10</v>
      </c>
      <c r="B17" s="1">
        <v>-92.8742974797226</v>
      </c>
      <c r="C17" s="1">
        <v>-92.874297687099997</v>
      </c>
      <c r="D17" s="1">
        <f>B17-C17</f>
        <v>2.0737739703236002E-7</v>
      </c>
      <c r="E17" s="1"/>
      <c r="F17" s="1">
        <v>95</v>
      </c>
      <c r="G17" s="1">
        <v>409</v>
      </c>
      <c r="H17" s="1">
        <f>B14</f>
        <v>140</v>
      </c>
      <c r="I17" s="1">
        <f>D14</f>
        <v>23</v>
      </c>
      <c r="J17" s="1"/>
      <c r="K17" s="1">
        <f>F17*(H17^4) + G17*(I17^4) + (F17+G17)*(H17^2)*(I17^2)</f>
        <v>41835328569</v>
      </c>
      <c r="L17" s="1">
        <f>K17/K17</f>
        <v>1</v>
      </c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t="s">
        <v>89</v>
      </c>
    </row>
    <row r="19" spans="1:1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3" x14ac:dyDescent="0.2">
      <c r="A24" s="2" t="s">
        <v>0</v>
      </c>
      <c r="B24" s="2" t="s">
        <v>2</v>
      </c>
      <c r="C24" s="2" t="s">
        <v>1</v>
      </c>
      <c r="D24" s="2" t="s">
        <v>3</v>
      </c>
      <c r="E24" s="1"/>
      <c r="F24" s="1"/>
      <c r="G24" s="1"/>
      <c r="H24" s="1"/>
      <c r="I24" s="1"/>
      <c r="J24" s="1"/>
      <c r="K24" s="1"/>
      <c r="L24" s="1"/>
    </row>
    <row r="25" spans="1:13" x14ac:dyDescent="0.2">
      <c r="A25" s="2" t="s">
        <v>85</v>
      </c>
      <c r="B25" s="2">
        <v>74</v>
      </c>
      <c r="C25" s="2" t="s">
        <v>88</v>
      </c>
      <c r="D25" s="2">
        <v>37</v>
      </c>
      <c r="E25" s="1"/>
      <c r="F25" s="1"/>
      <c r="G25" s="1"/>
      <c r="H25" s="1"/>
      <c r="I25" s="1"/>
      <c r="J25" s="1"/>
      <c r="K25" s="1"/>
      <c r="L25" s="1"/>
    </row>
    <row r="26" spans="1:13" x14ac:dyDescent="0.2">
      <c r="A26" s="1" t="s">
        <v>8</v>
      </c>
      <c r="B26" s="1" t="s">
        <v>4</v>
      </c>
      <c r="C26" s="1" t="s">
        <v>5</v>
      </c>
      <c r="D26" s="1" t="s">
        <v>6</v>
      </c>
      <c r="E26" s="1"/>
      <c r="F26" s="1" t="s">
        <v>92</v>
      </c>
      <c r="G26" s="4" t="s">
        <v>93</v>
      </c>
      <c r="H26" s="1" t="s">
        <v>95</v>
      </c>
      <c r="I26" s="1" t="s">
        <v>94</v>
      </c>
      <c r="J26" s="1"/>
      <c r="K26" s="1" t="s">
        <v>96</v>
      </c>
      <c r="L26" s="1" t="s">
        <v>97</v>
      </c>
    </row>
    <row r="27" spans="1:13" x14ac:dyDescent="0.2">
      <c r="A27" s="1" t="s">
        <v>9</v>
      </c>
      <c r="B27" s="1">
        <v>-92.867904124476595</v>
      </c>
      <c r="C27" s="1">
        <v>-92.867904256599999</v>
      </c>
      <c r="D27" s="1">
        <f>B27-C27</f>
        <v>1.3212340377322107E-7</v>
      </c>
      <c r="E27" s="1"/>
      <c r="F27" s="1">
        <v>82</v>
      </c>
      <c r="G27" s="1">
        <v>82</v>
      </c>
      <c r="H27" s="1">
        <f>B25</f>
        <v>74</v>
      </c>
      <c r="I27" s="1">
        <f>D25</f>
        <v>37</v>
      </c>
      <c r="J27" s="1"/>
      <c r="K27" s="1">
        <f>F27*(H27^4) + G27*(I27^4) + (F27+G27)*(H27^2)*(I27^2)</f>
        <v>3842030050</v>
      </c>
      <c r="L27" s="1">
        <f>K27/K28</f>
        <v>0.63763608087091761</v>
      </c>
    </row>
    <row r="28" spans="1:13" x14ac:dyDescent="0.2">
      <c r="A28" s="1" t="s">
        <v>10</v>
      </c>
      <c r="B28" s="1">
        <v>-92.867904124409904</v>
      </c>
      <c r="C28" s="1">
        <v>-92.867904256599999</v>
      </c>
      <c r="D28" s="1">
        <f>B28-C28</f>
        <v>1.3219009531439951E-7</v>
      </c>
      <c r="E28" s="1"/>
      <c r="F28" s="1">
        <v>87</v>
      </c>
      <c r="G28" s="1">
        <v>295</v>
      </c>
      <c r="H28" s="1">
        <f>B25</f>
        <v>74</v>
      </c>
      <c r="I28" s="1">
        <f>D25</f>
        <v>37</v>
      </c>
      <c r="J28" s="1"/>
      <c r="K28" s="1">
        <f>F28*(H28^4) + G28*(I28^4) + (F28+G28)*(H28^2)*(I28^2)</f>
        <v>6025427615</v>
      </c>
      <c r="L28" s="1">
        <f>K28/K28</f>
        <v>1</v>
      </c>
    </row>
    <row r="29" spans="1:1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3" x14ac:dyDescent="0.2">
      <c r="A30" s="2" t="s">
        <v>0</v>
      </c>
      <c r="B30" s="2" t="s">
        <v>2</v>
      </c>
      <c r="C30" s="2" t="s">
        <v>1</v>
      </c>
      <c r="D30" s="2" t="s">
        <v>3</v>
      </c>
      <c r="E30" s="1"/>
      <c r="F30" s="1"/>
      <c r="G30" s="1"/>
      <c r="H30" s="1"/>
      <c r="I30" s="1"/>
      <c r="J30" s="1"/>
      <c r="K30" s="1"/>
      <c r="L30" s="1"/>
    </row>
    <row r="31" spans="1:13" x14ac:dyDescent="0.2">
      <c r="A31" s="2" t="s">
        <v>85</v>
      </c>
      <c r="B31" s="2">
        <f>B25</f>
        <v>74</v>
      </c>
      <c r="C31" s="2" t="s">
        <v>87</v>
      </c>
      <c r="D31" s="2">
        <v>30</v>
      </c>
      <c r="E31" s="1"/>
      <c r="F31" s="1"/>
      <c r="G31" s="1"/>
      <c r="H31" s="1"/>
      <c r="I31" s="1"/>
      <c r="J31" s="1"/>
      <c r="K31" s="1"/>
      <c r="L31" s="1"/>
    </row>
    <row r="32" spans="1:13" x14ac:dyDescent="0.2">
      <c r="A32" s="1" t="s">
        <v>8</v>
      </c>
      <c r="B32" s="1" t="s">
        <v>4</v>
      </c>
      <c r="C32" s="1" t="s">
        <v>5</v>
      </c>
      <c r="D32" s="1" t="s">
        <v>6</v>
      </c>
      <c r="E32" s="1"/>
      <c r="F32" s="1" t="s">
        <v>92</v>
      </c>
      <c r="G32" s="4" t="s">
        <v>93</v>
      </c>
      <c r="H32" s="1" t="s">
        <v>95</v>
      </c>
      <c r="I32" s="1" t="s">
        <v>94</v>
      </c>
      <c r="J32" s="1"/>
      <c r="K32" s="1" t="s">
        <v>96</v>
      </c>
      <c r="L32" s="1" t="s">
        <v>97</v>
      </c>
    </row>
    <row r="33" spans="1:12" x14ac:dyDescent="0.2">
      <c r="A33" s="1" t="s">
        <v>9</v>
      </c>
      <c r="B33" s="1">
        <v>-92.867903817933197</v>
      </c>
      <c r="C33" s="1">
        <v>-92.867903950100001</v>
      </c>
      <c r="D33" s="1">
        <f>B33-C33</f>
        <v>1.321668037235213E-7</v>
      </c>
      <c r="E33" s="1"/>
      <c r="F33" s="1">
        <v>75</v>
      </c>
      <c r="G33" s="1">
        <v>75</v>
      </c>
      <c r="H33" s="1">
        <f>B31</f>
        <v>74</v>
      </c>
      <c r="I33" s="1">
        <f>D31</f>
        <v>30</v>
      </c>
      <c r="J33" s="1"/>
      <c r="K33" s="1">
        <f>F33*(H33^4) + G33*(I33^4) + (F33+G33)*(H33^2)*(I33^2)</f>
        <v>3049003200</v>
      </c>
      <c r="L33" s="1">
        <f>K33/K34</f>
        <v>0.65812290465888257</v>
      </c>
    </row>
    <row r="34" spans="1:12" x14ac:dyDescent="0.2">
      <c r="A34" s="1" t="s">
        <v>10</v>
      </c>
      <c r="B34" s="1">
        <v>-92.8679038178757</v>
      </c>
      <c r="C34" s="1">
        <v>-92.867903950100001</v>
      </c>
      <c r="D34" s="1">
        <f>B34-C34</f>
        <v>1.3222430084169901E-7</v>
      </c>
      <c r="E34" s="1"/>
      <c r="F34" s="1">
        <v>87</v>
      </c>
      <c r="G34" s="1">
        <v>278</v>
      </c>
      <c r="H34" s="1">
        <f>B31</f>
        <v>74</v>
      </c>
      <c r="I34" s="1">
        <f>D31</f>
        <v>30</v>
      </c>
      <c r="J34" s="1"/>
      <c r="K34" s="1">
        <f>F34*(H34^4) + G34*(I34^4) + (F34+G34)*(H34^2)*(I34^2)</f>
        <v>4632878112</v>
      </c>
      <c r="L34" s="1">
        <f>K34/K34</f>
        <v>1</v>
      </c>
    </row>
    <row r="35" spans="1:12" x14ac:dyDescent="0.2">
      <c r="A35" s="1"/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2" t="s">
        <v>0</v>
      </c>
      <c r="B36" s="2" t="s">
        <v>2</v>
      </c>
      <c r="C36" s="2" t="s">
        <v>1</v>
      </c>
      <c r="D36" s="2" t="s">
        <v>3</v>
      </c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2" t="s">
        <v>85</v>
      </c>
      <c r="B37" s="2">
        <f>B25</f>
        <v>74</v>
      </c>
      <c r="C37" s="2" t="s">
        <v>86</v>
      </c>
      <c r="D37" s="2">
        <v>23</v>
      </c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1" t="s">
        <v>8</v>
      </c>
      <c r="B38" s="1" t="s">
        <v>13</v>
      </c>
      <c r="C38" s="1" t="s">
        <v>5</v>
      </c>
      <c r="D38" s="1" t="s">
        <v>6</v>
      </c>
      <c r="E38" s="1"/>
      <c r="F38" s="1" t="s">
        <v>92</v>
      </c>
      <c r="G38" s="4" t="s">
        <v>93</v>
      </c>
      <c r="H38" s="1" t="s">
        <v>95</v>
      </c>
      <c r="I38" s="1" t="s">
        <v>94</v>
      </c>
      <c r="J38" s="1"/>
      <c r="K38" s="1" t="s">
        <v>96</v>
      </c>
      <c r="L38" s="1" t="s">
        <v>97</v>
      </c>
    </row>
    <row r="39" spans="1:12" x14ac:dyDescent="0.2">
      <c r="A39" s="1" t="s">
        <v>9</v>
      </c>
      <c r="B39" s="1">
        <v>-92.867886831574907</v>
      </c>
      <c r="C39" s="1">
        <v>-92.867886963800004</v>
      </c>
      <c r="D39" s="1">
        <f>B39-C39</f>
        <v>1.3222509664956306E-7</v>
      </c>
      <c r="E39" s="1"/>
      <c r="F39" s="1">
        <v>76</v>
      </c>
      <c r="G39" s="1">
        <v>76</v>
      </c>
      <c r="H39" s="1">
        <f>B37</f>
        <v>74</v>
      </c>
      <c r="I39" s="1">
        <f>D37</f>
        <v>23</v>
      </c>
      <c r="J39" s="1"/>
      <c r="K39" s="1">
        <f>F39*(H39^4) + G39*(I39^4) + (F39+G39)*(H39^2)*(I39^2)</f>
        <v>2740561900</v>
      </c>
      <c r="L39" s="1">
        <f>K39/K40</f>
        <v>0.71029916671595195</v>
      </c>
    </row>
    <row r="40" spans="1:12" x14ac:dyDescent="0.2">
      <c r="A40" s="1" t="s">
        <v>10</v>
      </c>
      <c r="B40" s="1">
        <v>-92.867886831546897</v>
      </c>
      <c r="C40" s="1">
        <v>-92.867886963800004</v>
      </c>
      <c r="D40" s="1">
        <f>B40-C40</f>
        <v>1.3225310624420672E-7</v>
      </c>
      <c r="E40" s="1"/>
      <c r="F40" s="1">
        <v>87</v>
      </c>
      <c r="G40" s="1">
        <v>314</v>
      </c>
      <c r="H40" s="1">
        <f>B37</f>
        <v>74</v>
      </c>
      <c r="I40" s="1">
        <f>D37</f>
        <v>23</v>
      </c>
      <c r="J40" s="1"/>
      <c r="K40" s="1">
        <f>F40*(H40^4) + G40*(I40^4) + (F40+G40)*(H40^2)*(I40^2)</f>
        <v>3858320590</v>
      </c>
      <c r="L40" s="1">
        <f>K40/K40</f>
        <v>1</v>
      </c>
    </row>
    <row r="41" spans="1:1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2" t="s">
        <v>0</v>
      </c>
      <c r="B47" s="2" t="s">
        <v>2</v>
      </c>
      <c r="C47" s="2" t="s">
        <v>1</v>
      </c>
      <c r="D47" s="2" t="s">
        <v>3</v>
      </c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2" t="s">
        <v>91</v>
      </c>
      <c r="B48" s="2">
        <v>33</v>
      </c>
      <c r="C48" s="2" t="s">
        <v>88</v>
      </c>
      <c r="D48" s="2">
        <v>37</v>
      </c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1" t="s">
        <v>8</v>
      </c>
      <c r="B49" s="1" t="s">
        <v>4</v>
      </c>
      <c r="C49" s="1" t="s">
        <v>5</v>
      </c>
      <c r="D49" s="1" t="s">
        <v>6</v>
      </c>
      <c r="E49" s="1"/>
      <c r="F49" s="1" t="s">
        <v>92</v>
      </c>
      <c r="G49" s="4" t="s">
        <v>93</v>
      </c>
      <c r="H49" s="1" t="s">
        <v>95</v>
      </c>
      <c r="I49" s="1" t="s">
        <v>94</v>
      </c>
      <c r="J49" s="1"/>
      <c r="K49" s="1" t="s">
        <v>96</v>
      </c>
      <c r="L49" s="1" t="s">
        <v>97</v>
      </c>
    </row>
    <row r="50" spans="1:12" x14ac:dyDescent="0.2">
      <c r="A50" s="1" t="s">
        <v>9</v>
      </c>
      <c r="B50" s="1">
        <v>-92.844552683249603</v>
      </c>
      <c r="C50" s="1">
        <v>-92.844552682</v>
      </c>
      <c r="D50" s="1">
        <f>B50-C50</f>
        <v>-1.2496030876718578E-9</v>
      </c>
      <c r="E50" s="1"/>
      <c r="F50" s="1">
        <v>72</v>
      </c>
      <c r="G50" s="1">
        <v>72</v>
      </c>
      <c r="H50" s="1">
        <f>B48</f>
        <v>33</v>
      </c>
      <c r="I50" s="1">
        <f>D48</f>
        <v>37</v>
      </c>
      <c r="J50" s="1"/>
      <c r="K50" s="1">
        <f>F50*(H50^4) + G50*(I50^4) + (F50+G50)*(H50^2)*(I50^2)</f>
        <v>435007008</v>
      </c>
      <c r="L50" s="1">
        <f>K50/K51</f>
        <v>0.43666725883815954</v>
      </c>
    </row>
    <row r="51" spans="1:12" x14ac:dyDescent="0.2">
      <c r="A51" s="1" t="s">
        <v>10</v>
      </c>
      <c r="B51" s="1">
        <v>-92.844552683204896</v>
      </c>
      <c r="C51" s="1">
        <v>-92.844552682</v>
      </c>
      <c r="D51" s="1">
        <f>B51-C51</f>
        <v>-1.2048957387378323E-9</v>
      </c>
      <c r="E51" s="1"/>
      <c r="F51" s="1">
        <v>78</v>
      </c>
      <c r="G51" s="1">
        <v>234</v>
      </c>
      <c r="H51" s="1">
        <f>B48</f>
        <v>33</v>
      </c>
      <c r="I51" s="1">
        <f>D48</f>
        <v>37</v>
      </c>
      <c r="J51" s="1"/>
      <c r="K51" s="1">
        <f>F51*(H51^4) + G51*(I51^4) + (F51+G51)*(H51^2)*(I51^2)</f>
        <v>996197904</v>
      </c>
      <c r="L51" s="1">
        <f>K51/K51</f>
        <v>1</v>
      </c>
    </row>
    <row r="52" spans="1:1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2" t="s">
        <v>0</v>
      </c>
      <c r="B53" s="2" t="s">
        <v>2</v>
      </c>
      <c r="C53" s="2" t="s">
        <v>1</v>
      </c>
      <c r="D53" s="2" t="s">
        <v>3</v>
      </c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2" t="s">
        <v>91</v>
      </c>
      <c r="B54" s="2">
        <f>B48</f>
        <v>33</v>
      </c>
      <c r="C54" s="2" t="s">
        <v>87</v>
      </c>
      <c r="D54" s="2">
        <v>30</v>
      </c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1" t="s">
        <v>8</v>
      </c>
      <c r="B55" s="1" t="s">
        <v>4</v>
      </c>
      <c r="C55" s="1" t="s">
        <v>5</v>
      </c>
      <c r="D55" s="1" t="s">
        <v>6</v>
      </c>
      <c r="E55" s="1"/>
      <c r="F55" s="1" t="s">
        <v>92</v>
      </c>
      <c r="G55" s="4" t="s">
        <v>93</v>
      </c>
      <c r="H55" s="1" t="s">
        <v>95</v>
      </c>
      <c r="I55" s="1" t="s">
        <v>94</v>
      </c>
      <c r="J55" s="1"/>
      <c r="K55" s="1" t="s">
        <v>96</v>
      </c>
      <c r="L55" s="1" t="s">
        <v>97</v>
      </c>
    </row>
    <row r="56" spans="1:12" x14ac:dyDescent="0.2">
      <c r="A56" s="1" t="s">
        <v>9</v>
      </c>
      <c r="B56" s="1">
        <v>-92.844550440415404</v>
      </c>
      <c r="C56" s="1">
        <v>-92.844550439200006</v>
      </c>
      <c r="D56" s="1">
        <f>B56-C56</f>
        <v>-1.2153975603723666E-9</v>
      </c>
      <c r="E56" s="1"/>
      <c r="F56" s="1">
        <v>71</v>
      </c>
      <c r="G56" s="1">
        <v>71</v>
      </c>
      <c r="H56" s="1">
        <f>B54</f>
        <v>33</v>
      </c>
      <c r="I56" s="1">
        <f>D54</f>
        <v>30</v>
      </c>
      <c r="J56" s="1"/>
      <c r="K56" s="1">
        <f>F56*(H56^4) + G56*(I56^4) + (F56+G56)*(H56^2)*(I56^2)</f>
        <v>280884591</v>
      </c>
      <c r="L56" s="1">
        <f>K56/K57</f>
        <v>0.47783056215360253</v>
      </c>
    </row>
    <row r="57" spans="1:12" x14ac:dyDescent="0.2">
      <c r="A57" s="1" t="s">
        <v>10</v>
      </c>
      <c r="B57" s="1">
        <v>-92.844550440396404</v>
      </c>
      <c r="C57" s="1">
        <v>-92.844550439200006</v>
      </c>
      <c r="D57" s="1">
        <f>B57-C57</f>
        <v>-1.1963976476181415E-9</v>
      </c>
      <c r="E57" s="1"/>
      <c r="F57" s="1">
        <v>78</v>
      </c>
      <c r="G57" s="1">
        <v>234</v>
      </c>
      <c r="H57" s="1">
        <f>B54</f>
        <v>33</v>
      </c>
      <c r="I57" s="1">
        <f>D54</f>
        <v>30</v>
      </c>
      <c r="J57" s="1"/>
      <c r="K57" s="1">
        <f>F57*(H57^4) + G57*(I57^4) + (F57+G57)*(H57^2)*(I57^2)</f>
        <v>587833038</v>
      </c>
      <c r="L57" s="1">
        <f>K57/K57</f>
        <v>1</v>
      </c>
    </row>
    <row r="58" spans="1:12" x14ac:dyDescent="0.2">
      <c r="A58" s="1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2" t="s">
        <v>0</v>
      </c>
      <c r="B59" s="2" t="s">
        <v>2</v>
      </c>
      <c r="C59" s="2" t="s">
        <v>1</v>
      </c>
      <c r="D59" s="2" t="s">
        <v>3</v>
      </c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2" t="s">
        <v>91</v>
      </c>
      <c r="B60" s="2">
        <f>B48</f>
        <v>33</v>
      </c>
      <c r="C60" s="2" t="s">
        <v>86</v>
      </c>
      <c r="D60" s="2">
        <v>23</v>
      </c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1" t="s">
        <v>8</v>
      </c>
      <c r="B61" s="1" t="s">
        <v>13</v>
      </c>
      <c r="C61" s="1" t="s">
        <v>5</v>
      </c>
      <c r="D61" s="1" t="s">
        <v>6</v>
      </c>
      <c r="E61" s="1"/>
      <c r="F61" s="1" t="s">
        <v>92</v>
      </c>
      <c r="G61" s="4" t="s">
        <v>93</v>
      </c>
      <c r="H61" s="1" t="s">
        <v>95</v>
      </c>
      <c r="I61" s="1" t="s">
        <v>94</v>
      </c>
      <c r="J61" s="1"/>
      <c r="K61" s="1" t="s">
        <v>96</v>
      </c>
      <c r="L61" s="1" t="s">
        <v>97</v>
      </c>
    </row>
    <row r="62" spans="1:12" x14ac:dyDescent="0.2">
      <c r="A62" s="1" t="s">
        <v>9</v>
      </c>
      <c r="B62" s="1">
        <v>-92.844531342967002</v>
      </c>
      <c r="C62" s="1">
        <v>-92.844531341700005</v>
      </c>
      <c r="D62" s="1">
        <f>B62-C62</f>
        <v>-1.266997173843265E-9</v>
      </c>
      <c r="E62" s="1"/>
      <c r="F62" s="1">
        <v>62</v>
      </c>
      <c r="G62" s="1">
        <v>62</v>
      </c>
      <c r="H62" s="1">
        <f>B60</f>
        <v>33</v>
      </c>
      <c r="I62" s="1">
        <f>D60</f>
        <v>23</v>
      </c>
      <c r="J62" s="1"/>
      <c r="K62" s="1">
        <f>F62*(H62^4) + G62*(I62^4) + (F62+G62)*(H62^2)*(I62^2)</f>
        <v>162311288</v>
      </c>
      <c r="L62" s="1">
        <f>K62/K63</f>
        <v>0.49182465791034824</v>
      </c>
    </row>
    <row r="63" spans="1:12" x14ac:dyDescent="0.2">
      <c r="A63" s="1" t="s">
        <v>10</v>
      </c>
      <c r="B63" s="1">
        <v>-92.8445313429484</v>
      </c>
      <c r="C63" s="1">
        <v>-92.844531341700005</v>
      </c>
      <c r="D63" s="1">
        <f>B63-C63</f>
        <v>-1.2483951650210656E-9</v>
      </c>
      <c r="E63" s="1"/>
      <c r="F63" s="1">
        <v>78</v>
      </c>
      <c r="G63" s="1">
        <v>225</v>
      </c>
      <c r="H63" s="1">
        <f>B60</f>
        <v>33</v>
      </c>
      <c r="I63" s="1">
        <f>D60</f>
        <v>23</v>
      </c>
      <c r="J63" s="1"/>
      <c r="K63" s="1">
        <f>F63*(H63^4) + G63*(I63^4) + (F63+G63)*(H63^2)*(I63^2)</f>
        <v>330018606</v>
      </c>
      <c r="L63" s="1">
        <f>K63/K63</f>
        <v>1</v>
      </c>
    </row>
    <row r="64" spans="1:1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143" spans="1:12" x14ac:dyDescent="0.2">
      <c r="A143" s="2" t="s">
        <v>0</v>
      </c>
      <c r="B143" s="2" t="s">
        <v>2</v>
      </c>
      <c r="C143" s="2" t="s">
        <v>1</v>
      </c>
      <c r="D143" s="2" t="s">
        <v>3</v>
      </c>
      <c r="E143" s="1"/>
      <c r="F143" s="1"/>
      <c r="G143" s="1"/>
      <c r="H143" s="1"/>
      <c r="I143" s="1"/>
      <c r="J143" s="1"/>
      <c r="K143" s="1"/>
      <c r="L143" s="1"/>
    </row>
    <row r="144" spans="1:12" x14ac:dyDescent="0.2">
      <c r="A144" s="2" t="s">
        <v>90</v>
      </c>
      <c r="B144" s="2">
        <v>140</v>
      </c>
      <c r="C144" s="2" t="s">
        <v>87</v>
      </c>
      <c r="D144" s="2">
        <v>30</v>
      </c>
      <c r="E144" s="1"/>
      <c r="F144" s="1"/>
      <c r="G144" s="1"/>
      <c r="H144" s="1"/>
      <c r="I144" s="1"/>
      <c r="J144" s="1"/>
      <c r="K144" s="1"/>
      <c r="L144" s="1"/>
    </row>
    <row r="145" spans="1:12" x14ac:dyDescent="0.2">
      <c r="A145" s="1" t="s">
        <v>8</v>
      </c>
      <c r="B145" s="1" t="s">
        <v>4</v>
      </c>
      <c r="C145" s="1" t="s">
        <v>5</v>
      </c>
      <c r="D145" s="1" t="s">
        <v>6</v>
      </c>
      <c r="E145" s="1"/>
      <c r="F145" s="1" t="s">
        <v>92</v>
      </c>
      <c r="G145" s="4" t="s">
        <v>93</v>
      </c>
      <c r="H145" s="1" t="s">
        <v>95</v>
      </c>
      <c r="I145" s="1" t="s">
        <v>94</v>
      </c>
      <c r="J145" s="1"/>
      <c r="K145" s="1" t="s">
        <v>96</v>
      </c>
      <c r="L145" s="1" t="s">
        <v>99</v>
      </c>
    </row>
    <row r="146" spans="1:12" x14ac:dyDescent="0.2">
      <c r="A146" s="1" t="s">
        <v>9</v>
      </c>
      <c r="B146" s="1">
        <v>-92.874314976426106</v>
      </c>
      <c r="C146" s="1">
        <v>-92.874315183899995</v>
      </c>
      <c r="D146" s="1">
        <f>B146-C146</f>
        <v>2.0747388873587624E-7</v>
      </c>
      <c r="E146" s="1"/>
      <c r="F146" s="1">
        <v>89</v>
      </c>
      <c r="G146" s="1">
        <v>89</v>
      </c>
      <c r="H146" s="1">
        <f>B144</f>
        <v>140</v>
      </c>
      <c r="I146" s="1">
        <f>D144</f>
        <v>30</v>
      </c>
      <c r="J146" s="1"/>
      <c r="K146" s="1">
        <f>F146*(H146^4) + G146*(I146^4) + (F146+G146)*(H146^2)*(I146^2)</f>
        <v>37402250000</v>
      </c>
      <c r="L146" s="1">
        <f>K146/K147</f>
        <v>0.8401639344262295</v>
      </c>
    </row>
    <row r="147" spans="1:12" x14ac:dyDescent="0.2">
      <c r="A147" s="1" t="s">
        <v>10</v>
      </c>
      <c r="B147" s="1">
        <v>-92.874314976356402</v>
      </c>
      <c r="C147" s="1">
        <v>-92.874315183899995</v>
      </c>
      <c r="D147" s="1">
        <f>B147-C147</f>
        <v>2.0754359297825431E-7</v>
      </c>
      <c r="E147" s="1"/>
      <c r="F147" s="1">
        <v>95</v>
      </c>
      <c r="G147" s="1">
        <v>344</v>
      </c>
      <c r="H147" s="1">
        <f>B144</f>
        <v>140</v>
      </c>
      <c r="I147" s="1">
        <f>D144</f>
        <v>30</v>
      </c>
      <c r="J147" s="1"/>
      <c r="K147" s="1">
        <f>F147*(H147^4) + G147*(I147^4) + (F147+G147)*(H147^2)*(I147^2)</f>
        <v>44517800000</v>
      </c>
      <c r="L147" s="1">
        <f>K147/K147</f>
        <v>1</v>
      </c>
    </row>
    <row r="149" spans="1:12" x14ac:dyDescent="0.2">
      <c r="A149" s="2" t="s">
        <v>0</v>
      </c>
      <c r="B149" s="2" t="s">
        <v>2</v>
      </c>
      <c r="C149" s="2" t="s">
        <v>1</v>
      </c>
      <c r="D149" s="2" t="s">
        <v>3</v>
      </c>
      <c r="E149" s="1"/>
      <c r="F149" s="1"/>
      <c r="G149" s="1"/>
      <c r="H149" s="1"/>
      <c r="I149" s="1"/>
      <c r="J149" s="1"/>
      <c r="K149" s="1"/>
      <c r="L149" s="1"/>
    </row>
    <row r="150" spans="1:12" x14ac:dyDescent="0.2">
      <c r="A150" s="2" t="s">
        <v>85</v>
      </c>
      <c r="B150" s="2">
        <v>74</v>
      </c>
      <c r="C150" s="2" t="s">
        <v>87</v>
      </c>
      <c r="D150" s="2">
        <v>30</v>
      </c>
      <c r="E150" s="1"/>
      <c r="F150" s="1"/>
      <c r="G150" s="1"/>
      <c r="H150" s="1"/>
      <c r="I150" s="1"/>
      <c r="J150" s="1"/>
      <c r="K150" s="1"/>
      <c r="L150" s="1"/>
    </row>
    <row r="151" spans="1:12" x14ac:dyDescent="0.2">
      <c r="A151" s="1" t="s">
        <v>8</v>
      </c>
      <c r="B151" s="1" t="s">
        <v>4</v>
      </c>
      <c r="C151" s="1" t="s">
        <v>5</v>
      </c>
      <c r="D151" s="1" t="s">
        <v>6</v>
      </c>
      <c r="E151" s="1"/>
      <c r="F151" s="1" t="s">
        <v>92</v>
      </c>
      <c r="G151" s="4" t="s">
        <v>93</v>
      </c>
      <c r="H151" s="1" t="s">
        <v>95</v>
      </c>
      <c r="I151" s="1" t="s">
        <v>94</v>
      </c>
      <c r="J151" s="1"/>
      <c r="K151" s="1" t="s">
        <v>96</v>
      </c>
      <c r="L151" s="1" t="s">
        <v>99</v>
      </c>
    </row>
    <row r="152" spans="1:12" x14ac:dyDescent="0.2">
      <c r="A152" s="1" t="s">
        <v>9</v>
      </c>
      <c r="B152" s="1">
        <v>-92.867903817933197</v>
      </c>
      <c r="C152" s="1">
        <v>-92.867903950100001</v>
      </c>
      <c r="D152" s="1">
        <f>B152-C152</f>
        <v>1.321668037235213E-7</v>
      </c>
      <c r="E152" s="1"/>
      <c r="F152" s="1">
        <v>75</v>
      </c>
      <c r="G152" s="1">
        <v>75</v>
      </c>
      <c r="H152" s="1">
        <f>B150</f>
        <v>74</v>
      </c>
      <c r="I152" s="1">
        <f>D150</f>
        <v>30</v>
      </c>
      <c r="J152" s="1"/>
      <c r="K152" s="1">
        <f>F152*(H152^4) + G152*(I152^4) + (F152+G152)*(H152^2)*(I152^2)</f>
        <v>3049003200</v>
      </c>
      <c r="L152" s="1">
        <f>K152/K153</f>
        <v>0.65812290465888257</v>
      </c>
    </row>
    <row r="153" spans="1:12" x14ac:dyDescent="0.2">
      <c r="A153" s="1" t="s">
        <v>10</v>
      </c>
      <c r="B153" s="1">
        <v>-92.8679038178757</v>
      </c>
      <c r="C153" s="1">
        <v>-92.867903950100001</v>
      </c>
      <c r="D153" s="1">
        <f>B153-C153</f>
        <v>1.3222430084169901E-7</v>
      </c>
      <c r="E153" s="1"/>
      <c r="F153" s="1">
        <v>87</v>
      </c>
      <c r="G153" s="1">
        <v>278</v>
      </c>
      <c r="H153" s="1">
        <f>B150</f>
        <v>74</v>
      </c>
      <c r="I153" s="1">
        <f>D150</f>
        <v>30</v>
      </c>
      <c r="J153" s="1"/>
      <c r="K153" s="1">
        <f>F153*(H153^4) + G153*(I153^4) + (F153+G153)*(H153^2)*(I153^2)</f>
        <v>4632878112</v>
      </c>
      <c r="L153" s="1">
        <f>K153/K153</f>
        <v>1</v>
      </c>
    </row>
    <row r="155" spans="1:12" x14ac:dyDescent="0.2">
      <c r="A155" s="2" t="s">
        <v>0</v>
      </c>
      <c r="B155" s="2" t="s">
        <v>2</v>
      </c>
      <c r="C155" s="2" t="s">
        <v>1</v>
      </c>
      <c r="D155" s="2" t="s">
        <v>3</v>
      </c>
      <c r="E155" s="1"/>
      <c r="F155" s="1"/>
      <c r="G155" s="1"/>
      <c r="H155" s="1"/>
      <c r="I155" s="1"/>
      <c r="J155" s="1"/>
      <c r="K155" s="1"/>
      <c r="L155" s="1"/>
    </row>
    <row r="156" spans="1:12" x14ac:dyDescent="0.2">
      <c r="A156" s="2" t="s">
        <v>91</v>
      </c>
      <c r="B156" s="2">
        <v>33</v>
      </c>
      <c r="C156" s="2" t="s">
        <v>87</v>
      </c>
      <c r="D156" s="2">
        <v>30</v>
      </c>
      <c r="E156" s="1"/>
      <c r="F156" s="1"/>
      <c r="G156" s="1"/>
      <c r="H156" s="1"/>
      <c r="I156" s="1"/>
      <c r="J156" s="1"/>
      <c r="K156" s="1"/>
      <c r="L156" s="1"/>
    </row>
    <row r="157" spans="1:12" x14ac:dyDescent="0.2">
      <c r="A157" s="1" t="s">
        <v>8</v>
      </c>
      <c r="B157" s="1" t="s">
        <v>4</v>
      </c>
      <c r="C157" s="1" t="s">
        <v>5</v>
      </c>
      <c r="D157" s="1" t="s">
        <v>6</v>
      </c>
      <c r="E157" s="1"/>
      <c r="F157" s="1" t="s">
        <v>92</v>
      </c>
      <c r="G157" s="4" t="s">
        <v>93</v>
      </c>
      <c r="H157" s="1" t="s">
        <v>95</v>
      </c>
      <c r="I157" s="1" t="s">
        <v>94</v>
      </c>
      <c r="J157" s="1"/>
      <c r="K157" s="1" t="s">
        <v>96</v>
      </c>
      <c r="L157" s="1" t="s">
        <v>99</v>
      </c>
    </row>
    <row r="158" spans="1:12" x14ac:dyDescent="0.2">
      <c r="A158" s="1" t="s">
        <v>9</v>
      </c>
      <c r="B158" s="1">
        <v>-92.844550440415404</v>
      </c>
      <c r="C158" s="1">
        <v>-92.844550439200006</v>
      </c>
      <c r="D158" s="1">
        <f>B158-C158</f>
        <v>-1.2153975603723666E-9</v>
      </c>
      <c r="E158" s="1"/>
      <c r="F158" s="1">
        <v>71</v>
      </c>
      <c r="G158" s="1">
        <v>71</v>
      </c>
      <c r="H158" s="1">
        <f>B156</f>
        <v>33</v>
      </c>
      <c r="I158" s="1">
        <f>D156</f>
        <v>30</v>
      </c>
      <c r="J158" s="1"/>
      <c r="K158" s="1">
        <f>F158*(H158^4) + G158*(I158^4) + (F158+G158)*(H158^2)*(I158^2)</f>
        <v>280884591</v>
      </c>
      <c r="L158" s="1">
        <f>K158/K159</f>
        <v>0.47783056215360253</v>
      </c>
    </row>
    <row r="159" spans="1:12" x14ac:dyDescent="0.2">
      <c r="A159" s="1" t="s">
        <v>10</v>
      </c>
      <c r="B159" s="1">
        <v>-92.844550440396404</v>
      </c>
      <c r="C159" s="1">
        <v>-92.844550439200006</v>
      </c>
      <c r="D159" s="1">
        <f>B159-C159</f>
        <v>-1.1963976476181415E-9</v>
      </c>
      <c r="E159" s="1"/>
      <c r="F159" s="1">
        <v>78</v>
      </c>
      <c r="G159" s="1">
        <v>234</v>
      </c>
      <c r="H159" s="1">
        <f>B156</f>
        <v>33</v>
      </c>
      <c r="I159" s="1">
        <f>D156</f>
        <v>30</v>
      </c>
      <c r="J159" s="1"/>
      <c r="K159" s="1">
        <f>F159*(H159^4) + G159*(I159^4) + (F159+G159)*(H159^2)*(I159^2)</f>
        <v>587833038</v>
      </c>
      <c r="L159" s="1">
        <f>K159/K159</f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E51D-D057-6149-80F4-63B4E534FF79}">
  <sheetPr>
    <tabColor theme="5"/>
  </sheetPr>
  <dimension ref="A1:M68"/>
  <sheetViews>
    <sheetView tabSelected="1" zoomScale="141" workbookViewId="0">
      <selection activeCell="E7" sqref="E7"/>
    </sheetView>
  </sheetViews>
  <sheetFormatPr baseColWidth="10" defaultRowHeight="16" x14ac:dyDescent="0.2"/>
  <cols>
    <col min="2" max="3" width="11" bestFit="1" customWidth="1"/>
    <col min="4" max="4" width="12.33203125" customWidth="1"/>
    <col min="5" max="7" width="11" bestFit="1" customWidth="1"/>
    <col min="8" max="8" width="12.5" bestFit="1" customWidth="1"/>
    <col min="11" max="11" width="16.33203125" customWidth="1"/>
  </cols>
  <sheetData>
    <row r="1" spans="1:12" x14ac:dyDescent="0.2">
      <c r="A1" s="2" t="s">
        <v>0</v>
      </c>
      <c r="B1" s="2" t="s">
        <v>2</v>
      </c>
      <c r="C1" s="2" t="s">
        <v>1</v>
      </c>
      <c r="D1" s="2" t="s">
        <v>3</v>
      </c>
      <c r="E1" s="1"/>
      <c r="F1" s="1"/>
      <c r="G1" s="1"/>
      <c r="H1" s="1"/>
      <c r="I1" s="1"/>
      <c r="J1" s="1"/>
      <c r="K1" s="1"/>
      <c r="L1" s="1"/>
    </row>
    <row r="2" spans="1:12" x14ac:dyDescent="0.2">
      <c r="A2" s="2" t="s">
        <v>90</v>
      </c>
      <c r="B2" s="2">
        <v>140</v>
      </c>
      <c r="C2" s="2" t="s">
        <v>88</v>
      </c>
      <c r="D2" s="2">
        <v>37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8</v>
      </c>
      <c r="B3" s="1" t="s">
        <v>4</v>
      </c>
      <c r="C3" s="1" t="s">
        <v>5</v>
      </c>
      <c r="D3" s="1" t="s">
        <v>6</v>
      </c>
      <c r="E3" s="1"/>
      <c r="F3" s="1" t="s">
        <v>92</v>
      </c>
      <c r="G3" s="4" t="s">
        <v>93</v>
      </c>
      <c r="H3" s="1" t="s">
        <v>95</v>
      </c>
      <c r="I3" s="1" t="s">
        <v>94</v>
      </c>
      <c r="J3" s="1"/>
      <c r="K3" s="1" t="s">
        <v>96</v>
      </c>
      <c r="L3" s="1" t="s">
        <v>97</v>
      </c>
    </row>
    <row r="4" spans="1:12" x14ac:dyDescent="0.2">
      <c r="A4" s="1" t="s">
        <v>9</v>
      </c>
      <c r="B4" s="1">
        <v>-199.55232171020899</v>
      </c>
      <c r="C4" s="1">
        <v>-199.5523218056</v>
      </c>
      <c r="D4" s="1">
        <f>B4-C4</f>
        <v>9.5391015975110349E-8</v>
      </c>
      <c r="E4" s="1"/>
      <c r="F4" s="1">
        <v>32</v>
      </c>
      <c r="G4" s="1">
        <v>32</v>
      </c>
      <c r="H4" s="1">
        <f>B2</f>
        <v>140</v>
      </c>
      <c r="I4" s="1">
        <f>D2</f>
        <v>37</v>
      </c>
      <c r="J4" s="1"/>
      <c r="K4" s="1">
        <f>F4*(H4^4) + G4*(I4^4) + (F4+G4)*(H4^2)*(I4^2)</f>
        <v>14070366752</v>
      </c>
      <c r="L4" s="1">
        <f>K4/K5</f>
        <v>0.90522501521056686</v>
      </c>
    </row>
    <row r="5" spans="1:12" x14ac:dyDescent="0.2">
      <c r="A5" s="1" t="s">
        <v>10</v>
      </c>
      <c r="B5" s="1">
        <v>-199.55232171020899</v>
      </c>
      <c r="C5" s="1">
        <v>-199.5523218056</v>
      </c>
      <c r="D5" s="1">
        <f>B5-C5</f>
        <v>9.5391015975110349E-8</v>
      </c>
      <c r="E5" s="1"/>
      <c r="F5" s="1">
        <v>33</v>
      </c>
      <c r="G5" s="1">
        <v>69</v>
      </c>
      <c r="H5" s="1">
        <f>B2</f>
        <v>140</v>
      </c>
      <c r="I5" s="1">
        <f>D2</f>
        <v>37</v>
      </c>
      <c r="J5" s="1"/>
      <c r="K5" s="1">
        <f>F5*(H5^4) + G5*(I5^4) + (F5+G5)*(H5^2)*(I5^2)</f>
        <v>15543501909</v>
      </c>
      <c r="L5" s="1">
        <f>K5/K5</f>
        <v>1</v>
      </c>
    </row>
    <row r="6" spans="1:12" x14ac:dyDescent="0.2">
      <c r="A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2" t="s">
        <v>0</v>
      </c>
      <c r="B7" s="2" t="s">
        <v>2</v>
      </c>
      <c r="C7" s="2" t="s">
        <v>1</v>
      </c>
      <c r="D7" s="2" t="s">
        <v>3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2" t="s">
        <v>90</v>
      </c>
      <c r="B8" s="2">
        <f>B2</f>
        <v>140</v>
      </c>
      <c r="C8" s="2" t="s">
        <v>87</v>
      </c>
      <c r="D8" s="2">
        <v>30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 t="s">
        <v>8</v>
      </c>
      <c r="B9" s="1" t="s">
        <v>4</v>
      </c>
      <c r="C9" s="1" t="s">
        <v>5</v>
      </c>
      <c r="D9" s="1" t="s">
        <v>6</v>
      </c>
      <c r="E9" s="1"/>
      <c r="F9" s="1" t="s">
        <v>92</v>
      </c>
      <c r="G9" s="4" t="s">
        <v>93</v>
      </c>
      <c r="H9" s="1" t="s">
        <v>95</v>
      </c>
      <c r="I9" s="1" t="s">
        <v>94</v>
      </c>
      <c r="J9" s="1"/>
      <c r="K9" s="1" t="s">
        <v>96</v>
      </c>
      <c r="L9" s="1" t="s">
        <v>97</v>
      </c>
    </row>
    <row r="10" spans="1:12" x14ac:dyDescent="0.2">
      <c r="A10" s="1" t="s">
        <v>9</v>
      </c>
      <c r="B10" s="1">
        <v>-199.55232171020899</v>
      </c>
      <c r="C10" s="1">
        <v>-199.5523218056</v>
      </c>
      <c r="D10" s="1">
        <f>B10-C10</f>
        <v>9.5391015975110349E-8</v>
      </c>
      <c r="E10" s="1"/>
      <c r="F10" s="1">
        <v>33</v>
      </c>
      <c r="G10" s="1">
        <v>33</v>
      </c>
      <c r="H10" s="1">
        <f>B8</f>
        <v>140</v>
      </c>
      <c r="I10" s="1">
        <f>D8</f>
        <v>30</v>
      </c>
      <c r="J10" s="1"/>
      <c r="K10" s="1">
        <f>F10*(H10^4) + G10*(I10^4) + (F10+G10)*(H10^2)*(I10^2)</f>
        <v>13868250000</v>
      </c>
      <c r="L10" s="1">
        <f>K10/K11</f>
        <v>0.95429538721963603</v>
      </c>
    </row>
    <row r="11" spans="1:12" x14ac:dyDescent="0.2">
      <c r="A11" s="1" t="s">
        <v>10</v>
      </c>
      <c r="B11" s="1">
        <v>-199.55232171020899</v>
      </c>
      <c r="C11" s="1">
        <v>-199.5523218056</v>
      </c>
      <c r="D11" s="1">
        <f>B11-C11</f>
        <v>9.5391015975110349E-8</v>
      </c>
      <c r="E11" s="1"/>
      <c r="F11" s="1">
        <v>33</v>
      </c>
      <c r="G11" s="1">
        <v>69</v>
      </c>
      <c r="H11" s="1">
        <f>B8</f>
        <v>140</v>
      </c>
      <c r="I11" s="1">
        <f>D8</f>
        <v>30</v>
      </c>
      <c r="J11" s="1"/>
      <c r="K11" s="1">
        <f>F11*(H11^4) + G11*(I11^4) + (F11+G11)*(H11^2)*(I11^2)</f>
        <v>14532450000</v>
      </c>
      <c r="L11" s="1">
        <f>K11/K11</f>
        <v>1</v>
      </c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2" t="s">
        <v>0</v>
      </c>
      <c r="B13" s="2" t="s">
        <v>2</v>
      </c>
      <c r="C13" s="2" t="s">
        <v>1</v>
      </c>
      <c r="D13" s="2" t="s">
        <v>3</v>
      </c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2" t="s">
        <v>90</v>
      </c>
      <c r="B14" s="2">
        <f>B2</f>
        <v>140</v>
      </c>
      <c r="C14" s="2" t="s">
        <v>86</v>
      </c>
      <c r="D14" s="2">
        <v>23</v>
      </c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 t="s">
        <v>8</v>
      </c>
      <c r="B15" s="1" t="s">
        <v>13</v>
      </c>
      <c r="C15" s="1" t="s">
        <v>5</v>
      </c>
      <c r="D15" s="1" t="s">
        <v>6</v>
      </c>
      <c r="E15" s="1"/>
      <c r="F15" s="1" t="s">
        <v>92</v>
      </c>
      <c r="G15" s="4" t="s">
        <v>93</v>
      </c>
      <c r="H15" s="1" t="s">
        <v>95</v>
      </c>
      <c r="I15" s="1" t="s">
        <v>94</v>
      </c>
      <c r="J15" s="1"/>
      <c r="K15" s="1" t="s">
        <v>96</v>
      </c>
      <c r="L15" s="1" t="s">
        <v>97</v>
      </c>
    </row>
    <row r="16" spans="1:12" x14ac:dyDescent="0.2">
      <c r="A16" s="1" t="s">
        <v>9</v>
      </c>
      <c r="B16" s="1">
        <v>-199.55232159262101</v>
      </c>
      <c r="C16" s="1">
        <v>-199.55232168800001</v>
      </c>
      <c r="D16" s="1">
        <f>B16-C16</f>
        <v>9.5378993592021288E-8</v>
      </c>
      <c r="E16" s="1"/>
      <c r="F16" s="1">
        <v>30</v>
      </c>
      <c r="G16" s="1">
        <v>30</v>
      </c>
      <c r="H16" s="1">
        <f>B14</f>
        <v>140</v>
      </c>
      <c r="I16" s="1">
        <f>D14</f>
        <v>23</v>
      </c>
      <c r="J16" s="1"/>
      <c r="K16" s="1">
        <f>F16*(H16^4) + G16*(I16^4) + (F16+G16)*(H16^2)*(I16^2)</f>
        <v>12155299230</v>
      </c>
      <c r="L16" s="1">
        <f>K16/K17</f>
        <v>0.57059355449538374</v>
      </c>
    </row>
    <row r="17" spans="1:13" x14ac:dyDescent="0.2">
      <c r="A17" s="1" t="s">
        <v>102</v>
      </c>
      <c r="B17" s="1">
        <v>-199.43636182498699</v>
      </c>
      <c r="C17" s="1">
        <v>-199.55232168800001</v>
      </c>
      <c r="D17" s="1">
        <f>B17-C17</f>
        <v>0.11595986301301764</v>
      </c>
      <c r="E17" s="1"/>
      <c r="F17" s="1">
        <v>51</v>
      </c>
      <c r="G17" s="1">
        <v>111</v>
      </c>
      <c r="H17" s="1">
        <f>B14</f>
        <v>140</v>
      </c>
      <c r="I17" s="1">
        <f>D14</f>
        <v>23</v>
      </c>
      <c r="J17" s="1"/>
      <c r="K17" s="1">
        <f>F17*(H17^4) + G17*(I17^4) + (F17+G17)*(H17^2)*(I17^2)</f>
        <v>21302903151</v>
      </c>
      <c r="L17" s="1">
        <f>K17/K17</f>
        <v>1</v>
      </c>
    </row>
    <row r="18" spans="1:13" x14ac:dyDescent="0.2">
      <c r="A18" s="1" t="s">
        <v>98</v>
      </c>
      <c r="B18" s="1">
        <v>-199.55232159261999</v>
      </c>
      <c r="C18" s="1">
        <v>-199.55232168800001</v>
      </c>
      <c r="D18" s="1">
        <f t="shared" ref="D18:D21" si="0">B18-C18</f>
        <v>9.5380016773560783E-8</v>
      </c>
      <c r="E18" s="1"/>
      <c r="F18">
        <v>31</v>
      </c>
      <c r="G18">
        <v>733</v>
      </c>
      <c r="H18" s="1">
        <v>140</v>
      </c>
      <c r="I18" s="1">
        <v>23</v>
      </c>
      <c r="J18" s="1"/>
      <c r="K18" s="1">
        <f t="shared" ref="K18:K20" si="1">F18*(H18^4) + G18*(I18^4) + (F18+G18)*(H18^2)*(I18^2)</f>
        <v>20035541053</v>
      </c>
      <c r="L18" s="1">
        <f t="shared" ref="L18:L20" si="2">K18/K18</f>
        <v>1</v>
      </c>
      <c r="M18" t="s">
        <v>89</v>
      </c>
    </row>
    <row r="19" spans="1:13" x14ac:dyDescent="0.2">
      <c r="A19" s="1" t="s">
        <v>100</v>
      </c>
      <c r="B19" s="1">
        <v>-199.55232159262101</v>
      </c>
      <c r="C19" s="1">
        <v>-199.55232168800001</v>
      </c>
      <c r="D19" s="1">
        <f t="shared" si="0"/>
        <v>9.5378993592021288E-8</v>
      </c>
      <c r="E19" s="1"/>
      <c r="F19" s="1">
        <v>31</v>
      </c>
      <c r="G19" s="1">
        <v>386</v>
      </c>
      <c r="H19" s="1">
        <v>140</v>
      </c>
      <c r="I19" s="1">
        <v>23</v>
      </c>
      <c r="J19" s="1"/>
      <c r="K19" s="1">
        <f t="shared" si="1"/>
        <v>16340601426</v>
      </c>
      <c r="L19" s="1">
        <f t="shared" si="2"/>
        <v>1</v>
      </c>
    </row>
    <row r="20" spans="1:13" x14ac:dyDescent="0.2">
      <c r="A20" s="1" t="s">
        <v>101</v>
      </c>
      <c r="B20" s="1">
        <v>-199.55232159262101</v>
      </c>
      <c r="C20" s="1">
        <v>-199.55232168800001</v>
      </c>
      <c r="D20" s="1">
        <f t="shared" si="0"/>
        <v>9.5378993592021288E-8</v>
      </c>
      <c r="E20" s="1"/>
      <c r="F20" s="1">
        <v>31</v>
      </c>
      <c r="G20" s="1">
        <v>152</v>
      </c>
      <c r="H20" s="1">
        <v>140</v>
      </c>
      <c r="I20" s="1">
        <v>23</v>
      </c>
      <c r="J20" s="1"/>
      <c r="K20" s="1">
        <f t="shared" si="1"/>
        <v>13848913032</v>
      </c>
      <c r="L20" s="1">
        <f t="shared" si="2"/>
        <v>1</v>
      </c>
    </row>
    <row r="21" spans="1:1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3" x14ac:dyDescent="0.2">
      <c r="A24" s="2" t="s">
        <v>0</v>
      </c>
      <c r="B24" s="2" t="s">
        <v>2</v>
      </c>
      <c r="C24" s="2" t="s">
        <v>1</v>
      </c>
      <c r="D24" s="2" t="s">
        <v>3</v>
      </c>
      <c r="E24" s="1"/>
      <c r="F24" s="1"/>
      <c r="G24" s="1"/>
      <c r="H24" s="1"/>
      <c r="I24" s="1"/>
      <c r="J24" s="1"/>
      <c r="K24" s="1"/>
      <c r="L24" s="1"/>
    </row>
    <row r="25" spans="1:13" x14ac:dyDescent="0.2">
      <c r="A25" s="2" t="s">
        <v>85</v>
      </c>
      <c r="B25" s="2">
        <v>74</v>
      </c>
      <c r="C25" s="2" t="s">
        <v>88</v>
      </c>
      <c r="D25" s="2">
        <v>37</v>
      </c>
      <c r="E25" s="1"/>
      <c r="F25" s="1"/>
      <c r="G25" s="1"/>
      <c r="H25" s="1"/>
      <c r="I25" s="1"/>
      <c r="J25" s="1"/>
      <c r="K25" s="1"/>
      <c r="L25" s="1"/>
    </row>
    <row r="26" spans="1:13" x14ac:dyDescent="0.2">
      <c r="A26" s="1" t="s">
        <v>8</v>
      </c>
      <c r="B26" s="1" t="s">
        <v>4</v>
      </c>
      <c r="C26" s="1" t="s">
        <v>5</v>
      </c>
      <c r="D26" s="1" t="s">
        <v>6</v>
      </c>
      <c r="E26" s="1"/>
      <c r="F26" s="1" t="s">
        <v>92</v>
      </c>
      <c r="G26" s="4" t="s">
        <v>93</v>
      </c>
      <c r="H26" s="1" t="s">
        <v>95</v>
      </c>
      <c r="I26" s="1" t="s">
        <v>94</v>
      </c>
      <c r="J26" s="1"/>
      <c r="K26" s="1" t="s">
        <v>96</v>
      </c>
      <c r="L26" s="1" t="s">
        <v>97</v>
      </c>
    </row>
    <row r="27" spans="1:13" x14ac:dyDescent="0.2">
      <c r="A27" s="1" t="s">
        <v>9</v>
      </c>
      <c r="B27" s="1">
        <v>-199.52742219440501</v>
      </c>
      <c r="C27" s="1">
        <v>-199.52742245350001</v>
      </c>
      <c r="D27" s="1">
        <f>B27-C27</f>
        <v>2.5909500322995882E-7</v>
      </c>
      <c r="E27" s="1"/>
      <c r="F27" s="1">
        <v>31</v>
      </c>
      <c r="G27" s="1">
        <v>31</v>
      </c>
      <c r="H27" s="1">
        <f>B25</f>
        <v>74</v>
      </c>
      <c r="I27" s="1">
        <f>D25</f>
        <v>37</v>
      </c>
      <c r="J27" s="1"/>
      <c r="K27" s="1">
        <f>F27*(H27^4) + G27*(I27^4) + (F27+G27)*(H27^2)*(I27^2)</f>
        <v>1452474775</v>
      </c>
      <c r="L27" s="1">
        <f>K27/K28</f>
        <v>0.83783783783783783</v>
      </c>
    </row>
    <row r="28" spans="1:13" x14ac:dyDescent="0.2">
      <c r="A28" s="1" t="s">
        <v>10</v>
      </c>
      <c r="B28" s="1">
        <v>-199.52742219440501</v>
      </c>
      <c r="C28" s="1">
        <v>-199.52742245350001</v>
      </c>
      <c r="D28" s="1">
        <f>B28-C28</f>
        <v>2.5909500322995882E-7</v>
      </c>
      <c r="E28" s="1"/>
      <c r="F28" s="1">
        <v>31</v>
      </c>
      <c r="G28" s="1">
        <v>61</v>
      </c>
      <c r="H28" s="1">
        <f>B25</f>
        <v>74</v>
      </c>
      <c r="I28" s="1">
        <f>D25</f>
        <v>37</v>
      </c>
      <c r="J28" s="1"/>
      <c r="K28" s="1">
        <f>F28*(H28^4) + G28*(I28^4) + (F28+G28)*(H28^2)*(I28^2)</f>
        <v>1733598925</v>
      </c>
      <c r="L28" s="1">
        <f>K28/K28</f>
        <v>1</v>
      </c>
    </row>
    <row r="29" spans="1:1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3" x14ac:dyDescent="0.2">
      <c r="A30" s="2" t="s">
        <v>0</v>
      </c>
      <c r="B30" s="2" t="s">
        <v>2</v>
      </c>
      <c r="C30" s="2" t="s">
        <v>1</v>
      </c>
      <c r="D30" s="2" t="s">
        <v>3</v>
      </c>
      <c r="E30" s="1"/>
      <c r="F30" s="1"/>
      <c r="G30" s="1"/>
      <c r="H30" s="1"/>
      <c r="I30" s="1"/>
      <c r="J30" s="1"/>
      <c r="K30" s="1"/>
      <c r="L30" s="1"/>
    </row>
    <row r="31" spans="1:13" x14ac:dyDescent="0.2">
      <c r="A31" s="2" t="s">
        <v>85</v>
      </c>
      <c r="B31" s="2">
        <f>B25</f>
        <v>74</v>
      </c>
      <c r="C31" s="2" t="s">
        <v>87</v>
      </c>
      <c r="D31" s="2">
        <v>30</v>
      </c>
      <c r="E31" s="1"/>
      <c r="F31" s="1"/>
      <c r="G31" s="1"/>
      <c r="H31" s="1"/>
      <c r="I31" s="1"/>
      <c r="J31" s="1"/>
      <c r="K31" s="1"/>
      <c r="L31" s="1"/>
    </row>
    <row r="32" spans="1:13" x14ac:dyDescent="0.2">
      <c r="A32" s="1" t="s">
        <v>8</v>
      </c>
      <c r="B32" s="1" t="s">
        <v>4</v>
      </c>
      <c r="C32" s="1" t="s">
        <v>5</v>
      </c>
      <c r="D32" s="1" t="s">
        <v>6</v>
      </c>
      <c r="E32" s="1"/>
      <c r="F32" s="1" t="s">
        <v>92</v>
      </c>
      <c r="G32" s="4" t="s">
        <v>93</v>
      </c>
      <c r="H32" s="1" t="s">
        <v>95</v>
      </c>
      <c r="I32" s="1" t="s">
        <v>94</v>
      </c>
      <c r="J32" s="1"/>
      <c r="K32" s="1" t="s">
        <v>96</v>
      </c>
      <c r="L32" s="1" t="s">
        <v>97</v>
      </c>
    </row>
    <row r="33" spans="1:12" x14ac:dyDescent="0.2">
      <c r="A33" s="1" t="s">
        <v>9</v>
      </c>
      <c r="B33" s="1">
        <v>-199.527422194406</v>
      </c>
      <c r="C33" s="1">
        <v>-199.52742245350001</v>
      </c>
      <c r="D33" s="1">
        <f>B33-C33</f>
        <v>2.5909400847012876E-7</v>
      </c>
      <c r="E33" s="1"/>
      <c r="F33" s="1">
        <v>31</v>
      </c>
      <c r="G33" s="1">
        <v>31</v>
      </c>
      <c r="H33" s="1">
        <f>B31</f>
        <v>74</v>
      </c>
      <c r="I33" s="1">
        <f>D31</f>
        <v>30</v>
      </c>
      <c r="J33" s="1"/>
      <c r="K33" s="1">
        <f>F33*(H33^4) + G33*(I33^4) + (F33+G33)*(H33^2)*(I33^2)</f>
        <v>1260254656</v>
      </c>
      <c r="L33" s="1">
        <f>K33/K34</f>
        <v>0.87282297664888542</v>
      </c>
    </row>
    <row r="34" spans="1:12" x14ac:dyDescent="0.2">
      <c r="A34" s="1" t="s">
        <v>10</v>
      </c>
      <c r="B34" s="1">
        <v>-199.527422194406</v>
      </c>
      <c r="C34" s="1">
        <v>-199.52742245350001</v>
      </c>
      <c r="D34" s="1">
        <f>B34-C34</f>
        <v>2.5909400847012876E-7</v>
      </c>
      <c r="E34" s="1"/>
      <c r="F34" s="1">
        <v>31</v>
      </c>
      <c r="G34" s="1">
        <v>63</v>
      </c>
      <c r="H34" s="1">
        <f>B31</f>
        <v>74</v>
      </c>
      <c r="I34" s="1">
        <f>D31</f>
        <v>30</v>
      </c>
      <c r="J34" s="1"/>
      <c r="K34" s="1">
        <f>F34*(H34^4) + G34*(I34^4) + (F34+G34)*(H34^2)*(I34^2)</f>
        <v>1443883456</v>
      </c>
      <c r="L34" s="1">
        <f>K34/K34</f>
        <v>1</v>
      </c>
    </row>
    <row r="35" spans="1:12" x14ac:dyDescent="0.2">
      <c r="A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2" t="s">
        <v>0</v>
      </c>
      <c r="B36" s="2" t="s">
        <v>2</v>
      </c>
      <c r="C36" s="2" t="s">
        <v>1</v>
      </c>
      <c r="D36" s="2" t="s">
        <v>3</v>
      </c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2" t="s">
        <v>85</v>
      </c>
      <c r="B37" s="2">
        <f>B25</f>
        <v>74</v>
      </c>
      <c r="C37" s="2" t="s">
        <v>86</v>
      </c>
      <c r="D37" s="2">
        <v>23</v>
      </c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1" t="s">
        <v>8</v>
      </c>
      <c r="B38" s="1" t="s">
        <v>13</v>
      </c>
      <c r="C38" s="1" t="s">
        <v>5</v>
      </c>
      <c r="D38" s="1" t="s">
        <v>6</v>
      </c>
      <c r="E38" s="1"/>
      <c r="F38" s="1" t="s">
        <v>92</v>
      </c>
      <c r="G38" s="4" t="s">
        <v>93</v>
      </c>
      <c r="H38" s="1" t="s">
        <v>95</v>
      </c>
      <c r="I38" s="1" t="s">
        <v>94</v>
      </c>
      <c r="J38" s="1"/>
      <c r="K38" s="1" t="s">
        <v>96</v>
      </c>
      <c r="L38" s="1" t="s">
        <v>97</v>
      </c>
    </row>
    <row r="39" spans="1:12" x14ac:dyDescent="0.2">
      <c r="A39" s="1" t="s">
        <v>9</v>
      </c>
      <c r="B39" s="1">
        <v>-199.527421214014</v>
      </c>
      <c r="C39" s="1">
        <v>-199.52742147320001</v>
      </c>
      <c r="D39" s="1">
        <f>B39-C39</f>
        <v>2.5918600954355497E-7</v>
      </c>
      <c r="E39" s="1"/>
      <c r="F39" s="1">
        <v>32</v>
      </c>
      <c r="G39" s="1">
        <v>32</v>
      </c>
      <c r="H39" s="1">
        <f>B37</f>
        <v>74</v>
      </c>
      <c r="I39" s="1">
        <f>D37</f>
        <v>23</v>
      </c>
      <c r="J39" s="1"/>
      <c r="K39" s="1">
        <f>F39*(H39^4) + G39*(I39^4) + (F39+G39)*(H39^2)*(I39^2)</f>
        <v>1153920800</v>
      </c>
      <c r="L39" s="1">
        <f>K39/K40</f>
        <v>0.56942032678847643</v>
      </c>
    </row>
    <row r="40" spans="1:12" x14ac:dyDescent="0.2">
      <c r="A40" s="1" t="s">
        <v>102</v>
      </c>
      <c r="B40" s="1">
        <v>-199.40981073401099</v>
      </c>
      <c r="C40" s="1">
        <v>-199.52742147320001</v>
      </c>
      <c r="D40" s="1">
        <f>B40-C40</f>
        <v>0.11761073918901843</v>
      </c>
      <c r="E40" s="1"/>
      <c r="F40" s="1">
        <v>51</v>
      </c>
      <c r="G40" s="1">
        <v>110</v>
      </c>
      <c r="H40" s="1">
        <f>B37</f>
        <v>74</v>
      </c>
      <c r="I40" s="1">
        <f>D37</f>
        <v>23</v>
      </c>
      <c r="J40" s="1"/>
      <c r="K40" s="1">
        <f>F40*(H40^4) + G40*(I40^4) + (F40+G40)*(H40^2)*(I40^2)</f>
        <v>2026483330</v>
      </c>
      <c r="L40" s="1">
        <f>K40/K40</f>
        <v>1</v>
      </c>
    </row>
    <row r="41" spans="1:12" x14ac:dyDescent="0.2">
      <c r="A41" s="1" t="s">
        <v>98</v>
      </c>
      <c r="B41" s="1">
        <v>-199.527421214013</v>
      </c>
      <c r="C41" s="1">
        <v>-199.52742147320001</v>
      </c>
      <c r="D41" s="1">
        <f t="shared" ref="D41:D44" si="3">B41-C41</f>
        <v>2.5918700430338504E-7</v>
      </c>
      <c r="F41">
        <v>31</v>
      </c>
      <c r="G41">
        <v>733</v>
      </c>
      <c r="H41" s="1"/>
      <c r="I41" s="1"/>
      <c r="J41" s="1"/>
      <c r="K41" s="1"/>
      <c r="L41" s="1"/>
    </row>
    <row r="42" spans="1:12" x14ac:dyDescent="0.2">
      <c r="A42" s="1" t="s">
        <v>100</v>
      </c>
      <c r="B42" s="1">
        <v>-199.527421214014</v>
      </c>
      <c r="C42" s="1">
        <v>-199.52742147320001</v>
      </c>
      <c r="D42" s="1">
        <f t="shared" si="3"/>
        <v>2.5918600954355497E-7</v>
      </c>
      <c r="E42" s="1"/>
      <c r="F42" s="1">
        <v>31</v>
      </c>
      <c r="G42" s="1">
        <v>354</v>
      </c>
      <c r="H42" s="1"/>
      <c r="I42" s="1"/>
      <c r="J42" s="1"/>
      <c r="K42" s="1"/>
      <c r="L42" s="1"/>
    </row>
    <row r="43" spans="1:12" x14ac:dyDescent="0.2">
      <c r="A43" s="1" t="s">
        <v>101</v>
      </c>
      <c r="B43" s="1">
        <v>-199.527421214013</v>
      </c>
      <c r="C43" s="1">
        <v>-199.52742147320001</v>
      </c>
      <c r="D43" s="1">
        <f t="shared" si="3"/>
        <v>2.5918700430338504E-7</v>
      </c>
      <c r="E43" s="1"/>
      <c r="F43" s="1">
        <v>21</v>
      </c>
      <c r="G43" s="1">
        <v>122</v>
      </c>
      <c r="H43" s="1"/>
      <c r="I43" s="1"/>
      <c r="J43" s="1"/>
      <c r="K43" s="1"/>
      <c r="L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2" t="s">
        <v>0</v>
      </c>
      <c r="B47" s="2" t="s">
        <v>2</v>
      </c>
      <c r="C47" s="2" t="s">
        <v>1</v>
      </c>
      <c r="D47" s="2" t="s">
        <v>3</v>
      </c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2" t="s">
        <v>91</v>
      </c>
      <c r="B48" s="2">
        <v>33</v>
      </c>
      <c r="C48" s="2" t="s">
        <v>88</v>
      </c>
      <c r="D48" s="2">
        <v>37</v>
      </c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1" t="s">
        <v>8</v>
      </c>
      <c r="B49" s="1" t="s">
        <v>4</v>
      </c>
      <c r="C49" s="1" t="s">
        <v>5</v>
      </c>
      <c r="D49" s="1" t="s">
        <v>6</v>
      </c>
      <c r="E49" s="1"/>
      <c r="F49" s="1" t="s">
        <v>92</v>
      </c>
      <c r="G49" s="4" t="s">
        <v>93</v>
      </c>
      <c r="H49" s="1" t="s">
        <v>95</v>
      </c>
      <c r="I49" s="1" t="s">
        <v>94</v>
      </c>
      <c r="J49" s="1"/>
      <c r="K49" s="1" t="s">
        <v>96</v>
      </c>
      <c r="L49" s="1" t="s">
        <v>97</v>
      </c>
    </row>
    <row r="50" spans="1:12" x14ac:dyDescent="0.2">
      <c r="A50" s="1" t="s">
        <v>9</v>
      </c>
      <c r="B50" s="1">
        <v>-199.44303826621299</v>
      </c>
      <c r="C50" s="1">
        <v>-199.44303827030001</v>
      </c>
      <c r="D50" s="1">
        <f>B50-C50</f>
        <v>4.0870133943826659E-9</v>
      </c>
      <c r="E50" s="1"/>
      <c r="F50" s="1">
        <v>34</v>
      </c>
      <c r="G50" s="1">
        <v>34</v>
      </c>
      <c r="H50" s="1">
        <f>B48</f>
        <v>33</v>
      </c>
      <c r="I50" s="1">
        <f>D48</f>
        <v>37</v>
      </c>
      <c r="J50" s="1"/>
      <c r="K50" s="1">
        <f>F50*(H50^4) + G50*(I50^4) + (F50+G50)*(H50^2)*(I50^2)</f>
        <v>205419976</v>
      </c>
      <c r="L50" s="1">
        <f>K50/K51</f>
        <v>0.65882019061733843</v>
      </c>
    </row>
    <row r="51" spans="1:12" x14ac:dyDescent="0.2">
      <c r="A51" s="1" t="s">
        <v>10</v>
      </c>
      <c r="B51" s="1">
        <v>-199.443038266211</v>
      </c>
      <c r="C51" s="1">
        <v>-199.44303827030001</v>
      </c>
      <c r="D51" s="1">
        <f>B51-C51</f>
        <v>4.0890029140427941E-9</v>
      </c>
      <c r="E51" s="1"/>
      <c r="F51" s="1">
        <v>31</v>
      </c>
      <c r="G51" s="1">
        <v>68</v>
      </c>
      <c r="H51" s="1">
        <f>B48</f>
        <v>33</v>
      </c>
      <c r="I51" s="1">
        <f>D48</f>
        <v>37</v>
      </c>
      <c r="J51" s="1"/>
      <c r="K51" s="1">
        <f>F51*(H51^4) + G51*(I51^4) + (F51+G51)*(H51^2)*(I51^2)</f>
        <v>311799758</v>
      </c>
      <c r="L51" s="1">
        <f>K51/K51</f>
        <v>1</v>
      </c>
    </row>
    <row r="52" spans="1:1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2" t="s">
        <v>0</v>
      </c>
      <c r="B53" s="2" t="s">
        <v>2</v>
      </c>
      <c r="C53" s="2" t="s">
        <v>1</v>
      </c>
      <c r="D53" s="2" t="s">
        <v>3</v>
      </c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2" t="s">
        <v>91</v>
      </c>
      <c r="B54" s="2">
        <f>B48</f>
        <v>33</v>
      </c>
      <c r="C54" s="2" t="s">
        <v>87</v>
      </c>
      <c r="D54" s="2">
        <v>30</v>
      </c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1" t="s">
        <v>8</v>
      </c>
      <c r="B55" s="1" t="s">
        <v>4</v>
      </c>
      <c r="C55" s="1" t="s">
        <v>5</v>
      </c>
      <c r="D55" s="1" t="s">
        <v>6</v>
      </c>
      <c r="E55" s="1"/>
      <c r="F55" s="1" t="s">
        <v>92</v>
      </c>
      <c r="G55" s="4" t="s">
        <v>93</v>
      </c>
      <c r="H55" s="1" t="s">
        <v>95</v>
      </c>
      <c r="I55" s="1" t="s">
        <v>94</v>
      </c>
      <c r="J55" s="1"/>
      <c r="K55" s="1" t="s">
        <v>96</v>
      </c>
      <c r="L55" s="1" t="s">
        <v>97</v>
      </c>
    </row>
    <row r="56" spans="1:12" x14ac:dyDescent="0.2">
      <c r="A56" s="1" t="s">
        <v>9</v>
      </c>
      <c r="B56" s="1">
        <v>-199.44303826621299</v>
      </c>
      <c r="C56" s="1">
        <v>-199.44303827030001</v>
      </c>
      <c r="D56" s="1">
        <f>B56-C56</f>
        <v>4.0870133943826659E-9</v>
      </c>
      <c r="E56" s="1"/>
      <c r="F56" s="1">
        <v>33</v>
      </c>
      <c r="G56" s="1">
        <v>33</v>
      </c>
      <c r="H56" s="1">
        <f>B54</f>
        <v>33</v>
      </c>
      <c r="I56" s="1">
        <f>D54</f>
        <v>30</v>
      </c>
      <c r="J56" s="1"/>
      <c r="K56" s="1">
        <f>F56*(H56^4) + G56*(I56^4) + (F56+G56)*(H56^2)*(I56^2)</f>
        <v>130551993</v>
      </c>
      <c r="L56" s="1">
        <f>K56/K57</f>
        <v>0.69121410292863239</v>
      </c>
    </row>
    <row r="57" spans="1:12" x14ac:dyDescent="0.2">
      <c r="A57" s="1" t="s">
        <v>10</v>
      </c>
      <c r="B57" s="1">
        <v>-199.443038266211</v>
      </c>
      <c r="C57" s="1">
        <v>-199.44303827030001</v>
      </c>
      <c r="D57" s="1">
        <f>B57-C57</f>
        <v>4.0890029140427941E-9</v>
      </c>
      <c r="E57" s="1"/>
      <c r="F57" s="1">
        <v>31</v>
      </c>
      <c r="G57" s="1">
        <v>68</v>
      </c>
      <c r="H57" s="1">
        <f>B54</f>
        <v>33</v>
      </c>
      <c r="I57" s="1">
        <f>D54</f>
        <v>30</v>
      </c>
      <c r="J57" s="1"/>
      <c r="K57" s="1">
        <f>F57*(H57^4) + G57*(I57^4) + (F57+G57)*(H57^2)*(I57^2)</f>
        <v>188873451</v>
      </c>
      <c r="L57" s="1">
        <f>K57/K57</f>
        <v>1</v>
      </c>
    </row>
    <row r="58" spans="1:12" x14ac:dyDescent="0.2">
      <c r="A58" s="1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2" t="s">
        <v>0</v>
      </c>
      <c r="B59" s="2" t="s">
        <v>2</v>
      </c>
      <c r="C59" s="2" t="s">
        <v>1</v>
      </c>
      <c r="D59" s="2" t="s">
        <v>3</v>
      </c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2" t="s">
        <v>91</v>
      </c>
      <c r="B60" s="2">
        <f>B48</f>
        <v>33</v>
      </c>
      <c r="C60" s="2" t="s">
        <v>86</v>
      </c>
      <c r="D60" s="2">
        <v>23</v>
      </c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1" t="s">
        <v>8</v>
      </c>
      <c r="B61" s="1" t="s">
        <v>13</v>
      </c>
      <c r="C61" s="1" t="s">
        <v>5</v>
      </c>
      <c r="D61" s="1" t="s">
        <v>6</v>
      </c>
      <c r="E61" s="1"/>
      <c r="F61" s="1" t="s">
        <v>92</v>
      </c>
      <c r="G61" s="4" t="s">
        <v>93</v>
      </c>
      <c r="H61" s="1" t="s">
        <v>95</v>
      </c>
      <c r="I61" s="1" t="s">
        <v>94</v>
      </c>
      <c r="J61" s="1"/>
      <c r="K61" s="1" t="s">
        <v>96</v>
      </c>
      <c r="L61" s="1" t="s">
        <v>97</v>
      </c>
    </row>
    <row r="62" spans="1:12" x14ac:dyDescent="0.2">
      <c r="A62" s="1" t="s">
        <v>9</v>
      </c>
      <c r="B62" s="1">
        <v>-199.44303753080001</v>
      </c>
      <c r="C62" s="1">
        <v>-199.44303753489999</v>
      </c>
      <c r="D62" s="1">
        <f>B62-C62</f>
        <v>4.0999736938829301E-9</v>
      </c>
      <c r="E62" s="1"/>
      <c r="F62" s="1">
        <v>28</v>
      </c>
      <c r="G62" s="1">
        <v>28</v>
      </c>
      <c r="H62" s="1">
        <f>B60</f>
        <v>33</v>
      </c>
      <c r="I62" s="1">
        <f>D60</f>
        <v>23</v>
      </c>
      <c r="J62" s="1"/>
      <c r="K62" s="1">
        <f>F62*(H62^4) + G62*(I62^4) + (F62+G62)*(H62^2)*(I62^2)</f>
        <v>73301872</v>
      </c>
      <c r="L62" s="1">
        <f>K62/K63</f>
        <v>0.42031432653591377</v>
      </c>
    </row>
    <row r="63" spans="1:12" x14ac:dyDescent="0.2">
      <c r="A63" s="1" t="s">
        <v>102</v>
      </c>
      <c r="B63" s="1">
        <v>-199.322288299614</v>
      </c>
      <c r="C63" s="1">
        <v>-199.44303753489999</v>
      </c>
      <c r="D63" s="1">
        <f>B63-C63</f>
        <v>0.12074923528598447</v>
      </c>
      <c r="E63" s="1"/>
      <c r="F63" s="1">
        <v>47</v>
      </c>
      <c r="G63" s="1">
        <v>107</v>
      </c>
      <c r="H63" s="1">
        <f>B60</f>
        <v>33</v>
      </c>
      <c r="I63" s="1">
        <f>D60</f>
        <v>23</v>
      </c>
      <c r="J63" s="1"/>
      <c r="K63" s="1">
        <f>F63*(H63^4) + G63*(I63^4) + (F63+G63)*(H63^2)*(I63^2)</f>
        <v>174397748</v>
      </c>
      <c r="L63" s="1">
        <f>K63/K63</f>
        <v>1</v>
      </c>
    </row>
    <row r="64" spans="1:12" x14ac:dyDescent="0.2">
      <c r="A64" s="1" t="s">
        <v>98</v>
      </c>
      <c r="B64" s="1">
        <v>-199.44303753080001</v>
      </c>
      <c r="C64" s="1">
        <v>-199.44303753489999</v>
      </c>
      <c r="D64" s="1">
        <f t="shared" ref="D64:D68" si="4">B64-C64</f>
        <v>4.0999736938829301E-9</v>
      </c>
      <c r="E64" s="1"/>
      <c r="F64" s="1">
        <v>31</v>
      </c>
      <c r="G64" s="1">
        <v>920</v>
      </c>
      <c r="H64" s="1"/>
      <c r="I64" s="1"/>
      <c r="J64" s="1"/>
      <c r="K64" s="1"/>
      <c r="L64" s="1"/>
    </row>
    <row r="65" spans="1:12" x14ac:dyDescent="0.2">
      <c r="A65" s="1" t="s">
        <v>100</v>
      </c>
      <c r="B65" s="1">
        <v>-199.44303753080001</v>
      </c>
      <c r="C65" s="1">
        <v>-199.44303753489999</v>
      </c>
      <c r="D65" s="1">
        <f t="shared" si="4"/>
        <v>4.0999736938829301E-9</v>
      </c>
      <c r="E65" s="1"/>
      <c r="F65" s="1">
        <v>31</v>
      </c>
      <c r="G65" s="1">
        <v>684</v>
      </c>
      <c r="H65" s="1"/>
      <c r="I65" s="1"/>
      <c r="J65" s="1"/>
      <c r="K65" s="1"/>
      <c r="L65" s="1"/>
    </row>
    <row r="66" spans="1:12" x14ac:dyDescent="0.2">
      <c r="A66" s="1" t="s">
        <v>101</v>
      </c>
      <c r="B66" s="1">
        <v>-199.44303753080101</v>
      </c>
      <c r="C66" s="1">
        <v>-199.44303753489999</v>
      </c>
      <c r="D66" s="1">
        <f t="shared" si="4"/>
        <v>4.098978934052866E-9</v>
      </c>
      <c r="F66" s="1">
        <v>31</v>
      </c>
      <c r="G66" s="1">
        <v>232</v>
      </c>
    </row>
    <row r="67" spans="1:12" x14ac:dyDescent="0.2">
      <c r="C67" s="1"/>
      <c r="D67" s="1"/>
    </row>
    <row r="68" spans="1:12" x14ac:dyDescent="0.2">
      <c r="C68" s="1"/>
      <c r="D68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8C03-3D57-7F4D-B6B8-F4605338EEA9}">
  <dimension ref="A1:G80"/>
  <sheetViews>
    <sheetView topLeftCell="A35" zoomScale="162" workbookViewId="0">
      <selection activeCell="M11" sqref="M11"/>
    </sheetView>
  </sheetViews>
  <sheetFormatPr baseColWidth="10" defaultRowHeight="16" x14ac:dyDescent="0.2"/>
  <cols>
    <col min="2" max="2" width="19.1640625" customWidth="1"/>
    <col min="9" max="9" width="11" customWidth="1"/>
  </cols>
  <sheetData>
    <row r="1" spans="1:7" x14ac:dyDescent="0.2">
      <c r="A1" s="2" t="s">
        <v>15</v>
      </c>
      <c r="B1" s="2" t="s">
        <v>0</v>
      </c>
      <c r="C1" s="2" t="s">
        <v>2</v>
      </c>
      <c r="D1" s="2" t="s">
        <v>1</v>
      </c>
      <c r="E1" s="2" t="s">
        <v>3</v>
      </c>
      <c r="G1" s="2"/>
    </row>
    <row r="2" spans="1:7" x14ac:dyDescent="0.2">
      <c r="A2" s="2" t="s">
        <v>16</v>
      </c>
      <c r="B2" s="2" t="s">
        <v>14</v>
      </c>
      <c r="C2" s="2">
        <v>335</v>
      </c>
      <c r="D2" s="2" t="s">
        <v>11</v>
      </c>
      <c r="E2" s="2">
        <v>225</v>
      </c>
      <c r="G2" s="2"/>
    </row>
    <row r="3" spans="1:7" x14ac:dyDescent="0.2">
      <c r="A3" t="s">
        <v>17</v>
      </c>
      <c r="B3" t="s">
        <v>4</v>
      </c>
      <c r="C3" t="s">
        <v>7</v>
      </c>
      <c r="D3" t="s">
        <v>18</v>
      </c>
      <c r="E3" t="s">
        <v>19</v>
      </c>
    </row>
    <row r="4" spans="1:7" x14ac:dyDescent="0.2">
      <c r="A4">
        <v>5</v>
      </c>
      <c r="B4" s="3">
        <v>-304.282028608622</v>
      </c>
      <c r="C4" s="1">
        <v>254</v>
      </c>
      <c r="D4" s="1">
        <v>1932.7</v>
      </c>
      <c r="E4" s="1">
        <f>D4/60</f>
        <v>32.211666666666666</v>
      </c>
      <c r="F4" s="1"/>
      <c r="G4" s="1"/>
    </row>
    <row r="5" spans="1:7" x14ac:dyDescent="0.2">
      <c r="A5">
        <v>6</v>
      </c>
      <c r="B5" s="3">
        <v>-304.28202860862302</v>
      </c>
      <c r="C5" s="1">
        <v>247</v>
      </c>
      <c r="D5" s="1">
        <v>1517.1</v>
      </c>
      <c r="E5" s="1">
        <f t="shared" ref="E5:E19" si="0">D5/60</f>
        <v>25.285</v>
      </c>
      <c r="F5" s="1"/>
      <c r="G5" s="1"/>
    </row>
    <row r="6" spans="1:7" x14ac:dyDescent="0.2">
      <c r="A6">
        <v>7</v>
      </c>
      <c r="B6" s="3">
        <v>-304.28202860861899</v>
      </c>
      <c r="C6" s="1">
        <v>222</v>
      </c>
      <c r="D6" s="1">
        <v>1346.2</v>
      </c>
      <c r="E6" s="1">
        <f t="shared" si="0"/>
        <v>22.436666666666667</v>
      </c>
    </row>
    <row r="7" spans="1:7" x14ac:dyDescent="0.2">
      <c r="A7">
        <v>8</v>
      </c>
      <c r="B7" s="3">
        <v>-304.28202860862399</v>
      </c>
      <c r="C7" s="1">
        <v>230</v>
      </c>
      <c r="D7" s="1">
        <v>2860.9</v>
      </c>
      <c r="E7" s="1">
        <f t="shared" si="0"/>
        <v>47.681666666666665</v>
      </c>
    </row>
    <row r="8" spans="1:7" x14ac:dyDescent="0.2">
      <c r="A8">
        <v>9</v>
      </c>
      <c r="B8" s="3">
        <v>-304.28202860862001</v>
      </c>
      <c r="C8" s="1">
        <v>222</v>
      </c>
      <c r="D8" s="1">
        <v>1339.6</v>
      </c>
      <c r="E8" s="1">
        <f t="shared" si="0"/>
        <v>22.326666666666664</v>
      </c>
      <c r="G8" t="s">
        <v>20</v>
      </c>
    </row>
    <row r="9" spans="1:7" x14ac:dyDescent="0.2">
      <c r="A9">
        <v>10</v>
      </c>
      <c r="B9" s="3">
        <v>-304.282028608622</v>
      </c>
      <c r="C9" s="1">
        <v>220</v>
      </c>
      <c r="D9" s="1">
        <v>1302</v>
      </c>
      <c r="E9" s="1">
        <f t="shared" si="0"/>
        <v>21.7</v>
      </c>
    </row>
    <row r="10" spans="1:7" x14ac:dyDescent="0.2">
      <c r="A10">
        <v>11</v>
      </c>
      <c r="B10" s="3">
        <v>-304.282028608622</v>
      </c>
      <c r="C10" s="1">
        <v>238</v>
      </c>
      <c r="D10" s="1">
        <v>1420</v>
      </c>
      <c r="E10" s="1">
        <f t="shared" si="0"/>
        <v>23.666666666666668</v>
      </c>
    </row>
    <row r="11" spans="1:7" x14ac:dyDescent="0.2">
      <c r="A11">
        <v>12</v>
      </c>
      <c r="B11" s="3">
        <v>-304.28202860862001</v>
      </c>
      <c r="C11" s="1">
        <v>226</v>
      </c>
      <c r="D11" s="1">
        <v>1352</v>
      </c>
      <c r="E11" s="1">
        <f t="shared" si="0"/>
        <v>22.533333333333335</v>
      </c>
    </row>
    <row r="12" spans="1:7" x14ac:dyDescent="0.2">
      <c r="A12">
        <v>13</v>
      </c>
      <c r="B12" s="3">
        <v>-304.282028608617</v>
      </c>
      <c r="C12" s="1">
        <v>203</v>
      </c>
      <c r="D12" s="1">
        <v>1205.7</v>
      </c>
      <c r="E12" s="1">
        <f t="shared" si="0"/>
        <v>20.095000000000002</v>
      </c>
    </row>
    <row r="13" spans="1:7" x14ac:dyDescent="0.2">
      <c r="A13">
        <v>14</v>
      </c>
      <c r="B13" s="3">
        <v>-304.282028608622</v>
      </c>
      <c r="C13" s="1">
        <v>206</v>
      </c>
      <c r="D13" s="1">
        <v>1231.9000000000001</v>
      </c>
      <c r="E13" s="1">
        <f t="shared" si="0"/>
        <v>20.53166666666667</v>
      </c>
    </row>
    <row r="14" spans="1:7" x14ac:dyDescent="0.2">
      <c r="A14">
        <v>15</v>
      </c>
      <c r="B14" s="3">
        <v>-304.282028608622</v>
      </c>
      <c r="C14" s="1">
        <v>211</v>
      </c>
      <c r="D14" s="1">
        <v>1238.8</v>
      </c>
      <c r="E14" s="1">
        <f t="shared" si="0"/>
        <v>20.646666666666665</v>
      </c>
    </row>
    <row r="15" spans="1:7" x14ac:dyDescent="0.2">
      <c r="A15">
        <v>16</v>
      </c>
      <c r="B15" s="3">
        <v>-304.282028608622</v>
      </c>
      <c r="C15" s="1">
        <v>200</v>
      </c>
      <c r="D15" s="1">
        <v>1218</v>
      </c>
      <c r="E15" s="1">
        <f t="shared" si="0"/>
        <v>20.3</v>
      </c>
    </row>
    <row r="16" spans="1:7" x14ac:dyDescent="0.2">
      <c r="A16">
        <v>17</v>
      </c>
      <c r="B16" s="3">
        <v>-304.28202860862302</v>
      </c>
      <c r="C16" s="1">
        <v>216</v>
      </c>
      <c r="D16" s="1">
        <v>1277.4000000000001</v>
      </c>
      <c r="E16" s="1">
        <f t="shared" si="0"/>
        <v>21.290000000000003</v>
      </c>
    </row>
    <row r="17" spans="1:5" x14ac:dyDescent="0.2">
      <c r="A17">
        <v>18</v>
      </c>
      <c r="B17" s="3">
        <v>-304.28202860861899</v>
      </c>
      <c r="C17" s="1">
        <v>196</v>
      </c>
      <c r="D17" s="1">
        <v>1155.7</v>
      </c>
      <c r="E17" s="1">
        <f t="shared" si="0"/>
        <v>19.261666666666667</v>
      </c>
    </row>
    <row r="18" spans="1:5" x14ac:dyDescent="0.2">
      <c r="A18">
        <v>19</v>
      </c>
      <c r="B18" s="3">
        <v>-304.28202860862399</v>
      </c>
      <c r="C18" s="1">
        <v>214</v>
      </c>
      <c r="D18" s="1">
        <v>1273</v>
      </c>
      <c r="E18" s="1">
        <f t="shared" si="0"/>
        <v>21.216666666666665</v>
      </c>
    </row>
    <row r="19" spans="1:5" x14ac:dyDescent="0.2">
      <c r="A19">
        <v>20</v>
      </c>
      <c r="B19" s="3">
        <v>-304.28202860862098</v>
      </c>
      <c r="C19" s="1">
        <v>193</v>
      </c>
      <c r="D19" s="1">
        <v>1153.4000000000001</v>
      </c>
      <c r="E19" s="1">
        <f t="shared" si="0"/>
        <v>19.223333333333336</v>
      </c>
    </row>
    <row r="21" spans="1:5" x14ac:dyDescent="0.2">
      <c r="A21" s="2" t="s">
        <v>15</v>
      </c>
      <c r="B21" s="2" t="s">
        <v>0</v>
      </c>
      <c r="C21" s="2" t="s">
        <v>2</v>
      </c>
      <c r="D21" s="2" t="s">
        <v>1</v>
      </c>
      <c r="E21" s="2" t="s">
        <v>3</v>
      </c>
    </row>
    <row r="22" spans="1:5" x14ac:dyDescent="0.2">
      <c r="A22" s="2" t="s">
        <v>16</v>
      </c>
      <c r="B22" s="2" t="s">
        <v>14</v>
      </c>
      <c r="C22" s="2">
        <v>335</v>
      </c>
      <c r="D22" s="2" t="s">
        <v>12</v>
      </c>
      <c r="E22" s="2">
        <v>315</v>
      </c>
    </row>
    <row r="23" spans="1:5" x14ac:dyDescent="0.2">
      <c r="A23" t="s">
        <v>17</v>
      </c>
      <c r="B23" t="s">
        <v>4</v>
      </c>
      <c r="C23" t="s">
        <v>7</v>
      </c>
      <c r="D23" t="s">
        <v>18</v>
      </c>
      <c r="E23" t="s">
        <v>19</v>
      </c>
    </row>
    <row r="24" spans="1:5" x14ac:dyDescent="0.2">
      <c r="A24">
        <v>5</v>
      </c>
      <c r="B24" s="1" t="s">
        <v>21</v>
      </c>
      <c r="C24" s="1">
        <v>219</v>
      </c>
      <c r="D24" s="1">
        <v>1694.1</v>
      </c>
      <c r="E24" s="1">
        <f>D24/60</f>
        <v>28.234999999999999</v>
      </c>
    </row>
    <row r="25" spans="1:5" x14ac:dyDescent="0.2">
      <c r="A25">
        <v>6</v>
      </c>
      <c r="B25" s="1" t="s">
        <v>21</v>
      </c>
      <c r="C25" s="1">
        <v>218</v>
      </c>
      <c r="D25" s="1">
        <v>1689.4</v>
      </c>
      <c r="E25" s="1">
        <f t="shared" ref="E25:E39" si="1">D25/60</f>
        <v>28.15666666666667</v>
      </c>
    </row>
    <row r="26" spans="1:5" x14ac:dyDescent="0.2">
      <c r="A26">
        <v>7</v>
      </c>
      <c r="B26" s="1" t="s">
        <v>22</v>
      </c>
      <c r="C26" s="1">
        <v>183</v>
      </c>
      <c r="D26" s="1">
        <v>1380.4</v>
      </c>
      <c r="E26" s="1">
        <f t="shared" si="1"/>
        <v>23.006666666666668</v>
      </c>
    </row>
    <row r="27" spans="1:5" x14ac:dyDescent="0.2">
      <c r="A27">
        <v>8</v>
      </c>
      <c r="B27" s="1" t="s">
        <v>23</v>
      </c>
      <c r="C27" s="1">
        <v>206</v>
      </c>
      <c r="D27" s="1">
        <v>1565.1</v>
      </c>
      <c r="E27" s="1">
        <f t="shared" si="1"/>
        <v>26.084999999999997</v>
      </c>
    </row>
    <row r="28" spans="1:5" x14ac:dyDescent="0.2">
      <c r="A28">
        <v>9</v>
      </c>
      <c r="B28" s="1" t="s">
        <v>24</v>
      </c>
      <c r="C28" s="1">
        <v>197</v>
      </c>
      <c r="D28" s="1">
        <v>1484.8</v>
      </c>
      <c r="E28" s="1">
        <f t="shared" si="1"/>
        <v>24.746666666666666</v>
      </c>
    </row>
    <row r="29" spans="1:5" x14ac:dyDescent="0.2">
      <c r="A29">
        <v>10</v>
      </c>
      <c r="B29" s="1" t="s">
        <v>25</v>
      </c>
      <c r="C29" s="1">
        <v>204</v>
      </c>
      <c r="D29" s="1">
        <v>1573</v>
      </c>
      <c r="E29" s="1">
        <f t="shared" si="1"/>
        <v>26.216666666666665</v>
      </c>
    </row>
    <row r="30" spans="1:5" x14ac:dyDescent="0.2">
      <c r="A30">
        <v>11</v>
      </c>
      <c r="B30" s="1" t="s">
        <v>26</v>
      </c>
      <c r="C30" s="1">
        <v>199</v>
      </c>
      <c r="D30" s="1">
        <v>1508</v>
      </c>
      <c r="E30" s="1">
        <f t="shared" si="1"/>
        <v>25.133333333333333</v>
      </c>
    </row>
    <row r="31" spans="1:5" x14ac:dyDescent="0.2">
      <c r="A31">
        <v>12</v>
      </c>
      <c r="B31" s="1" t="s">
        <v>27</v>
      </c>
      <c r="C31" s="1">
        <v>201</v>
      </c>
      <c r="D31" s="1">
        <v>1521.3</v>
      </c>
      <c r="E31" s="1">
        <f t="shared" si="1"/>
        <v>25.355</v>
      </c>
    </row>
    <row r="32" spans="1:5" x14ac:dyDescent="0.2">
      <c r="A32">
        <v>13</v>
      </c>
      <c r="B32" s="1" t="s">
        <v>28</v>
      </c>
      <c r="C32" s="1">
        <v>197</v>
      </c>
      <c r="D32" s="1">
        <v>1479.2</v>
      </c>
      <c r="E32" s="1">
        <f t="shared" si="1"/>
        <v>24.653333333333332</v>
      </c>
    </row>
    <row r="33" spans="1:5" x14ac:dyDescent="0.2">
      <c r="A33">
        <v>14</v>
      </c>
      <c r="B33" s="1" t="s">
        <v>29</v>
      </c>
      <c r="C33" s="1">
        <v>182</v>
      </c>
      <c r="D33" s="1">
        <v>1377.5</v>
      </c>
      <c r="E33" s="1">
        <f t="shared" si="1"/>
        <v>22.958333333333332</v>
      </c>
    </row>
    <row r="34" spans="1:5" x14ac:dyDescent="0.2">
      <c r="A34">
        <v>15</v>
      </c>
      <c r="B34" s="1" t="s">
        <v>30</v>
      </c>
      <c r="C34" s="1">
        <v>188</v>
      </c>
      <c r="D34" s="1">
        <v>1418.2</v>
      </c>
      <c r="E34" s="1">
        <f t="shared" si="1"/>
        <v>23.636666666666667</v>
      </c>
    </row>
    <row r="35" spans="1:5" x14ac:dyDescent="0.2">
      <c r="A35">
        <v>16</v>
      </c>
      <c r="B35" s="1" t="s">
        <v>31</v>
      </c>
      <c r="C35" s="1">
        <v>187</v>
      </c>
      <c r="D35" s="1">
        <v>1415.2</v>
      </c>
      <c r="E35" s="1">
        <f t="shared" si="1"/>
        <v>23.586666666666666</v>
      </c>
    </row>
    <row r="36" spans="1:5" x14ac:dyDescent="0.2">
      <c r="A36">
        <v>17</v>
      </c>
      <c r="B36" s="1" t="s">
        <v>32</v>
      </c>
      <c r="C36" s="1">
        <v>191</v>
      </c>
      <c r="D36" s="1">
        <v>1457</v>
      </c>
      <c r="E36" s="1">
        <f t="shared" si="1"/>
        <v>24.283333333333335</v>
      </c>
    </row>
    <row r="37" spans="1:5" x14ac:dyDescent="0.2">
      <c r="A37">
        <v>18</v>
      </c>
      <c r="B37" s="1" t="s">
        <v>33</v>
      </c>
      <c r="C37" s="1">
        <v>193</v>
      </c>
      <c r="D37" s="1">
        <v>1465.1</v>
      </c>
      <c r="E37" s="1">
        <f t="shared" si="1"/>
        <v>24.418333333333333</v>
      </c>
    </row>
    <row r="38" spans="1:5" x14ac:dyDescent="0.2">
      <c r="A38">
        <v>19</v>
      </c>
      <c r="B38" s="1" t="s">
        <v>34</v>
      </c>
      <c r="C38" s="1">
        <v>192</v>
      </c>
      <c r="D38" s="1">
        <v>1448.9</v>
      </c>
      <c r="E38" s="1">
        <f t="shared" si="1"/>
        <v>24.148333333333333</v>
      </c>
    </row>
    <row r="39" spans="1:5" x14ac:dyDescent="0.2">
      <c r="A39">
        <v>20</v>
      </c>
      <c r="B39" s="1" t="s">
        <v>24</v>
      </c>
      <c r="C39" s="1">
        <v>194</v>
      </c>
      <c r="D39" s="1">
        <v>1453.2</v>
      </c>
      <c r="E39" s="1">
        <f t="shared" si="1"/>
        <v>24.220000000000002</v>
      </c>
    </row>
    <row r="40" spans="1:5" x14ac:dyDescent="0.2">
      <c r="B40" s="1"/>
      <c r="C40" s="1"/>
      <c r="D40" s="1"/>
    </row>
    <row r="41" spans="1:5" x14ac:dyDescent="0.2">
      <c r="A41" s="2" t="s">
        <v>15</v>
      </c>
      <c r="B41" s="2" t="s">
        <v>0</v>
      </c>
      <c r="C41" s="2" t="s">
        <v>2</v>
      </c>
      <c r="D41" s="2" t="s">
        <v>1</v>
      </c>
      <c r="E41" s="2" t="s">
        <v>3</v>
      </c>
    </row>
    <row r="42" spans="1:5" x14ac:dyDescent="0.2">
      <c r="A42" s="2" t="s">
        <v>35</v>
      </c>
      <c r="B42" s="2" t="s">
        <v>14</v>
      </c>
      <c r="C42" s="2">
        <v>335</v>
      </c>
      <c r="D42" s="2" t="s">
        <v>11</v>
      </c>
      <c r="E42" s="2">
        <v>225</v>
      </c>
    </row>
    <row r="43" spans="1:5" x14ac:dyDescent="0.2">
      <c r="A43" t="s">
        <v>17</v>
      </c>
      <c r="B43" t="s">
        <v>4</v>
      </c>
      <c r="C43" t="s">
        <v>7</v>
      </c>
      <c r="D43" t="s">
        <v>18</v>
      </c>
      <c r="E43" t="s">
        <v>19</v>
      </c>
    </row>
    <row r="44" spans="1:5" x14ac:dyDescent="0.2">
      <c r="A44">
        <v>5</v>
      </c>
      <c r="B44" s="1" t="s">
        <v>36</v>
      </c>
      <c r="C44" s="1">
        <v>201</v>
      </c>
      <c r="D44" s="1">
        <v>1334.3</v>
      </c>
      <c r="E44" s="1">
        <f>D44/60</f>
        <v>22.238333333333333</v>
      </c>
    </row>
    <row r="45" spans="1:5" x14ac:dyDescent="0.2">
      <c r="A45">
        <v>6</v>
      </c>
      <c r="B45" s="1" t="s">
        <v>37</v>
      </c>
      <c r="C45" s="1">
        <v>240</v>
      </c>
      <c r="D45" s="1">
        <v>1582.5</v>
      </c>
      <c r="E45" s="1">
        <f t="shared" ref="E45:E59" si="2">D45/60</f>
        <v>26.375</v>
      </c>
    </row>
    <row r="46" spans="1:5" x14ac:dyDescent="0.2">
      <c r="A46">
        <v>7</v>
      </c>
      <c r="B46" s="1" t="s">
        <v>38</v>
      </c>
      <c r="C46" s="1">
        <v>227</v>
      </c>
      <c r="D46" s="1">
        <v>1510.8</v>
      </c>
      <c r="E46" s="1">
        <f t="shared" si="2"/>
        <v>25.18</v>
      </c>
    </row>
    <row r="47" spans="1:5" x14ac:dyDescent="0.2">
      <c r="A47">
        <v>8</v>
      </c>
      <c r="B47" s="1" t="s">
        <v>39</v>
      </c>
      <c r="C47" s="1">
        <v>230</v>
      </c>
      <c r="D47" s="1">
        <v>1511.1</v>
      </c>
      <c r="E47" s="1">
        <f t="shared" si="2"/>
        <v>25.184999999999999</v>
      </c>
    </row>
    <row r="48" spans="1:5" x14ac:dyDescent="0.2">
      <c r="A48">
        <v>9</v>
      </c>
      <c r="B48" s="1" t="s">
        <v>40</v>
      </c>
      <c r="C48" s="1">
        <v>220</v>
      </c>
      <c r="D48" s="1">
        <v>1440.3</v>
      </c>
      <c r="E48" s="1">
        <f t="shared" si="2"/>
        <v>24.004999999999999</v>
      </c>
    </row>
    <row r="49" spans="1:5" x14ac:dyDescent="0.2">
      <c r="A49">
        <v>10</v>
      </c>
      <c r="B49" s="1" t="s">
        <v>41</v>
      </c>
      <c r="C49" s="1">
        <v>236</v>
      </c>
      <c r="D49" s="1">
        <v>1561.4</v>
      </c>
      <c r="E49" s="1">
        <f t="shared" si="2"/>
        <v>26.023333333333333</v>
      </c>
    </row>
    <row r="50" spans="1:5" x14ac:dyDescent="0.2">
      <c r="A50">
        <v>11</v>
      </c>
      <c r="B50" s="1" t="s">
        <v>42</v>
      </c>
      <c r="C50" s="1">
        <v>214</v>
      </c>
      <c r="D50" s="1">
        <v>1417</v>
      </c>
      <c r="E50" s="1">
        <f t="shared" si="2"/>
        <v>23.616666666666667</v>
      </c>
    </row>
    <row r="51" spans="1:5" x14ac:dyDescent="0.2">
      <c r="A51">
        <v>12</v>
      </c>
      <c r="B51" s="1" t="s">
        <v>43</v>
      </c>
      <c r="C51" s="1">
        <v>226</v>
      </c>
      <c r="D51" s="1">
        <v>1494.2</v>
      </c>
      <c r="E51" s="1">
        <f t="shared" si="2"/>
        <v>24.903333333333332</v>
      </c>
    </row>
    <row r="52" spans="1:5" x14ac:dyDescent="0.2">
      <c r="A52">
        <v>13</v>
      </c>
      <c r="B52" s="1" t="s">
        <v>44</v>
      </c>
      <c r="C52" s="1">
        <v>212</v>
      </c>
      <c r="D52" s="1">
        <v>1406.7</v>
      </c>
      <c r="E52" s="1">
        <f t="shared" si="2"/>
        <v>23.445</v>
      </c>
    </row>
    <row r="53" spans="1:5" x14ac:dyDescent="0.2">
      <c r="A53">
        <v>14</v>
      </c>
      <c r="B53" s="1" t="s">
        <v>45</v>
      </c>
      <c r="C53" s="1">
        <v>215</v>
      </c>
      <c r="D53" s="1">
        <v>1429.3</v>
      </c>
      <c r="E53" s="1">
        <f t="shared" si="2"/>
        <v>23.821666666666665</v>
      </c>
    </row>
    <row r="54" spans="1:5" x14ac:dyDescent="0.2">
      <c r="A54">
        <v>15</v>
      </c>
      <c r="B54" s="1" t="s">
        <v>46</v>
      </c>
      <c r="C54" s="1">
        <v>209</v>
      </c>
      <c r="D54" s="1">
        <v>1387</v>
      </c>
      <c r="E54" s="1">
        <f t="shared" si="2"/>
        <v>23.116666666666667</v>
      </c>
    </row>
    <row r="55" spans="1:5" x14ac:dyDescent="0.2">
      <c r="A55">
        <v>16</v>
      </c>
      <c r="B55" s="1" t="s">
        <v>47</v>
      </c>
      <c r="C55" s="1">
        <v>206</v>
      </c>
      <c r="D55" s="1">
        <v>1351.9</v>
      </c>
      <c r="E55" s="1">
        <f t="shared" si="2"/>
        <v>22.53166666666667</v>
      </c>
    </row>
    <row r="56" spans="1:5" x14ac:dyDescent="0.2">
      <c r="A56">
        <v>17</v>
      </c>
      <c r="B56" s="1" t="s">
        <v>48</v>
      </c>
      <c r="C56" s="1">
        <v>199</v>
      </c>
      <c r="D56" s="1">
        <v>1309.5</v>
      </c>
      <c r="E56" s="1">
        <f t="shared" si="2"/>
        <v>21.824999999999999</v>
      </c>
    </row>
    <row r="57" spans="1:5" x14ac:dyDescent="0.2">
      <c r="A57">
        <v>18</v>
      </c>
      <c r="B57" s="1" t="s">
        <v>36</v>
      </c>
      <c r="C57" s="1">
        <v>213</v>
      </c>
      <c r="D57" s="1">
        <v>1417.9</v>
      </c>
      <c r="E57" s="1">
        <f t="shared" si="2"/>
        <v>23.631666666666668</v>
      </c>
    </row>
    <row r="58" spans="1:5" x14ac:dyDescent="0.2">
      <c r="A58">
        <v>19</v>
      </c>
      <c r="B58" s="1" t="s">
        <v>49</v>
      </c>
      <c r="C58" s="1">
        <v>195</v>
      </c>
      <c r="D58" s="1">
        <v>1309.8</v>
      </c>
      <c r="E58" s="1">
        <f t="shared" si="2"/>
        <v>21.83</v>
      </c>
    </row>
    <row r="59" spans="1:5" x14ac:dyDescent="0.2">
      <c r="A59">
        <v>20</v>
      </c>
      <c r="B59" s="1" t="s">
        <v>50</v>
      </c>
      <c r="C59" s="1">
        <v>198</v>
      </c>
      <c r="D59" s="1">
        <v>1312.1</v>
      </c>
      <c r="E59" s="1">
        <f t="shared" si="2"/>
        <v>21.868333333333332</v>
      </c>
    </row>
    <row r="61" spans="1:5" x14ac:dyDescent="0.2">
      <c r="A61" s="2" t="s">
        <v>15</v>
      </c>
      <c r="B61" s="2" t="s">
        <v>0</v>
      </c>
      <c r="C61" s="2" t="s">
        <v>2</v>
      </c>
      <c r="D61" s="2" t="s">
        <v>1</v>
      </c>
      <c r="E61" s="2" t="s">
        <v>3</v>
      </c>
    </row>
    <row r="62" spans="1:5" x14ac:dyDescent="0.2">
      <c r="A62" s="2" t="s">
        <v>35</v>
      </c>
      <c r="B62" s="2" t="s">
        <v>14</v>
      </c>
      <c r="C62" s="2">
        <v>335</v>
      </c>
      <c r="D62" s="2" t="s">
        <v>12</v>
      </c>
      <c r="E62" s="2">
        <v>315</v>
      </c>
    </row>
    <row r="63" spans="1:5" x14ac:dyDescent="0.2">
      <c r="A63" t="s">
        <v>17</v>
      </c>
      <c r="B63" t="s">
        <v>4</v>
      </c>
      <c r="C63" t="s">
        <v>7</v>
      </c>
      <c r="D63" t="s">
        <v>18</v>
      </c>
      <c r="E63" t="s">
        <v>19</v>
      </c>
    </row>
    <row r="64" spans="1:5" x14ac:dyDescent="0.2">
      <c r="A64">
        <v>5</v>
      </c>
      <c r="B64" s="1" t="s">
        <v>51</v>
      </c>
      <c r="C64" s="1">
        <v>226</v>
      </c>
      <c r="D64" s="1">
        <v>1876.3</v>
      </c>
      <c r="E64" s="1">
        <f>D64/60</f>
        <v>31.271666666666665</v>
      </c>
    </row>
    <row r="65" spans="1:5" x14ac:dyDescent="0.2">
      <c r="A65">
        <v>6</v>
      </c>
      <c r="B65" s="1" t="s">
        <v>52</v>
      </c>
      <c r="C65" s="1">
        <v>207</v>
      </c>
      <c r="D65" s="1">
        <v>1701.1</v>
      </c>
      <c r="E65" s="1">
        <f t="shared" ref="E65:E79" si="3">D65/60</f>
        <v>28.351666666666667</v>
      </c>
    </row>
    <row r="66" spans="1:5" x14ac:dyDescent="0.2">
      <c r="A66">
        <v>7</v>
      </c>
      <c r="B66" s="1" t="s">
        <v>53</v>
      </c>
      <c r="C66" s="1">
        <v>214</v>
      </c>
      <c r="D66" s="1">
        <v>1753.6</v>
      </c>
      <c r="E66" s="1">
        <f t="shared" si="3"/>
        <v>29.226666666666667</v>
      </c>
    </row>
    <row r="67" spans="1:5" x14ac:dyDescent="0.2">
      <c r="A67">
        <v>8</v>
      </c>
      <c r="B67" s="1" t="s">
        <v>54</v>
      </c>
      <c r="C67" s="1">
        <v>204</v>
      </c>
      <c r="D67" s="1">
        <v>1676.3</v>
      </c>
      <c r="E67" s="1">
        <f t="shared" si="3"/>
        <v>27.938333333333333</v>
      </c>
    </row>
    <row r="68" spans="1:5" x14ac:dyDescent="0.2">
      <c r="A68">
        <v>9</v>
      </c>
      <c r="B68" s="1" t="s">
        <v>55</v>
      </c>
      <c r="C68" s="1">
        <v>192</v>
      </c>
      <c r="D68" s="1">
        <v>1576.2</v>
      </c>
      <c r="E68" s="1">
        <f t="shared" si="3"/>
        <v>26.27</v>
      </c>
    </row>
    <row r="69" spans="1:5" x14ac:dyDescent="0.2">
      <c r="A69">
        <v>10</v>
      </c>
      <c r="B69" s="1" t="s">
        <v>56</v>
      </c>
      <c r="C69" s="1">
        <v>183</v>
      </c>
      <c r="D69" s="1">
        <v>1500.3</v>
      </c>
      <c r="E69" s="1">
        <f t="shared" si="3"/>
        <v>25.004999999999999</v>
      </c>
    </row>
    <row r="70" spans="1:5" x14ac:dyDescent="0.2">
      <c r="A70">
        <v>11</v>
      </c>
      <c r="B70" s="1" t="s">
        <v>57</v>
      </c>
      <c r="C70" s="1">
        <v>187</v>
      </c>
      <c r="D70" s="1">
        <v>1549.3</v>
      </c>
      <c r="E70" s="1">
        <f t="shared" si="3"/>
        <v>25.821666666666665</v>
      </c>
    </row>
    <row r="71" spans="1:5" x14ac:dyDescent="0.2">
      <c r="A71">
        <v>12</v>
      </c>
      <c r="B71" s="1" t="s">
        <v>58</v>
      </c>
      <c r="C71" s="1">
        <v>189</v>
      </c>
      <c r="D71" s="1">
        <v>1555.8</v>
      </c>
      <c r="E71" s="1">
        <f t="shared" si="3"/>
        <v>25.93</v>
      </c>
    </row>
    <row r="72" spans="1:5" x14ac:dyDescent="0.2">
      <c r="A72">
        <v>13</v>
      </c>
      <c r="B72" s="1" t="s">
        <v>59</v>
      </c>
      <c r="C72" s="1">
        <v>192</v>
      </c>
      <c r="D72" s="1">
        <v>1576.9</v>
      </c>
      <c r="E72" s="1">
        <f t="shared" si="3"/>
        <v>26.28166666666667</v>
      </c>
    </row>
    <row r="73" spans="1:5" x14ac:dyDescent="0.2">
      <c r="A73">
        <v>14</v>
      </c>
      <c r="B73" s="1" t="s">
        <v>60</v>
      </c>
      <c r="C73" s="1">
        <v>188</v>
      </c>
      <c r="D73" s="1">
        <v>1540</v>
      </c>
      <c r="E73" s="1">
        <f t="shared" si="3"/>
        <v>25.666666666666668</v>
      </c>
    </row>
    <row r="74" spans="1:5" x14ac:dyDescent="0.2">
      <c r="A74">
        <v>15</v>
      </c>
      <c r="B74" s="1" t="s">
        <v>61</v>
      </c>
      <c r="C74" s="1">
        <v>182</v>
      </c>
      <c r="D74" s="1">
        <v>1499</v>
      </c>
      <c r="E74" s="1">
        <f t="shared" si="3"/>
        <v>24.983333333333334</v>
      </c>
    </row>
    <row r="75" spans="1:5" x14ac:dyDescent="0.2">
      <c r="A75">
        <v>16</v>
      </c>
      <c r="B75" s="1" t="s">
        <v>62</v>
      </c>
      <c r="C75" s="1">
        <v>184</v>
      </c>
      <c r="D75" s="1">
        <v>1512.3</v>
      </c>
      <c r="E75" s="1">
        <f t="shared" si="3"/>
        <v>25.204999999999998</v>
      </c>
    </row>
    <row r="76" spans="1:5" x14ac:dyDescent="0.2">
      <c r="A76">
        <v>17</v>
      </c>
      <c r="B76" s="1" t="s">
        <v>63</v>
      </c>
      <c r="C76" s="1">
        <v>177</v>
      </c>
      <c r="D76" s="1">
        <v>1455.6</v>
      </c>
      <c r="E76" s="1">
        <f t="shared" si="3"/>
        <v>24.259999999999998</v>
      </c>
    </row>
    <row r="77" spans="1:5" x14ac:dyDescent="0.2">
      <c r="A77">
        <v>18</v>
      </c>
      <c r="B77" s="1" t="s">
        <v>64</v>
      </c>
      <c r="C77" s="1">
        <v>182</v>
      </c>
      <c r="D77" s="1">
        <v>1510.3</v>
      </c>
      <c r="E77" s="1">
        <f t="shared" si="3"/>
        <v>25.171666666666667</v>
      </c>
    </row>
    <row r="78" spans="1:5" x14ac:dyDescent="0.2">
      <c r="A78">
        <v>19</v>
      </c>
      <c r="B78" s="1" t="s">
        <v>65</v>
      </c>
      <c r="C78" s="1">
        <v>183</v>
      </c>
      <c r="D78" s="1">
        <v>1516.8</v>
      </c>
      <c r="E78" s="1">
        <f t="shared" si="3"/>
        <v>25.279999999999998</v>
      </c>
    </row>
    <row r="79" spans="1:5" x14ac:dyDescent="0.2">
      <c r="A79">
        <v>20</v>
      </c>
      <c r="B79" s="1" t="s">
        <v>66</v>
      </c>
      <c r="C79" s="1">
        <v>182</v>
      </c>
      <c r="D79" s="1">
        <v>1496.5</v>
      </c>
      <c r="E79" s="1">
        <f t="shared" si="3"/>
        <v>24.941666666666666</v>
      </c>
    </row>
    <row r="80" spans="1:5" x14ac:dyDescent="0.2">
      <c r="B80" s="1"/>
      <c r="C80" s="1"/>
      <c r="D80" s="1"/>
      <c r="E80" s="1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24B2-4DA6-A845-AF20-5E3DD1CD9D6F}">
  <dimension ref="A1:E29"/>
  <sheetViews>
    <sheetView topLeftCell="A8" zoomScale="187" workbookViewId="0">
      <selection activeCell="G24" sqref="G24"/>
    </sheetView>
  </sheetViews>
  <sheetFormatPr baseColWidth="10" defaultRowHeight="16" x14ac:dyDescent="0.2"/>
  <sheetData>
    <row r="1" spans="1:5" x14ac:dyDescent="0.2">
      <c r="A1" s="2" t="s">
        <v>15</v>
      </c>
      <c r="B1" s="2" t="s">
        <v>0</v>
      </c>
      <c r="C1" s="2" t="s">
        <v>2</v>
      </c>
      <c r="D1" s="2" t="s">
        <v>1</v>
      </c>
      <c r="E1" s="2" t="s">
        <v>3</v>
      </c>
    </row>
    <row r="2" spans="1:5" x14ac:dyDescent="0.2">
      <c r="A2" s="2" t="s">
        <v>16</v>
      </c>
      <c r="B2" s="2" t="s">
        <v>14</v>
      </c>
      <c r="C2" s="2">
        <v>335</v>
      </c>
      <c r="D2" s="2" t="s">
        <v>11</v>
      </c>
      <c r="E2" s="2">
        <v>225</v>
      </c>
    </row>
    <row r="3" spans="1:5" x14ac:dyDescent="0.2">
      <c r="A3" t="s">
        <v>17</v>
      </c>
      <c r="B3" t="s">
        <v>4</v>
      </c>
      <c r="C3" t="s">
        <v>7</v>
      </c>
      <c r="D3" t="s">
        <v>18</v>
      </c>
      <c r="E3" t="s">
        <v>19</v>
      </c>
    </row>
    <row r="4" spans="1:5" x14ac:dyDescent="0.2">
      <c r="A4">
        <v>5</v>
      </c>
      <c r="B4" s="3">
        <v>-304.282028608622</v>
      </c>
      <c r="C4" s="1">
        <v>254</v>
      </c>
      <c r="D4" s="1">
        <v>1932.7</v>
      </c>
      <c r="E4" s="1">
        <f>D4/60</f>
        <v>32.211666666666666</v>
      </c>
    </row>
    <row r="5" spans="1:5" x14ac:dyDescent="0.2">
      <c r="A5">
        <v>6</v>
      </c>
      <c r="B5" s="3">
        <v>-304.28202860862302</v>
      </c>
      <c r="C5" s="1">
        <v>247</v>
      </c>
      <c r="D5" s="1">
        <v>1517.1</v>
      </c>
      <c r="E5" s="1">
        <f t="shared" ref="E5:E29" si="0">D5/60</f>
        <v>25.285</v>
      </c>
    </row>
    <row r="6" spans="1:5" x14ac:dyDescent="0.2">
      <c r="A6">
        <v>7</v>
      </c>
      <c r="B6" s="3">
        <v>-304.28202860861899</v>
      </c>
      <c r="C6" s="1">
        <v>222</v>
      </c>
      <c r="D6" s="1">
        <v>1346.2</v>
      </c>
      <c r="E6" s="1">
        <f t="shared" si="0"/>
        <v>22.436666666666667</v>
      </c>
    </row>
    <row r="7" spans="1:5" x14ac:dyDescent="0.2">
      <c r="A7">
        <v>8</v>
      </c>
      <c r="B7" s="3">
        <v>-304.28202860862399</v>
      </c>
      <c r="C7" s="1">
        <v>230</v>
      </c>
      <c r="D7" s="1">
        <v>2860.9</v>
      </c>
      <c r="E7" s="1">
        <f t="shared" si="0"/>
        <v>47.681666666666665</v>
      </c>
    </row>
    <row r="8" spans="1:5" x14ac:dyDescent="0.2">
      <c r="A8">
        <v>9</v>
      </c>
      <c r="B8" s="3">
        <v>-304.28202860862001</v>
      </c>
      <c r="C8" s="1">
        <v>222</v>
      </c>
      <c r="D8" s="1">
        <v>1339.6</v>
      </c>
      <c r="E8" s="1">
        <f t="shared" si="0"/>
        <v>22.326666666666664</v>
      </c>
    </row>
    <row r="9" spans="1:5" x14ac:dyDescent="0.2">
      <c r="A9">
        <v>10</v>
      </c>
      <c r="B9" s="1" t="s">
        <v>67</v>
      </c>
      <c r="C9" s="1">
        <v>220</v>
      </c>
      <c r="D9" s="1">
        <v>1302</v>
      </c>
      <c r="E9" s="1">
        <f t="shared" si="0"/>
        <v>21.7</v>
      </c>
    </row>
    <row r="10" spans="1:5" x14ac:dyDescent="0.2">
      <c r="A10">
        <v>11</v>
      </c>
      <c r="B10" s="1" t="s">
        <v>67</v>
      </c>
      <c r="C10" s="1">
        <v>238</v>
      </c>
      <c r="D10" s="1">
        <v>1420</v>
      </c>
      <c r="E10" s="1">
        <f t="shared" si="0"/>
        <v>23.666666666666668</v>
      </c>
    </row>
    <row r="11" spans="1:5" x14ac:dyDescent="0.2">
      <c r="A11">
        <v>12</v>
      </c>
      <c r="B11" s="1" t="s">
        <v>68</v>
      </c>
      <c r="C11" s="1">
        <v>226</v>
      </c>
      <c r="D11" s="1">
        <v>1352</v>
      </c>
      <c r="E11" s="1">
        <f t="shared" si="0"/>
        <v>22.533333333333335</v>
      </c>
    </row>
    <row r="12" spans="1:5" x14ac:dyDescent="0.2">
      <c r="A12">
        <v>13</v>
      </c>
      <c r="B12" s="1" t="s">
        <v>69</v>
      </c>
      <c r="C12" s="1">
        <v>203</v>
      </c>
      <c r="D12" s="1">
        <v>1205.7</v>
      </c>
      <c r="E12" s="1">
        <f t="shared" si="0"/>
        <v>20.095000000000002</v>
      </c>
    </row>
    <row r="13" spans="1:5" x14ac:dyDescent="0.2">
      <c r="A13">
        <v>14</v>
      </c>
      <c r="B13" s="1" t="s">
        <v>70</v>
      </c>
      <c r="C13" s="1">
        <v>206</v>
      </c>
      <c r="D13" s="1">
        <v>1231.9000000000001</v>
      </c>
      <c r="E13" s="1">
        <f t="shared" si="0"/>
        <v>20.53166666666667</v>
      </c>
    </row>
    <row r="14" spans="1:5" x14ac:dyDescent="0.2">
      <c r="A14">
        <v>15</v>
      </c>
      <c r="B14" s="1" t="s">
        <v>71</v>
      </c>
      <c r="C14" s="1">
        <v>211</v>
      </c>
      <c r="D14" s="1">
        <v>1238.8</v>
      </c>
      <c r="E14" s="1">
        <f t="shared" si="0"/>
        <v>20.646666666666665</v>
      </c>
    </row>
    <row r="15" spans="1:5" x14ac:dyDescent="0.2">
      <c r="A15">
        <v>16</v>
      </c>
      <c r="B15" s="1" t="s">
        <v>72</v>
      </c>
      <c r="C15" s="1">
        <v>200</v>
      </c>
      <c r="D15" s="1">
        <v>1218</v>
      </c>
      <c r="E15" s="1">
        <f t="shared" si="0"/>
        <v>20.3</v>
      </c>
    </row>
    <row r="16" spans="1:5" x14ac:dyDescent="0.2">
      <c r="A16">
        <v>17</v>
      </c>
      <c r="B16" s="1" t="s">
        <v>73</v>
      </c>
      <c r="C16" s="1">
        <v>216</v>
      </c>
      <c r="D16" s="1">
        <v>1277.4000000000001</v>
      </c>
      <c r="E16" s="1">
        <f t="shared" si="0"/>
        <v>21.290000000000003</v>
      </c>
    </row>
    <row r="17" spans="1:5" x14ac:dyDescent="0.2">
      <c r="A17">
        <v>18</v>
      </c>
      <c r="B17" s="1" t="s">
        <v>74</v>
      </c>
      <c r="C17" s="1">
        <v>196</v>
      </c>
      <c r="D17" s="1">
        <v>1155.7</v>
      </c>
      <c r="E17" s="1">
        <f t="shared" si="0"/>
        <v>19.261666666666667</v>
      </c>
    </row>
    <row r="18" spans="1:5" x14ac:dyDescent="0.2">
      <c r="A18">
        <v>19</v>
      </c>
      <c r="B18" s="1" t="s">
        <v>75</v>
      </c>
      <c r="C18" s="1">
        <v>214</v>
      </c>
      <c r="D18" s="1">
        <v>1273</v>
      </c>
      <c r="E18" s="1">
        <f t="shared" si="0"/>
        <v>21.216666666666665</v>
      </c>
    </row>
    <row r="19" spans="1:5" x14ac:dyDescent="0.2">
      <c r="A19">
        <v>20</v>
      </c>
      <c r="B19" s="1" t="s">
        <v>76</v>
      </c>
      <c r="C19" s="1">
        <v>193</v>
      </c>
      <c r="D19" s="1">
        <v>1153.4000000000001</v>
      </c>
      <c r="E19" s="1">
        <f t="shared" si="0"/>
        <v>19.223333333333336</v>
      </c>
    </row>
    <row r="20" spans="1:5" x14ac:dyDescent="0.2">
      <c r="A20">
        <v>21</v>
      </c>
      <c r="B20" s="1" t="s">
        <v>74</v>
      </c>
      <c r="C20" s="1">
        <v>220</v>
      </c>
      <c r="D20" s="1">
        <v>1311.9</v>
      </c>
      <c r="E20" s="1">
        <f t="shared" si="0"/>
        <v>21.865000000000002</v>
      </c>
    </row>
    <row r="21" spans="1:5" x14ac:dyDescent="0.2">
      <c r="A21">
        <v>22</v>
      </c>
      <c r="B21" s="1" t="s">
        <v>77</v>
      </c>
      <c r="C21" s="1">
        <v>203</v>
      </c>
      <c r="D21" s="1">
        <v>1210.2</v>
      </c>
      <c r="E21" s="1">
        <f t="shared" si="0"/>
        <v>20.170000000000002</v>
      </c>
    </row>
    <row r="22" spans="1:5" x14ac:dyDescent="0.2">
      <c r="A22">
        <v>23</v>
      </c>
      <c r="B22" s="1" t="s">
        <v>78</v>
      </c>
      <c r="C22" s="1">
        <v>202</v>
      </c>
      <c r="D22" s="1">
        <v>1205</v>
      </c>
      <c r="E22" s="1">
        <f t="shared" si="0"/>
        <v>20.083333333333332</v>
      </c>
    </row>
    <row r="23" spans="1:5" x14ac:dyDescent="0.2">
      <c r="A23">
        <v>24</v>
      </c>
      <c r="B23" s="1" t="s">
        <v>79</v>
      </c>
      <c r="C23" s="1">
        <v>201</v>
      </c>
      <c r="D23" s="1">
        <v>1200.8</v>
      </c>
      <c r="E23" s="1">
        <f t="shared" si="0"/>
        <v>20.013333333333332</v>
      </c>
    </row>
    <row r="24" spans="1:5" x14ac:dyDescent="0.2">
      <c r="A24">
        <v>25</v>
      </c>
      <c r="B24" s="1" t="s">
        <v>80</v>
      </c>
      <c r="C24" s="1">
        <v>184</v>
      </c>
      <c r="D24" s="1">
        <v>1106.5999999999999</v>
      </c>
      <c r="E24" s="1">
        <f t="shared" si="0"/>
        <v>18.443333333333332</v>
      </c>
    </row>
    <row r="25" spans="1:5" x14ac:dyDescent="0.2">
      <c r="A25">
        <v>26</v>
      </c>
      <c r="B25" s="1" t="s">
        <v>81</v>
      </c>
      <c r="C25" s="1">
        <v>196</v>
      </c>
      <c r="D25" s="1">
        <v>1174.3</v>
      </c>
      <c r="E25" s="1">
        <f t="shared" si="0"/>
        <v>19.571666666666665</v>
      </c>
    </row>
    <row r="26" spans="1:5" x14ac:dyDescent="0.2">
      <c r="A26">
        <v>27</v>
      </c>
      <c r="B26" s="1" t="s">
        <v>82</v>
      </c>
      <c r="C26" s="1">
        <v>205</v>
      </c>
      <c r="D26" s="1">
        <v>1231.5</v>
      </c>
      <c r="E26" s="1">
        <f t="shared" si="0"/>
        <v>20.524999999999999</v>
      </c>
    </row>
    <row r="27" spans="1:5" x14ac:dyDescent="0.2">
      <c r="A27">
        <v>28</v>
      </c>
      <c r="B27" s="1" t="s">
        <v>73</v>
      </c>
      <c r="C27" s="1">
        <v>206</v>
      </c>
      <c r="D27" s="1">
        <v>1233.5999999999999</v>
      </c>
      <c r="E27" s="1">
        <f t="shared" si="0"/>
        <v>20.56</v>
      </c>
    </row>
    <row r="28" spans="1:5" x14ac:dyDescent="0.2">
      <c r="A28">
        <v>29</v>
      </c>
      <c r="B28" s="1" t="s">
        <v>83</v>
      </c>
      <c r="C28" s="1">
        <v>210</v>
      </c>
      <c r="D28" s="1">
        <v>1258.3</v>
      </c>
      <c r="E28" s="1">
        <f t="shared" si="0"/>
        <v>20.971666666666668</v>
      </c>
    </row>
    <row r="29" spans="1:5" x14ac:dyDescent="0.2">
      <c r="A29">
        <v>30</v>
      </c>
      <c r="B29" s="1" t="s">
        <v>84</v>
      </c>
      <c r="C29" s="1">
        <v>189</v>
      </c>
      <c r="D29" s="1">
        <v>1114.0999999999999</v>
      </c>
      <c r="E29" s="1">
        <f t="shared" si="0"/>
        <v>18.568333333333332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COH2 NEW</vt:lpstr>
      <vt:lpstr>HCN NEW</vt:lpstr>
      <vt:lpstr>FHF NEW</vt:lpstr>
      <vt:lpstr>MaxCom</vt:lpstr>
      <vt:lpstr>MaxCom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Aodong Liu</dc:creator>
  <cp:lastModifiedBy>Aodong Liu</cp:lastModifiedBy>
  <cp:lastPrinted>2021-11-10T21:48:10Z</cp:lastPrinted>
  <dcterms:created xsi:type="dcterms:W3CDTF">2021-11-08T18:34:54Z</dcterms:created>
  <dcterms:modified xsi:type="dcterms:W3CDTF">2022-06-16T05:24:49Z</dcterms:modified>
</cp:coreProperties>
</file>