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covid _project\"/>
    </mc:Choice>
  </mc:AlternateContent>
  <xr:revisionPtr revIDLastSave="0" documentId="13_ncr:1_{98C516B9-11B1-43FC-8D41-06F5A11401FC}" xr6:coauthVersionLast="44" xr6:coauthVersionMax="44" xr10:uidLastSave="{00000000-0000-0000-0000-000000000000}"/>
  <bookViews>
    <workbookView xWindow="1290" yWindow="-110" windowWidth="18020" windowHeight="11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  <c r="J32" i="1" s="1"/>
  <c r="I31" i="1"/>
  <c r="I32" i="1"/>
  <c r="H30" i="1"/>
  <c r="H31" i="1"/>
  <c r="H32" i="1"/>
  <c r="E31" i="1"/>
  <c r="E32" i="1"/>
  <c r="D32" i="1"/>
  <c r="D31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5" i="1"/>
  <c r="J4" i="1"/>
  <c r="I4" i="1" l="1"/>
  <c r="I28" i="1"/>
  <c r="I30" i="1"/>
  <c r="I19" i="1"/>
  <c r="I20" i="1"/>
  <c r="I21" i="1"/>
  <c r="I22" i="1"/>
  <c r="I23" i="1"/>
  <c r="I24" i="1"/>
  <c r="I25" i="1"/>
  <c r="I26" i="1"/>
  <c r="I27" i="1"/>
  <c r="I29" i="1"/>
  <c r="I18" i="1"/>
  <c r="I17" i="1"/>
  <c r="I5" i="1"/>
  <c r="I6" i="1"/>
  <c r="I7" i="1"/>
  <c r="I8" i="1"/>
  <c r="I9" i="1"/>
  <c r="I10" i="1"/>
  <c r="I11" i="1"/>
  <c r="I12" i="1"/>
  <c r="I13" i="1"/>
  <c r="I14" i="1"/>
  <c r="I15" i="1"/>
  <c r="I16" i="1"/>
  <c r="H5" i="1"/>
  <c r="D30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18" i="2"/>
  <c r="E23" i="2"/>
  <c r="E28" i="2"/>
  <c r="D30" i="2"/>
  <c r="E30" i="2" s="1"/>
  <c r="D29" i="2"/>
  <c r="E29" i="2" s="1"/>
  <c r="E27" i="2"/>
  <c r="E26" i="2"/>
  <c r="E25" i="2"/>
  <c r="E24" i="2"/>
  <c r="E22" i="2"/>
  <c r="E21" i="2"/>
  <c r="E20" i="2"/>
  <c r="E19" i="2"/>
  <c r="E17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3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3" i="1"/>
  <c r="D2" i="1"/>
  <c r="E30" i="1"/>
  <c r="D29" i="1"/>
  <c r="E29" i="1" s="1"/>
  <c r="E34" i="2" l="1"/>
  <c r="E33" i="2"/>
</calcChain>
</file>

<file path=xl/sharedStrings.xml><?xml version="1.0" encoding="utf-8"?>
<sst xmlns="http://schemas.openxmlformats.org/spreadsheetml/2006/main" count="19" uniqueCount="11">
  <si>
    <t>วันที่</t>
  </si>
  <si>
    <t>ตรวจได้</t>
  </si>
  <si>
    <t>ติดเชื้อ</t>
  </si>
  <si>
    <t>ยอดผู้ป่วย สะสม</t>
  </si>
  <si>
    <t>16 to 28</t>
  </si>
  <si>
    <t>1 to  15</t>
  </si>
  <si>
    <t>Average</t>
  </si>
  <si>
    <t>รอผลห้องแลบ</t>
  </si>
  <si>
    <t>%ติดเชื้อ/ตรวจได้</t>
  </si>
  <si>
    <t>NA</t>
  </si>
  <si>
    <t>จำนวนค้างตรวจเพิ่ม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</si>
</sst>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3" fontId="0" fillId="3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%I</a:t>
            </a:r>
            <a:r>
              <a:rPr lang="en-GB"/>
              <a:t>NFECT/CHECK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Sheet1!$E$2:$E$30</c:f>
              <c:numCache>
                <c:formatCode>0.00</c:formatCode>
                <c:ptCount val="29"/>
                <c:pt idx="0">
                  <c:v>3.7313432835820897</c:v>
                </c:pt>
                <c:pt idx="1">
                  <c:v>2.6217228464419478</c:v>
                </c:pt>
                <c:pt idx="2">
                  <c:v>2.4844720496894408</c:v>
                </c:pt>
                <c:pt idx="3">
                  <c:v>1.8604651162790697</c:v>
                </c:pt>
                <c:pt idx="4">
                  <c:v>2.34375</c:v>
                </c:pt>
                <c:pt idx="5">
                  <c:v>4.2654028436018958</c:v>
                </c:pt>
                <c:pt idx="6">
                  <c:v>1.5151515151515151</c:v>
                </c:pt>
                <c:pt idx="7">
                  <c:v>3.2894736842105261</c:v>
                </c:pt>
                <c:pt idx="8">
                  <c:v>1.8292682926829269</c:v>
                </c:pt>
                <c:pt idx="9">
                  <c:v>1.8072289156626506</c:v>
                </c:pt>
                <c:pt idx="10">
                  <c:v>1.8229166666666667</c:v>
                </c:pt>
                <c:pt idx="11">
                  <c:v>0.75757575757575757</c:v>
                </c:pt>
                <c:pt idx="12">
                  <c:v>4.1474654377880187</c:v>
                </c:pt>
                <c:pt idx="13">
                  <c:v>3.6717062634989199</c:v>
                </c:pt>
                <c:pt idx="14">
                  <c:v>1.3550135501355014</c:v>
                </c:pt>
                <c:pt idx="15">
                  <c:v>4.9327354260089686</c:v>
                </c:pt>
                <c:pt idx="16">
                  <c:v>31.578947368421051</c:v>
                </c:pt>
                <c:pt idx="17">
                  <c:v>10.174418604651162</c:v>
                </c:pt>
                <c:pt idx="18">
                  <c:v>16.438356164383563</c:v>
                </c:pt>
                <c:pt idx="19">
                  <c:v>9.1743119266055047</c:v>
                </c:pt>
                <c:pt idx="20">
                  <c:v>21.601941747572816</c:v>
                </c:pt>
                <c:pt idx="21">
                  <c:v>40.692640692640694</c:v>
                </c:pt>
                <c:pt idx="22">
                  <c:v>18.973561430793158</c:v>
                </c:pt>
                <c:pt idx="23">
                  <c:v>17.935702199661591</c:v>
                </c:pt>
                <c:pt idx="24">
                  <c:v>23.060344827586206</c:v>
                </c:pt>
                <c:pt idx="25">
                  <c:v>15.546218487394958</c:v>
                </c:pt>
                <c:pt idx="26">
                  <c:v>30.033003300330034</c:v>
                </c:pt>
                <c:pt idx="27">
                  <c:v>16.34182908545727</c:v>
                </c:pt>
                <c:pt idx="28">
                  <c:v>10.302593659942364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3-4A6D-82A7-7439A2AB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84159"/>
        <c:axId val="1543938271"/>
      </c:scatterChart>
      <c:valAx>
        <c:axId val="15519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38271"/>
        <c:crosses val="autoZero"/>
        <c:crossBetween val="midCat"/>
      </c:valAx>
      <c:valAx>
        <c:axId val="15439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%average*waiting</a:t>
            </a:r>
            <a:r>
              <a:rPr lang="en-US" baseline="0"/>
              <a:t> and check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424803149606298"/>
                  <c:y val="-4.3457276173811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Sheet1!$A$5:$A$30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Sheet1!$I$5:$I$30</c:f>
              <c:numCache>
                <c:formatCode>General</c:formatCode>
                <c:ptCount val="26"/>
                <c:pt idx="0">
                  <c:v>4.4504999999999999</c:v>
                </c:pt>
                <c:pt idx="1">
                  <c:v>4.0865</c:v>
                </c:pt>
                <c:pt idx="2">
                  <c:v>12.153499999999999</c:v>
                </c:pt>
                <c:pt idx="3">
                  <c:v>1.6819999999999999</c:v>
                </c:pt>
                <c:pt idx="4">
                  <c:v>6.6959999999999997</c:v>
                </c:pt>
                <c:pt idx="5">
                  <c:v>3.8479999999999999</c:v>
                </c:pt>
                <c:pt idx="6">
                  <c:v>4.6429999999999998</c:v>
                </c:pt>
                <c:pt idx="7">
                  <c:v>0.6930000000000005</c:v>
                </c:pt>
                <c:pt idx="8">
                  <c:v>5.8424999999999994</c:v>
                </c:pt>
                <c:pt idx="9">
                  <c:v>6.6944999999999997</c:v>
                </c:pt>
                <c:pt idx="10">
                  <c:v>26.354500000000002</c:v>
                </c:pt>
                <c:pt idx="11">
                  <c:v>12.817499999999999</c:v>
                </c:pt>
                <c:pt idx="12">
                  <c:v>28.5215</c:v>
                </c:pt>
                <c:pt idx="13">
                  <c:v>112.8646</c:v>
                </c:pt>
                <c:pt idx="14">
                  <c:v>89.494699999999995</c:v>
                </c:pt>
                <c:pt idx="15">
                  <c:v>104.0856</c:v>
                </c:pt>
                <c:pt idx="16">
                  <c:v>130.8236</c:v>
                </c:pt>
                <c:pt idx="17">
                  <c:v>142.27010000000001</c:v>
                </c:pt>
                <c:pt idx="18">
                  <c:v>212.49199999999999</c:v>
                </c:pt>
                <c:pt idx="19">
                  <c:v>170.7799</c:v>
                </c:pt>
                <c:pt idx="20">
                  <c:v>234.37890000000002</c:v>
                </c:pt>
                <c:pt idx="21">
                  <c:v>215.37709999999998</c:v>
                </c:pt>
                <c:pt idx="22">
                  <c:v>224.4796</c:v>
                </c:pt>
                <c:pt idx="23">
                  <c:v>270.19979999999998</c:v>
                </c:pt>
                <c:pt idx="24">
                  <c:v>99.611400000000003</c:v>
                </c:pt>
                <c:pt idx="25">
                  <c:v>201.7808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7-4426-8C2F-255FFA60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76559"/>
        <c:axId val="1554294719"/>
      </c:scatterChart>
      <c:valAx>
        <c:axId val="15519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94719"/>
        <c:crosses val="autoZero"/>
        <c:crossBetween val="midCat"/>
      </c:valAx>
      <c:valAx>
        <c:axId val="15542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7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Sheet1!$I$4:$I$30</c:f>
              <c:numCache>
                <c:formatCode>General</c:formatCode>
                <c:ptCount val="27"/>
                <c:pt idx="0">
                  <c:v>4</c:v>
                </c:pt>
                <c:pt idx="1">
                  <c:v>4.4504999999999999</c:v>
                </c:pt>
                <c:pt idx="2">
                  <c:v>4.0865</c:v>
                </c:pt>
                <c:pt idx="3">
                  <c:v>12.153499999999999</c:v>
                </c:pt>
                <c:pt idx="4">
                  <c:v>1.6819999999999999</c:v>
                </c:pt>
                <c:pt idx="5">
                  <c:v>6.6959999999999997</c:v>
                </c:pt>
                <c:pt idx="6">
                  <c:v>3.8479999999999999</c:v>
                </c:pt>
                <c:pt idx="7">
                  <c:v>4.6429999999999998</c:v>
                </c:pt>
                <c:pt idx="8">
                  <c:v>0.6930000000000005</c:v>
                </c:pt>
                <c:pt idx="9">
                  <c:v>5.8424999999999994</c:v>
                </c:pt>
                <c:pt idx="10">
                  <c:v>6.6944999999999997</c:v>
                </c:pt>
                <c:pt idx="11">
                  <c:v>26.354500000000002</c:v>
                </c:pt>
                <c:pt idx="12">
                  <c:v>12.817499999999999</c:v>
                </c:pt>
                <c:pt idx="13">
                  <c:v>28.5215</c:v>
                </c:pt>
                <c:pt idx="14">
                  <c:v>112.8646</c:v>
                </c:pt>
                <c:pt idx="15">
                  <c:v>89.494699999999995</c:v>
                </c:pt>
                <c:pt idx="16">
                  <c:v>104.0856</c:v>
                </c:pt>
                <c:pt idx="17">
                  <c:v>130.8236</c:v>
                </c:pt>
                <c:pt idx="18">
                  <c:v>142.27010000000001</c:v>
                </c:pt>
                <c:pt idx="19">
                  <c:v>212.49199999999999</c:v>
                </c:pt>
                <c:pt idx="20">
                  <c:v>170.7799</c:v>
                </c:pt>
                <c:pt idx="21">
                  <c:v>234.37890000000002</c:v>
                </c:pt>
                <c:pt idx="22">
                  <c:v>215.37709999999998</c:v>
                </c:pt>
                <c:pt idx="23">
                  <c:v>224.4796</c:v>
                </c:pt>
                <c:pt idx="24">
                  <c:v>270.19979999999998</c:v>
                </c:pt>
                <c:pt idx="25">
                  <c:v>99.611400000000003</c:v>
                </c:pt>
                <c:pt idx="26">
                  <c:v>201.7808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6-43EE-9F55-74141CD91E9A}"/>
            </c:ext>
          </c:extLst>
        </c:ser>
        <c:ser>
          <c:idx val="1"/>
          <c:order val="1"/>
          <c:tx>
            <c:v>ยอดผู้ป่วยสะสม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Sheet1!$F$4:$F$30</c:f>
              <c:numCache>
                <c:formatCode>General</c:formatCode>
                <c:ptCount val="27"/>
                <c:pt idx="0">
                  <c:v>77</c:v>
                </c:pt>
                <c:pt idx="1">
                  <c:v>81</c:v>
                </c:pt>
                <c:pt idx="2">
                  <c:v>84</c:v>
                </c:pt>
                <c:pt idx="3">
                  <c:v>93</c:v>
                </c:pt>
                <c:pt idx="4">
                  <c:v>95</c:v>
                </c:pt>
                <c:pt idx="5">
                  <c:v>100</c:v>
                </c:pt>
                <c:pt idx="6">
                  <c:v>103</c:v>
                </c:pt>
                <c:pt idx="7">
                  <c:v>106</c:v>
                </c:pt>
                <c:pt idx="8">
                  <c:v>113</c:v>
                </c:pt>
                <c:pt idx="9">
                  <c:v>115</c:v>
                </c:pt>
                <c:pt idx="10">
                  <c:v>124</c:v>
                </c:pt>
                <c:pt idx="11">
                  <c:v>141</c:v>
                </c:pt>
                <c:pt idx="12">
                  <c:v>146</c:v>
                </c:pt>
                <c:pt idx="13">
                  <c:v>147</c:v>
                </c:pt>
                <c:pt idx="14">
                  <c:v>177</c:v>
                </c:pt>
                <c:pt idx="15">
                  <c:v>212</c:v>
                </c:pt>
                <c:pt idx="16">
                  <c:v>272</c:v>
                </c:pt>
                <c:pt idx="17">
                  <c:v>322</c:v>
                </c:pt>
                <c:pt idx="18">
                  <c:v>411</c:v>
                </c:pt>
                <c:pt idx="19">
                  <c:v>599</c:v>
                </c:pt>
                <c:pt idx="20">
                  <c:v>721</c:v>
                </c:pt>
                <c:pt idx="21">
                  <c:v>827</c:v>
                </c:pt>
                <c:pt idx="22">
                  <c:v>934</c:v>
                </c:pt>
                <c:pt idx="23">
                  <c:v>1045</c:v>
                </c:pt>
                <c:pt idx="24">
                  <c:v>1136</c:v>
                </c:pt>
                <c:pt idx="25">
                  <c:v>1245</c:v>
                </c:pt>
                <c:pt idx="26">
                  <c:v>1388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E-4060-8CA5-8E7A057D6B48}"/>
            </c:ext>
          </c:extLst>
        </c:ser>
        <c:ser>
          <c:idx val="2"/>
          <c:order val="2"/>
          <c:tx>
            <c:v>สะสมของเรา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Sheet1!$J$4:$J$30</c:f>
              <c:numCache>
                <c:formatCode>General</c:formatCode>
                <c:ptCount val="27"/>
                <c:pt idx="0">
                  <c:v>77</c:v>
                </c:pt>
                <c:pt idx="1">
                  <c:v>81.450500000000005</c:v>
                </c:pt>
                <c:pt idx="2">
                  <c:v>85.537000000000006</c:v>
                </c:pt>
                <c:pt idx="3">
                  <c:v>97.6905</c:v>
                </c:pt>
                <c:pt idx="4">
                  <c:v>99.372500000000002</c:v>
                </c:pt>
                <c:pt idx="5">
                  <c:v>106.0685</c:v>
                </c:pt>
                <c:pt idx="6">
                  <c:v>109.9165</c:v>
                </c:pt>
                <c:pt idx="7">
                  <c:v>114.5595</c:v>
                </c:pt>
                <c:pt idx="8">
                  <c:v>115.2525</c:v>
                </c:pt>
                <c:pt idx="9">
                  <c:v>121.095</c:v>
                </c:pt>
                <c:pt idx="10">
                  <c:v>127.7895</c:v>
                </c:pt>
                <c:pt idx="11">
                  <c:v>154.14400000000001</c:v>
                </c:pt>
                <c:pt idx="12">
                  <c:v>166.9615</c:v>
                </c:pt>
                <c:pt idx="13">
                  <c:v>195.483</c:v>
                </c:pt>
                <c:pt idx="14">
                  <c:v>308.3476</c:v>
                </c:pt>
                <c:pt idx="15">
                  <c:v>397.84230000000002</c:v>
                </c:pt>
                <c:pt idx="16">
                  <c:v>501.92790000000002</c:v>
                </c:pt>
                <c:pt idx="17">
                  <c:v>632.75150000000008</c:v>
                </c:pt>
                <c:pt idx="18">
                  <c:v>775.02160000000003</c:v>
                </c:pt>
                <c:pt idx="19">
                  <c:v>987.5136</c:v>
                </c:pt>
                <c:pt idx="20">
                  <c:v>1158.2935</c:v>
                </c:pt>
                <c:pt idx="21">
                  <c:v>1392.6723999999999</c:v>
                </c:pt>
                <c:pt idx="22">
                  <c:v>1608.0494999999999</c:v>
                </c:pt>
                <c:pt idx="23">
                  <c:v>1832.5290999999997</c:v>
                </c:pt>
                <c:pt idx="24">
                  <c:v>2102.7288999999996</c:v>
                </c:pt>
                <c:pt idx="25">
                  <c:v>2202.3402999999998</c:v>
                </c:pt>
                <c:pt idx="26">
                  <c:v>2404.1210999999998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E-4060-8CA5-8E7A057D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3135"/>
        <c:axId val="530535439"/>
      </c:scatterChart>
      <c:valAx>
        <c:axId val="5953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35439"/>
        <c:crosses val="autoZero"/>
        <c:crossBetween val="midCat"/>
      </c:valAx>
      <c:valAx>
        <c:axId val="5305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A$2,Sheet2!$A$3,Sheet2!$A$4,Sheet2!$A$5,Sheet2!$A$6,Sheet2!$A$7,Sheet2!$A$8,Sheet2!$A$9,Sheet2!$A$10,Sheet2!$A$11,Sheet2!$A$12,Sheet2!$A$13,Sheet2!$A$14,Sheet2!$A$15,Sheet2!$A$16,Sheet2!$A$17,Sheet2!$A$19,Sheet2!$A$20,Sheet2!$A$21,Sheet2!$A$22,Sheet2!$A$24,Sheet2!$A$25,Sheet2!$A$26,Sheet2!$A$27,Sheet2!$A$29,Sheet2!$A$30)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(Sheet2!$E$2,Sheet2!$E$3,Sheet2!$E$4,Sheet2!$E$5,Sheet2!$E$6,Sheet2!$E$8,Sheet2!$E$7,Sheet2!$E$9,Sheet2!$E$10,Sheet2!$E$11,Sheet2!$E$12,Sheet2!$E$13,Sheet2!$E$14,Sheet2!$E$15,Sheet2!$E$16,Sheet2!$E$17,Sheet2!$E$19,Sheet2!$E$20,Sheet2!$E$21,Sheet2!$E$22,Sheet2!$E$24,Sheet2!$E$25,Sheet2!$E$26,Sheet2!$E$27,Sheet2!$E$29,Sheet2!$E$30)</c:f>
              <c:numCache>
                <c:formatCode>0.00</c:formatCode>
                <c:ptCount val="26"/>
                <c:pt idx="0">
                  <c:v>3.7313432835820897</c:v>
                </c:pt>
                <c:pt idx="1">
                  <c:v>2.6217228464419478</c:v>
                </c:pt>
                <c:pt idx="2">
                  <c:v>2.4844720496894408</c:v>
                </c:pt>
                <c:pt idx="3">
                  <c:v>1.8604651162790697</c:v>
                </c:pt>
                <c:pt idx="4">
                  <c:v>2.34375</c:v>
                </c:pt>
                <c:pt idx="5">
                  <c:v>1.5151515151515151</c:v>
                </c:pt>
                <c:pt idx="6">
                  <c:v>4.2654028436018958</c:v>
                </c:pt>
                <c:pt idx="7">
                  <c:v>3.2894736842105261</c:v>
                </c:pt>
                <c:pt idx="8">
                  <c:v>1.8292682926829269</c:v>
                </c:pt>
                <c:pt idx="9">
                  <c:v>1.8072289156626506</c:v>
                </c:pt>
                <c:pt idx="10">
                  <c:v>1.8229166666666667</c:v>
                </c:pt>
                <c:pt idx="11">
                  <c:v>0.75757575757575757</c:v>
                </c:pt>
                <c:pt idx="12">
                  <c:v>4.1474654377880187</c:v>
                </c:pt>
                <c:pt idx="13">
                  <c:v>3.6717062634989199</c:v>
                </c:pt>
                <c:pt idx="14">
                  <c:v>1.3550135501355014</c:v>
                </c:pt>
                <c:pt idx="15">
                  <c:v>4.9327354260089686</c:v>
                </c:pt>
                <c:pt idx="16">
                  <c:v>10.174418604651162</c:v>
                </c:pt>
                <c:pt idx="17">
                  <c:v>16.438356164383563</c:v>
                </c:pt>
                <c:pt idx="18">
                  <c:v>9.1743119266055047</c:v>
                </c:pt>
                <c:pt idx="19">
                  <c:v>21.601941747572816</c:v>
                </c:pt>
                <c:pt idx="20">
                  <c:v>18.973561430793158</c:v>
                </c:pt>
                <c:pt idx="21">
                  <c:v>17.935702199661591</c:v>
                </c:pt>
                <c:pt idx="22">
                  <c:v>23.060344827586206</c:v>
                </c:pt>
                <c:pt idx="23">
                  <c:v>15.546218487394958</c:v>
                </c:pt>
                <c:pt idx="24">
                  <c:v>16.34182908545727</c:v>
                </c:pt>
                <c:pt idx="25">
                  <c:v>10.302593659942364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85-4D7B-B0C0-9E0F676D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59023"/>
        <c:axId val="1543933695"/>
      </c:scatterChart>
      <c:valAx>
        <c:axId val="155525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33695"/>
        <c:crosses val="autoZero"/>
        <c:crossBetween val="midCat"/>
      </c:valAx>
      <c:valAx>
        <c:axId val="15439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5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327025</xdr:colOff>
      <xdr:row>0</xdr:row>
      <xdr:rowOff>85725</xdr:rowOff>
    </xdr:from>
    <xdr:to>
      <xdr:col>19</xdr:col>
      <xdr:colOff>22225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7BD81-05F5-4D8A-9BF9-878C9053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422275</xdr:colOff>
      <xdr:row>15</xdr:row>
      <xdr:rowOff>73025</xdr:rowOff>
    </xdr:from>
    <xdr:to>
      <xdr:col>19</xdr:col>
      <xdr:colOff>117475</xdr:colOff>
      <xdr:row>30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F1C19-9C28-48C7-94CB-5918D8F5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282575</xdr:colOff>
      <xdr:row>2</xdr:row>
      <xdr:rowOff>149225</xdr:rowOff>
    </xdr:from>
    <xdr:to>
      <xdr:col>17</xdr:col>
      <xdr:colOff>587375</xdr:colOff>
      <xdr:row>17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63C62-F968-48C6-A9E2-EF9E1CA1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517525</xdr:colOff>
      <xdr:row>2</xdr:row>
      <xdr:rowOff>22225</xdr:rowOff>
    </xdr:from>
    <xdr:to>
      <xdr:col>22</xdr:col>
      <xdr:colOff>212725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2A1B3-EE6C-4E98-A91F-A6C58073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0" workbookViewId="0">
      <selection activeCell="J1" sqref="J1:J1048576"/>
    </sheetView>
  </sheetViews>
  <sheetFormatPr defaultRowHeight="14.5" x14ac:dyDescent="0.35"/>
  <cols>
    <col min="2" max="2" width="13.54296875" customWidth="1"/>
    <col min="3" max="3" width="12.6328125" customWidth="1"/>
    <col min="4" max="4" width="13.26953125" customWidth="1"/>
    <col min="5" max="5" width="15.26953125" style="2" customWidth="1"/>
    <col min="6" max="6" width="14.7265625" customWidth="1"/>
    <col min="7" max="7" width="12.453125" customWidth="1"/>
    <col min="8" max="8" width="17.08984375" customWidth="1"/>
    <col min="10" max="10" width="8.7265625" style="10"/>
  </cols>
  <sheetData>
    <row r="1" spans="1:10" x14ac:dyDescent="0.35">
      <c r="B1" s="4" t="s">
        <v>0</v>
      </c>
      <c r="C1" s="4" t="s">
        <v>1</v>
      </c>
      <c r="D1" s="4" t="s">
        <v>2</v>
      </c>
      <c r="E1" s="5" t="s">
        <v>8</v>
      </c>
      <c r="F1" s="4" t="s">
        <v>3</v>
      </c>
      <c r="G1" s="4" t="s">
        <v>7</v>
      </c>
      <c r="H1" s="4" t="s">
        <v>10</v>
      </c>
    </row>
    <row r="2" spans="1:10" x14ac:dyDescent="0.35">
      <c r="A2">
        <v>0</v>
      </c>
      <c r="B2" s="6">
        <v>43891</v>
      </c>
      <c r="C2" s="7">
        <v>134</v>
      </c>
      <c r="D2" s="7">
        <f>F2-61</f>
        <v>5</v>
      </c>
      <c r="E2" s="8">
        <f>D2*100/C2</f>
        <v>3.7313432835820897</v>
      </c>
      <c r="F2" s="7">
        <v>66</v>
      </c>
      <c r="G2" s="7" t="s">
        <v>9</v>
      </c>
      <c r="H2" s="7">
        <v>0</v>
      </c>
    </row>
    <row r="3" spans="1:10" x14ac:dyDescent="0.35">
      <c r="A3">
        <v>1</v>
      </c>
      <c r="B3" s="6">
        <v>43892</v>
      </c>
      <c r="C3" s="7">
        <v>267</v>
      </c>
      <c r="D3" s="7">
        <f>F3-F2</f>
        <v>7</v>
      </c>
      <c r="E3" s="8">
        <f t="shared" ref="E3:E32" si="0">D3*100/C3</f>
        <v>2.6217228464419478</v>
      </c>
      <c r="F3" s="7">
        <v>73</v>
      </c>
      <c r="G3" s="7" t="s">
        <v>9</v>
      </c>
      <c r="H3" s="7">
        <v>0</v>
      </c>
      <c r="I3">
        <v>0</v>
      </c>
    </row>
    <row r="4" spans="1:10" x14ac:dyDescent="0.35">
      <c r="A4">
        <v>2</v>
      </c>
      <c r="B4" s="6">
        <v>43893</v>
      </c>
      <c r="C4" s="7">
        <v>161</v>
      </c>
      <c r="D4" s="7">
        <f t="shared" ref="D4:D16" si="1">F4-F3</f>
        <v>4</v>
      </c>
      <c r="E4" s="8">
        <f t="shared" si="0"/>
        <v>2.4844720496894408</v>
      </c>
      <c r="F4" s="7">
        <v>77</v>
      </c>
      <c r="G4" s="7">
        <v>1598</v>
      </c>
      <c r="H4" s="7">
        <v>0</v>
      </c>
      <c r="I4">
        <f>((H4*0.0265)+D4)</f>
        <v>4</v>
      </c>
      <c r="J4" s="10">
        <f>73+4</f>
        <v>77</v>
      </c>
    </row>
    <row r="5" spans="1:10" x14ac:dyDescent="0.35">
      <c r="A5">
        <v>3</v>
      </c>
      <c r="B5" s="6">
        <v>43894</v>
      </c>
      <c r="C5" s="7">
        <v>215</v>
      </c>
      <c r="D5" s="7">
        <f t="shared" si="1"/>
        <v>4</v>
      </c>
      <c r="E5" s="8">
        <f t="shared" si="0"/>
        <v>1.8604651162790697</v>
      </c>
      <c r="F5" s="7">
        <v>81</v>
      </c>
      <c r="G5" s="7">
        <v>1615</v>
      </c>
      <c r="H5" s="7">
        <f>G5-G4</f>
        <v>17</v>
      </c>
      <c r="I5">
        <f t="shared" ref="I5:I16" si="2">((H5*0.0265)+D5)</f>
        <v>4.4504999999999999</v>
      </c>
      <c r="J5" s="10">
        <f>I5+J4</f>
        <v>81.450500000000005</v>
      </c>
    </row>
    <row r="6" spans="1:10" x14ac:dyDescent="0.35">
      <c r="A6">
        <v>4</v>
      </c>
      <c r="B6" s="6">
        <v>43895</v>
      </c>
      <c r="C6" s="7">
        <v>128</v>
      </c>
      <c r="D6" s="7">
        <f t="shared" si="1"/>
        <v>3</v>
      </c>
      <c r="E6" s="8">
        <f t="shared" si="0"/>
        <v>2.34375</v>
      </c>
      <c r="F6" s="7">
        <v>84</v>
      </c>
      <c r="G6" s="7">
        <v>1656</v>
      </c>
      <c r="H6" s="7">
        <f t="shared" ref="H6:H32" si="3">G6-G5</f>
        <v>41</v>
      </c>
      <c r="I6">
        <f t="shared" si="2"/>
        <v>4.0865</v>
      </c>
      <c r="J6" s="10">
        <f t="shared" ref="J6:J32" si="4">I6+J5</f>
        <v>85.537000000000006</v>
      </c>
    </row>
    <row r="7" spans="1:10" x14ac:dyDescent="0.35">
      <c r="A7">
        <v>5</v>
      </c>
      <c r="B7" s="6">
        <v>43896</v>
      </c>
      <c r="C7" s="7">
        <v>211</v>
      </c>
      <c r="D7" s="7">
        <f t="shared" si="1"/>
        <v>9</v>
      </c>
      <c r="E7" s="8">
        <f t="shared" si="0"/>
        <v>4.2654028436018958</v>
      </c>
      <c r="F7" s="7">
        <v>93</v>
      </c>
      <c r="G7" s="7">
        <v>1775</v>
      </c>
      <c r="H7" s="7">
        <f t="shared" si="3"/>
        <v>119</v>
      </c>
      <c r="I7">
        <f t="shared" si="2"/>
        <v>12.153499999999999</v>
      </c>
      <c r="J7" s="10">
        <f t="shared" si="4"/>
        <v>97.6905</v>
      </c>
    </row>
    <row r="8" spans="1:10" x14ac:dyDescent="0.35">
      <c r="A8">
        <v>6</v>
      </c>
      <c r="B8" s="6">
        <v>43897</v>
      </c>
      <c r="C8" s="7">
        <v>132</v>
      </c>
      <c r="D8" s="7">
        <f t="shared" si="1"/>
        <v>2</v>
      </c>
      <c r="E8" s="8">
        <f t="shared" si="0"/>
        <v>1.5151515151515151</v>
      </c>
      <c r="F8" s="7">
        <v>95</v>
      </c>
      <c r="G8" s="7">
        <v>1763</v>
      </c>
      <c r="H8" s="7">
        <f t="shared" si="3"/>
        <v>-12</v>
      </c>
      <c r="I8">
        <f t="shared" si="2"/>
        <v>1.6819999999999999</v>
      </c>
      <c r="J8" s="10">
        <f t="shared" si="4"/>
        <v>99.372500000000002</v>
      </c>
    </row>
    <row r="9" spans="1:10" x14ac:dyDescent="0.35">
      <c r="A9">
        <v>7</v>
      </c>
      <c r="B9" s="6">
        <v>43898</v>
      </c>
      <c r="C9" s="7">
        <v>152</v>
      </c>
      <c r="D9" s="7">
        <f t="shared" si="1"/>
        <v>5</v>
      </c>
      <c r="E9" s="8">
        <f t="shared" si="0"/>
        <v>3.2894736842105261</v>
      </c>
      <c r="F9" s="7">
        <v>100</v>
      </c>
      <c r="G9" s="7">
        <v>1827</v>
      </c>
      <c r="H9" s="7">
        <f t="shared" si="3"/>
        <v>64</v>
      </c>
      <c r="I9">
        <f t="shared" si="2"/>
        <v>6.6959999999999997</v>
      </c>
      <c r="J9" s="10">
        <f t="shared" si="4"/>
        <v>106.0685</v>
      </c>
    </row>
    <row r="10" spans="1:10" x14ac:dyDescent="0.35">
      <c r="A10">
        <v>8</v>
      </c>
      <c r="B10" s="6">
        <v>43899</v>
      </c>
      <c r="C10" s="7">
        <v>164</v>
      </c>
      <c r="D10" s="7">
        <f t="shared" si="1"/>
        <v>3</v>
      </c>
      <c r="E10" s="8">
        <f t="shared" si="0"/>
        <v>1.8292682926829269</v>
      </c>
      <c r="F10" s="7">
        <v>103</v>
      </c>
      <c r="G10" s="7">
        <v>1859</v>
      </c>
      <c r="H10" s="7">
        <f t="shared" si="3"/>
        <v>32</v>
      </c>
      <c r="I10">
        <f t="shared" si="2"/>
        <v>3.8479999999999999</v>
      </c>
      <c r="J10" s="10">
        <f t="shared" si="4"/>
        <v>109.9165</v>
      </c>
    </row>
    <row r="11" spans="1:10" x14ac:dyDescent="0.35">
      <c r="A11">
        <v>9</v>
      </c>
      <c r="B11" s="6">
        <v>43900</v>
      </c>
      <c r="C11" s="7">
        <v>166</v>
      </c>
      <c r="D11" s="7">
        <f t="shared" si="1"/>
        <v>3</v>
      </c>
      <c r="E11" s="8">
        <f t="shared" si="0"/>
        <v>1.8072289156626506</v>
      </c>
      <c r="F11" s="7">
        <v>106</v>
      </c>
      <c r="G11" s="7">
        <v>1921</v>
      </c>
      <c r="H11" s="7">
        <f t="shared" si="3"/>
        <v>62</v>
      </c>
      <c r="I11">
        <f t="shared" si="2"/>
        <v>4.6429999999999998</v>
      </c>
      <c r="J11" s="10">
        <f t="shared" si="4"/>
        <v>114.5595</v>
      </c>
    </row>
    <row r="12" spans="1:10" x14ac:dyDescent="0.35">
      <c r="A12">
        <v>10</v>
      </c>
      <c r="B12" s="6">
        <v>43901</v>
      </c>
      <c r="C12" s="7">
        <v>384</v>
      </c>
      <c r="D12" s="7">
        <f t="shared" si="1"/>
        <v>7</v>
      </c>
      <c r="E12" s="8">
        <f t="shared" si="0"/>
        <v>1.8229166666666667</v>
      </c>
      <c r="F12" s="7">
        <v>113</v>
      </c>
      <c r="G12" s="7">
        <v>1683</v>
      </c>
      <c r="H12" s="7">
        <f t="shared" si="3"/>
        <v>-238</v>
      </c>
      <c r="I12">
        <f t="shared" si="2"/>
        <v>0.6930000000000005</v>
      </c>
      <c r="J12" s="10">
        <f t="shared" si="4"/>
        <v>115.2525</v>
      </c>
    </row>
    <row r="13" spans="1:10" x14ac:dyDescent="0.35">
      <c r="A13">
        <v>11</v>
      </c>
      <c r="B13" s="6">
        <v>43902</v>
      </c>
      <c r="C13" s="7">
        <v>264</v>
      </c>
      <c r="D13" s="7">
        <f t="shared" si="1"/>
        <v>2</v>
      </c>
      <c r="E13" s="8">
        <f t="shared" si="0"/>
        <v>0.75757575757575757</v>
      </c>
      <c r="F13" s="7">
        <v>115</v>
      </c>
      <c r="G13" s="7">
        <v>1828</v>
      </c>
      <c r="H13" s="7">
        <f t="shared" si="3"/>
        <v>145</v>
      </c>
      <c r="I13">
        <f t="shared" si="2"/>
        <v>5.8424999999999994</v>
      </c>
      <c r="J13" s="10">
        <f t="shared" si="4"/>
        <v>121.095</v>
      </c>
    </row>
    <row r="14" spans="1:10" x14ac:dyDescent="0.35">
      <c r="A14">
        <v>12</v>
      </c>
      <c r="B14" s="6">
        <v>43903</v>
      </c>
      <c r="C14" s="7">
        <v>217</v>
      </c>
      <c r="D14" s="7">
        <f t="shared" si="1"/>
        <v>9</v>
      </c>
      <c r="E14" s="8">
        <f t="shared" si="0"/>
        <v>4.1474654377880187</v>
      </c>
      <c r="F14" s="7">
        <v>124</v>
      </c>
      <c r="G14" s="7">
        <v>1741</v>
      </c>
      <c r="H14" s="7">
        <f t="shared" si="3"/>
        <v>-87</v>
      </c>
      <c r="I14">
        <f t="shared" si="2"/>
        <v>6.6944999999999997</v>
      </c>
      <c r="J14" s="10">
        <f t="shared" si="4"/>
        <v>127.7895</v>
      </c>
    </row>
    <row r="15" spans="1:10" x14ac:dyDescent="0.35">
      <c r="A15">
        <v>13</v>
      </c>
      <c r="B15" s="6">
        <v>43904</v>
      </c>
      <c r="C15" s="7">
        <v>463</v>
      </c>
      <c r="D15" s="7">
        <f t="shared" si="1"/>
        <v>17</v>
      </c>
      <c r="E15" s="8">
        <f t="shared" si="0"/>
        <v>3.6717062634989199</v>
      </c>
      <c r="F15" s="7">
        <v>141</v>
      </c>
      <c r="G15" s="7">
        <v>2094</v>
      </c>
      <c r="H15" s="7">
        <f t="shared" si="3"/>
        <v>353</v>
      </c>
      <c r="I15">
        <f t="shared" si="2"/>
        <v>26.354500000000002</v>
      </c>
      <c r="J15" s="10">
        <f t="shared" si="4"/>
        <v>154.14400000000001</v>
      </c>
    </row>
    <row r="16" spans="1:10" x14ac:dyDescent="0.35">
      <c r="A16">
        <v>14</v>
      </c>
      <c r="B16" s="6">
        <v>43905</v>
      </c>
      <c r="C16" s="7">
        <v>369</v>
      </c>
      <c r="D16" s="7">
        <f t="shared" si="1"/>
        <v>5</v>
      </c>
      <c r="E16" s="8">
        <f t="shared" si="0"/>
        <v>1.3550135501355014</v>
      </c>
      <c r="F16" s="7">
        <v>146</v>
      </c>
      <c r="G16" s="7">
        <v>2389</v>
      </c>
      <c r="H16" s="7">
        <f t="shared" si="3"/>
        <v>295</v>
      </c>
      <c r="I16">
        <f t="shared" si="2"/>
        <v>12.817499999999999</v>
      </c>
      <c r="J16" s="10">
        <f t="shared" si="4"/>
        <v>166.9615</v>
      </c>
    </row>
    <row r="17" spans="1:10" x14ac:dyDescent="0.35">
      <c r="A17">
        <v>15</v>
      </c>
      <c r="B17" s="6">
        <v>43906</v>
      </c>
      <c r="C17" s="7">
        <v>669</v>
      </c>
      <c r="D17" s="7">
        <v>33</v>
      </c>
      <c r="E17" s="8">
        <f t="shared" si="0"/>
        <v>4.9327354260089686</v>
      </c>
      <c r="F17" s="7">
        <v>147</v>
      </c>
      <c r="G17" s="7">
        <v>2220</v>
      </c>
      <c r="H17" s="7">
        <f t="shared" si="3"/>
        <v>-169</v>
      </c>
      <c r="I17">
        <f>((H17*0.0265)+D17)</f>
        <v>28.5215</v>
      </c>
      <c r="J17" s="10">
        <f t="shared" si="4"/>
        <v>195.483</v>
      </c>
    </row>
    <row r="18" spans="1:10" x14ac:dyDescent="0.35">
      <c r="A18">
        <v>16</v>
      </c>
      <c r="B18" s="6">
        <v>43907</v>
      </c>
      <c r="C18" s="7">
        <v>95</v>
      </c>
      <c r="D18" s="7">
        <v>30</v>
      </c>
      <c r="E18" s="8">
        <f t="shared" si="0"/>
        <v>31.578947368421051</v>
      </c>
      <c r="F18" s="7">
        <v>177</v>
      </c>
      <c r="G18" s="7">
        <v>2626</v>
      </c>
      <c r="H18" s="7">
        <f t="shared" si="3"/>
        <v>406</v>
      </c>
      <c r="I18">
        <f>((H18*0.2041)+D18)</f>
        <v>112.8646</v>
      </c>
      <c r="J18" s="10">
        <f t="shared" si="4"/>
        <v>308.3476</v>
      </c>
    </row>
    <row r="19" spans="1:10" x14ac:dyDescent="0.35">
      <c r="A19">
        <v>17</v>
      </c>
      <c r="B19" s="6">
        <v>43908</v>
      </c>
      <c r="C19" s="7">
        <v>344</v>
      </c>
      <c r="D19" s="7">
        <v>35</v>
      </c>
      <c r="E19" s="8">
        <f t="shared" si="0"/>
        <v>10.174418604651162</v>
      </c>
      <c r="F19" s="7">
        <v>212</v>
      </c>
      <c r="G19" s="7">
        <v>2893</v>
      </c>
      <c r="H19" s="7">
        <f t="shared" si="3"/>
        <v>267</v>
      </c>
      <c r="I19">
        <f t="shared" ref="I19:I29" si="5">((H19*0.2041)+D19)</f>
        <v>89.494699999999995</v>
      </c>
      <c r="J19" s="10">
        <f t="shared" si="4"/>
        <v>397.84230000000002</v>
      </c>
    </row>
    <row r="20" spans="1:10" x14ac:dyDescent="0.35">
      <c r="A20">
        <v>18</v>
      </c>
      <c r="B20" s="6">
        <v>43909</v>
      </c>
      <c r="C20" s="7">
        <v>365</v>
      </c>
      <c r="D20" s="7">
        <v>60</v>
      </c>
      <c r="E20" s="8">
        <f t="shared" si="0"/>
        <v>16.438356164383563</v>
      </c>
      <c r="F20" s="7">
        <v>272</v>
      </c>
      <c r="G20" s="7">
        <v>3109</v>
      </c>
      <c r="H20" s="7">
        <f t="shared" si="3"/>
        <v>216</v>
      </c>
      <c r="I20">
        <f t="shared" si="5"/>
        <v>104.0856</v>
      </c>
      <c r="J20" s="10">
        <f t="shared" si="4"/>
        <v>501.92790000000002</v>
      </c>
    </row>
    <row r="21" spans="1:10" x14ac:dyDescent="0.35">
      <c r="A21">
        <v>19</v>
      </c>
      <c r="B21" s="6">
        <v>43910</v>
      </c>
      <c r="C21" s="7">
        <v>545</v>
      </c>
      <c r="D21" s="7">
        <v>50</v>
      </c>
      <c r="E21" s="8">
        <f t="shared" si="0"/>
        <v>9.1743119266055047</v>
      </c>
      <c r="F21" s="7">
        <v>322</v>
      </c>
      <c r="G21" s="7">
        <v>3505</v>
      </c>
      <c r="H21" s="7">
        <f t="shared" si="3"/>
        <v>396</v>
      </c>
      <c r="I21">
        <f t="shared" si="5"/>
        <v>130.8236</v>
      </c>
      <c r="J21" s="10">
        <f t="shared" si="4"/>
        <v>632.75150000000008</v>
      </c>
    </row>
    <row r="22" spans="1:10" x14ac:dyDescent="0.35">
      <c r="A22">
        <v>20</v>
      </c>
      <c r="B22" s="6">
        <v>43911</v>
      </c>
      <c r="C22" s="7">
        <v>412</v>
      </c>
      <c r="D22" s="7">
        <v>89</v>
      </c>
      <c r="E22" s="8">
        <f t="shared" si="0"/>
        <v>21.601941747572816</v>
      </c>
      <c r="F22" s="7">
        <v>411</v>
      </c>
      <c r="G22" s="7">
        <v>3766</v>
      </c>
      <c r="H22" s="7">
        <f t="shared" si="3"/>
        <v>261</v>
      </c>
      <c r="I22">
        <f t="shared" si="5"/>
        <v>142.27010000000001</v>
      </c>
      <c r="J22" s="10">
        <f t="shared" si="4"/>
        <v>775.02160000000003</v>
      </c>
    </row>
    <row r="23" spans="1:10" x14ac:dyDescent="0.35">
      <c r="A23">
        <v>21</v>
      </c>
      <c r="B23" s="6">
        <v>43912</v>
      </c>
      <c r="C23" s="7">
        <v>462</v>
      </c>
      <c r="D23" s="7">
        <v>188</v>
      </c>
      <c r="E23" s="8">
        <f t="shared" si="0"/>
        <v>40.692640692640694</v>
      </c>
      <c r="F23" s="7">
        <v>599</v>
      </c>
      <c r="G23" s="7">
        <v>3886</v>
      </c>
      <c r="H23" s="7">
        <f t="shared" si="3"/>
        <v>120</v>
      </c>
      <c r="I23">
        <f t="shared" si="5"/>
        <v>212.49199999999999</v>
      </c>
      <c r="J23" s="10">
        <f t="shared" si="4"/>
        <v>987.5136</v>
      </c>
    </row>
    <row r="24" spans="1:10" x14ac:dyDescent="0.35">
      <c r="A24">
        <v>22</v>
      </c>
      <c r="B24" s="6">
        <v>43913</v>
      </c>
      <c r="C24" s="7">
        <v>643</v>
      </c>
      <c r="D24" s="7">
        <v>122</v>
      </c>
      <c r="E24" s="8">
        <f t="shared" si="0"/>
        <v>18.973561430793158</v>
      </c>
      <c r="F24" s="7">
        <v>721</v>
      </c>
      <c r="G24" s="7">
        <v>4125</v>
      </c>
      <c r="H24" s="7">
        <f t="shared" si="3"/>
        <v>239</v>
      </c>
      <c r="I24">
        <f t="shared" si="5"/>
        <v>170.7799</v>
      </c>
      <c r="J24" s="10">
        <f t="shared" si="4"/>
        <v>1158.2935</v>
      </c>
    </row>
    <row r="25" spans="1:10" x14ac:dyDescent="0.35">
      <c r="A25">
        <v>23</v>
      </c>
      <c r="B25" s="6">
        <v>43914</v>
      </c>
      <c r="C25" s="7">
        <v>591</v>
      </c>
      <c r="D25" s="7">
        <v>106</v>
      </c>
      <c r="E25" s="8">
        <f t="shared" si="0"/>
        <v>17.935702199661591</v>
      </c>
      <c r="F25" s="7">
        <v>827</v>
      </c>
      <c r="G25" s="7">
        <v>4754</v>
      </c>
      <c r="H25" s="7">
        <f t="shared" si="3"/>
        <v>629</v>
      </c>
      <c r="I25">
        <f t="shared" si="5"/>
        <v>234.37890000000002</v>
      </c>
      <c r="J25" s="10">
        <f t="shared" si="4"/>
        <v>1392.6723999999999</v>
      </c>
    </row>
    <row r="26" spans="1:10" x14ac:dyDescent="0.35">
      <c r="A26">
        <v>24</v>
      </c>
      <c r="B26" s="6">
        <v>43915</v>
      </c>
      <c r="C26" s="7">
        <v>464</v>
      </c>
      <c r="D26" s="7">
        <v>107</v>
      </c>
      <c r="E26" s="8">
        <f t="shared" si="0"/>
        <v>23.060344827586206</v>
      </c>
      <c r="F26" s="7">
        <v>934</v>
      </c>
      <c r="G26" s="7">
        <v>5285</v>
      </c>
      <c r="H26" s="7">
        <f t="shared" si="3"/>
        <v>531</v>
      </c>
      <c r="I26">
        <f t="shared" si="5"/>
        <v>215.37709999999998</v>
      </c>
      <c r="J26" s="10">
        <f t="shared" si="4"/>
        <v>1608.0494999999999</v>
      </c>
    </row>
    <row r="27" spans="1:10" x14ac:dyDescent="0.35">
      <c r="A27">
        <v>25</v>
      </c>
      <c r="B27" s="6">
        <v>43916</v>
      </c>
      <c r="C27" s="7">
        <v>714</v>
      </c>
      <c r="D27" s="7">
        <v>111</v>
      </c>
      <c r="E27" s="8">
        <f t="shared" si="0"/>
        <v>15.546218487394958</v>
      </c>
      <c r="F27" s="7">
        <v>1045</v>
      </c>
      <c r="G27" s="7">
        <v>5841</v>
      </c>
      <c r="H27" s="7">
        <f t="shared" si="3"/>
        <v>556</v>
      </c>
      <c r="I27">
        <f t="shared" si="5"/>
        <v>224.4796</v>
      </c>
      <c r="J27" s="10">
        <f t="shared" si="4"/>
        <v>1832.5290999999997</v>
      </c>
    </row>
    <row r="28" spans="1:10" x14ac:dyDescent="0.35">
      <c r="A28">
        <v>26</v>
      </c>
      <c r="B28" s="6">
        <v>43917</v>
      </c>
      <c r="C28" s="7">
        <v>303</v>
      </c>
      <c r="D28" s="7">
        <v>91</v>
      </c>
      <c r="E28" s="8">
        <f t="shared" si="0"/>
        <v>30.033003300330034</v>
      </c>
      <c r="F28" s="7">
        <v>1136</v>
      </c>
      <c r="G28" s="7">
        <v>6719</v>
      </c>
      <c r="H28" s="7">
        <f t="shared" si="3"/>
        <v>878</v>
      </c>
      <c r="I28">
        <f>((H28*0.2041)+D28)</f>
        <v>270.19979999999998</v>
      </c>
      <c r="J28" s="10">
        <f t="shared" si="4"/>
        <v>2102.7288999999996</v>
      </c>
    </row>
    <row r="29" spans="1:10" x14ac:dyDescent="0.35">
      <c r="A29">
        <v>27</v>
      </c>
      <c r="B29" s="6">
        <v>43918</v>
      </c>
      <c r="C29" s="7">
        <v>667</v>
      </c>
      <c r="D29" s="7">
        <f>F29-F28</f>
        <v>109</v>
      </c>
      <c r="E29" s="8">
        <f t="shared" si="0"/>
        <v>16.34182908545727</v>
      </c>
      <c r="F29" s="7">
        <v>1245</v>
      </c>
      <c r="G29" s="7">
        <v>6673</v>
      </c>
      <c r="H29" s="7">
        <f t="shared" si="3"/>
        <v>-46</v>
      </c>
      <c r="I29">
        <f t="shared" si="5"/>
        <v>99.611400000000003</v>
      </c>
      <c r="J29" s="10">
        <f t="shared" si="4"/>
        <v>2202.3402999999998</v>
      </c>
    </row>
    <row r="30" spans="1:10" x14ac:dyDescent="0.35">
      <c r="A30">
        <v>28</v>
      </c>
      <c r="B30" s="6">
        <v>43919</v>
      </c>
      <c r="C30" s="7">
        <v>1388</v>
      </c>
      <c r="D30" s="7">
        <f>F30-F29</f>
        <v>143</v>
      </c>
      <c r="E30" s="8">
        <f t="shared" si="0"/>
        <v>10.302593659942364</v>
      </c>
      <c r="F30" s="7">
        <v>1388</v>
      </c>
      <c r="G30" s="7">
        <v>6961</v>
      </c>
      <c r="H30" s="7">
        <f>G30-G29</f>
        <v>288</v>
      </c>
      <c r="I30">
        <f>((H30*0.2041)+D30)</f>
        <v>201.7808</v>
      </c>
      <c r="J30" s="10">
        <f t="shared" si="4"/>
        <v>2404.1210999999998</v>
      </c>
    </row>
    <row r="31" spans="1:10" x14ac:dyDescent="0.35">
      <c r="A31">
        <v>29</v>
      </c>
      <c r="B31" s="6">
        <v>43920</v>
      </c>
      <c r="C31" s="7">
        <v>917</v>
      </c>
      <c r="D31" s="7">
        <f>F31-F30</f>
        <v>136</v>
      </c>
      <c r="E31" s="8">
        <f t="shared" si="0"/>
        <v>14.830970556161397</v>
      </c>
      <c r="F31" s="7">
        <v>1524</v>
      </c>
      <c r="G31" s="9">
        <v>7357</v>
      </c>
      <c r="H31" s="7">
        <f t="shared" si="3"/>
        <v>396</v>
      </c>
      <c r="I31">
        <f t="shared" ref="I31:I32" si="6">((H31*0.2041)+D31)</f>
        <v>216.8236</v>
      </c>
      <c r="J31" s="10">
        <f t="shared" si="4"/>
        <v>2620.9447</v>
      </c>
    </row>
    <row r="32" spans="1:10" x14ac:dyDescent="0.35">
      <c r="A32">
        <v>30</v>
      </c>
      <c r="B32" s="6">
        <v>43921</v>
      </c>
      <c r="C32" s="9">
        <v>1401</v>
      </c>
      <c r="D32" s="7">
        <f>F32-F31</f>
        <v>127</v>
      </c>
      <c r="E32" s="8">
        <f t="shared" si="0"/>
        <v>9.0649536045681653</v>
      </c>
      <c r="F32" s="7">
        <v>1651</v>
      </c>
      <c r="G32" s="9">
        <v>7593</v>
      </c>
      <c r="H32" s="7">
        <f t="shared" si="3"/>
        <v>236</v>
      </c>
      <c r="I32">
        <f t="shared" si="6"/>
        <v>175.16759999999999</v>
      </c>
      <c r="J32" s="10">
        <f t="shared" si="4"/>
        <v>2796.1122999999998</v>
      </c>
    </row>
    <row r="33" spans="5:8" x14ac:dyDescent="0.35">
      <c r="H33" s="2"/>
    </row>
    <row r="35" spans="5:8" x14ac:dyDescent="0.35">
      <c r="F35" t="s">
        <v>6</v>
      </c>
    </row>
    <row r="36" spans="5:8" x14ac:dyDescent="0.35">
      <c r="E36" s="2" t="s">
        <v>5</v>
      </c>
      <c r="F36">
        <v>2.6522307280609936</v>
      </c>
    </row>
    <row r="37" spans="5:8" x14ac:dyDescent="0.35">
      <c r="E37" s="2" t="s">
        <v>4</v>
      </c>
      <c r="F37">
        <v>20.142605345803108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opLeftCell="A7" workbookViewId="0">
      <selection activeCell="L20" sqref="L20"/>
    </sheetView>
  </sheetViews>
  <sheetFormatPr defaultRowHeight="14.5" x14ac:dyDescent="0.35"/>
  <cols>
    <col min="2" max="2" width="13.54296875" customWidth="1"/>
    <col min="3" max="3" width="12.6328125" customWidth="1"/>
    <col min="4" max="4" width="13.26953125" customWidth="1"/>
    <col min="5" max="5" width="13.26953125" style="2" customWidth="1"/>
    <col min="6" max="6" width="14.7265625" customWidth="1"/>
  </cols>
  <sheetData>
    <row r="1" spans="1:7" x14ac:dyDescent="0.35">
      <c r="B1" t="s">
        <v>0</v>
      </c>
      <c r="C1" t="s">
        <v>1</v>
      </c>
      <c r="D1" t="s">
        <v>2</v>
      </c>
      <c r="F1" t="s">
        <v>3</v>
      </c>
    </row>
    <row r="2" spans="1:7" x14ac:dyDescent="0.35">
      <c r="A2">
        <v>0</v>
      </c>
      <c r="B2" s="1">
        <v>43891</v>
      </c>
      <c r="C2">
        <v>134</v>
      </c>
      <c r="D2">
        <f>F2-61</f>
        <v>5</v>
      </c>
      <c r="E2" s="2">
        <f>D2*100/C2</f>
        <v>3.7313432835820897</v>
      </c>
      <c r="F2">
        <v>66</v>
      </c>
      <c r="G2">
        <v>3252</v>
      </c>
    </row>
    <row r="3" spans="1:7" x14ac:dyDescent="0.35">
      <c r="A3">
        <v>1</v>
      </c>
      <c r="B3" s="1">
        <v>43892</v>
      </c>
      <c r="C3">
        <v>267</v>
      </c>
      <c r="D3">
        <f>F3-F2</f>
        <v>7</v>
      </c>
      <c r="E3" s="2">
        <f t="shared" ref="E3:E30" si="0">D3*100/C3</f>
        <v>2.6217228464419478</v>
      </c>
      <c r="F3">
        <v>73</v>
      </c>
      <c r="G3">
        <v>3519</v>
      </c>
    </row>
    <row r="4" spans="1:7" x14ac:dyDescent="0.35">
      <c r="A4">
        <v>2</v>
      </c>
      <c r="B4" s="1">
        <v>43893</v>
      </c>
      <c r="C4">
        <v>161</v>
      </c>
      <c r="D4">
        <f t="shared" ref="D4:D16" si="1">F4-F3</f>
        <v>4</v>
      </c>
      <c r="E4" s="2">
        <f t="shared" si="0"/>
        <v>2.4844720496894408</v>
      </c>
      <c r="F4">
        <v>77</v>
      </c>
      <c r="G4">
        <v>3680</v>
      </c>
    </row>
    <row r="5" spans="1:7" x14ac:dyDescent="0.35">
      <c r="A5">
        <v>3</v>
      </c>
      <c r="B5" s="1">
        <v>43894</v>
      </c>
      <c r="C5">
        <v>215</v>
      </c>
      <c r="D5">
        <f t="shared" si="1"/>
        <v>4</v>
      </c>
      <c r="E5" s="2">
        <f t="shared" si="0"/>
        <v>1.8604651162790697</v>
      </c>
      <c r="F5">
        <v>81</v>
      </c>
      <c r="G5">
        <v>3895</v>
      </c>
    </row>
    <row r="6" spans="1:7" x14ac:dyDescent="0.35">
      <c r="A6">
        <v>4</v>
      </c>
      <c r="B6" s="1">
        <v>43895</v>
      </c>
      <c r="C6">
        <v>128</v>
      </c>
      <c r="D6">
        <f t="shared" si="1"/>
        <v>3</v>
      </c>
      <c r="E6" s="2">
        <f t="shared" si="0"/>
        <v>2.34375</v>
      </c>
      <c r="F6">
        <v>84</v>
      </c>
      <c r="G6">
        <v>4023</v>
      </c>
    </row>
    <row r="7" spans="1:7" x14ac:dyDescent="0.35">
      <c r="A7">
        <v>5</v>
      </c>
      <c r="B7" s="1">
        <v>43896</v>
      </c>
      <c r="C7">
        <v>211</v>
      </c>
      <c r="D7">
        <f t="shared" si="1"/>
        <v>9</v>
      </c>
      <c r="E7" s="2">
        <f t="shared" si="0"/>
        <v>4.2654028436018958</v>
      </c>
      <c r="F7">
        <v>93</v>
      </c>
      <c r="G7">
        <v>4234</v>
      </c>
    </row>
    <row r="8" spans="1:7" x14ac:dyDescent="0.35">
      <c r="A8">
        <v>6</v>
      </c>
      <c r="B8" s="1">
        <v>43897</v>
      </c>
      <c r="C8">
        <v>132</v>
      </c>
      <c r="D8">
        <f t="shared" si="1"/>
        <v>2</v>
      </c>
      <c r="E8" s="2">
        <f t="shared" si="0"/>
        <v>1.5151515151515151</v>
      </c>
      <c r="F8">
        <v>95</v>
      </c>
      <c r="G8">
        <v>4366</v>
      </c>
    </row>
    <row r="9" spans="1:7" x14ac:dyDescent="0.35">
      <c r="A9">
        <v>7</v>
      </c>
      <c r="B9" s="1">
        <v>43898</v>
      </c>
      <c r="C9">
        <v>152</v>
      </c>
      <c r="D9">
        <f t="shared" si="1"/>
        <v>5</v>
      </c>
      <c r="E9" s="2">
        <f t="shared" si="0"/>
        <v>3.2894736842105261</v>
      </c>
      <c r="F9">
        <v>100</v>
      </c>
      <c r="G9">
        <v>4518</v>
      </c>
    </row>
    <row r="10" spans="1:7" x14ac:dyDescent="0.35">
      <c r="A10">
        <v>8</v>
      </c>
      <c r="B10" s="1">
        <v>43899</v>
      </c>
      <c r="C10">
        <v>164</v>
      </c>
      <c r="D10">
        <f t="shared" si="1"/>
        <v>3</v>
      </c>
      <c r="E10" s="2">
        <f t="shared" si="0"/>
        <v>1.8292682926829269</v>
      </c>
      <c r="F10">
        <v>103</v>
      </c>
      <c r="G10">
        <v>4682</v>
      </c>
    </row>
    <row r="11" spans="1:7" x14ac:dyDescent="0.35">
      <c r="A11">
        <v>9</v>
      </c>
      <c r="B11" s="1">
        <v>43900</v>
      </c>
      <c r="C11">
        <v>166</v>
      </c>
      <c r="D11">
        <f t="shared" si="1"/>
        <v>3</v>
      </c>
      <c r="E11" s="2">
        <f t="shared" si="0"/>
        <v>1.8072289156626506</v>
      </c>
      <c r="F11">
        <v>106</v>
      </c>
      <c r="G11">
        <v>4848</v>
      </c>
    </row>
    <row r="12" spans="1:7" x14ac:dyDescent="0.35">
      <c r="A12">
        <v>10</v>
      </c>
      <c r="B12" s="1">
        <v>43901</v>
      </c>
      <c r="C12">
        <v>384</v>
      </c>
      <c r="D12">
        <f t="shared" si="1"/>
        <v>7</v>
      </c>
      <c r="E12" s="2">
        <f t="shared" si="0"/>
        <v>1.8229166666666667</v>
      </c>
      <c r="F12">
        <v>113</v>
      </c>
      <c r="G12">
        <v>5232</v>
      </c>
    </row>
    <row r="13" spans="1:7" x14ac:dyDescent="0.35">
      <c r="A13">
        <v>11</v>
      </c>
      <c r="B13" s="1">
        <v>43902</v>
      </c>
      <c r="C13">
        <v>264</v>
      </c>
      <c r="D13">
        <f t="shared" si="1"/>
        <v>2</v>
      </c>
      <c r="E13" s="2">
        <f t="shared" si="0"/>
        <v>0.75757575757575757</v>
      </c>
      <c r="F13">
        <v>115</v>
      </c>
      <c r="G13">
        <v>5496</v>
      </c>
    </row>
    <row r="14" spans="1:7" x14ac:dyDescent="0.35">
      <c r="A14">
        <v>12</v>
      </c>
      <c r="B14" s="1">
        <v>43903</v>
      </c>
      <c r="C14">
        <v>217</v>
      </c>
      <c r="D14">
        <f t="shared" si="1"/>
        <v>9</v>
      </c>
      <c r="E14" s="2">
        <f t="shared" si="0"/>
        <v>4.1474654377880187</v>
      </c>
      <c r="F14">
        <v>124</v>
      </c>
      <c r="G14">
        <v>5713</v>
      </c>
    </row>
    <row r="15" spans="1:7" x14ac:dyDescent="0.35">
      <c r="A15">
        <v>13</v>
      </c>
      <c r="B15" s="1">
        <v>43904</v>
      </c>
      <c r="C15">
        <v>463</v>
      </c>
      <c r="D15">
        <f t="shared" si="1"/>
        <v>17</v>
      </c>
      <c r="E15" s="2">
        <f t="shared" si="0"/>
        <v>3.6717062634989199</v>
      </c>
      <c r="F15">
        <v>141</v>
      </c>
      <c r="G15">
        <v>6176</v>
      </c>
    </row>
    <row r="16" spans="1:7" x14ac:dyDescent="0.35">
      <c r="A16">
        <v>14</v>
      </c>
      <c r="B16" s="1">
        <v>43905</v>
      </c>
      <c r="C16">
        <v>369</v>
      </c>
      <c r="D16">
        <f t="shared" si="1"/>
        <v>5</v>
      </c>
      <c r="E16" s="2">
        <f t="shared" si="0"/>
        <v>1.3550135501355014</v>
      </c>
      <c r="F16">
        <v>146</v>
      </c>
      <c r="G16">
        <v>6545</v>
      </c>
    </row>
    <row r="17" spans="1:7" x14ac:dyDescent="0.35">
      <c r="A17">
        <v>15</v>
      </c>
      <c r="B17" s="1">
        <v>43906</v>
      </c>
      <c r="C17">
        <v>669</v>
      </c>
      <c r="D17">
        <v>33</v>
      </c>
      <c r="E17" s="2">
        <f t="shared" si="0"/>
        <v>4.9327354260089686</v>
      </c>
      <c r="F17">
        <v>147</v>
      </c>
    </row>
    <row r="18" spans="1:7" x14ac:dyDescent="0.35">
      <c r="A18">
        <v>16</v>
      </c>
      <c r="B18" s="1">
        <v>43907</v>
      </c>
      <c r="C18">
        <v>95</v>
      </c>
      <c r="D18">
        <v>30</v>
      </c>
      <c r="E18" s="2">
        <f t="shared" si="0"/>
        <v>31.578947368421051</v>
      </c>
      <c r="F18">
        <v>177</v>
      </c>
      <c r="G18">
        <v>2220</v>
      </c>
    </row>
    <row r="19" spans="1:7" x14ac:dyDescent="0.35">
      <c r="A19">
        <v>17</v>
      </c>
      <c r="B19" s="1">
        <v>43908</v>
      </c>
      <c r="C19">
        <v>344</v>
      </c>
      <c r="D19">
        <v>35</v>
      </c>
      <c r="E19" s="2">
        <f t="shared" si="0"/>
        <v>10.174418604651162</v>
      </c>
      <c r="F19">
        <v>212</v>
      </c>
    </row>
    <row r="20" spans="1:7" x14ac:dyDescent="0.35">
      <c r="A20">
        <v>18</v>
      </c>
      <c r="B20" s="1">
        <v>43909</v>
      </c>
      <c r="C20">
        <v>365</v>
      </c>
      <c r="D20">
        <v>60</v>
      </c>
      <c r="E20" s="2">
        <f t="shared" si="0"/>
        <v>16.438356164383563</v>
      </c>
      <c r="F20">
        <v>272</v>
      </c>
    </row>
    <row r="21" spans="1:7" x14ac:dyDescent="0.35">
      <c r="A21">
        <v>19</v>
      </c>
      <c r="B21" s="1">
        <v>43910</v>
      </c>
      <c r="C21">
        <v>545</v>
      </c>
      <c r="D21">
        <v>50</v>
      </c>
      <c r="E21" s="2">
        <f t="shared" si="0"/>
        <v>9.1743119266055047</v>
      </c>
      <c r="F21">
        <v>322</v>
      </c>
    </row>
    <row r="22" spans="1:7" x14ac:dyDescent="0.35">
      <c r="A22">
        <v>20</v>
      </c>
      <c r="B22" s="1">
        <v>43911</v>
      </c>
      <c r="C22">
        <v>412</v>
      </c>
      <c r="D22">
        <v>89</v>
      </c>
      <c r="E22" s="2">
        <f t="shared" si="0"/>
        <v>21.601941747572816</v>
      </c>
      <c r="F22">
        <v>411</v>
      </c>
    </row>
    <row r="23" spans="1:7" x14ac:dyDescent="0.35">
      <c r="A23">
        <v>21</v>
      </c>
      <c r="B23" s="1">
        <v>43912</v>
      </c>
      <c r="C23">
        <v>462</v>
      </c>
      <c r="D23">
        <v>188</v>
      </c>
      <c r="E23" s="2">
        <f t="shared" si="0"/>
        <v>40.692640692640694</v>
      </c>
      <c r="F23">
        <v>599</v>
      </c>
    </row>
    <row r="24" spans="1:7" x14ac:dyDescent="0.35">
      <c r="A24">
        <v>22</v>
      </c>
      <c r="B24" s="1">
        <v>43913</v>
      </c>
      <c r="C24">
        <v>643</v>
      </c>
      <c r="D24">
        <v>122</v>
      </c>
      <c r="E24" s="2">
        <f t="shared" si="0"/>
        <v>18.973561430793158</v>
      </c>
      <c r="F24">
        <v>721</v>
      </c>
    </row>
    <row r="25" spans="1:7" x14ac:dyDescent="0.35">
      <c r="A25">
        <v>23</v>
      </c>
      <c r="B25" s="1">
        <v>43914</v>
      </c>
      <c r="C25">
        <v>591</v>
      </c>
      <c r="D25">
        <v>106</v>
      </c>
      <c r="E25" s="2">
        <f t="shared" si="0"/>
        <v>17.935702199661591</v>
      </c>
      <c r="F25">
        <v>827</v>
      </c>
    </row>
    <row r="26" spans="1:7" x14ac:dyDescent="0.35">
      <c r="A26">
        <v>24</v>
      </c>
      <c r="B26" s="1">
        <v>43915</v>
      </c>
      <c r="C26">
        <v>464</v>
      </c>
      <c r="D26">
        <v>107</v>
      </c>
      <c r="E26" s="2">
        <f t="shared" si="0"/>
        <v>23.060344827586206</v>
      </c>
      <c r="F26">
        <v>934</v>
      </c>
    </row>
    <row r="27" spans="1:7" x14ac:dyDescent="0.35">
      <c r="A27">
        <v>25</v>
      </c>
      <c r="B27" s="1">
        <v>43916</v>
      </c>
      <c r="C27">
        <v>714</v>
      </c>
      <c r="D27">
        <v>111</v>
      </c>
      <c r="E27" s="2">
        <f t="shared" si="0"/>
        <v>15.546218487394958</v>
      </c>
      <c r="F27">
        <v>1045</v>
      </c>
    </row>
    <row r="28" spans="1:7" x14ac:dyDescent="0.35">
      <c r="A28">
        <v>26</v>
      </c>
      <c r="B28" s="1">
        <v>43917</v>
      </c>
      <c r="C28">
        <v>303</v>
      </c>
      <c r="D28">
        <v>91</v>
      </c>
      <c r="E28" s="2">
        <f t="shared" si="0"/>
        <v>30.033003300330034</v>
      </c>
      <c r="F28">
        <v>1136</v>
      </c>
    </row>
    <row r="29" spans="1:7" x14ac:dyDescent="0.35">
      <c r="A29">
        <v>27</v>
      </c>
      <c r="B29" s="1">
        <v>43918</v>
      </c>
      <c r="C29">
        <v>667</v>
      </c>
      <c r="D29">
        <f>F29-F28</f>
        <v>109</v>
      </c>
      <c r="E29" s="2">
        <f t="shared" si="0"/>
        <v>16.34182908545727</v>
      </c>
      <c r="F29">
        <v>1245</v>
      </c>
      <c r="G29">
        <v>17140</v>
      </c>
    </row>
    <row r="30" spans="1:7" x14ac:dyDescent="0.35">
      <c r="A30">
        <v>28</v>
      </c>
      <c r="B30" s="1">
        <v>43919</v>
      </c>
      <c r="C30">
        <v>1388</v>
      </c>
      <c r="D30">
        <f>F30-F29</f>
        <v>143</v>
      </c>
      <c r="E30" s="2">
        <f t="shared" si="0"/>
        <v>10.302593659942364</v>
      </c>
      <c r="F30">
        <v>1388</v>
      </c>
      <c r="G30">
        <v>17779</v>
      </c>
    </row>
    <row r="31" spans="1:7" x14ac:dyDescent="0.35">
      <c r="B31" s="1">
        <v>43920</v>
      </c>
    </row>
    <row r="32" spans="1:7" x14ac:dyDescent="0.35">
      <c r="B32" s="1">
        <v>43921</v>
      </c>
      <c r="E32" s="2" t="s">
        <v>6</v>
      </c>
    </row>
    <row r="33" spans="4:5" x14ac:dyDescent="0.35">
      <c r="D33" s="3" t="s">
        <v>5</v>
      </c>
      <c r="E33" s="2">
        <f>AVERAGE(E2:E17)</f>
        <v>2.6522307280609936</v>
      </c>
    </row>
    <row r="34" spans="4:5" x14ac:dyDescent="0.35">
      <c r="D34" t="s">
        <v>4</v>
      </c>
      <c r="E34" s="2">
        <f>AVERAGE(E18:E30)</f>
        <v>20.142605345803108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2020-03-30T09:42:16Z</dcterms:created>
  <dcterms:modified xsi:type="dcterms:W3CDTF">2020-04-01T10:26:15Z</dcterms:modified>
</cp:coreProperties>
</file>