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3" autoFilterDateGrouping="1"/>
  </bookViews>
  <sheets>
    <sheet name="INVOICE(without testers)" sheetId="1" state="visible" r:id="rId1"/>
    <sheet name="Invoice-1 " sheetId="2" state="visible" r:id="rId2"/>
    <sheet name="Invoice-2 (TESTER)" sheetId="3" state="visible" r:id="rId3"/>
    <sheet name="PL1" sheetId="4" state="visible" r:id="rId4"/>
    <sheet name="Sheet1" sheetId="5" state="visible" r:id="rId5"/>
  </sheets>
  <definedNames>
    <definedName name="_xlnm._FilterDatabase" localSheetId="0" hidden="1">'INVOICE(without testers)'!$A$17:$J$17</definedName>
    <definedName name="_xlnm.Print_Area" localSheetId="0">'INVOICE(without testers)'!$A$1:$J$39</definedName>
    <definedName name="_xlnm.Print_Area" localSheetId="1">'Invoice-1 '!$A$1:$F$14</definedName>
    <definedName name="_xlnm.Print_Area" localSheetId="2">'Invoice-2 (TESTER)'!$A$1:$F$15</definedName>
    <definedName name="_xlnm._FilterDatabase" localSheetId="3" hidden="1">'PL1'!$A$11:$Q$14</definedName>
    <definedName name="_xlnm.Print_Area" localSheetId="3">'PL1'!$A$1:$M$14</definedName>
  </definedNames>
  <calcPr calcId="191029" fullCalcOnLoad="1"/>
</workbook>
</file>

<file path=xl/styles.xml><?xml version="1.0" encoding="utf-8"?>
<styleSheet xmlns="http://schemas.openxmlformats.org/spreadsheetml/2006/main">
  <numFmts count="24">
    <numFmt numFmtId="164" formatCode="&quot;¥&quot;#,##0;[Red]&quot;¥&quot;\-#,##0"/>
    <numFmt numFmtId="165" formatCode="0_);[Red]\(0\)"/>
    <numFmt numFmtId="166" formatCode="&quot;¥&quot;#,##0_);[Red]\(&quot;¥&quot;#,##0\)"/>
    <numFmt numFmtId="167" formatCode="0.000"/>
    <numFmt numFmtId="168" formatCode="&quot;¥&quot;#,##0.00;[Red]&quot;¥&quot;#,##0.00"/>
    <numFmt numFmtId="169" formatCode="&quot;¥&quot;#,##0.00;[Red]&quot;¥&quot;\-#,##0.00"/>
    <numFmt numFmtId="170" formatCode="_-* #,##0_-;\-* #,##0_-;_-* \-_-;_-@_-"/>
    <numFmt numFmtId="171" formatCode="#,##0_ ;\-#,##0\ "/>
    <numFmt numFmtId="172" formatCode="[$-409]mmmm\ d\,\ yyyy;@"/>
    <numFmt numFmtId="173" formatCode="0.00_);[Red]\(0.00\)"/>
    <numFmt numFmtId="174" formatCode="_-* #,##0.000_-;\-* #,##0.000_-;_-* \-_-;_-@_-"/>
    <numFmt numFmtId="175" formatCode="\(#,###\)"/>
    <numFmt numFmtId="176" formatCode="_-[$¥-411]* #,##0_-;\-[$¥-411]* #,##0_-;_-[$¥-411]* &quot;-&quot;??_-;_-@_-"/>
    <numFmt numFmtId="177" formatCode="_-* #,##0.00\ _¥_-;\-* #,##0.00\ _¥_-;_-* &quot;-&quot;??\ _¥_-;_-@_-"/>
    <numFmt numFmtId="178" formatCode="_-* #,##0.000\ _₽_-;\-* #,##0.000\ _₽_-;_-* &quot;-&quot;???\ _₽_-;_-@_-"/>
    <numFmt numFmtId="179" formatCode="_-* #,##0.000\ _¥_-;\-* #,##0.000\ _¥_-;_-* &quot;-&quot;??\ _¥_-;_-@_-"/>
    <numFmt numFmtId="180" formatCode="0.000_);[Red]\(0.000\)"/>
    <numFmt numFmtId="181" formatCode="#,##0.000_);[Red]\(#,##0.000\)"/>
    <numFmt numFmtId="182" formatCode="&quot;¥&quot;#,##0.00_);[Red]\(&quot;¥&quot;#,##0.00\)"/>
    <numFmt numFmtId="183" formatCode="0.000_ "/>
    <numFmt numFmtId="184" formatCode="\¥#,##0;[Red]&quot;¥-&quot;#,##0"/>
    <numFmt numFmtId="185" formatCode="_ * #,##0_ ;_ * \-#,##0_ ;_ * \-_ ;_ @_ "/>
    <numFmt numFmtId="186" formatCode="_-&quot;L. &quot;* #,##0_-;&quot;-L. &quot;* #,##0_-;_-&quot;L. &quot;* \-_-;_-@_-"/>
    <numFmt numFmtId="187" formatCode="&quot;¥&quot;#,##0;[Red]&quot;¥-&quot;#,##0"/>
  </numFmts>
  <fonts count="98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Times New Roman"/>
      <family val="1"/>
      <b val="1"/>
      <sz val="18"/>
    </font>
    <font>
      <name val="Times New Roman"/>
      <family val="1"/>
      <b val="1"/>
      <sz val="12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family val="1"/>
      <b val="1"/>
      <sz val="16"/>
    </font>
    <font>
      <name val="Times New Roman"/>
      <charset val="204"/>
      <family val="1"/>
      <b val="1"/>
      <sz val="16"/>
    </font>
    <font>
      <name val="ＭＳ 明朝"/>
      <charset val="128"/>
      <family val="1"/>
      <b val="1"/>
      <color theme="1"/>
      <sz val="8"/>
    </font>
    <font>
      <name val="Times New Roman"/>
      <family val="1"/>
      <sz val="14"/>
    </font>
    <font>
      <name val="Times New Roman"/>
      <charset val="204"/>
      <family val="1"/>
      <sz val="9"/>
    </font>
    <font>
      <name val="Times New Roman"/>
      <charset val="128"/>
      <family val="1"/>
      <sz val="9"/>
    </font>
    <font>
      <name val="ＭＳ Ｐゴシック"/>
      <charset val="128"/>
      <family val="2"/>
      <sz val="17"/>
      <scheme val="minor"/>
    </font>
    <font>
      <name val="Times New Roman"/>
      <charset val="204"/>
      <family val="1"/>
      <sz val="17"/>
    </font>
    <font>
      <name val="Times New Roman"/>
      <family val="1"/>
      <sz val="12"/>
    </font>
    <font>
      <name val="Times New Roman"/>
      <family val="1"/>
      <sz val="7"/>
    </font>
    <font>
      <name val="Yu Mincho"/>
      <charset val="128"/>
      <family val="1"/>
      <sz val="7"/>
    </font>
    <font>
      <name val="Arial Unicode MS"/>
      <family val="3"/>
      <sz val="7"/>
    </font>
    <font>
      <name val="Times New Roman"/>
      <charset val="128"/>
      <family val="1"/>
      <sz val="12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Calibri"/>
      <family val="1"/>
      <sz val="12"/>
    </font>
    <font>
      <name val="Arial Unicode MS"/>
      <family val="3"/>
      <sz val="12"/>
    </font>
    <font>
      <name val="Times New Roman"/>
      <family val="1"/>
      <sz val="17"/>
    </font>
    <font>
      <name val="Times New Roman"/>
      <family val="1"/>
      <b val="1"/>
      <sz val="17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sz val="10"/>
    </font>
    <font>
      <name val="HGGothicE"/>
      <charset val="128"/>
      <family val="1"/>
      <sz val="12"/>
    </font>
    <font>
      <name val="MS UI Gothic"/>
      <charset val="128"/>
      <family val="1"/>
      <sz val="12"/>
    </font>
    <font>
      <name val="BIZ UDMincho Medium"/>
      <charset val="128"/>
      <family val="1"/>
      <sz val="12"/>
    </font>
    <font>
      <name val="Times New Roman"/>
      <family val="1"/>
      <b val="1"/>
      <sz val="11"/>
    </font>
    <font>
      <name val="Times New Roman"/>
      <charset val="204"/>
      <family val="1"/>
      <color theme="1"/>
      <sz val="8"/>
    </font>
    <font>
      <name val="Segoe UI Symbol"/>
      <family val="1"/>
      <b val="1"/>
      <sz val="12"/>
    </font>
    <font>
      <name val="MS UI Gothic"/>
      <charset val="128"/>
      <family val="1"/>
      <sz val="17"/>
    </font>
    <font>
      <name val="HGGothicE"/>
      <charset val="128"/>
      <family val="1"/>
      <sz val="11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sz val="14"/>
    </font>
    <font>
      <name val="BIZ UDMincho Medium"/>
      <charset val="128"/>
      <family val="1"/>
      <sz val="11"/>
    </font>
    <font>
      <name val="BIZ UDMincho Medium"/>
      <charset val="128"/>
      <family val="1"/>
      <sz val="9"/>
    </font>
    <font>
      <name val="Times New Roman"/>
      <charset val="204"/>
      <family val="1"/>
      <color rgb="FFFF0000"/>
      <sz val="11"/>
    </font>
    <font>
      <name val="Times New Roman"/>
      <family val="1"/>
      <sz val="10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637">
    <xf numFmtId="0" fontId="29" fillId="0" borderId="0" applyAlignment="1">
      <alignment vertical="center"/>
    </xf>
    <xf numFmtId="170" fontId="3" fillId="0" borderId="0"/>
    <xf numFmtId="0" fontId="6" fillId="0" borderId="0"/>
    <xf numFmtId="0" fontId="7" fillId="0" borderId="0" applyAlignment="1">
      <alignment vertical="center"/>
    </xf>
    <xf numFmtId="38" fontId="3" fillId="0" borderId="0"/>
    <xf numFmtId="0" fontId="6" fillId="0" borderId="0"/>
    <xf numFmtId="0" fontId="9" fillId="2" borderId="0"/>
    <xf numFmtId="0" fontId="9" fillId="3" borderId="0"/>
    <xf numFmtId="0" fontId="9" fillId="4" borderId="0"/>
    <xf numFmtId="0" fontId="9" fillId="5" borderId="0"/>
    <xf numFmtId="0" fontId="9" fillId="6" borderId="0"/>
    <xf numFmtId="0" fontId="9" fillId="7" borderId="0"/>
    <xf numFmtId="0" fontId="9" fillId="8" borderId="0"/>
    <xf numFmtId="0" fontId="9" fillId="9" borderId="0"/>
    <xf numFmtId="0" fontId="9" fillId="10" borderId="0"/>
    <xf numFmtId="0" fontId="9" fillId="5" borderId="0"/>
    <xf numFmtId="0" fontId="9" fillId="8" borderId="0"/>
    <xf numFmtId="0" fontId="9" fillId="11" borderId="0"/>
    <xf numFmtId="0" fontId="10" fillId="12" borderId="0"/>
    <xf numFmtId="0" fontId="10" fillId="9" borderId="0"/>
    <xf numFmtId="0" fontId="10" fillId="10" borderId="0"/>
    <xf numFmtId="0" fontId="10" fillId="13" borderId="0"/>
    <xf numFmtId="0" fontId="10" fillId="14" borderId="0"/>
    <xf numFmtId="0" fontId="10" fillId="15" borderId="0"/>
    <xf numFmtId="0" fontId="10" fillId="16" borderId="0"/>
    <xf numFmtId="0" fontId="10" fillId="17" borderId="0"/>
    <xf numFmtId="0" fontId="10" fillId="18" borderId="0"/>
    <xf numFmtId="0" fontId="10" fillId="13" borderId="0"/>
    <xf numFmtId="0" fontId="10" fillId="14" borderId="0"/>
    <xf numFmtId="0" fontId="10" fillId="19" borderId="0"/>
    <xf numFmtId="0" fontId="11" fillId="7" borderId="105"/>
    <xf numFmtId="0" fontId="12" fillId="20" borderId="106"/>
    <xf numFmtId="0" fontId="13" fillId="20" borderId="105"/>
    <xf numFmtId="0" fontId="14" fillId="0" borderId="4"/>
    <xf numFmtId="0" fontId="15" fillId="0" borderId="5"/>
    <xf numFmtId="0" fontId="16" fillId="0" borderId="102"/>
    <xf numFmtId="0" fontId="16" fillId="0" borderId="0"/>
    <xf numFmtId="0" fontId="17" fillId="0" borderId="107"/>
    <xf numFmtId="0" fontId="18" fillId="21" borderId="8"/>
    <xf numFmtId="0" fontId="19" fillId="0" borderId="0"/>
    <xf numFmtId="0" fontId="20" fillId="22" borderId="0"/>
    <xf numFmtId="0" fontId="3" fillId="0" borderId="0"/>
    <xf numFmtId="0" fontId="22" fillId="3" borderId="0"/>
    <xf numFmtId="0" fontId="23" fillId="0" borderId="0"/>
    <xf numFmtId="0" fontId="21" fillId="23" borderId="108"/>
    <xf numFmtId="0" fontId="24" fillId="0" borderId="10"/>
    <xf numFmtId="0" fontId="25" fillId="0" borderId="0"/>
    <xf numFmtId="0" fontId="26" fillId="4" borderId="0"/>
    <xf numFmtId="9" fontId="8" fillId="0" borderId="0"/>
    <xf numFmtId="9" fontId="8" fillId="0" borderId="0"/>
    <xf numFmtId="9" fontId="27" fillId="0" borderId="0"/>
    <xf numFmtId="38" fontId="3" fillId="0" borderId="0"/>
    <xf numFmtId="38" fontId="8" fillId="0" borderId="0"/>
    <xf numFmtId="184" fontId="3" fillId="0" borderId="0"/>
    <xf numFmtId="0" fontId="28" fillId="0" borderId="0" applyAlignment="1">
      <alignment vertical="center"/>
    </xf>
    <xf numFmtId="0" fontId="8" fillId="0" borderId="0"/>
    <xf numFmtId="0" fontId="21" fillId="0" borderId="0"/>
    <xf numFmtId="0" fontId="6" fillId="0" borderId="0"/>
    <xf numFmtId="0" fontId="6" fillId="0" borderId="0"/>
    <xf numFmtId="0" fontId="30" fillId="0" borderId="0"/>
    <xf numFmtId="0" fontId="31" fillId="0" borderId="0" applyAlignment="1">
      <alignment vertical="center"/>
    </xf>
    <xf numFmtId="0" fontId="6" fillId="0" borderId="0"/>
    <xf numFmtId="6" fontId="29" fillId="0" borderId="0" applyAlignment="1">
      <alignment vertical="center"/>
    </xf>
    <xf numFmtId="0" fontId="31" fillId="0" borderId="0" applyAlignment="1">
      <alignment vertical="center"/>
    </xf>
    <xf numFmtId="9" fontId="6" fillId="0" borderId="0"/>
    <xf numFmtId="170" fontId="6" fillId="0" borderId="0"/>
    <xf numFmtId="185" fontId="6" fillId="0" borderId="0"/>
    <xf numFmtId="170" fontId="34" fillId="0" borderId="0"/>
    <xf numFmtId="186" fontId="6" fillId="0" borderId="0"/>
    <xf numFmtId="0" fontId="8" fillId="0" borderId="0" applyAlignment="1">
      <alignment vertical="center"/>
    </xf>
    <xf numFmtId="0" fontId="8" fillId="0" borderId="0"/>
    <xf numFmtId="6" fontId="29" fillId="0" borderId="0" applyAlignment="1">
      <alignment vertical="center"/>
    </xf>
    <xf numFmtId="170" fontId="34" fillId="0" borderId="0"/>
    <xf numFmtId="6" fontId="29" fillId="0" borderId="0" applyAlignment="1">
      <alignment vertical="center"/>
    </xf>
    <xf numFmtId="6" fontId="29" fillId="0" borderId="0" applyAlignment="1">
      <alignment vertical="center"/>
    </xf>
    <xf numFmtId="0" fontId="35" fillId="0" borderId="0" applyAlignment="1">
      <alignment vertical="center"/>
    </xf>
    <xf numFmtId="0" fontId="28" fillId="2" borderId="0"/>
    <xf numFmtId="0" fontId="28" fillId="3" borderId="0"/>
    <xf numFmtId="0" fontId="28" fillId="4" borderId="0"/>
    <xf numFmtId="0" fontId="28" fillId="5" borderId="0"/>
    <xf numFmtId="0" fontId="28" fillId="6" borderId="0"/>
    <xf numFmtId="0" fontId="28" fillId="7" borderId="0"/>
    <xf numFmtId="0" fontId="28" fillId="8" borderId="0"/>
    <xf numFmtId="0" fontId="28" fillId="9" borderId="0"/>
    <xf numFmtId="0" fontId="28" fillId="10" borderId="0"/>
    <xf numFmtId="0" fontId="28" fillId="5" borderId="0"/>
    <xf numFmtId="0" fontId="28" fillId="8" borderId="0"/>
    <xf numFmtId="0" fontId="28" fillId="11" borderId="0"/>
    <xf numFmtId="0" fontId="36" fillId="12" borderId="0"/>
    <xf numFmtId="0" fontId="36" fillId="9" borderId="0"/>
    <xf numFmtId="0" fontId="36" fillId="10" borderId="0"/>
    <xf numFmtId="0" fontId="36" fillId="13" borderId="0"/>
    <xf numFmtId="0" fontId="36" fillId="14" borderId="0"/>
    <xf numFmtId="0" fontId="36" fillId="15" borderId="0"/>
    <xf numFmtId="0" fontId="36" fillId="16" borderId="0"/>
    <xf numFmtId="0" fontId="36" fillId="17" borderId="0"/>
    <xf numFmtId="0" fontId="36" fillId="18" borderId="0"/>
    <xf numFmtId="0" fontId="36" fillId="13" borderId="0"/>
    <xf numFmtId="0" fontId="36" fillId="14" borderId="0"/>
    <xf numFmtId="0" fontId="36" fillId="19" borderId="0"/>
    <xf numFmtId="0" fontId="37" fillId="7" borderId="105"/>
    <xf numFmtId="0" fontId="38" fillId="20" borderId="106"/>
    <xf numFmtId="0" fontId="39" fillId="20" borderId="105"/>
    <xf numFmtId="0" fontId="40" fillId="0" borderId="4"/>
    <xf numFmtId="0" fontId="41" fillId="0" borderId="5"/>
    <xf numFmtId="0" fontId="42" fillId="0" borderId="102"/>
    <xf numFmtId="0" fontId="42" fillId="0" borderId="0"/>
    <xf numFmtId="0" fontId="43" fillId="0" borderId="107"/>
    <xf numFmtId="0" fontId="44" fillId="21" borderId="8"/>
    <xf numFmtId="0" fontId="45" fillId="0" borderId="0"/>
    <xf numFmtId="0" fontId="46" fillId="22" borderId="0"/>
    <xf numFmtId="0" fontId="34" fillId="0" borderId="0"/>
    <xf numFmtId="0" fontId="47" fillId="3" borderId="0"/>
    <xf numFmtId="0" fontId="48" fillId="0" borderId="0"/>
    <xf numFmtId="0" fontId="49" fillId="0" borderId="10"/>
    <xf numFmtId="0" fontId="50" fillId="0" borderId="0"/>
    <xf numFmtId="0" fontId="51" fillId="4" borderId="0"/>
    <xf numFmtId="38" fontId="34" fillId="0" borderId="0"/>
    <xf numFmtId="38" fontId="34" fillId="0" borderId="0"/>
    <xf numFmtId="38" fontId="34" fillId="0" borderId="0"/>
    <xf numFmtId="38" fontId="34" fillId="0" borderId="0"/>
    <xf numFmtId="187" fontId="34" fillId="0" borderId="0"/>
    <xf numFmtId="9" fontId="29" fillId="0" borderId="0"/>
    <xf numFmtId="9" fontId="29" fillId="0" borderId="0" applyAlignment="1">
      <alignment vertical="center"/>
    </xf>
    <xf numFmtId="38" fontId="29" fillId="0" borderId="0" applyAlignment="1">
      <alignment vertical="center"/>
    </xf>
    <xf numFmtId="0" fontId="35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38" fontId="34" fillId="0" borderId="0"/>
    <xf numFmtId="0" fontId="28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11" fillId="7" borderId="105"/>
    <xf numFmtId="0" fontId="12" fillId="20" borderId="106"/>
    <xf numFmtId="0" fontId="13" fillId="20" borderId="105"/>
    <xf numFmtId="0" fontId="17" fillId="0" borderId="107"/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9" fontId="29" fillId="0" borderId="0" applyAlignment="1">
      <alignment vertical="center"/>
    </xf>
    <xf numFmtId="0" fontId="21" fillId="23" borderId="108"/>
    <xf numFmtId="0" fontId="43" fillId="0" borderId="107"/>
    <xf numFmtId="0" fontId="21" fillId="23" borderId="108"/>
    <xf numFmtId="0" fontId="43" fillId="0" borderId="107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7" fillId="7" borderId="105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8" fillId="20" borderId="106"/>
    <xf numFmtId="6" fontId="29" fillId="0" borderId="0" applyAlignment="1">
      <alignment vertical="center"/>
    </xf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37" fillId="7" borderId="105"/>
    <xf numFmtId="0" fontId="37" fillId="7" borderId="105"/>
    <xf numFmtId="0" fontId="37" fillId="7" borderId="105"/>
    <xf numFmtId="0" fontId="39" fillId="20" borderId="105"/>
    <xf numFmtId="0" fontId="39" fillId="20" borderId="105"/>
    <xf numFmtId="0" fontId="38" fillId="20" borderId="106"/>
    <xf numFmtId="0" fontId="43" fillId="0" borderId="107"/>
    <xf numFmtId="0" fontId="38" fillId="20" borderId="106"/>
    <xf numFmtId="0" fontId="37" fillId="7" borderId="105"/>
    <xf numFmtId="0" fontId="21" fillId="23" borderId="108"/>
    <xf numFmtId="0" fontId="37" fillId="7" borderId="105"/>
    <xf numFmtId="0" fontId="43" fillId="0" borderId="107"/>
    <xf numFmtId="0" fontId="38" fillId="20" borderId="106"/>
    <xf numFmtId="0" fontId="43" fillId="0" borderId="107"/>
    <xf numFmtId="0" fontId="39" fillId="20" borderId="105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7" fillId="7" borderId="105"/>
    <xf numFmtId="0" fontId="43" fillId="0" borderId="107"/>
    <xf numFmtId="0" fontId="21" fillId="23" borderId="108"/>
    <xf numFmtId="0" fontId="38" fillId="20" borderId="106"/>
    <xf numFmtId="0" fontId="43" fillId="0" borderId="107"/>
    <xf numFmtId="0" fontId="2" fillId="0" borderId="0"/>
    <xf numFmtId="6" fontId="29" fillId="0" borderId="0" applyAlignment="1">
      <alignment vertical="center"/>
    </xf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" fillId="0" borderId="0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21" fillId="23" borderId="108"/>
    <xf numFmtId="0" fontId="38" fillId="20" borderId="106"/>
    <xf numFmtId="0" fontId="13" fillId="20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7" fillId="7" borderId="105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38" fillId="20" borderId="106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9" fillId="20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7" fillId="7" borderId="105"/>
    <xf numFmtId="0" fontId="21" fillId="23" borderId="108"/>
    <xf numFmtId="0" fontId="39" fillId="20" borderId="105"/>
    <xf numFmtId="0" fontId="21" fillId="23" borderId="108"/>
    <xf numFmtId="0" fontId="38" fillId="20" borderId="106"/>
    <xf numFmtId="0" fontId="17" fillId="0" borderId="107"/>
    <xf numFmtId="0" fontId="39" fillId="20" borderId="105"/>
    <xf numFmtId="0" fontId="37" fillId="7" borderId="105"/>
    <xf numFmtId="0" fontId="38" fillId="20" borderId="106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21" fillId="23" borderId="108"/>
    <xf numFmtId="0" fontId="37" fillId="7" borderId="105"/>
    <xf numFmtId="0" fontId="43" fillId="0" borderId="107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43" fillId="0" borderId="107"/>
    <xf numFmtId="0" fontId="37" fillId="7" borderId="105"/>
    <xf numFmtId="0" fontId="12" fillId="20" borderId="106"/>
    <xf numFmtId="0" fontId="38" fillId="20" borderId="106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7" fillId="7" borderId="105"/>
    <xf numFmtId="0" fontId="37" fillId="7" borderId="105"/>
    <xf numFmtId="0" fontId="43" fillId="0" borderId="107"/>
    <xf numFmtId="0" fontId="43" fillId="0" borderId="107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7" fillId="7" borderId="105"/>
    <xf numFmtId="0" fontId="39" fillId="20" borderId="105"/>
    <xf numFmtId="0" fontId="21" fillId="23" borderId="108"/>
    <xf numFmtId="0" fontId="21" fillId="23" borderId="108"/>
    <xf numFmtId="0" fontId="38" fillId="20" borderId="106"/>
    <xf numFmtId="0" fontId="43" fillId="0" borderId="107"/>
    <xf numFmtId="0" fontId="37" fillId="7" borderId="105"/>
    <xf numFmtId="0" fontId="38" fillId="20" borderId="106"/>
    <xf numFmtId="0" fontId="43" fillId="0" borderId="107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43" fillId="0" borderId="107"/>
    <xf numFmtId="0" fontId="38" fillId="20" borderId="106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39" fillId="20" borderId="105"/>
    <xf numFmtId="0" fontId="11" fillId="7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38" fillId="20" borderId="106"/>
    <xf numFmtId="0" fontId="43" fillId="0" borderId="107"/>
    <xf numFmtId="0" fontId="43" fillId="0" borderId="107"/>
    <xf numFmtId="0" fontId="38" fillId="20" borderId="106"/>
    <xf numFmtId="0" fontId="37" fillId="7" borderId="105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37" fillId="7" borderId="105"/>
    <xf numFmtId="0" fontId="21" fillId="23" borderId="108"/>
    <xf numFmtId="0" fontId="21" fillId="23" borderId="108"/>
    <xf numFmtId="0" fontId="37" fillId="7" borderId="105"/>
    <xf numFmtId="0" fontId="43" fillId="0" borderId="107"/>
    <xf numFmtId="0" fontId="43" fillId="0" borderId="107"/>
    <xf numFmtId="0" fontId="37" fillId="7" borderId="105"/>
    <xf numFmtId="0" fontId="38" fillId="20" borderId="106"/>
    <xf numFmtId="0" fontId="37" fillId="7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8" fillId="20" borderId="106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39" fillId="20" borderId="105"/>
    <xf numFmtId="0" fontId="37" fillId="7" borderId="105"/>
    <xf numFmtId="0" fontId="37" fillId="7" borderId="105"/>
    <xf numFmtId="0" fontId="39" fillId="20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21" fillId="23" borderId="108"/>
    <xf numFmtId="0" fontId="43" fillId="0" borderId="107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6" fontId="29" fillId="0" borderId="0" applyAlignment="1">
      <alignment vertical="center"/>
    </xf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9" fillId="20" borderId="105"/>
    <xf numFmtId="0" fontId="37" fillId="7" borderId="105"/>
    <xf numFmtId="0" fontId="43" fillId="0" borderId="107"/>
    <xf numFmtId="0" fontId="43" fillId="0" borderId="107"/>
    <xf numFmtId="0" fontId="39" fillId="20" borderId="105"/>
    <xf numFmtId="0" fontId="42" fillId="0" borderId="102"/>
    <xf numFmtId="0" fontId="38" fillId="20" borderId="106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7" fillId="7" borderId="105"/>
    <xf numFmtId="0" fontId="38" fillId="20" borderId="106"/>
    <xf numFmtId="6" fontId="29" fillId="0" borderId="0" applyAlignment="1">
      <alignment vertical="center"/>
    </xf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7" fillId="7" borderId="105"/>
    <xf numFmtId="0" fontId="38" fillId="20" borderId="106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8" fillId="20" borderId="106"/>
    <xf numFmtId="0" fontId="21" fillId="23" borderId="108"/>
    <xf numFmtId="0" fontId="43" fillId="0" borderId="107"/>
    <xf numFmtId="0" fontId="39" fillId="20" borderId="105"/>
    <xf numFmtId="0" fontId="21" fillId="23" borderId="108"/>
    <xf numFmtId="0" fontId="38" fillId="20" borderId="106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21" fillId="23" borderId="108"/>
    <xf numFmtId="0" fontId="43" fillId="0" borderId="107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8" fillId="20" borderId="106"/>
    <xf numFmtId="0" fontId="39" fillId="20" borderId="105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7" fillId="7" borderId="105"/>
    <xf numFmtId="0" fontId="38" fillId="20" borderId="106"/>
    <xf numFmtId="0" fontId="43" fillId="0" borderId="107"/>
    <xf numFmtId="0" fontId="39" fillId="20" borderId="105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21" fillId="23" borderId="108"/>
    <xf numFmtId="0" fontId="37" fillId="7" borderId="105"/>
    <xf numFmtId="0" fontId="37" fillId="7" borderId="105"/>
    <xf numFmtId="0" fontId="2" fillId="0" borderId="0"/>
    <xf numFmtId="6" fontId="29" fillId="0" borderId="0" applyAlignment="1">
      <alignment vertical="center"/>
    </xf>
    <xf numFmtId="0" fontId="39" fillId="20" borderId="105"/>
    <xf numFmtId="0" fontId="37" fillId="7" borderId="105"/>
    <xf numFmtId="0" fontId="39" fillId="20" borderId="105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43" fillId="0" borderId="107"/>
    <xf numFmtId="0" fontId="39" fillId="20" borderId="105"/>
    <xf numFmtId="0" fontId="37" fillId="7" borderId="105"/>
    <xf numFmtId="0" fontId="37" fillId="7" borderId="105"/>
    <xf numFmtId="0" fontId="21" fillId="23" borderId="108"/>
    <xf numFmtId="6" fontId="29" fillId="0" borderId="0" applyAlignment="1">
      <alignment vertical="center"/>
    </xf>
    <xf numFmtId="0" fontId="39" fillId="20" borderId="105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8" fillId="20" borderId="106"/>
    <xf numFmtId="0" fontId="21" fillId="23" borderId="108"/>
    <xf numFmtId="0" fontId="37" fillId="7" borderId="105"/>
    <xf numFmtId="0" fontId="21" fillId="23" borderId="108"/>
    <xf numFmtId="0" fontId="37" fillId="7" borderId="105"/>
    <xf numFmtId="0" fontId="43" fillId="0" borderId="107"/>
    <xf numFmtId="0" fontId="43" fillId="0" borderId="107"/>
    <xf numFmtId="0" fontId="38" fillId="20" borderId="106"/>
    <xf numFmtId="0" fontId="43" fillId="0" borderId="107"/>
    <xf numFmtId="0" fontId="37" fillId="7" borderId="105"/>
    <xf numFmtId="0" fontId="38" fillId="20" borderId="106"/>
    <xf numFmtId="0" fontId="21" fillId="23" borderId="108"/>
    <xf numFmtId="0" fontId="43" fillId="0" borderId="107"/>
    <xf numFmtId="0" fontId="38" fillId="20" borderId="106"/>
    <xf numFmtId="0" fontId="43" fillId="0" borderId="107"/>
    <xf numFmtId="0" fontId="43" fillId="0" borderId="107"/>
    <xf numFmtId="0" fontId="43" fillId="0" borderId="107"/>
    <xf numFmtId="0" fontId="21" fillId="23" borderId="108"/>
    <xf numFmtId="0" fontId="39" fillId="20" borderId="105"/>
    <xf numFmtId="0" fontId="21" fillId="23" borderId="108"/>
    <xf numFmtId="0" fontId="39" fillId="20" borderId="105"/>
    <xf numFmtId="0" fontId="37" fillId="7" borderId="105"/>
    <xf numFmtId="0" fontId="43" fillId="0" borderId="107"/>
    <xf numFmtId="0" fontId="43" fillId="0" borderId="107"/>
    <xf numFmtId="0" fontId="21" fillId="23" borderId="108"/>
    <xf numFmtId="0" fontId="42" fillId="0" borderId="102"/>
    <xf numFmtId="0" fontId="39" fillId="20" borderId="105"/>
    <xf numFmtId="0" fontId="38" fillId="20" borderId="106"/>
    <xf numFmtId="0" fontId="37" fillId="7" borderId="105"/>
    <xf numFmtId="0" fontId="21" fillId="23" borderId="108"/>
    <xf numFmtId="0" fontId="38" fillId="20" borderId="106"/>
    <xf numFmtId="0" fontId="21" fillId="23" borderId="108"/>
    <xf numFmtId="0" fontId="38" fillId="20" borderId="106"/>
    <xf numFmtId="0" fontId="21" fillId="23" borderId="108"/>
    <xf numFmtId="0" fontId="39" fillId="20" borderId="105"/>
    <xf numFmtId="0" fontId="37" fillId="7" borderId="105"/>
    <xf numFmtId="0" fontId="39" fillId="20" borderId="105"/>
    <xf numFmtId="0" fontId="39" fillId="20" borderId="105"/>
    <xf numFmtId="0" fontId="21" fillId="23" borderId="108"/>
    <xf numFmtId="0" fontId="39" fillId="20" borderId="105"/>
    <xf numFmtId="0" fontId="39" fillId="20" borderId="105"/>
    <xf numFmtId="0" fontId="38" fillId="20" borderId="106"/>
    <xf numFmtId="0" fontId="21" fillId="23" borderId="108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43" fillId="0" borderId="107"/>
    <xf numFmtId="0" fontId="38" fillId="20" borderId="106"/>
    <xf numFmtId="0" fontId="2" fillId="0" borderId="0"/>
    <xf numFmtId="0" fontId="38" fillId="20" borderId="106"/>
    <xf numFmtId="0" fontId="43" fillId="0" borderId="107"/>
    <xf numFmtId="0" fontId="21" fillId="23" borderId="108"/>
    <xf numFmtId="0" fontId="43" fillId="0" borderId="107"/>
    <xf numFmtId="0" fontId="39" fillId="20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7" fillId="7" borderId="105"/>
    <xf numFmtId="0" fontId="37" fillId="7" borderId="105"/>
    <xf numFmtId="0" fontId="21" fillId="23" borderId="108"/>
    <xf numFmtId="0" fontId="37" fillId="7" borderId="105"/>
    <xf numFmtId="0" fontId="21" fillId="23" borderId="108"/>
    <xf numFmtId="0" fontId="39" fillId="20" borderId="105"/>
    <xf numFmtId="0" fontId="37" fillId="7" borderId="105"/>
    <xf numFmtId="0" fontId="21" fillId="23" borderId="108"/>
    <xf numFmtId="0" fontId="37" fillId="7" borderId="105"/>
    <xf numFmtId="0" fontId="39" fillId="20" borderId="105"/>
    <xf numFmtId="0" fontId="38" fillId="20" borderId="106"/>
    <xf numFmtId="0" fontId="37" fillId="7" borderId="105"/>
    <xf numFmtId="0" fontId="43" fillId="0" borderId="107"/>
    <xf numFmtId="0" fontId="39" fillId="20" borderId="105"/>
    <xf numFmtId="0" fontId="37" fillId="7" borderId="105"/>
    <xf numFmtId="0" fontId="21" fillId="23" borderId="108"/>
    <xf numFmtId="0" fontId="39" fillId="20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43" fillId="0" borderId="107"/>
    <xf numFmtId="0" fontId="38" fillId="20" borderId="106"/>
    <xf numFmtId="0" fontId="21" fillId="23" borderId="108"/>
    <xf numFmtId="0" fontId="39" fillId="20" borderId="105"/>
    <xf numFmtId="0" fontId="21" fillId="23" borderId="108"/>
    <xf numFmtId="0" fontId="43" fillId="0" borderId="107"/>
    <xf numFmtId="0" fontId="38" fillId="20" borderId="106"/>
    <xf numFmtId="0" fontId="37" fillId="7" borderId="105"/>
    <xf numFmtId="0" fontId="21" fillId="23" borderId="108"/>
    <xf numFmtId="0" fontId="43" fillId="0" borderId="107"/>
    <xf numFmtId="0" fontId="37" fillId="7" borderId="105"/>
    <xf numFmtId="0" fontId="43" fillId="0" borderId="107"/>
    <xf numFmtId="0" fontId="37" fillId="7" borderId="105"/>
    <xf numFmtId="0" fontId="43" fillId="0" borderId="107"/>
    <xf numFmtId="0" fontId="38" fillId="20" borderId="106"/>
    <xf numFmtId="0" fontId="21" fillId="23" borderId="108"/>
    <xf numFmtId="0" fontId="38" fillId="20" borderId="106"/>
    <xf numFmtId="0" fontId="38" fillId="20" borderId="106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37" fillId="7" borderId="105"/>
    <xf numFmtId="0" fontId="39" fillId="20" borderId="105"/>
    <xf numFmtId="0" fontId="37" fillId="7" borderId="105"/>
    <xf numFmtId="0" fontId="43" fillId="0" borderId="107"/>
    <xf numFmtId="0" fontId="38" fillId="20" borderId="106"/>
    <xf numFmtId="0" fontId="39" fillId="20" borderId="105"/>
    <xf numFmtId="0" fontId="39" fillId="20" borderId="105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43" fillId="0" borderId="107"/>
    <xf numFmtId="0" fontId="39" fillId="20" borderId="105"/>
    <xf numFmtId="0" fontId="38" fillId="20" borderId="106"/>
    <xf numFmtId="0" fontId="37" fillId="7" borderId="105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8" fillId="20" borderId="106"/>
    <xf numFmtId="0" fontId="37" fillId="7" borderId="105"/>
    <xf numFmtId="0" fontId="43" fillId="0" borderId="107"/>
    <xf numFmtId="0" fontId="43" fillId="0" borderId="107"/>
    <xf numFmtId="0" fontId="37" fillId="7" borderId="105"/>
    <xf numFmtId="0" fontId="21" fillId="23" borderId="108"/>
    <xf numFmtId="0" fontId="39" fillId="20" borderId="105"/>
    <xf numFmtId="0" fontId="38" fillId="20" borderId="106"/>
    <xf numFmtId="0" fontId="37" fillId="7" borderId="105"/>
    <xf numFmtId="0" fontId="38" fillId="20" borderId="106"/>
    <xf numFmtId="0" fontId="39" fillId="20" borderId="105"/>
    <xf numFmtId="0" fontId="39" fillId="20" borderId="105"/>
    <xf numFmtId="0" fontId="43" fillId="0" borderId="107"/>
    <xf numFmtId="0" fontId="21" fillId="23" borderId="108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0" fontId="37" fillId="7" borderId="105"/>
    <xf numFmtId="0" fontId="38" fillId="20" borderId="106"/>
    <xf numFmtId="0" fontId="39" fillId="20" borderId="105"/>
    <xf numFmtId="0" fontId="43" fillId="0" borderId="107"/>
    <xf numFmtId="0" fontId="21" fillId="23" borderId="108"/>
    <xf numFmtId="38" fontId="29" fillId="0" borderId="0" applyAlignment="1">
      <alignment vertical="center"/>
    </xf>
  </cellStyleXfs>
  <cellXfs count="344">
    <xf numFmtId="0" fontId="0" fillId="0" borderId="0" applyAlignment="1" pivotButton="0" quotePrefix="0" xfId="0">
      <alignment vertical="center"/>
    </xf>
    <xf numFmtId="0" fontId="53" fillId="0" borderId="24" applyAlignment="1" pivotButton="0" quotePrefix="0" xfId="0">
      <alignment vertical="center"/>
    </xf>
    <xf numFmtId="9" fontId="64" fillId="0" borderId="0" pivotButton="0" quotePrefix="0" xfId="122"/>
    <xf numFmtId="164" fontId="63" fillId="0" borderId="98" applyAlignment="1" pivotButton="0" quotePrefix="0" xfId="62">
      <alignment horizontal="center" vertical="center"/>
    </xf>
    <xf numFmtId="0" fontId="55" fillId="24" borderId="91" applyAlignment="1" pivotButton="0" quotePrefix="0" xfId="0">
      <alignment vertical="center"/>
    </xf>
    <xf numFmtId="0" fontId="76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top"/>
    </xf>
    <xf numFmtId="0" fontId="52" fillId="24" borderId="23" applyAlignment="1" pivotButton="0" quotePrefix="0" xfId="0">
      <alignment vertical="center"/>
    </xf>
    <xf numFmtId="0" fontId="55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38" fontId="55" fillId="0" borderId="24" applyAlignment="1" pivotButton="0" quotePrefix="0" xfId="0">
      <alignment vertical="center"/>
    </xf>
    <xf numFmtId="0" fontId="55" fillId="0" borderId="95" applyAlignment="1" pivotButton="0" quotePrefix="0" xfId="0">
      <alignment vertical="center"/>
    </xf>
    <xf numFmtId="0" fontId="53" fillId="0" borderId="97" applyAlignment="1" pivotButton="0" quotePrefix="0" xfId="0">
      <alignment vertical="center"/>
    </xf>
    <xf numFmtId="0" fontId="53" fillId="0" borderId="95" applyAlignment="1" pivotButton="0" quotePrefix="0" xfId="0">
      <alignment vertical="center"/>
    </xf>
    <xf numFmtId="38" fontId="55" fillId="0" borderId="97" applyAlignment="1" pivotButton="0" quotePrefix="0" xfId="0">
      <alignment vertical="center"/>
    </xf>
    <xf numFmtId="164" fontId="55" fillId="24" borderId="0" applyAlignment="1" pivotButton="0" quotePrefix="0" xfId="0">
      <alignment vertical="center"/>
    </xf>
    <xf numFmtId="0" fontId="77" fillId="24" borderId="0" pivotButton="0" quotePrefix="0" xfId="59"/>
    <xf numFmtId="0" fontId="78" fillId="24" borderId="0" pivotButton="0" quotePrefix="0" xfId="59"/>
    <xf numFmtId="0" fontId="60" fillId="24" borderId="0" pivotButton="0" quotePrefix="0" xfId="59"/>
    <xf numFmtId="0" fontId="60" fillId="24" borderId="0" applyAlignment="1" pivotButton="0" quotePrefix="0" xfId="59">
      <alignment horizontal="right"/>
    </xf>
    <xf numFmtId="0" fontId="60" fillId="24" borderId="0" applyAlignment="1" pivotButton="0" quotePrefix="0" xfId="0">
      <alignment vertical="center"/>
    </xf>
    <xf numFmtId="0" fontId="60" fillId="24" borderId="17" pivotButton="0" quotePrefix="0" xfId="59"/>
    <xf numFmtId="0" fontId="79" fillId="24" borderId="20" pivotButton="0" quotePrefix="0" xfId="59"/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49" fontId="55" fillId="24" borderId="0" applyAlignment="1" pivotButton="0" quotePrefix="0" xfId="0">
      <alignment vertical="center"/>
    </xf>
    <xf numFmtId="0" fontId="80" fillId="0" borderId="0" applyAlignment="1" pivotButton="0" quotePrefix="0" xfId="58">
      <alignment horizontal="left"/>
    </xf>
    <xf numFmtId="0" fontId="80" fillId="0" borderId="0" pivotButton="0" quotePrefix="0" xfId="58"/>
    <xf numFmtId="9" fontId="80" fillId="0" borderId="0" pivotButton="0" quotePrefix="0" xfId="122"/>
    <xf numFmtId="49" fontId="80" fillId="0" borderId="24" pivotButton="0" quotePrefix="0" xfId="58"/>
    <xf numFmtId="165" fontId="80" fillId="0" borderId="0" pivotButton="0" quotePrefix="0" xfId="58"/>
    <xf numFmtId="0" fontId="64" fillId="0" borderId="0" pivotButton="0" quotePrefix="0" xfId="58"/>
    <xf numFmtId="0" fontId="65" fillId="0" borderId="0" pivotButton="0" quotePrefix="0" xfId="58"/>
    <xf numFmtId="0" fontId="64" fillId="0" borderId="0" applyAlignment="1" pivotButton="0" quotePrefix="0" xfId="58">
      <alignment horizontal="left"/>
    </xf>
    <xf numFmtId="166" fontId="64" fillId="0" borderId="0" pivotButton="0" quotePrefix="0" xfId="58"/>
    <xf numFmtId="14" fontId="64" fillId="0" borderId="0" applyAlignment="1" pivotButton="0" quotePrefix="0" xfId="58">
      <alignment horizontal="center"/>
    </xf>
    <xf numFmtId="0" fontId="64" fillId="0" borderId="11" pivotButton="0" quotePrefix="0" xfId="58"/>
    <xf numFmtId="0" fontId="64" fillId="0" borderId="12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0" fontId="64" fillId="0" borderId="14" pivotButton="0" quotePrefix="0" xfId="58"/>
    <xf numFmtId="0" fontId="64" fillId="0" borderId="24" pivotButton="0" quotePrefix="0" xfId="58"/>
    <xf numFmtId="0" fontId="64" fillId="0" borderId="15" pivotButton="0" quotePrefix="0" xfId="58"/>
    <xf numFmtId="14" fontId="64" fillId="0" borderId="14" pivotButton="0" quotePrefix="0" xfId="57"/>
    <xf numFmtId="166" fontId="64" fillId="0" borderId="15" pivotButton="0" quotePrefix="0" xfId="58"/>
    <xf numFmtId="0" fontId="64" fillId="0" borderId="14" pivotButton="0" quotePrefix="0" xfId="57"/>
    <xf numFmtId="49" fontId="64" fillId="0" borderId="24" pivotButton="0" quotePrefix="0" xfId="58"/>
    <xf numFmtId="165" fontId="68" fillId="0" borderId="0" pivotButton="0" quotePrefix="0" xfId="58"/>
    <xf numFmtId="0" fontId="64" fillId="0" borderId="0" applyAlignment="1" pivotButton="0" quotePrefix="0" xfId="58">
      <alignment horizontal="center"/>
    </xf>
    <xf numFmtId="0" fontId="64" fillId="0" borderId="0" pivotButton="0" quotePrefix="0" xfId="57"/>
    <xf numFmtId="0" fontId="64" fillId="0" borderId="21" pivotButton="0" quotePrefix="0" xfId="58"/>
    <xf numFmtId="0" fontId="64" fillId="0" borderId="17" pivotButton="0" quotePrefix="0" xfId="58"/>
    <xf numFmtId="166" fontId="64" fillId="0" borderId="17" pivotButton="0" quotePrefix="0" xfId="58"/>
    <xf numFmtId="166" fontId="64" fillId="0" borderId="18" pivotButton="0" quotePrefix="0" xfId="58"/>
    <xf numFmtId="0" fontId="64" fillId="0" borderId="19" pivotButton="0" quotePrefix="0" xfId="58"/>
    <xf numFmtId="0" fontId="64" fillId="0" borderId="20" pivotButton="0" quotePrefix="0" xfId="58"/>
    <xf numFmtId="0" fontId="64" fillId="0" borderId="16" pivotButton="0" quotePrefix="0" xfId="58"/>
    <xf numFmtId="0" fontId="69" fillId="0" borderId="21" pivotButton="0" quotePrefix="0" xfId="58"/>
    <xf numFmtId="0" fontId="69" fillId="0" borderId="17" pivotButton="0" quotePrefix="0" xfId="58"/>
    <xf numFmtId="0" fontId="68" fillId="0" borderId="0" pivotButton="0" quotePrefix="0" xfId="58"/>
    <xf numFmtId="0" fontId="64" fillId="0" borderId="22" pivotButton="0" quotePrefix="0" xfId="58"/>
    <xf numFmtId="0" fontId="64" fillId="0" borderId="91" pivotButton="0" quotePrefix="0" xfId="58"/>
    <xf numFmtId="0" fontId="64" fillId="0" borderId="23" pivotButton="0" quotePrefix="0" xfId="58"/>
    <xf numFmtId="166" fontId="64" fillId="0" borderId="91" pivotButton="0" quotePrefix="0" xfId="58"/>
    <xf numFmtId="166" fontId="64" fillId="0" borderId="1" pivotButton="0" quotePrefix="0" xfId="58"/>
    <xf numFmtId="0" fontId="64" fillId="0" borderId="93" pivotButton="0" quotePrefix="0" xfId="58"/>
    <xf numFmtId="0" fontId="61" fillId="0" borderId="93" pivotButton="0" quotePrefix="0" xfId="58"/>
    <xf numFmtId="0" fontId="64" fillId="0" borderId="93" applyAlignment="1" pivotButton="0" quotePrefix="0" xfId="58">
      <alignment horizontal="center" vertical="center"/>
    </xf>
    <xf numFmtId="166" fontId="64" fillId="0" borderId="93" pivotButton="0" quotePrefix="0" xfId="58"/>
    <xf numFmtId="0" fontId="69" fillId="0" borderId="92" applyAlignment="1" pivotButton="0" quotePrefix="0" xfId="58">
      <alignment horizontal="center"/>
    </xf>
    <xf numFmtId="0" fontId="64" fillId="0" borderId="86" applyAlignment="1" pivotButton="0" quotePrefix="0" xfId="58">
      <alignment horizontal="center"/>
    </xf>
    <xf numFmtId="0" fontId="62" fillId="0" borderId="98" applyAlignment="1" pivotButton="0" quotePrefix="0" xfId="0">
      <alignment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0" fontId="32" fillId="0" borderId="0" pivotButton="0" quotePrefix="0" xfId="58"/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0" fontId="59" fillId="0" borderId="0" pivotButton="0" quotePrefix="0" xfId="58"/>
    <xf numFmtId="166" fontId="59" fillId="0" borderId="0" pivotButton="0" quotePrefix="0" xfId="58"/>
    <xf numFmtId="0" fontId="86" fillId="0" borderId="0" applyAlignment="1" pivotButton="0" quotePrefix="0" xfId="0">
      <alignment vertical="center" shrinkToFit="1"/>
    </xf>
    <xf numFmtId="38" fontId="86" fillId="0" borderId="0" applyAlignment="1" pivotButton="0" quotePrefix="0" xfId="0">
      <alignment vertical="center"/>
    </xf>
    <xf numFmtId="164" fontId="82" fillId="24" borderId="0" applyAlignment="1" pivotButton="0" quotePrefix="0" xfId="0">
      <alignment vertical="center"/>
    </xf>
    <xf numFmtId="0" fontId="33" fillId="0" borderId="0" applyAlignment="1" pivotButton="0" quotePrefix="0" xfId="58">
      <alignment horizontal="center" vertical="center"/>
    </xf>
    <xf numFmtId="167" fontId="73" fillId="0" borderId="0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0" fontId="85" fillId="0" borderId="0" applyAlignment="1" pivotButton="0" quotePrefix="0" xfId="58">
      <alignment horizontal="center"/>
    </xf>
    <xf numFmtId="0" fontId="77" fillId="0" borderId="0" applyAlignment="1" pivotButton="0" quotePrefix="0" xfId="58">
      <alignment horizontal="center" vertical="center"/>
    </xf>
    <xf numFmtId="0" fontId="81" fillId="0" borderId="0" pivotButton="0" quotePrefix="0" xfId="58"/>
    <xf numFmtId="166" fontId="80" fillId="0" borderId="0" pivotButton="0" quotePrefix="0" xfId="58"/>
    <xf numFmtId="14" fontId="80" fillId="0" borderId="0" applyAlignment="1" pivotButton="0" quotePrefix="0" xfId="58">
      <alignment horizontal="center"/>
    </xf>
    <xf numFmtId="0" fontId="80" fillId="0" borderId="11" pivotButton="0" quotePrefix="0" xfId="58"/>
    <xf numFmtId="0" fontId="80" fillId="0" borderId="12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0" fontId="80" fillId="0" borderId="14" pivotButton="0" quotePrefix="0" xfId="58"/>
    <xf numFmtId="0" fontId="80" fillId="0" borderId="24" pivotButton="0" quotePrefix="0" xfId="58"/>
    <xf numFmtId="0" fontId="80" fillId="0" borderId="15" pivotButton="0" quotePrefix="0" xfId="58"/>
    <xf numFmtId="14" fontId="80" fillId="0" borderId="14" pivotButton="0" quotePrefix="0" xfId="57"/>
    <xf numFmtId="166" fontId="80" fillId="0" borderId="15" pivotButton="0" quotePrefix="0" xfId="58"/>
    <xf numFmtId="0" fontId="80" fillId="0" borderId="14" pivotButton="0" quotePrefix="0" xfId="57"/>
    <xf numFmtId="0" fontId="80" fillId="0" borderId="0" applyAlignment="1" pivotButton="0" quotePrefix="0" xfId="58">
      <alignment horizontal="center"/>
    </xf>
    <xf numFmtId="0" fontId="80" fillId="0" borderId="0" pivotButton="0" quotePrefix="0" xfId="57"/>
    <xf numFmtId="0" fontId="80" fillId="0" borderId="21" pivotButton="0" quotePrefix="0" xfId="58"/>
    <xf numFmtId="0" fontId="80" fillId="0" borderId="17" pivotButton="0" quotePrefix="0" xfId="58"/>
    <xf numFmtId="166" fontId="80" fillId="0" borderId="17" pivotButton="0" quotePrefix="0" xfId="58"/>
    <xf numFmtId="166" fontId="80" fillId="0" borderId="18" pivotButton="0" quotePrefix="0" xfId="58"/>
    <xf numFmtId="0" fontId="80" fillId="0" borderId="19" pivotButton="0" quotePrefix="0" xfId="58"/>
    <xf numFmtId="0" fontId="80" fillId="0" borderId="20" pivotButton="0" quotePrefix="0" xfId="58"/>
    <xf numFmtId="0" fontId="80" fillId="0" borderId="16" pivotButton="0" quotePrefix="0" xfId="58"/>
    <xf numFmtId="0" fontId="68" fillId="0" borderId="17" pivotButton="0" quotePrefix="0" xfId="58"/>
    <xf numFmtId="0" fontId="80" fillId="0" borderId="22" pivotButton="0" quotePrefix="0" xfId="58"/>
    <xf numFmtId="0" fontId="80" fillId="0" borderId="91" pivotButton="0" quotePrefix="0" xfId="58"/>
    <xf numFmtId="0" fontId="80" fillId="0" borderId="23" pivotButton="0" quotePrefix="0" xfId="58"/>
    <xf numFmtId="166" fontId="80" fillId="0" borderId="91" pivotButton="0" quotePrefix="0" xfId="58"/>
    <xf numFmtId="166" fontId="80" fillId="0" borderId="1" pivotButton="0" quotePrefix="0" xfId="58"/>
    <xf numFmtId="0" fontId="60" fillId="0" borderId="93" pivotButton="0" quotePrefix="0" xfId="58"/>
    <xf numFmtId="0" fontId="80" fillId="0" borderId="93" applyAlignment="1" pivotButton="0" quotePrefix="0" xfId="58">
      <alignment horizontal="center" vertical="center"/>
    </xf>
    <xf numFmtId="166" fontId="80" fillId="0" borderId="93" pivotButton="0" quotePrefix="0" xfId="58"/>
    <xf numFmtId="0" fontId="80" fillId="0" borderId="86" applyAlignment="1" pivotButton="0" quotePrefix="0" xfId="58">
      <alignment horizontal="center"/>
    </xf>
    <xf numFmtId="165" fontId="84" fillId="0" borderId="0" pivotButton="0" quotePrefix="0" xfId="58"/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0" fontId="84" fillId="0" borderId="0" pivotButton="0" quotePrefix="0" xfId="58"/>
    <xf numFmtId="0" fontId="80" fillId="0" borderId="110" applyAlignment="1" pivotButton="0" quotePrefix="0" xfId="58">
      <alignment horizontal="center"/>
    </xf>
    <xf numFmtId="167" fontId="63" fillId="0" borderId="109" applyAlignment="1" pivotButton="0" quotePrefix="0" xfId="58">
      <alignment horizontal="right" vertical="center"/>
    </xf>
    <xf numFmtId="0" fontId="80" fillId="0" borderId="112" pivotButton="0" quotePrefix="0" xfId="58"/>
    <xf numFmtId="0" fontId="80" fillId="0" borderId="113" applyAlignment="1" pivotButton="0" quotePrefix="0" xfId="58">
      <alignment horizontal="center"/>
    </xf>
    <xf numFmtId="0" fontId="63" fillId="0" borderId="22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0" fontId="89" fillId="0" borderId="91" applyAlignment="1" pivotButton="0" quotePrefix="0" xfId="0">
      <alignment vertical="center"/>
    </xf>
    <xf numFmtId="169" fontId="90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0" fontId="87" fillId="0" borderId="0" applyAlignment="1" pivotButton="0" quotePrefix="0" xfId="0">
      <alignment vertical="center"/>
    </xf>
    <xf numFmtId="0" fontId="87" fillId="0" borderId="0" pivotButton="0" quotePrefix="0" xfId="57"/>
    <xf numFmtId="0" fontId="87" fillId="0" borderId="0" applyAlignment="1" pivotButton="0" quotePrefix="0" xfId="57">
      <alignment horizontal="center"/>
    </xf>
    <xf numFmtId="170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0" fontId="87" fillId="0" borderId="0" applyAlignment="1" pivotButton="0" quotePrefix="0" xfId="2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87" fillId="0" borderId="0" applyAlignment="1" pivotButton="0" quotePrefix="0" xfId="2">
      <alignment horizontal="left" vertical="center"/>
    </xf>
    <xf numFmtId="0" fontId="87" fillId="0" borderId="0" pivotButton="0" quotePrefix="0" xfId="2"/>
    <xf numFmtId="0" fontId="87" fillId="0" borderId="0" applyAlignment="1" pivotButton="0" quotePrefix="0" xfId="2">
      <alignment horizontal="center" shrinkToFit="1"/>
    </xf>
    <xf numFmtId="49" fontId="87" fillId="0" borderId="0" applyAlignment="1" pivotButton="0" quotePrefix="0" xfId="1">
      <alignment horizontal="right"/>
    </xf>
    <xf numFmtId="49" fontId="87" fillId="0" borderId="0" applyAlignment="1" pivotButton="0" quotePrefix="0" xfId="1">
      <alignment horizontal="center"/>
    </xf>
    <xf numFmtId="0" fontId="91" fillId="0" borderId="0" applyAlignment="1" pivotButton="0" quotePrefix="0" xfId="2">
      <alignment horizontal="center"/>
    </xf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0" fontId="87" fillId="0" borderId="86" applyAlignment="1" pivotButton="0" quotePrefix="0" xfId="3">
      <alignment horizontal="center"/>
    </xf>
    <xf numFmtId="174" fontId="87" fillId="0" borderId="86" applyAlignment="1" pivotButton="0" quotePrefix="0" xfId="0">
      <alignment horizontal="right" vertical="center" wrapText="1"/>
    </xf>
    <xf numFmtId="175" fontId="91" fillId="0" borderId="86" applyAlignment="1" pivotButton="0" quotePrefix="0" xfId="57">
      <alignment horizontal="center" vertical="center" shrinkToFit="1"/>
    </xf>
    <xf numFmtId="0" fontId="87" fillId="0" borderId="0" applyAlignment="1" pivotButton="0" quotePrefix="0" xfId="0">
      <alignment horizontal="center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  <xf numFmtId="180" fontId="87" fillId="0" borderId="0" applyAlignment="1" pivotButton="0" quotePrefix="0" xfId="0">
      <alignment vertical="center"/>
    </xf>
    <xf numFmtId="165" fontId="87" fillId="0" borderId="0" applyAlignment="1" pivotButton="0" quotePrefix="0" xfId="0">
      <alignment horizontal="left" vertical="center"/>
    </xf>
    <xf numFmtId="166" fontId="83" fillId="0" borderId="0" pivotButton="0" quotePrefix="0" xfId="58"/>
    <xf numFmtId="170" fontId="91" fillId="0" borderId="96" applyAlignment="1" pivotButton="0" quotePrefix="0" xfId="1">
      <alignment horizontal="center" shrinkToFit="1"/>
    </xf>
    <xf numFmtId="166" fontId="85" fillId="0" borderId="0" pivotButton="0" quotePrefix="0" xfId="58"/>
    <xf numFmtId="0" fontId="87" fillId="0" borderId="24" applyAlignment="1" pivotButton="0" quotePrefix="0" xfId="0">
      <alignment vertical="center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80" fontId="91" fillId="0" borderId="86" applyAlignment="1" pivotButton="0" quotePrefix="0" xfId="57">
      <alignment horizontal="right" vertical="center"/>
    </xf>
    <xf numFmtId="0" fontId="87" fillId="0" borderId="86" applyAlignment="1" pivotButton="0" quotePrefix="0" xfId="122">
      <alignment horizontal="right" vertical="center"/>
    </xf>
    <xf numFmtId="0" fontId="94" fillId="24" borderId="0" applyAlignment="1" pivotButton="0" quotePrefix="0" xfId="0">
      <alignment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0" fontId="95" fillId="0" borderId="0" applyAlignment="1" pivotButton="0" quotePrefix="0" xfId="0">
      <alignment vertical="center"/>
    </xf>
    <xf numFmtId="164" fontId="60" fillId="24" borderId="0" applyAlignment="1" pivotButton="0" quotePrefix="0" xfId="62">
      <alignment horizontal="right" vertical="center"/>
    </xf>
    <xf numFmtId="164" fontId="60" fillId="24" borderId="0" applyAlignment="1" pivotButton="0" quotePrefix="0" xfId="62">
      <alignment vertical="center" shrinkToFit="1"/>
    </xf>
    <xf numFmtId="164" fontId="60" fillId="24" borderId="0" applyAlignment="1" pivotButton="0" quotePrefix="0" xfId="62">
      <alignment vertical="center"/>
    </xf>
    <xf numFmtId="165" fontId="94" fillId="24" borderId="0" applyAlignment="1" pivotButton="0" quotePrefix="0" xfId="0">
      <alignment vertical="center"/>
    </xf>
    <xf numFmtId="182" fontId="64" fillId="0" borderId="0" pivotButton="0" quotePrefix="0" xfId="58"/>
    <xf numFmtId="183" fontId="87" fillId="0" borderId="0" applyAlignment="1" pivotButton="0" quotePrefix="0" xfId="0">
      <alignment vertical="center"/>
    </xf>
    <xf numFmtId="10" fontId="55" fillId="24" borderId="0" applyAlignment="1" pivotButton="0" quotePrefix="0" xfId="122">
      <alignment vertical="center"/>
    </xf>
    <xf numFmtId="38" fontId="55" fillId="0" borderId="0" applyAlignment="1" pivotButton="0" quotePrefix="0" xfId="0">
      <alignment vertical="center"/>
    </xf>
    <xf numFmtId="0" fontId="96" fillId="24" borderId="0" applyAlignment="1" pivotButton="0" quotePrefix="0" xfId="0">
      <alignment vertical="center"/>
    </xf>
    <xf numFmtId="164" fontId="52" fillId="24" borderId="0" applyAlignment="1" pivotButton="0" quotePrefix="0" xfId="0">
      <alignment vertical="center"/>
    </xf>
    <xf numFmtId="0" fontId="82" fillId="24" borderId="0" applyAlignment="1" pivotButton="0" quotePrefix="0" xfId="0">
      <alignment horizontal="right" vertical="center"/>
    </xf>
    <xf numFmtId="0" fontId="55" fillId="24" borderId="0" applyAlignment="1" pivotButton="0" quotePrefix="0" xfId="0">
      <alignment horizontal="left" vertical="center" wrapText="1"/>
    </xf>
    <xf numFmtId="0" fontId="75" fillId="24" borderId="0" applyAlignment="1" pivotButton="0" quotePrefix="0" xfId="0">
      <alignment horizontal="center" vertical="center"/>
    </xf>
    <xf numFmtId="0" fontId="75" fillId="24" borderId="91" applyAlignment="1" pivotButton="0" quotePrefix="0" xfId="0">
      <alignment horizontal="center" vertical="center"/>
    </xf>
    <xf numFmtId="0" fontId="52" fillId="24" borderId="23" applyAlignment="1" pivotButton="0" quotePrefix="0" xfId="0">
      <alignment horizontal="center" vertical="center"/>
    </xf>
    <xf numFmtId="0" fontId="52" fillId="24" borderId="91" applyAlignment="1" pivotButton="0" quotePrefix="0" xfId="0">
      <alignment horizontal="center" vertical="center"/>
    </xf>
    <xf numFmtId="0" fontId="55" fillId="24" borderId="0" applyAlignment="1" pivotButton="0" quotePrefix="0" xfId="0">
      <alignment vertical="center"/>
    </xf>
    <xf numFmtId="0" fontId="93" fillId="24" borderId="0" applyAlignment="1" pivotButton="0" quotePrefix="0" xfId="0">
      <alignment vertical="center"/>
    </xf>
    <xf numFmtId="0" fontId="57" fillId="24" borderId="0" applyAlignment="1" pivotButton="0" quotePrefix="0" xfId="0">
      <alignment vertical="center"/>
    </xf>
    <xf numFmtId="172" fontId="55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0" fontId="55" fillId="24" borderId="0" applyAlignment="1" pivotButton="0" quotePrefix="0" xfId="0">
      <alignment horizontal="left" vertical="center"/>
    </xf>
    <xf numFmtId="49" fontId="55" fillId="24" borderId="0" applyAlignment="1" pivotButton="0" quotePrefix="0" xfId="0">
      <alignment vertical="center"/>
    </xf>
    <xf numFmtId="0" fontId="55" fillId="24" borderId="0" applyAlignment="1" pivotButton="0" quotePrefix="0" xfId="0">
      <alignment horizontal="center" vertical="center"/>
    </xf>
    <xf numFmtId="0" fontId="55" fillId="0" borderId="0" applyAlignment="1" pivotButton="0" quotePrefix="0" xfId="0">
      <alignment vertical="center"/>
    </xf>
    <xf numFmtId="0" fontId="55" fillId="0" borderId="0" applyAlignment="1" pivotButton="0" quotePrefix="0" xfId="0">
      <alignment horizontal="left" vertical="top" wrapText="1"/>
    </xf>
    <xf numFmtId="164" fontId="86" fillId="0" borderId="0" applyAlignment="1" pivotButton="0" quotePrefix="0" xfId="0">
      <alignment horizontal="right" vertical="center" indent="1"/>
    </xf>
    <xf numFmtId="0" fontId="86" fillId="0" borderId="0" applyAlignment="1" pivotButton="0" quotePrefix="0" xfId="0">
      <alignment horizontal="right" vertical="center" indent="1"/>
    </xf>
    <xf numFmtId="164" fontId="55" fillId="0" borderId="0" applyAlignment="1" pivotButton="0" quotePrefix="0" xfId="0">
      <alignment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24" applyAlignment="1" pivotButton="0" quotePrefix="0" xfId="62">
      <alignment horizontal="center" vertical="center"/>
    </xf>
    <xf numFmtId="164" fontId="55" fillId="0" borderId="0" applyAlignment="1" pivotButton="0" quotePrefix="0" xfId="62">
      <alignment horizontal="center" vertical="center"/>
    </xf>
    <xf numFmtId="164" fontId="55" fillId="0" borderId="111" applyAlignment="1" pivotButton="0" quotePrefix="0" xfId="62">
      <alignment horizontal="center" vertical="center"/>
    </xf>
    <xf numFmtId="164" fontId="55" fillId="0" borderId="97" applyAlignment="1" pivotButton="0" quotePrefix="0" xfId="62">
      <alignment horizontal="center" vertical="center"/>
    </xf>
    <xf numFmtId="164" fontId="55" fillId="0" borderId="95" applyAlignment="1" pivotButton="0" quotePrefix="0" xfId="62">
      <alignment horizontal="center" vertical="center"/>
    </xf>
    <xf numFmtId="0" fontId="77" fillId="0" borderId="0" applyAlignment="1" pivotButton="0" quotePrefix="0" xfId="58">
      <alignment horizontal="center" vertical="center"/>
    </xf>
    <xf numFmtId="0" fontId="77" fillId="0" borderId="91" applyAlignment="1" pivotButton="0" quotePrefix="0" xfId="58">
      <alignment horizontal="center"/>
    </xf>
    <xf numFmtId="0" fontId="33" fillId="0" borderId="0" applyAlignment="1" pivotButton="0" quotePrefix="0" xfId="58">
      <alignment horizontal="center" vertical="center"/>
    </xf>
    <xf numFmtId="0" fontId="33" fillId="0" borderId="98" applyAlignment="1" pivotButton="0" quotePrefix="0" xfId="58">
      <alignment horizontal="center"/>
    </xf>
    <xf numFmtId="0" fontId="56" fillId="0" borderId="111" applyAlignment="1" pivotButton="0" quotePrefix="0" xfId="58">
      <alignment horizontal="center"/>
    </xf>
    <xf numFmtId="0" fontId="87" fillId="0" borderId="86" applyAlignment="1" pivotButton="0" quotePrefix="0" xfId="2">
      <alignment horizontal="center" vertical="center"/>
    </xf>
    <xf numFmtId="0" fontId="91" fillId="0" borderId="86" applyAlignment="1" pivotButton="0" quotePrefix="0" xfId="57">
      <alignment horizontal="center" vertical="center"/>
    </xf>
    <xf numFmtId="0" fontId="87" fillId="0" borderId="86" applyAlignment="1" pivotButton="0" quotePrefix="0" xfId="0">
      <alignment horizontal="center" vertical="center"/>
    </xf>
    <xf numFmtId="170" fontId="91" fillId="0" borderId="96" applyAlignment="1" pivotButton="0" quotePrefix="0" xfId="1">
      <alignment horizontal="center" shrinkToFit="1"/>
    </xf>
    <xf numFmtId="0" fontId="91" fillId="0" borderId="96" applyAlignment="1" pivotButton="0" quotePrefix="0" xfId="2">
      <alignment horizontal="center" shrinkToFit="1"/>
    </xf>
    <xf numFmtId="170" fontId="87" fillId="0" borderId="86" applyAlignment="1" pivotButton="0" quotePrefix="0" xfId="1">
      <alignment horizontal="center" shrinkToFit="1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91" fillId="0" borderId="86" applyAlignment="1" pivotButton="0" quotePrefix="0" xfId="2">
      <alignment horizontal="center" vertical="center" shrinkToFit="1"/>
    </xf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0" fontId="91" fillId="0" borderId="0" applyAlignment="1" pivotButton="0" quotePrefix="0" xfId="57">
      <alignment horizontal="center" vertical="center"/>
    </xf>
    <xf numFmtId="0" fontId="87" fillId="0" borderId="0" applyAlignment="1" pivotButton="0" quotePrefix="0" xfId="2">
      <alignment horizontal="right"/>
    </xf>
    <xf numFmtId="165" fontId="87" fillId="0" borderId="0" applyAlignment="1" pivotButton="0" quotePrefix="0" xfId="1">
      <alignment horizontal="center"/>
    </xf>
    <xf numFmtId="165" fontId="87" fillId="0" borderId="0" applyAlignment="1" pivotButton="0" quotePrefix="0" xfId="0">
      <alignment horizontal="left" vertical="center"/>
    </xf>
    <xf numFmtId="172" fontId="87" fillId="0" borderId="0" applyAlignment="1" pivotButton="0" quotePrefix="0" xfId="57">
      <alignment horizontal="center"/>
    </xf>
    <xf numFmtId="0" fontId="87" fillId="0" borderId="11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72" fontId="55" fillId="24" borderId="0" applyAlignment="1" pivotButton="0" quotePrefix="0" xfId="0">
      <alignment horizontal="left" vertical="center"/>
    </xf>
    <xf numFmtId="164" fontId="55" fillId="0" borderId="24" applyAlignment="1" pivotButton="0" quotePrefix="0" xfId="62">
      <alignment horizontal="center" vertical="center"/>
    </xf>
    <xf numFmtId="165" fontId="55" fillId="24" borderId="0" applyAlignment="1" pivotButton="0" quotePrefix="0" xfId="0">
      <alignment vertical="center"/>
    </xf>
    <xf numFmtId="165" fontId="94" fillId="24" borderId="0" applyAlignment="1" pivotButton="0" quotePrefix="0" xfId="0">
      <alignment vertical="center"/>
    </xf>
    <xf numFmtId="164" fontId="55" fillId="0" borderId="97" applyAlignment="1" pivotButton="0" quotePrefix="0" xfId="62">
      <alignment horizontal="center" vertical="center"/>
    </xf>
    <xf numFmtId="0" fontId="0" fillId="0" borderId="95" pivotButton="0" quotePrefix="0" xfId="0"/>
    <xf numFmtId="164" fontId="55" fillId="0" borderId="111" applyAlignment="1" pivotButton="0" quotePrefix="0" xfId="62">
      <alignment horizontal="center" vertical="center"/>
    </xf>
    <xf numFmtId="0" fontId="0" fillId="0" borderId="111" pivotButton="0" quotePrefix="0" xfId="0"/>
    <xf numFmtId="164" fontId="60" fillId="24" borderId="0" applyAlignment="1" pivotButton="0" quotePrefix="0" xfId="62">
      <alignment horizontal="right" vertical="center"/>
    </xf>
    <xf numFmtId="164" fontId="82" fillId="24" borderId="0" applyAlignment="1" pivotButton="0" quotePrefix="0" xfId="0">
      <alignment vertical="center"/>
    </xf>
    <xf numFmtId="164" fontId="55" fillId="0" borderId="0" applyAlignment="1" pivotButton="0" quotePrefix="0" xfId="0">
      <alignment vertical="center"/>
    </xf>
    <xf numFmtId="165" fontId="94" fillId="24" borderId="0" applyAlignment="1" pivotButton="0" quotePrefix="0" xfId="62">
      <alignment vertical="center"/>
    </xf>
    <xf numFmtId="164" fontId="60" fillId="24" borderId="0" applyAlignment="1" pivotButton="0" quotePrefix="0" xfId="62">
      <alignment vertical="center" shrinkToFit="1"/>
    </xf>
    <xf numFmtId="164" fontId="55" fillId="24" borderId="0" applyAlignment="1" pivotButton="0" quotePrefix="0" xfId="0">
      <alignment vertical="center"/>
    </xf>
    <xf numFmtId="164" fontId="86" fillId="0" borderId="0" applyAlignment="1" pivotButton="0" quotePrefix="0" xfId="0">
      <alignment horizontal="right" vertical="center" indent="1"/>
    </xf>
    <xf numFmtId="169" fontId="90" fillId="24" borderId="0" applyAlignment="1" pivotButton="0" quotePrefix="0" xfId="0">
      <alignment vertical="center"/>
    </xf>
    <xf numFmtId="164" fontId="60" fillId="24" borderId="0" applyAlignment="1" pivotButton="0" quotePrefix="0" xfId="62">
      <alignment vertical="center"/>
    </xf>
    <xf numFmtId="164" fontId="52" fillId="24" borderId="0" applyAlignment="1" pivotButton="0" quotePrefix="0" xfId="0">
      <alignment vertical="center"/>
    </xf>
    <xf numFmtId="164" fontId="55" fillId="24" borderId="0" applyAlignment="1" pivotButton="0" quotePrefix="0" xfId="62">
      <alignment vertical="center"/>
    </xf>
    <xf numFmtId="166" fontId="80" fillId="0" borderId="0" pivotButton="0" quotePrefix="0" xfId="58"/>
    <xf numFmtId="165" fontId="80" fillId="0" borderId="0" pivotButton="0" quotePrefix="0" xfId="58"/>
    <xf numFmtId="166" fontId="80" fillId="0" borderId="25" pivotButton="0" quotePrefix="0" xfId="58"/>
    <xf numFmtId="166" fontId="80" fillId="0" borderId="12" pivotButton="0" quotePrefix="0" xfId="58"/>
    <xf numFmtId="166" fontId="80" fillId="0" borderId="13" pivotButton="0" quotePrefix="0" xfId="58"/>
    <xf numFmtId="166" fontId="80" fillId="0" borderId="15" pivotButton="0" quotePrefix="0" xfId="58"/>
    <xf numFmtId="166" fontId="80" fillId="0" borderId="17" pivotButton="0" quotePrefix="0" xfId="58"/>
    <xf numFmtId="166" fontId="80" fillId="0" borderId="18" pivotButton="0" quotePrefix="0" xfId="58"/>
    <xf numFmtId="166" fontId="80" fillId="0" borderId="91" pivotButton="0" quotePrefix="0" xfId="58"/>
    <xf numFmtId="166" fontId="80" fillId="0" borderId="1" pivotButton="0" quotePrefix="0" xfId="58"/>
    <xf numFmtId="166" fontId="80" fillId="0" borderId="93" pivotButton="0" quotePrefix="0" xfId="58"/>
    <xf numFmtId="165" fontId="84" fillId="0" borderId="0" pivotButton="0" quotePrefix="0" xfId="58"/>
    <xf numFmtId="164" fontId="63" fillId="0" borderId="91" applyAlignment="1" pivotButton="0" quotePrefix="0" xfId="62">
      <alignment horizontal="center" vertical="center"/>
    </xf>
    <xf numFmtId="166" fontId="63" fillId="0" borderId="1" applyAlignment="1" pivotButton="0" quotePrefix="0" xfId="58">
      <alignment horizontal="right" vertical="center"/>
    </xf>
    <xf numFmtId="167" fontId="63" fillId="0" borderId="109" applyAlignment="1" pivotButton="0" quotePrefix="0" xfId="58">
      <alignment horizontal="right" vertical="center"/>
    </xf>
    <xf numFmtId="167" fontId="63" fillId="0" borderId="94" applyAlignment="1" pivotButton="0" quotePrefix="0" xfId="58">
      <alignment horizontal="right" vertical="center"/>
    </xf>
    <xf numFmtId="167" fontId="63" fillId="0" borderId="0" applyAlignment="1" pivotButton="0" quotePrefix="0" xfId="58">
      <alignment horizontal="right" vertical="center"/>
    </xf>
    <xf numFmtId="165" fontId="80" fillId="0" borderId="0" applyAlignment="1" pivotButton="0" quotePrefix="0" xfId="58">
      <alignment horizontal="left"/>
    </xf>
    <xf numFmtId="168" fontId="80" fillId="0" borderId="0" pivotButton="0" quotePrefix="0" xfId="58"/>
    <xf numFmtId="166" fontId="83" fillId="0" borderId="0" pivotButton="0" quotePrefix="0" xfId="58"/>
    <xf numFmtId="166" fontId="85" fillId="0" borderId="0" pivotButton="0" quotePrefix="0" xfId="58"/>
    <xf numFmtId="166" fontId="64" fillId="0" borderId="0" pivotButton="0" quotePrefix="0" xfId="58"/>
    <xf numFmtId="166" fontId="64" fillId="0" borderId="25" pivotButton="0" quotePrefix="0" xfId="58"/>
    <xf numFmtId="166" fontId="64" fillId="0" borderId="12" pivotButton="0" quotePrefix="0" xfId="58"/>
    <xf numFmtId="166" fontId="64" fillId="0" borderId="13" pivotButton="0" quotePrefix="0" xfId="58"/>
    <xf numFmtId="166" fontId="64" fillId="0" borderId="15" pivotButton="0" quotePrefix="0" xfId="58"/>
    <xf numFmtId="165" fontId="68" fillId="0" borderId="0" pivotButton="0" quotePrefix="0" xfId="58"/>
    <xf numFmtId="166" fontId="64" fillId="0" borderId="17" pivotButton="0" quotePrefix="0" xfId="58"/>
    <xf numFmtId="166" fontId="64" fillId="0" borderId="18" pivotButton="0" quotePrefix="0" xfId="58"/>
    <xf numFmtId="166" fontId="64" fillId="0" borderId="91" pivotButton="0" quotePrefix="0" xfId="58"/>
    <xf numFmtId="166" fontId="64" fillId="0" borderId="1" pivotButton="0" quotePrefix="0" xfId="58"/>
    <xf numFmtId="166" fontId="64" fillId="0" borderId="93" pivotButton="0" quotePrefix="0" xfId="58"/>
    <xf numFmtId="0" fontId="0" fillId="0" borderId="98" pivotButton="0" quotePrefix="0" xfId="0"/>
    <xf numFmtId="164" fontId="63" fillId="0" borderId="98" applyAlignment="1" pivotButton="0" quotePrefix="0" xfId="62">
      <alignment horizontal="center" vertical="center"/>
    </xf>
    <xf numFmtId="166" fontId="63" fillId="0" borderId="98" applyAlignment="1" pivotButton="0" quotePrefix="0" xfId="58">
      <alignment horizontal="right" vertical="center"/>
    </xf>
    <xf numFmtId="167" fontId="73" fillId="0" borderId="86" applyAlignment="1" pivotButton="0" quotePrefix="0" xfId="58">
      <alignment horizontal="right" vertical="center"/>
    </xf>
    <xf numFmtId="167" fontId="73" fillId="0" borderId="0" applyAlignment="1" pivotButton="0" quotePrefix="0" xfId="58">
      <alignment horizontal="right" vertical="center"/>
    </xf>
    <xf numFmtId="166" fontId="32" fillId="0" borderId="0" pivotButton="0" quotePrefix="0" xfId="58"/>
    <xf numFmtId="166" fontId="33" fillId="0" borderId="86" pivotButton="0" quotePrefix="0" xfId="58"/>
    <xf numFmtId="167" fontId="74" fillId="0" borderId="86" applyAlignment="1" pivotButton="0" quotePrefix="0" xfId="58">
      <alignment horizontal="right" vertical="center"/>
    </xf>
    <xf numFmtId="167" fontId="74" fillId="0" borderId="0" applyAlignment="1" pivotButton="0" quotePrefix="0" xfId="58">
      <alignment horizontal="right" vertical="center"/>
    </xf>
    <xf numFmtId="166" fontId="59" fillId="0" borderId="0" pivotButton="0" quotePrefix="0" xfId="58"/>
    <xf numFmtId="182" fontId="64" fillId="0" borderId="0" pivotButton="0" quotePrefix="0" xfId="58"/>
    <xf numFmtId="165" fontId="87" fillId="0" borderId="0" applyAlignment="1" pivotButton="0" quotePrefix="0" xfId="0">
      <alignment horizontal="left" vertical="center"/>
    </xf>
    <xf numFmtId="170" fontId="87" fillId="0" borderId="0" applyAlignment="1" pivotButton="0" quotePrefix="0" xfId="1">
      <alignment horizontal="center"/>
    </xf>
    <xf numFmtId="165" fontId="87" fillId="0" borderId="0" applyAlignment="1" pivotButton="0" quotePrefix="0" xfId="1">
      <alignment horizontal="center"/>
    </xf>
    <xf numFmtId="171" fontId="87" fillId="0" borderId="0" applyAlignment="1" pivotButton="0" quotePrefix="0" xfId="1">
      <alignment horizontal="center" vertical="center"/>
    </xf>
    <xf numFmtId="170" fontId="87" fillId="0" borderId="0" applyAlignment="1" pivotButton="0" quotePrefix="0" xfId="1">
      <alignment horizontal="left" vertical="center"/>
    </xf>
    <xf numFmtId="170" fontId="87" fillId="0" borderId="0" applyAlignment="1" pivotButton="0" quotePrefix="0" xfId="1">
      <alignment horizontal="right"/>
    </xf>
    <xf numFmtId="172" fontId="87" fillId="0" borderId="0" pivotButton="0" quotePrefix="0" xfId="57"/>
    <xf numFmtId="172" fontId="87" fillId="0" borderId="0" applyAlignment="1" pivotButton="0" quotePrefix="0" xfId="57">
      <alignment horizontal="center"/>
    </xf>
    <xf numFmtId="170" fontId="87" fillId="0" borderId="0" pivotButton="0" quotePrefix="0" xfId="1"/>
    <xf numFmtId="171" fontId="87" fillId="0" borderId="0" applyAlignment="1" pivotButton="0" quotePrefix="0" xfId="1">
      <alignment horizontal="right"/>
    </xf>
    <xf numFmtId="0" fontId="0" fillId="0" borderId="117" pivotButton="0" quotePrefix="0" xfId="0"/>
    <xf numFmtId="170" fontId="91" fillId="0" borderId="96" applyAlignment="1" pivotButton="0" quotePrefix="0" xfId="1">
      <alignment shrinkToFit="1"/>
    </xf>
    <xf numFmtId="171" fontId="91" fillId="0" borderId="96" applyAlignment="1" pivotButton="0" quotePrefix="0" xfId="1">
      <alignment horizontal="center" shrinkToFit="1"/>
    </xf>
    <xf numFmtId="170" fontId="91" fillId="0" borderId="96" applyAlignment="1" pivotButton="0" quotePrefix="0" xfId="1">
      <alignment horizontal="center" shrinkToFit="1"/>
    </xf>
    <xf numFmtId="0" fontId="0" fillId="0" borderId="116" pivotButton="0" quotePrefix="0" xfId="0"/>
    <xf numFmtId="170" fontId="91" fillId="0" borderId="86" applyAlignment="1" pivotButton="0" quotePrefix="0" xfId="1">
      <alignment horizontal="center" vertical="center" shrinkToFit="1"/>
    </xf>
    <xf numFmtId="171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 vertical="center"/>
    </xf>
    <xf numFmtId="170" fontId="91" fillId="0" borderId="86" applyAlignment="1" pivotButton="0" quotePrefix="0" xfId="1">
      <alignment horizontal="center"/>
    </xf>
    <xf numFmtId="0" fontId="0" fillId="0" borderId="110" pivotButton="0" quotePrefix="0" xfId="0"/>
    <xf numFmtId="0" fontId="0" fillId="0" borderId="119" pivotButton="0" quotePrefix="0" xfId="0"/>
    <xf numFmtId="0" fontId="0" fillId="0" borderId="94" pivotButton="0" quotePrefix="0" xfId="0"/>
    <xf numFmtId="170" fontId="87" fillId="0" borderId="86" applyAlignment="1" pivotButton="0" quotePrefix="0" xfId="1">
      <alignment horizontal="center"/>
    </xf>
    <xf numFmtId="173" fontId="87" fillId="0" borderId="86" applyAlignment="1" pivotButton="0" quotePrefix="0" xfId="3">
      <alignment horizontal="center"/>
    </xf>
    <xf numFmtId="170" fontId="87" fillId="0" borderId="86" applyAlignment="1" pivotButton="0" quotePrefix="0" xfId="1">
      <alignment horizontal="center" shrinkToFit="1"/>
    </xf>
    <xf numFmtId="0" fontId="0" fillId="0" borderId="109" pivotButton="0" quotePrefix="0" xfId="0"/>
    <xf numFmtId="175" fontId="91" fillId="0" borderId="86" applyAlignment="1" pivotButton="0" quotePrefix="0" xfId="57">
      <alignment horizontal="center" vertical="center" shrinkToFit="1"/>
    </xf>
    <xf numFmtId="181" fontId="91" fillId="0" borderId="86" applyAlignment="1" pivotButton="0" quotePrefix="0" xfId="57">
      <alignment horizontal="right" vertical="center"/>
    </xf>
    <xf numFmtId="167" fontId="91" fillId="0" borderId="86" applyAlignment="1" pivotButton="0" quotePrefix="0" xfId="57">
      <alignment horizontal="right" vertical="center"/>
    </xf>
    <xf numFmtId="174" fontId="87" fillId="0" borderId="86" applyAlignment="1" pivotButton="0" quotePrefix="0" xfId="0">
      <alignment horizontal="right" vertical="center" wrapText="1"/>
    </xf>
    <xf numFmtId="180" fontId="91" fillId="0" borderId="86" applyAlignment="1" pivotButton="0" quotePrefix="0" xfId="57">
      <alignment horizontal="right" vertical="center"/>
    </xf>
    <xf numFmtId="176" fontId="92" fillId="0" borderId="0" applyAlignment="1" pivotButton="0" quotePrefix="0" xfId="0">
      <alignment horizontal="center" vertical="center"/>
    </xf>
    <xf numFmtId="175" fontId="87" fillId="0" borderId="0" applyAlignment="1" pivotButton="0" quotePrefix="0" xfId="0">
      <alignment vertical="center"/>
    </xf>
    <xf numFmtId="175" fontId="87" fillId="0" borderId="0" applyAlignment="1" pivotButton="0" quotePrefix="0" xfId="0">
      <alignment horizontal="center" vertical="center"/>
    </xf>
    <xf numFmtId="180" fontId="87" fillId="0" borderId="0" applyAlignment="1" pivotButton="0" quotePrefix="0" xfId="0">
      <alignment vertical="center"/>
    </xf>
    <xf numFmtId="183" fontId="87" fillId="0" borderId="0" applyAlignment="1" pivotButton="0" quotePrefix="0" xfId="0">
      <alignment vertical="center"/>
    </xf>
    <xf numFmtId="177" fontId="87" fillId="0" borderId="0" applyAlignment="1" pivotButton="0" quotePrefix="0" xfId="0">
      <alignment vertical="center"/>
    </xf>
    <xf numFmtId="178" fontId="87" fillId="0" borderId="0" applyAlignment="1" pivotButton="0" quotePrefix="0" xfId="0">
      <alignment vertical="center"/>
    </xf>
    <xf numFmtId="179" fontId="87" fillId="0" borderId="0" applyAlignment="1" pivotButton="0" quotePrefix="0" xfId="0">
      <alignment vertical="center"/>
    </xf>
  </cellXfs>
  <cellStyles count="2637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桁区切り 6" xfId="263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O39"/>
  <sheetViews>
    <sheetView view="pageBreakPreview" topLeftCell="A5" zoomScaleNormal="100" zoomScaleSheetLayoutView="100" workbookViewId="0">
      <selection activeCell="J30" sqref="J30"/>
    </sheetView>
  </sheetViews>
  <sheetFormatPr baseColWidth="8" defaultColWidth="9.375" defaultRowHeight="15"/>
  <cols>
    <col width="9.375" customWidth="1" style="199" min="1" max="2"/>
    <col width="10" bestFit="1" customWidth="1" style="199" min="3" max="3"/>
    <col hidden="1" style="199" min="4" max="5"/>
    <col width="9.375" customWidth="1" style="199" min="6" max="7"/>
    <col width="15.875" bestFit="1" customWidth="1" style="199" min="8" max="8"/>
    <col width="9.375" customWidth="1" style="199" min="9" max="9"/>
    <col width="10.5" bestFit="1" customWidth="1" style="199" min="10" max="10"/>
    <col width="15.75" customWidth="1" style="199" min="11" max="11"/>
    <col width="9.375" customWidth="1" style="199" min="12" max="16384"/>
  </cols>
  <sheetData>
    <row r="1">
      <c r="G1" s="196" t="inlineStr">
        <is>
          <t>INVOICE</t>
        </is>
      </c>
    </row>
    <row r="2" ht="15.75" customHeight="1" s="241" thickBot="1">
      <c r="A2" s="4" t="n"/>
      <c r="B2" s="4" t="n"/>
      <c r="C2" s="4" t="n"/>
      <c r="D2" s="4" t="n"/>
      <c r="E2" s="4" t="n"/>
      <c r="F2" s="4" t="n"/>
      <c r="G2" s="242" t="n"/>
      <c r="H2" s="242" t="n"/>
      <c r="I2" s="242" t="n"/>
      <c r="J2" s="242" t="n"/>
    </row>
    <row r="3" ht="22.5" customHeight="1" s="241">
      <c r="A3" s="200" t="inlineStr">
        <is>
          <t>KS EURASIA Co.,Ltd.</t>
        </is>
      </c>
      <c r="E3" s="5" t="n"/>
    </row>
    <row r="4" ht="22.5" customHeight="1" s="241">
      <c r="E4" s="5" t="n"/>
      <c r="G4" s="199" t="inlineStr">
        <is>
          <t>Date:</t>
        </is>
      </c>
      <c r="H4" s="243" t="n">
        <v>45777</v>
      </c>
    </row>
    <row r="5" ht="15" customHeight="1" s="241">
      <c r="A5" s="6" t="inlineStr">
        <is>
          <t xml:space="preserve">1-1-5 Tsuchitoy, Aoba-ku, </t>
        </is>
      </c>
      <c r="B5" s="6" t="n"/>
      <c r="C5" s="6" t="n"/>
      <c r="D5" s="6" t="n"/>
      <c r="E5" s="6" t="n"/>
    </row>
    <row r="6" ht="15.75" customHeight="1" s="241">
      <c r="A6" s="199" t="inlineStr">
        <is>
          <t>Sendai-shi, Miyagi 980-0065, Japan</t>
        </is>
      </c>
      <c r="E6" s="6" t="n"/>
      <c r="F6" s="6" t="n"/>
      <c r="G6" s="199" t="inlineStr">
        <is>
          <t>Invoice#</t>
        </is>
      </c>
      <c r="H6" s="203" t="inlineStr">
        <is>
          <t>2505D</t>
        </is>
      </c>
    </row>
    <row r="7">
      <c r="A7" s="199" t="inlineStr">
        <is>
          <t>Phone:</t>
        </is>
      </c>
      <c r="B7" s="205" t="inlineStr">
        <is>
          <t>+81-22-217-6841</t>
        </is>
      </c>
      <c r="C7" s="205" t="n"/>
      <c r="D7" s="205" t="n"/>
    </row>
    <row r="8">
      <c r="A8" s="199" t="inlineStr">
        <is>
          <t>Fax:</t>
        </is>
      </c>
      <c r="B8" s="205" t="inlineStr">
        <is>
          <t>+81-22-217-6842</t>
        </is>
      </c>
      <c r="H8" s="206" t="n"/>
    </row>
    <row r="9">
      <c r="G9" s="199" t="inlineStr">
        <is>
          <t>For:</t>
        </is>
      </c>
    </row>
    <row r="10">
      <c r="G10" s="199" t="inlineStr">
        <is>
          <t>NIPPONIKA TRADING LLC</t>
        </is>
      </c>
    </row>
    <row r="11">
      <c r="G11" s="208" t="inlineStr">
        <is>
          <t>Marina Byblos Hotel - G-S01
7594 Dubai</t>
        </is>
      </c>
    </row>
    <row r="12"/>
    <row r="13"/>
    <row r="14">
      <c r="G14" s="199" t="inlineStr">
        <is>
          <t>Phone:</t>
        </is>
      </c>
      <c r="H14" s="207" t="n"/>
    </row>
    <row r="15">
      <c r="H15" s="199" t="n"/>
    </row>
    <row r="17" ht="15.75" customHeight="1" s="241" thickBot="1">
      <c r="A17" s="198" t="inlineStr">
        <is>
          <t>NO</t>
        </is>
      </c>
      <c r="B17" s="197" t="inlineStr">
        <is>
          <t>Description</t>
        </is>
      </c>
      <c r="C17" s="242" t="n"/>
      <c r="D17" s="242" t="n"/>
      <c r="E17" s="242" t="n"/>
      <c r="F17" s="242" t="n"/>
      <c r="G17" s="242" t="n"/>
      <c r="H17" s="7" t="inlineStr">
        <is>
          <t>Q'ty</t>
        </is>
      </c>
      <c r="I17" s="197" t="inlineStr">
        <is>
          <t>Amount</t>
        </is>
      </c>
      <c r="J17" s="242" t="n"/>
      <c r="K17" s="179" t="inlineStr">
        <is>
          <t>13日納品C/S数</t>
        </is>
      </c>
      <c r="L17" s="179" t="inlineStr">
        <is>
          <t>16日納品C/S数</t>
        </is>
      </c>
      <c r="M17" s="179" t="inlineStr">
        <is>
          <t>19日納品C/S数</t>
        </is>
      </c>
      <c r="N17" s="179" t="inlineStr">
        <is>
          <t>21日納品C/S数</t>
        </is>
      </c>
    </row>
    <row r="18">
      <c r="A18" s="207" t="n"/>
      <c r="B18" s="1" t="n"/>
      <c r="C18" s="9" t="n"/>
      <c r="D18" s="207" t="n"/>
      <c r="E18" s="207" t="n"/>
      <c r="F18" s="207" t="n"/>
      <c r="G18" s="207" t="n"/>
      <c r="H18" s="10" t="n"/>
      <c r="I18" s="244" t="n"/>
    </row>
    <row r="19">
      <c r="A19" s="207" t="n">
        <v>1</v>
      </c>
      <c r="B19" s="1" t="inlineStr">
        <is>
          <t>RELENT</t>
        </is>
      </c>
      <c r="C19" s="9" t="n"/>
      <c r="D19" s="207" t="n"/>
      <c r="E19" s="207" t="n"/>
      <c r="F19" s="207" t="n"/>
      <c r="G19" s="207" t="n"/>
      <c r="H19" s="10" t="n"/>
      <c r="I19" s="244" t="n"/>
      <c r="K19" s="245" t="n">
        <v>4</v>
      </c>
      <c r="N19" s="199" t="n">
        <v>7</v>
      </c>
      <c r="O19" s="246">
        <f>SUM(K19:N19)</f>
        <v/>
      </c>
    </row>
    <row r="20">
      <c r="A20" s="207" t="n">
        <v>2</v>
      </c>
      <c r="B20" s="1" t="inlineStr">
        <is>
          <t>C'BON</t>
        </is>
      </c>
      <c r="C20" s="9" t="n"/>
      <c r="D20" s="207" t="n"/>
      <c r="E20" s="207" t="n"/>
      <c r="F20" s="207" t="n"/>
      <c r="G20" s="207" t="n"/>
      <c r="H20" s="10" t="n"/>
      <c r="I20" s="244" t="n"/>
      <c r="K20" s="245" t="n">
        <v>1</v>
      </c>
      <c r="M20" s="199" t="n">
        <v>1</v>
      </c>
      <c r="O20" s="246">
        <f>SUM(K20:N20)</f>
        <v/>
      </c>
    </row>
    <row r="21">
      <c r="A21" s="207" t="n">
        <v>3</v>
      </c>
      <c r="B21" s="1" t="inlineStr">
        <is>
          <t>LAPIDEM</t>
        </is>
      </c>
      <c r="C21" s="9" t="n"/>
      <c r="D21" s="207" t="n"/>
      <c r="E21" s="207" t="n"/>
      <c r="F21" s="207" t="n"/>
      <c r="G21" s="207" t="n"/>
      <c r="H21" s="10" t="n"/>
      <c r="I21" s="244" t="n"/>
      <c r="K21" s="245" t="n">
        <v>9</v>
      </c>
      <c r="M21" s="199" t="n">
        <v>3</v>
      </c>
      <c r="O21" s="246">
        <f>SUM(K21:N21)</f>
        <v/>
      </c>
    </row>
    <row r="22">
      <c r="A22" s="207" t="n">
        <v>4</v>
      </c>
      <c r="B22" s="1" t="inlineStr">
        <is>
          <t>ROSY DROP</t>
        </is>
      </c>
      <c r="C22" s="9" t="n"/>
      <c r="D22" s="207" t="n"/>
      <c r="E22" s="207" t="n"/>
      <c r="F22" s="207" t="n"/>
      <c r="G22" s="207" t="n"/>
      <c r="H22" s="10" t="n"/>
      <c r="I22" s="244" t="n"/>
      <c r="K22" s="245" t="n">
        <v>5</v>
      </c>
      <c r="O22" s="246">
        <f>SUM(K22:N22)</f>
        <v/>
      </c>
    </row>
    <row r="23">
      <c r="A23" s="207" t="n">
        <v>5</v>
      </c>
      <c r="B23" s="1" t="inlineStr">
        <is>
          <t>Be-10</t>
        </is>
      </c>
      <c r="C23" s="9" t="n"/>
      <c r="D23" s="207" t="n"/>
      <c r="E23" s="207" t="n"/>
      <c r="F23" s="207" t="n"/>
      <c r="G23" s="207" t="n"/>
      <c r="H23" s="10" t="n"/>
      <c r="I23" s="244" t="n"/>
      <c r="K23" s="245" t="n">
        <v>2</v>
      </c>
      <c r="O23" s="246">
        <f>SUM(K23:N23)</f>
        <v/>
      </c>
    </row>
    <row r="24">
      <c r="A24" s="207" t="n">
        <v>6</v>
      </c>
      <c r="B24" s="174" t="inlineStr">
        <is>
          <t>Cosmetic Airbrush Set with Attached Regulator (Model RV-20)</t>
        </is>
      </c>
      <c r="C24" s="9" t="n"/>
      <c r="D24" s="207" t="n"/>
      <c r="E24" s="207" t="n"/>
      <c r="F24" s="207" t="n"/>
      <c r="G24" s="207" t="n"/>
      <c r="H24" s="10" t="n"/>
      <c r="I24" s="244" t="n"/>
      <c r="K24" s="245" t="n"/>
      <c r="L24" s="199" t="n">
        <v>1</v>
      </c>
      <c r="O24" s="246">
        <f>SUM(K24:N24)</f>
        <v/>
      </c>
    </row>
    <row r="25">
      <c r="A25" s="207" t="n">
        <v>7</v>
      </c>
      <c r="B25" s="1" t="inlineStr">
        <is>
          <t>BEAUTY GARAGE</t>
        </is>
      </c>
      <c r="C25" s="9" t="n"/>
      <c r="D25" s="207" t="n"/>
      <c r="E25" s="207" t="n"/>
      <c r="F25" s="207" t="n"/>
      <c r="G25" s="207" t="n"/>
      <c r="H25" s="10" t="n"/>
      <c r="I25" s="244" t="n"/>
      <c r="K25" s="245" t="n">
        <v>3</v>
      </c>
      <c r="L25" s="199" t="n">
        <v>1</v>
      </c>
      <c r="O25" s="246">
        <f>SUM(K25:N25)</f>
        <v/>
      </c>
    </row>
    <row r="26" ht="15.75" customHeight="1" s="241" thickBot="1">
      <c r="A26" s="11" t="n">
        <v>8</v>
      </c>
      <c r="B26" s="12" t="inlineStr">
        <is>
          <t>MARY PLATINUE</t>
        </is>
      </c>
      <c r="C26" s="13" t="n"/>
      <c r="D26" s="11" t="n"/>
      <c r="E26" s="11" t="n"/>
      <c r="F26" s="11" t="n"/>
      <c r="G26" s="11" t="n"/>
      <c r="H26" s="14" t="n"/>
      <c r="I26" s="247" t="n"/>
      <c r="J26" s="248" t="n"/>
      <c r="K26" s="245" t="n"/>
      <c r="N26" s="199" t="n">
        <v>1</v>
      </c>
      <c r="O26" s="246">
        <f>SUM(K26:N26)</f>
        <v/>
      </c>
    </row>
    <row r="27" ht="15.75" customHeight="1" s="241" thickTop="1">
      <c r="A27" s="207" t="n"/>
      <c r="B27" s="9" t="inlineStr">
        <is>
          <t>Freight</t>
        </is>
      </c>
      <c r="C27" s="207" t="n"/>
      <c r="D27" s="207" t="n"/>
      <c r="E27" s="207" t="n"/>
      <c r="F27" s="9" t="n"/>
      <c r="G27" s="207" t="n"/>
      <c r="H27" s="190" t="n"/>
      <c r="I27" s="249" t="n"/>
      <c r="J27" s="250" t="n"/>
    </row>
    <row r="28">
      <c r="A28" s="182" t="n"/>
      <c r="B28" s="251" t="n"/>
      <c r="C28" s="252" t="n"/>
      <c r="G28" s="190" t="inlineStr">
        <is>
          <t>Total</t>
        </is>
      </c>
      <c r="H28" s="190">
        <f>SUM(H19:H26)</f>
        <v/>
      </c>
      <c r="I28" s="253">
        <f>SUM(I19:J27)</f>
        <v/>
      </c>
      <c r="K28" s="254">
        <f>SUM(K19:K26)</f>
        <v/>
      </c>
      <c r="L28" s="254">
        <f>SUM(L19:L26)</f>
        <v/>
      </c>
      <c r="M28" s="254">
        <f>SUM(M19:M26)</f>
        <v/>
      </c>
      <c r="N28" s="179">
        <f>SUM(N18:N26)</f>
        <v/>
      </c>
      <c r="O28" s="246">
        <f>SUM(K28:N28)</f>
        <v/>
      </c>
    </row>
    <row r="29" hidden="1" s="241">
      <c r="A29" s="20" t="n"/>
      <c r="B29" s="255" t="n"/>
      <c r="C29" s="256">
        <f>I29*0.9</f>
        <v/>
      </c>
      <c r="G29" s="81" t="inlineStr">
        <is>
          <t>Total(N.C.V.)</t>
        </is>
      </c>
      <c r="H29" s="82">
        <f>#REF!</f>
        <v/>
      </c>
      <c r="I29" s="257">
        <f>#REF!</f>
        <v/>
      </c>
      <c r="K29" s="256" t="n"/>
    </row>
    <row r="30">
      <c r="A30" s="193" t="inlineStr">
        <is>
          <t>Deduction for short-delivered items from Invoice No.2503D, dated 07.03 YOKIBI pouches</t>
        </is>
      </c>
      <c r="J30" s="191" t="n">
        <v>-21600</v>
      </c>
      <c r="K30" s="258" t="n"/>
    </row>
    <row r="31">
      <c r="A31" s="20" t="n"/>
      <c r="B31" s="259" t="n"/>
      <c r="J31" s="260">
        <f>I28+J30</f>
        <v/>
      </c>
      <c r="K31" s="258" t="n"/>
    </row>
    <row r="32" ht="18" customHeight="1" s="241">
      <c r="B32" s="256" t="n"/>
      <c r="G32" s="16" t="inlineStr">
        <is>
          <t>K-S Eurasia Co., Ltd.</t>
        </is>
      </c>
      <c r="H32" s="16" t="n"/>
      <c r="I32" s="16" t="n"/>
      <c r="J32" s="17" t="n"/>
      <c r="K32" s="261" t="n">
        <v>300000</v>
      </c>
      <c r="L32" s="199">
        <f>630*305</f>
        <v/>
      </c>
    </row>
    <row r="33">
      <c r="A33" s="194" t="inlineStr">
        <is>
          <t>Payment Terms: 50% advance payment upon order confirmation, remaining 50% to be paid within 3 months from the date of shipment.</t>
        </is>
      </c>
      <c r="G33" s="18" t="n"/>
      <c r="H33" s="18" t="n"/>
      <c r="I33" s="18" t="n"/>
      <c r="J33" s="18" t="n"/>
      <c r="K33" s="189">
        <f>K32/I28</f>
        <v/>
      </c>
    </row>
    <row r="34">
      <c r="G34" s="19" t="n"/>
      <c r="H34" s="18" t="n"/>
      <c r="I34" s="18" t="n"/>
      <c r="J34" s="18" t="n"/>
      <c r="K34" s="256" t="n"/>
    </row>
    <row r="35">
      <c r="G35" s="21" t="n"/>
      <c r="H35" s="21" t="n"/>
      <c r="I35" s="21" t="n"/>
      <c r="J35" s="18" t="n"/>
    </row>
    <row r="36">
      <c r="G36" s="22" t="n"/>
      <c r="H36" s="22" t="n"/>
      <c r="I36" s="22" t="n"/>
      <c r="J36" s="18" t="n"/>
    </row>
    <row r="37">
      <c r="A37" s="20" t="inlineStr">
        <is>
          <t>ACCOUNT WITH BANK:</t>
        </is>
      </c>
    </row>
    <row r="38">
      <c r="A38" s="20" t="inlineStr">
        <is>
          <t>THE BANK OF TOKYO-MITSUBISHI UFJ, LTD.</t>
        </is>
      </c>
    </row>
    <row r="39">
      <c r="A39" s="20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26">
    <mergeCell ref="A30:H30"/>
    <mergeCell ref="B8:D8"/>
    <mergeCell ref="B17:G17"/>
    <mergeCell ref="I27:J27"/>
    <mergeCell ref="I26:J26"/>
    <mergeCell ref="I25:J25"/>
    <mergeCell ref="A3:D4"/>
    <mergeCell ref="I22:J22"/>
    <mergeCell ref="I28:J28"/>
    <mergeCell ref="I18:J18"/>
    <mergeCell ref="I21:J21"/>
    <mergeCell ref="H15:J15"/>
    <mergeCell ref="H14:J14"/>
    <mergeCell ref="I24:J24"/>
    <mergeCell ref="G11:J13"/>
    <mergeCell ref="H8:J8"/>
    <mergeCell ref="I23:J23"/>
    <mergeCell ref="G1:J2"/>
    <mergeCell ref="I17:J17"/>
    <mergeCell ref="G10:J10"/>
    <mergeCell ref="I29:J29"/>
    <mergeCell ref="I20:J20"/>
    <mergeCell ref="A33:F36"/>
    <mergeCell ref="I19:J19"/>
    <mergeCell ref="H4:J4"/>
    <mergeCell ref="H6:J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 fitToPage="1"/>
  </sheetPr>
  <dimension ref="A1:R74"/>
  <sheetViews>
    <sheetView view="pageBreakPreview" zoomScale="87" zoomScaleNormal="100" zoomScaleSheetLayoutView="87" workbookViewId="0">
      <selection activeCell="E17" sqref="E17"/>
    </sheetView>
  </sheetViews>
  <sheetFormatPr baseColWidth="8" defaultColWidth="9" defaultRowHeight="15.75"/>
  <cols>
    <col width="10.375" customWidth="1" style="27" min="1" max="1"/>
    <col width="53.375" customWidth="1" style="27" min="2" max="2"/>
    <col width="10.375" customWidth="1" style="27" min="3" max="3"/>
    <col width="14" customWidth="1" style="27" min="4" max="4"/>
    <col width="14.375" customWidth="1" style="262" min="5" max="5"/>
    <col width="22.375" customWidth="1" style="262" min="6" max="6"/>
    <col width="16.375" customWidth="1" style="262" min="7" max="9"/>
    <col width="23.625" customWidth="1" style="263" min="10" max="10"/>
    <col width="13.625" customWidth="1" style="27" min="11" max="11"/>
    <col width="15.875" customWidth="1" style="27" min="12" max="12"/>
    <col width="19" customWidth="1" style="27" min="13" max="13"/>
    <col width="18.625" customWidth="1" style="27" min="14" max="14"/>
    <col width="2.375" customWidth="1" style="27" min="15" max="15"/>
    <col width="19.875" customWidth="1" style="27" min="16" max="16"/>
    <col width="19.375" customWidth="1" style="27" min="17" max="17"/>
    <col width="16.375" customWidth="1" style="27" min="18" max="22"/>
    <col width="2.375" customWidth="1" style="27" min="23" max="28"/>
    <col width="9" customWidth="1" style="27" min="29" max="29"/>
    <col width="19.375" customWidth="1" style="27" min="30" max="30"/>
    <col width="9" customWidth="1" style="27" min="31" max="16384"/>
  </cols>
  <sheetData>
    <row r="1" ht="13.5" customHeight="1" s="241">
      <c r="A1" s="219" t="inlineStr">
        <is>
          <t>INVOICE</t>
        </is>
      </c>
      <c r="G1" s="219" t="n"/>
      <c r="H1" s="219" t="n"/>
      <c r="I1" s="219" t="n"/>
    </row>
    <row r="2" ht="13.5" customHeight="1" s="241">
      <c r="G2" s="219" t="n"/>
      <c r="H2" s="219" t="n"/>
      <c r="I2" s="219" t="n"/>
    </row>
    <row r="3" ht="16.5" customHeight="1" s="241" thickBot="1">
      <c r="A3" s="89" t="inlineStr">
        <is>
          <t>INV.NO.：</t>
        </is>
      </c>
      <c r="B3" s="26">
        <f t="array" ref="B3:D3">'INVOICE(without testers)'!H6:J6</f>
        <v/>
      </c>
      <c r="C3" s="27" t="n">
        <v>0</v>
      </c>
      <c r="D3" s="27" t="n">
        <v>0</v>
      </c>
      <c r="F3" s="91">
        <f t="array" ref="F3:H3">'INVOICE(without testers)'!H4:J4</f>
        <v/>
      </c>
      <c r="G3" s="91" t="n">
        <v>0</v>
      </c>
      <c r="H3" s="91" t="n">
        <v>0</v>
      </c>
      <c r="I3" s="91" t="n"/>
    </row>
    <row r="4">
      <c r="A4" s="92" t="inlineStr">
        <is>
          <t>Shipper:</t>
        </is>
      </c>
      <c r="B4" s="93" t="n"/>
      <c r="C4" s="264" t="inlineStr">
        <is>
          <t>Consignee:</t>
        </is>
      </c>
      <c r="D4" s="93" t="inlineStr">
        <is>
          <t>NIPPONIKA TRADING LLC</t>
        </is>
      </c>
      <c r="E4" s="265" t="n"/>
      <c r="F4" s="266" t="n"/>
    </row>
    <row r="5">
      <c r="A5" s="97" t="inlineStr">
        <is>
          <t>KS EURASIA Co.,Ltd.</t>
        </is>
      </c>
      <c r="C5" s="98" t="n"/>
      <c r="D5" s="26" t="inlineStr">
        <is>
          <t>Marina Byblos Hotel - G-S01</t>
        </is>
      </c>
      <c r="E5" s="27" t="n"/>
      <c r="F5" s="99" t="n"/>
      <c r="G5" s="26" t="n"/>
    </row>
    <row r="6" ht="15.75" customHeight="1" s="241">
      <c r="A6" s="100" t="inlineStr">
        <is>
          <t xml:space="preserve">1-1-5 Tsuchitoy, Aoba-ku, Sendai, </t>
        </is>
      </c>
      <c r="C6" s="98" t="n"/>
      <c r="D6" s="27" t="inlineStr">
        <is>
          <t>7594 Dubai</t>
        </is>
      </c>
      <c r="F6" s="267" t="n"/>
      <c r="H6" s="27" t="n"/>
      <c r="I6" s="27" t="n"/>
    </row>
    <row r="7">
      <c r="A7" s="102" t="inlineStr">
        <is>
          <t>Miyagi, 980-0065, JAPAN</t>
        </is>
      </c>
      <c r="C7" s="29" t="n"/>
      <c r="D7" s="263" t="n"/>
      <c r="E7" s="103" t="n"/>
      <c r="F7" s="267" t="n"/>
      <c r="G7" s="27" t="n"/>
      <c r="H7" s="27" t="n"/>
      <c r="I7" s="27" t="n"/>
    </row>
    <row r="8">
      <c r="A8" s="102" t="inlineStr">
        <is>
          <t>TEL： +81-22-217-6841</t>
        </is>
      </c>
      <c r="B8" s="104" t="n"/>
      <c r="C8" s="105" t="n"/>
      <c r="D8" s="106" t="n"/>
      <c r="E8" s="268" t="n"/>
      <c r="F8" s="269" t="n"/>
    </row>
    <row r="9">
      <c r="A9" s="109" t="inlineStr">
        <is>
          <t xml:space="preserve">PORT  OF  SHIPMENT </t>
        </is>
      </c>
      <c r="B9" s="110" t="n"/>
      <c r="C9" s="98" t="inlineStr">
        <is>
          <t xml:space="preserve">SHIPPED PER : </t>
        </is>
      </c>
      <c r="F9" s="267" t="n"/>
      <c r="G9" s="27" t="n"/>
    </row>
    <row r="10">
      <c r="A10" s="111" t="inlineStr">
        <is>
          <t>From：</t>
        </is>
      </c>
      <c r="B10" s="112" t="inlineStr">
        <is>
          <t xml:space="preserve">TOKYO, JAPAN   </t>
        </is>
      </c>
      <c r="C10" s="105" t="inlineStr">
        <is>
          <t>Trade Term:</t>
        </is>
      </c>
      <c r="D10" s="106" t="inlineStr">
        <is>
          <t>C&amp;F</t>
        </is>
      </c>
      <c r="E10" s="268" t="n"/>
      <c r="F10" s="269" t="n"/>
      <c r="G10" s="27" t="n"/>
    </row>
    <row r="11" ht="19.5" customHeight="1" s="241">
      <c r="A11" s="109" t="inlineStr">
        <is>
          <t>PORT  OF  DESTINATION</t>
        </is>
      </c>
      <c r="B11" s="110" t="n"/>
      <c r="C11" s="98" t="inlineStr">
        <is>
          <t xml:space="preserve">Country of Origin：　</t>
        </is>
      </c>
      <c r="E11" s="27" t="inlineStr">
        <is>
          <t xml:space="preserve">　JAPAN</t>
        </is>
      </c>
      <c r="F11" s="267" t="n"/>
    </row>
    <row r="12" ht="16.5" customHeight="1" s="241" thickBot="1">
      <c r="A12" s="113" t="inlineStr">
        <is>
          <t>To　　： DUBAI,UAE</t>
        </is>
      </c>
      <c r="B12" s="114" t="n"/>
      <c r="C12" s="115" t="n"/>
      <c r="D12" s="114" t="n"/>
      <c r="E12" s="270" t="n"/>
      <c r="F12" s="271" t="n"/>
      <c r="G12" s="28" t="n"/>
    </row>
    <row r="13">
      <c r="A13" s="130" t="n"/>
      <c r="B13" s="118" t="inlineStr">
        <is>
          <t>Description of goods</t>
        </is>
      </c>
      <c r="C13" s="118" t="n"/>
      <c r="D13" s="119" t="inlineStr">
        <is>
          <t>Q'ty</t>
        </is>
      </c>
      <c r="E13" s="272" t="inlineStr">
        <is>
          <t>Unit Price</t>
        </is>
      </c>
      <c r="F13" s="131" t="inlineStr">
        <is>
          <t>TTL</t>
        </is>
      </c>
      <c r="G13" s="128" t="inlineStr">
        <is>
          <t>N/W</t>
        </is>
      </c>
      <c r="H13" s="121" t="inlineStr">
        <is>
          <t>TTL N/W</t>
        </is>
      </c>
      <c r="I13" s="87" t="inlineStr">
        <is>
          <t>HS</t>
        </is>
      </c>
      <c r="J13" s="273" t="inlineStr">
        <is>
          <t>JAN</t>
        </is>
      </c>
      <c r="K13" s="27" t="inlineStr">
        <is>
          <t>Артикул</t>
        </is>
      </c>
    </row>
    <row r="14" ht="23.25" customHeight="1" s="241" thickBot="1">
      <c r="B14" t="inlineStr">
        <is>
          <t>《ROSY DROP》 BOOSTER LOTION 100ml</t>
        </is>
      </c>
      <c r="C14" t="inlineStr">
        <is>
          <t>56.0</t>
        </is>
      </c>
      <c r="D14" t="inlineStr">
        <is>
          <t>3150</t>
        </is>
      </c>
      <c r="E14" t="inlineStr">
        <is>
          <t>0</t>
        </is>
      </c>
      <c r="F14" t="inlineStr">
        <is>
          <t>0.114</t>
        </is>
      </c>
      <c r="G14" t="inlineStr">
        <is>
          <t>0</t>
        </is>
      </c>
      <c r="I14" t="inlineStr">
        <is>
          <t>4573221620105</t>
        </is>
      </c>
    </row>
    <row r="15">
      <c r="B15" t="inlineStr">
        <is>
          <t>《Lapidem》NUTRITION MOIST BODY CREAM 300 ml TESTER (N.C.V)</t>
        </is>
      </c>
      <c r="C15" t="inlineStr">
        <is>
          <t>90.0</t>
        </is>
      </c>
      <c r="D15" t="inlineStr">
        <is>
          <t>4659</t>
        </is>
      </c>
      <c r="E15" t="inlineStr">
        <is>
          <t>0</t>
        </is>
      </c>
      <c r="F15" t="inlineStr">
        <is>
          <t>0.37</t>
        </is>
      </c>
      <c r="G15" t="inlineStr">
        <is>
          <t>0</t>
        </is>
      </c>
      <c r="H15" t="inlineStr">
        <is>
          <t>0</t>
        </is>
      </c>
      <c r="I15" t="inlineStr">
        <is>
          <t>4573383082124</t>
        </is>
      </c>
      <c r="J15" t="inlineStr">
        <is>
          <t>LPD-0166</t>
        </is>
      </c>
    </row>
    <row r="16">
      <c r="B16" t="inlineStr">
        <is>
          <t>《Lapidem PRO》CLEAR WATERY CLEANSING GEL 500ml  TESTER (N.C.V)</t>
        </is>
      </c>
      <c r="C16" t="inlineStr">
        <is>
          <t>10.0</t>
        </is>
      </c>
      <c r="D16" t="inlineStr">
        <is>
          <t>7635</t>
        </is>
      </c>
      <c r="E16" t="inlineStr">
        <is>
          <t>0</t>
        </is>
      </c>
      <c r="H16" t="inlineStr">
        <is>
          <t>3401.30-0000</t>
        </is>
      </c>
      <c r="I16" t="inlineStr">
        <is>
          <t>4573383084012</t>
        </is>
      </c>
      <c r="J16" t="inlineStr">
        <is>
          <t>LPD-0196</t>
        </is>
      </c>
    </row>
    <row r="17">
      <c r="B17" t="inlineStr">
        <is>
          <t>《Lapidem PRO》 RITUAL SMOOTH MATTE TOUCH CREAM 100ml  TESTER (N.C.V)</t>
        </is>
      </c>
      <c r="C17" t="inlineStr">
        <is>
          <t>44.0</t>
        </is>
      </c>
      <c r="D17" t="inlineStr">
        <is>
          <t>12941</t>
        </is>
      </c>
      <c r="E17" t="inlineStr">
        <is>
          <t>0</t>
        </is>
      </c>
      <c r="F17" t="inlineStr">
        <is>
          <t>0.215</t>
        </is>
      </c>
      <c r="G17" t="inlineStr">
        <is>
          <t>0</t>
        </is>
      </c>
      <c r="H17" t="inlineStr">
        <is>
          <t>3304.99-2003</t>
        </is>
      </c>
      <c r="I17" t="inlineStr">
        <is>
          <t>4573383083909</t>
        </is>
      </c>
      <c r="J17" t="inlineStr">
        <is>
          <t>LPD-0187</t>
        </is>
      </c>
    </row>
    <row r="18">
      <c r="B18" t="inlineStr">
        <is>
          <t>《Lapidem PRO》 RITUAL Dewy Jelly Scrub 200ml  TESTER (N.C.V)</t>
        </is>
      </c>
      <c r="C18" t="inlineStr">
        <is>
          <t>32.0</t>
        </is>
      </c>
      <c r="D18" t="inlineStr">
        <is>
          <t>18118</t>
        </is>
      </c>
      <c r="E18" t="inlineStr">
        <is>
          <t>0</t>
        </is>
      </c>
      <c r="F18" t="inlineStr">
        <is>
          <t>0.205</t>
        </is>
      </c>
      <c r="G18" t="inlineStr">
        <is>
          <t>0</t>
        </is>
      </c>
      <c r="H18" t="inlineStr">
        <is>
          <t>3304.99-9003</t>
        </is>
      </c>
      <c r="I18" t="inlineStr">
        <is>
          <t>4573383083503</t>
        </is>
      </c>
      <c r="J18" t="inlineStr">
        <is>
          <t>LPD-0183</t>
        </is>
      </c>
    </row>
    <row r="19">
      <c r="B19" t="inlineStr">
        <is>
          <t>LAPIDEM RITUAL OKIYOME SERUM 60ml  TESTER (N.C.V)</t>
        </is>
      </c>
      <c r="C19" t="inlineStr">
        <is>
          <t>32.0</t>
        </is>
      </c>
      <c r="D19" t="inlineStr">
        <is>
          <t>10871</t>
        </is>
      </c>
      <c r="E19" t="inlineStr">
        <is>
          <t>0</t>
        </is>
      </c>
      <c r="F19" t="inlineStr">
        <is>
          <t>0.199</t>
        </is>
      </c>
      <c r="G19" t="inlineStr">
        <is>
          <t>0</t>
        </is>
      </c>
      <c r="H19" t="inlineStr">
        <is>
          <t>3304.99-9003</t>
        </is>
      </c>
      <c r="I19" t="inlineStr">
        <is>
          <t>4573383083107</t>
        </is>
      </c>
      <c r="J19" t="inlineStr">
        <is>
          <t>LP-0179</t>
        </is>
      </c>
    </row>
    <row r="20">
      <c r="B20" t="inlineStr">
        <is>
          <t>《Lapidem》BATH &amp; MASSAGE OIL02 (CALM) TESTER (N.C.V)</t>
        </is>
      </c>
      <c r="C20" t="inlineStr">
        <is>
          <t>32.0</t>
        </is>
      </c>
      <c r="D20" t="inlineStr">
        <is>
          <t>3247</t>
        </is>
      </c>
      <c r="E20" t="inlineStr">
        <is>
          <t>0</t>
        </is>
      </c>
      <c r="F20" t="inlineStr">
        <is>
          <t>0.31</t>
        </is>
      </c>
      <c r="G20" t="inlineStr">
        <is>
          <t>0</t>
        </is>
      </c>
      <c r="H20" t="inlineStr">
        <is>
          <t>3304.99-2003</t>
        </is>
      </c>
      <c r="I20" t="inlineStr">
        <is>
          <t>4573383082155</t>
        </is>
      </c>
      <c r="J20" t="inlineStr">
        <is>
          <t>LPD-0169</t>
        </is>
      </c>
    </row>
    <row r="21">
      <c r="B21" t="inlineStr">
        <is>
          <t>《CBON》 FACIALIST  TREATMENT MASSER R (18g*10 pcs) N.C.V.</t>
        </is>
      </c>
      <c r="C21" t="inlineStr">
        <is>
          <t>33.0</t>
        </is>
      </c>
      <c r="D21" t="inlineStr">
        <is>
          <t>10</t>
        </is>
      </c>
      <c r="E21" t="inlineStr">
        <is>
          <t>0</t>
        </is>
      </c>
      <c r="F21" t="inlineStr">
        <is>
          <t>0.0017</t>
        </is>
      </c>
      <c r="G21" t="inlineStr">
        <is>
          <t>0</t>
        </is>
      </c>
      <c r="I21" t="inlineStr">
        <is>
          <t>4953035050228</t>
        </is>
      </c>
      <c r="J21" t="inlineStr">
        <is>
          <t>A2200428</t>
        </is>
      </c>
    </row>
    <row r="22">
      <c r="B22" t="inlineStr">
        <is>
          <t>《CBON》 ME ESSENCE MD (1 ml*10 pcs) N.C.V.</t>
        </is>
      </c>
      <c r="C22" t="inlineStr">
        <is>
          <t>4.0</t>
        </is>
      </c>
      <c r="D22" t="inlineStr">
        <is>
          <t>10</t>
        </is>
      </c>
      <c r="E22" t="inlineStr">
        <is>
          <t>0</t>
        </is>
      </c>
      <c r="F22" t="inlineStr">
        <is>
          <t>0.0233</t>
        </is>
      </c>
      <c r="G22" t="inlineStr">
        <is>
          <t>0</t>
        </is>
      </c>
      <c r="H22" t="inlineStr">
        <is>
          <t>3304.99-9003</t>
        </is>
      </c>
      <c r="I22" t="inlineStr">
        <is>
          <t>4953035049574</t>
        </is>
      </c>
      <c r="J22" t="inlineStr">
        <is>
          <t>A2200418</t>
        </is>
      </c>
    </row>
    <row r="23">
      <c r="B23" t="inlineStr">
        <is>
          <t>《CBON》 СH Essence MDa  (1 ml*10 pcs)  N.C.V</t>
        </is>
      </c>
      <c r="C23" t="inlineStr">
        <is>
          <t>33.0</t>
        </is>
      </c>
      <c r="D23" t="inlineStr">
        <is>
          <t>10</t>
        </is>
      </c>
      <c r="E23" t="inlineStr">
        <is>
          <t>0</t>
        </is>
      </c>
      <c r="F23" t="inlineStr">
        <is>
          <t>0.0259</t>
        </is>
      </c>
      <c r="G23" t="inlineStr">
        <is>
          <t>0</t>
        </is>
      </c>
      <c r="H23" t="inlineStr">
        <is>
          <t>3304.99-9003</t>
        </is>
      </c>
      <c r="I23" t="inlineStr">
        <is>
          <t>4953035059856</t>
        </is>
      </c>
      <c r="J23" t="inlineStr">
        <is>
          <t>A2200486</t>
        </is>
      </c>
    </row>
    <row r="24">
      <c r="B24" t="inlineStr">
        <is>
          <t>《Relent》YOKIBI Essence Lotion 80ml</t>
        </is>
      </c>
      <c r="C24" t="inlineStr">
        <is>
          <t>9.0</t>
        </is>
      </c>
      <c r="D24" t="inlineStr">
        <is>
          <t>3985</t>
        </is>
      </c>
      <c r="E24" t="inlineStr">
        <is>
          <t>0</t>
        </is>
      </c>
      <c r="F24" t="inlineStr">
        <is>
          <t>0.19</t>
        </is>
      </c>
      <c r="G24" t="inlineStr">
        <is>
          <t>0</t>
        </is>
      </c>
      <c r="H24" t="inlineStr">
        <is>
          <t>3304.99-9003</t>
        </is>
      </c>
      <c r="I24" t="inlineStr">
        <is>
          <t>2100058020208</t>
        </is>
      </c>
      <c r="J24" t="inlineStr">
        <is>
          <t>5802020</t>
        </is>
      </c>
    </row>
    <row r="25">
      <c r="B25" t="inlineStr">
        <is>
          <t>《Relent》La Cerarl Doreor Doll 80ml</t>
        </is>
      </c>
      <c r="C25" t="inlineStr">
        <is>
          <t>79.0</t>
        </is>
      </c>
      <c r="D25" t="inlineStr">
        <is>
          <t>3387</t>
        </is>
      </c>
      <c r="E25" t="inlineStr">
        <is>
          <t>0</t>
        </is>
      </c>
      <c r="F25" t="inlineStr">
        <is>
          <t>0.232</t>
        </is>
      </c>
      <c r="G25" t="inlineStr">
        <is>
          <t>0</t>
        </is>
      </c>
      <c r="H25" t="inlineStr">
        <is>
          <t>3304.99-9003</t>
        </is>
      </c>
      <c r="I25" t="inlineStr">
        <is>
          <t>2100058020505</t>
        </is>
      </c>
      <c r="J25" t="inlineStr">
        <is>
          <t>5802050</t>
        </is>
      </c>
    </row>
    <row r="26">
      <c r="B26" t="inlineStr">
        <is>
          <t>《BEAUTY GARAGE》cleaning cloths</t>
        </is>
      </c>
      <c r="C26" t="inlineStr">
        <is>
          <t>44.0</t>
        </is>
      </c>
      <c r="D26" t="inlineStr">
        <is>
          <t>671</t>
        </is>
      </c>
      <c r="E26" t="inlineStr">
        <is>
          <t>0</t>
        </is>
      </c>
      <c r="F26" t="inlineStr">
        <is>
          <t>0.2195</t>
        </is>
      </c>
      <c r="G26" t="inlineStr">
        <is>
          <t>0</t>
        </is>
      </c>
      <c r="H26" t="inlineStr">
        <is>
          <t>6307.10-0004</t>
        </is>
      </c>
      <c r="I26" t="inlineStr">
        <is>
          <t>4970512541994</t>
        </is>
      </c>
      <c r="J26" t="inlineStr">
        <is>
          <t>TZ-0378N</t>
        </is>
      </c>
    </row>
    <row r="27">
      <c r="B27" t="inlineStr">
        <is>
          <t>《ROSY DROP》 FURROWLESS MASK (25ml×6sheets)</t>
        </is>
      </c>
      <c r="C27" t="inlineStr">
        <is>
          <t>3.0</t>
        </is>
      </c>
      <c r="D27" t="inlineStr">
        <is>
          <t>5400</t>
        </is>
      </c>
      <c r="E27" t="inlineStr">
        <is>
          <t>0</t>
        </is>
      </c>
      <c r="F27" t="inlineStr">
        <is>
          <t>0.383</t>
        </is>
      </c>
      <c r="G27" t="inlineStr">
        <is>
          <t>0</t>
        </is>
      </c>
      <c r="I27" t="inlineStr">
        <is>
          <t>4573221620204</t>
        </is>
      </c>
    </row>
    <row r="28">
      <c r="B28" t="inlineStr">
        <is>
          <t>《ROSY DROP》 Perfect Stretch Sheet  (60 pcs/110 mL)</t>
        </is>
      </c>
      <c r="C28" t="inlineStr">
        <is>
          <t>3.0</t>
        </is>
      </c>
      <c r="D28" t="inlineStr">
        <is>
          <t>4500</t>
        </is>
      </c>
      <c r="E28" t="inlineStr">
        <is>
          <t>0</t>
        </is>
      </c>
      <c r="F28" t="inlineStr">
        <is>
          <t>0.275</t>
        </is>
      </c>
      <c r="G28" t="inlineStr">
        <is>
          <t>0</t>
        </is>
      </c>
      <c r="H28" t="inlineStr">
        <is>
          <t>3304.99-9003</t>
        </is>
      </c>
      <c r="I28" t="inlineStr">
        <is>
          <t>4573221620068</t>
        </is>
      </c>
    </row>
    <row r="29">
      <c r="B29" t="inlineStr">
        <is>
          <t>SKIN INNOVATION SODA GEL PACK 80 g×2</t>
        </is>
      </c>
      <c r="C29" t="inlineStr">
        <is>
          <t>3.0</t>
        </is>
      </c>
      <c r="I29" t="inlineStr">
        <is>
          <t>4582501710009</t>
        </is>
      </c>
    </row>
    <row r="30">
      <c r="B30" t="inlineStr">
        <is>
          <t>《Lapidem PRO》 RITUAL SMOOTH MATTE TOUCH CREAM 100ml</t>
        </is>
      </c>
      <c r="C30" t="inlineStr">
        <is>
          <t>3.0</t>
        </is>
      </c>
      <c r="D30" t="inlineStr">
        <is>
          <t>12941</t>
        </is>
      </c>
      <c r="E30" t="inlineStr">
        <is>
          <t>0</t>
        </is>
      </c>
      <c r="F30" t="inlineStr">
        <is>
          <t>0.215</t>
        </is>
      </c>
      <c r="G30" t="inlineStr">
        <is>
          <t>0</t>
        </is>
      </c>
      <c r="H30" t="inlineStr">
        <is>
          <t>3304.99-2003</t>
        </is>
      </c>
      <c r="I30" t="inlineStr">
        <is>
          <t>4573383083909</t>
        </is>
      </c>
      <c r="J30" t="inlineStr">
        <is>
          <t>LPD-0187</t>
        </is>
      </c>
    </row>
    <row r="31">
      <c r="B31" t="inlineStr">
        <is>
          <t>《Lapidem PRO》 RITUAL Dewy Jelly Scrub 200ml</t>
        </is>
      </c>
      <c r="C31" t="inlineStr">
        <is>
          <t>3.0</t>
        </is>
      </c>
      <c r="D31" t="inlineStr">
        <is>
          <t>18118</t>
        </is>
      </c>
      <c r="E31" t="inlineStr">
        <is>
          <t>0</t>
        </is>
      </c>
      <c r="F31" t="inlineStr">
        <is>
          <t>0.205</t>
        </is>
      </c>
      <c r="G31" t="inlineStr">
        <is>
          <t>0</t>
        </is>
      </c>
      <c r="H31" t="inlineStr">
        <is>
          <t>3304.99-9003</t>
        </is>
      </c>
      <c r="I31" t="inlineStr">
        <is>
          <t>4573383083503</t>
        </is>
      </c>
      <c r="J31" t="inlineStr">
        <is>
          <t>LPD-0183</t>
        </is>
      </c>
    </row>
    <row r="32">
      <c r="B32" t="inlineStr">
        <is>
          <t>《Lapidem PRO》Revival Sheet　(25sheets)⇒Facial paper tissues</t>
        </is>
      </c>
      <c r="C32" t="inlineStr">
        <is>
          <t>3.0</t>
        </is>
      </c>
      <c r="D32" t="inlineStr">
        <is>
          <t>14559</t>
        </is>
      </c>
      <c r="E32" t="inlineStr">
        <is>
          <t>0</t>
        </is>
      </c>
      <c r="F32" t="inlineStr">
        <is>
          <t>0.126</t>
        </is>
      </c>
      <c r="G32" t="inlineStr">
        <is>
          <t>0</t>
        </is>
      </c>
      <c r="H32" t="inlineStr">
        <is>
          <t>4818.20-0004</t>
        </is>
      </c>
      <c r="I32" t="inlineStr">
        <is>
          <t>4573383081059</t>
        </is>
      </c>
      <c r="J32" t="inlineStr">
        <is>
          <t>LPD-0090</t>
        </is>
      </c>
    </row>
    <row r="33">
      <c r="B33" t="inlineStr">
        <is>
          <t>《Lapidem PRO》BATH &amp; MASSAGE OIL04  500ml</t>
        </is>
      </c>
      <c r="C33" t="inlineStr">
        <is>
          <t>3.0</t>
        </is>
      </c>
      <c r="D33" t="inlineStr">
        <is>
          <t>13588</t>
        </is>
      </c>
      <c r="E33" t="inlineStr">
        <is>
          <t>0</t>
        </is>
      </c>
      <c r="F33" t="inlineStr">
        <is>
          <t>0.55</t>
        </is>
      </c>
      <c r="G33" t="inlineStr">
        <is>
          <t>0</t>
        </is>
      </c>
      <c r="H33" t="inlineStr">
        <is>
          <t>3304.99-9003</t>
        </is>
      </c>
      <c r="I33" t="inlineStr">
        <is>
          <t>4573383080984</t>
        </is>
      </c>
      <c r="J33" t="inlineStr">
        <is>
          <t>LPD-0080</t>
        </is>
      </c>
    </row>
    <row r="34">
      <c r="B34" t="inlineStr">
        <is>
          <t>《Lapidem PRO》NUTRITION MOIST TREATMENT 1000 ml</t>
        </is>
      </c>
      <c r="C34" t="inlineStr">
        <is>
          <t>3.0</t>
        </is>
      </c>
      <c r="D34" t="inlineStr">
        <is>
          <t>5435</t>
        </is>
      </c>
      <c r="E34" t="inlineStr">
        <is>
          <t>0</t>
        </is>
      </c>
      <c r="F34" t="inlineStr">
        <is>
          <t>1.068</t>
        </is>
      </c>
      <c r="G34" t="inlineStr">
        <is>
          <t>0</t>
        </is>
      </c>
      <c r="I34" t="inlineStr">
        <is>
          <t>4573383082117</t>
        </is>
      </c>
      <c r="J34" t="inlineStr">
        <is>
          <t>LPD-0159</t>
        </is>
      </c>
    </row>
    <row r="35">
      <c r="B35" t="inlineStr">
        <is>
          <t>《Lapidem》NUTRITION MOIST SHAMPOO 300 ml</t>
        </is>
      </c>
      <c r="C35" t="inlineStr">
        <is>
          <t>3.0</t>
        </is>
      </c>
      <c r="D35" t="inlineStr">
        <is>
          <t>1882</t>
        </is>
      </c>
      <c r="E35" t="inlineStr">
        <is>
          <t>0</t>
        </is>
      </c>
      <c r="F35" t="inlineStr">
        <is>
          <t>0.38</t>
        </is>
      </c>
      <c r="G35" t="inlineStr">
        <is>
          <t>0</t>
        </is>
      </c>
      <c r="I35" t="inlineStr">
        <is>
          <t>4573383082070</t>
        </is>
      </c>
      <c r="J35" t="inlineStr">
        <is>
          <t>LPD-0155</t>
        </is>
      </c>
    </row>
    <row r="36">
      <c r="B36" t="inlineStr">
        <is>
          <t>《Lapidem》BATH &amp; MASSAGE OIL01  120ml</t>
        </is>
      </c>
      <c r="C36" t="inlineStr">
        <is>
          <t>3.0</t>
        </is>
      </c>
      <c r="D36" t="inlineStr">
        <is>
          <t>4982</t>
        </is>
      </c>
      <c r="E36" t="inlineStr">
        <is>
          <t>0</t>
        </is>
      </c>
      <c r="F36" t="inlineStr">
        <is>
          <t>0.31</t>
        </is>
      </c>
      <c r="G36" t="inlineStr">
        <is>
          <t>0</t>
        </is>
      </c>
      <c r="H36" t="inlineStr">
        <is>
          <t>3304.99-9003</t>
        </is>
      </c>
      <c r="I36" t="inlineStr">
        <is>
          <t>4573383082148</t>
        </is>
      </c>
      <c r="J36" t="inlineStr">
        <is>
          <t>LPD-0168</t>
        </is>
      </c>
    </row>
    <row r="37">
      <c r="B37" t="inlineStr">
        <is>
          <t>《Lapidem》RITUAL Moisturizing G Mist 120ml</t>
        </is>
      </c>
      <c r="C37" t="inlineStr">
        <is>
          <t>3.0</t>
        </is>
      </c>
      <c r="D37" t="inlineStr">
        <is>
          <t>7765</t>
        </is>
      </c>
      <c r="E37" t="inlineStr">
        <is>
          <t>0</t>
        </is>
      </c>
      <c r="F37" t="inlineStr">
        <is>
          <t>0.322</t>
        </is>
      </c>
      <c r="G37" t="inlineStr">
        <is>
          <t>0</t>
        </is>
      </c>
      <c r="H37" t="inlineStr">
        <is>
          <t>3304.99-9003</t>
        </is>
      </c>
      <c r="I37" t="inlineStr">
        <is>
          <t>4573383082018</t>
        </is>
      </c>
      <c r="J37" t="inlineStr">
        <is>
          <t>LPD-0149</t>
        </is>
      </c>
    </row>
    <row r="38">
      <c r="B38" t="inlineStr">
        <is>
          <t>LAPIDEM RITUAL OKIYOME SERUM 60ml</t>
        </is>
      </c>
      <c r="C38" t="inlineStr">
        <is>
          <t>3.0</t>
        </is>
      </c>
      <c r="D38" t="inlineStr">
        <is>
          <t>10871</t>
        </is>
      </c>
      <c r="E38" t="inlineStr">
        <is>
          <t>0</t>
        </is>
      </c>
      <c r="F38" t="inlineStr">
        <is>
          <t>0.199</t>
        </is>
      </c>
      <c r="G38" t="inlineStr">
        <is>
          <t>0</t>
        </is>
      </c>
      <c r="H38" t="inlineStr">
        <is>
          <t>3304.99-9003</t>
        </is>
      </c>
      <c r="I38" t="inlineStr">
        <is>
          <t>4573383083107</t>
        </is>
      </c>
      <c r="J38" t="inlineStr">
        <is>
          <t>LP-0179</t>
        </is>
      </c>
    </row>
    <row r="39">
      <c r="B39" t="inlineStr">
        <is>
          <t>《CBON》CALLAFLEUR MOISTURE 3D SERUM</t>
        </is>
      </c>
      <c r="C39" t="inlineStr">
        <is>
          <t>3.0</t>
        </is>
      </c>
      <c r="D39" t="inlineStr">
        <is>
          <t>2700</t>
        </is>
      </c>
      <c r="E39" t="inlineStr">
        <is>
          <t>0</t>
        </is>
      </c>
      <c r="F39" t="inlineStr">
        <is>
          <t>0.125</t>
        </is>
      </c>
      <c r="G39" t="inlineStr">
        <is>
          <t>0</t>
        </is>
      </c>
      <c r="I39" t="inlineStr">
        <is>
          <t>4953035055568</t>
        </is>
      </c>
      <c r="J39" t="inlineStr">
        <is>
          <t>A0003501</t>
        </is>
      </c>
    </row>
    <row r="40">
      <c r="B40" t="inlineStr">
        <is>
          <t>《CBON》 FACIALIST FIRMENT POWDER 56P</t>
        </is>
      </c>
      <c r="C40" t="inlineStr">
        <is>
          <t>3.0</t>
        </is>
      </c>
      <c r="D40" t="inlineStr">
        <is>
          <t>4545</t>
        </is>
      </c>
      <c r="E40" t="inlineStr">
        <is>
          <t>0</t>
        </is>
      </c>
      <c r="G40" t="inlineStr">
        <is>
          <t>0</t>
        </is>
      </c>
      <c r="I40" t="inlineStr">
        <is>
          <t>4953035040533</t>
        </is>
      </c>
    </row>
    <row r="41">
      <c r="B41" t="inlineStr">
        <is>
          <t>《CBON》FACIALIST TREATMENT BRIGHT MASSER 230g</t>
        </is>
      </c>
      <c r="C41" t="inlineStr">
        <is>
          <t>3.0</t>
        </is>
      </c>
      <c r="D41" t="inlineStr">
        <is>
          <t>4812.499999999999</t>
        </is>
      </c>
      <c r="E41" t="inlineStr">
        <is>
          <t>0</t>
        </is>
      </c>
      <c r="F41" t="inlineStr">
        <is>
          <t>0.34</t>
        </is>
      </c>
      <c r="G41" t="inlineStr">
        <is>
          <t>0</t>
        </is>
      </c>
      <c r="I41" t="inlineStr">
        <is>
          <t>4953035062726</t>
        </is>
      </c>
      <c r="J41" t="inlineStr">
        <is>
          <t>A0001118</t>
        </is>
      </c>
    </row>
    <row r="42">
      <c r="B42" t="inlineStr">
        <is>
          <t>《CBON》 FACIALIST DUAL MOIST LOTION Q  (120ml)</t>
        </is>
      </c>
      <c r="C42" t="inlineStr">
        <is>
          <t>3.0</t>
        </is>
      </c>
      <c r="D42" t="inlineStr">
        <is>
          <t>2625</t>
        </is>
      </c>
      <c r="E42" t="inlineStr">
        <is>
          <t>0</t>
        </is>
      </c>
      <c r="F42" t="inlineStr">
        <is>
          <t>0.272</t>
        </is>
      </c>
      <c r="G42" t="inlineStr">
        <is>
          <t>0</t>
        </is>
      </c>
      <c r="I42" t="inlineStr">
        <is>
          <t>4953035038981</t>
        </is>
      </c>
      <c r="J42" t="inlineStr">
        <is>
          <t>A0001103</t>
        </is>
      </c>
    </row>
    <row r="43">
      <c r="B43" t="inlineStr">
        <is>
          <t>《CBON》 FACIALIST TREATMENT MASSER R (110g)</t>
        </is>
      </c>
      <c r="C43" t="inlineStr">
        <is>
          <t>3.0</t>
        </is>
      </c>
      <c r="D43" t="inlineStr">
        <is>
          <t>2406</t>
        </is>
      </c>
      <c r="E43" t="inlineStr">
        <is>
          <t>0</t>
        </is>
      </c>
      <c r="F43" t="inlineStr">
        <is>
          <t>0.23</t>
        </is>
      </c>
      <c r="G43" t="inlineStr">
        <is>
          <t>0</t>
        </is>
      </c>
      <c r="I43" t="inlineStr">
        <is>
          <t>4953035050099</t>
        </is>
      </c>
      <c r="J43" t="inlineStr">
        <is>
          <t>A0001109</t>
        </is>
      </c>
    </row>
    <row r="44">
      <c r="B44" t="inlineStr">
        <is>
          <t>《Relent》ASTEROPE moisture cream mini sample(1g×48pcs)</t>
        </is>
      </c>
      <c r="C44" t="inlineStr">
        <is>
          <t>3.0</t>
        </is>
      </c>
      <c r="D44" t="inlineStr">
        <is>
          <t>1680</t>
        </is>
      </c>
      <c r="E44" t="inlineStr">
        <is>
          <t>0</t>
        </is>
      </c>
      <c r="F44" t="inlineStr">
        <is>
          <t>0.096</t>
        </is>
      </c>
      <c r="G44" t="inlineStr">
        <is>
          <t>0</t>
        </is>
      </c>
      <c r="H44" t="inlineStr">
        <is>
          <t>3304.99-2003</t>
        </is>
      </c>
      <c r="I44" t="inlineStr">
        <is>
          <t>2100058023148</t>
        </is>
      </c>
      <c r="J44" t="inlineStr">
        <is>
          <t>5802314</t>
        </is>
      </c>
    </row>
    <row r="45">
      <c r="B45" t="inlineStr">
        <is>
          <t>《Relent》ASTEROPE moisture lotion (1ml×48pcs)</t>
        </is>
      </c>
      <c r="C45" t="inlineStr">
        <is>
          <t>3.0</t>
        </is>
      </c>
      <c r="D45" t="inlineStr">
        <is>
          <t>1680</t>
        </is>
      </c>
      <c r="E45" t="inlineStr">
        <is>
          <t>0</t>
        </is>
      </c>
      <c r="F45" t="inlineStr">
        <is>
          <t>0.096</t>
        </is>
      </c>
      <c r="G45" t="inlineStr">
        <is>
          <t>0</t>
        </is>
      </c>
      <c r="H45" t="inlineStr">
        <is>
          <t>3304.99-9003</t>
        </is>
      </c>
      <c r="I45" t="inlineStr">
        <is>
          <t>2100058023124</t>
        </is>
      </c>
      <c r="J45" t="inlineStr">
        <is>
          <t>5802312</t>
        </is>
      </c>
    </row>
    <row r="46">
      <c r="B46" t="inlineStr">
        <is>
          <t>《Relent》ASTEROPE cleansing cream mini sample(1g×48pcs)</t>
        </is>
      </c>
      <c r="C46" t="inlineStr">
        <is>
          <t>3.0</t>
        </is>
      </c>
      <c r="D46" t="inlineStr">
        <is>
          <t>1680</t>
        </is>
      </c>
      <c r="E46" t="inlineStr">
        <is>
          <t>0</t>
        </is>
      </c>
      <c r="F46" t="inlineStr">
        <is>
          <t>0.096</t>
        </is>
      </c>
      <c r="G46" t="inlineStr">
        <is>
          <t>0</t>
        </is>
      </c>
      <c r="H46" t="inlineStr">
        <is>
          <t>3401.30-0000</t>
        </is>
      </c>
      <c r="I46" t="inlineStr">
        <is>
          <t>2100058023070</t>
        </is>
      </c>
      <c r="J46" t="inlineStr">
        <is>
          <t>5802307</t>
        </is>
      </c>
    </row>
    <row r="47">
      <c r="B47" t="inlineStr">
        <is>
          <t>《Relent》Rinales skin lotion mini sample(1ml×48pcs)</t>
        </is>
      </c>
      <c r="C47" t="inlineStr">
        <is>
          <t>4.0</t>
        </is>
      </c>
      <c r="D47" t="inlineStr">
        <is>
          <t>1920</t>
        </is>
      </c>
      <c r="E47" t="inlineStr">
        <is>
          <t>0</t>
        </is>
      </c>
      <c r="F47" t="inlineStr">
        <is>
          <t>0.048</t>
        </is>
      </c>
      <c r="G47" t="inlineStr">
        <is>
          <t>0</t>
        </is>
      </c>
      <c r="H47" t="inlineStr">
        <is>
          <t>3304.99-9003</t>
        </is>
      </c>
      <c r="I47" t="inlineStr">
        <is>
          <t>2100058023261</t>
        </is>
      </c>
      <c r="J47" t="inlineStr">
        <is>
          <t>5802326</t>
        </is>
      </c>
    </row>
    <row r="48">
      <c r="B48" t="inlineStr">
        <is>
          <t>《Relent》La Cerarl Doreor Cream mini sample(1g×48pcs)</t>
        </is>
      </c>
      <c r="C48" t="inlineStr">
        <is>
          <t>3.0</t>
        </is>
      </c>
      <c r="D48" t="inlineStr">
        <is>
          <t>1920</t>
        </is>
      </c>
      <c r="E48" t="inlineStr">
        <is>
          <t>0</t>
        </is>
      </c>
      <c r="F48" t="inlineStr">
        <is>
          <t>0.096</t>
        </is>
      </c>
      <c r="G48" t="inlineStr">
        <is>
          <t>0</t>
        </is>
      </c>
      <c r="H48" t="inlineStr">
        <is>
          <t>3304.99-2003</t>
        </is>
      </c>
      <c r="I48" t="inlineStr">
        <is>
          <t>2100058023223</t>
        </is>
      </c>
      <c r="J48" t="inlineStr">
        <is>
          <t>5802322</t>
        </is>
      </c>
    </row>
    <row r="49">
      <c r="B49" t="inlineStr">
        <is>
          <t>《Relent》La Cerarl Doreor Runny mini sample(1ml×48pcs)</t>
        </is>
      </c>
      <c r="C49" t="inlineStr">
        <is>
          <t>4.0</t>
        </is>
      </c>
      <c r="D49" t="inlineStr">
        <is>
          <t>1680</t>
        </is>
      </c>
      <c r="E49" t="inlineStr">
        <is>
          <t>0</t>
        </is>
      </c>
      <c r="F49" t="inlineStr">
        <is>
          <t>0.096</t>
        </is>
      </c>
      <c r="G49" t="inlineStr">
        <is>
          <t>0</t>
        </is>
      </c>
      <c r="H49" t="inlineStr">
        <is>
          <t>3304.99-9003</t>
        </is>
      </c>
      <c r="I49" t="inlineStr">
        <is>
          <t>2100058023193</t>
        </is>
      </c>
      <c r="J49" t="inlineStr">
        <is>
          <t>5802319</t>
        </is>
      </c>
    </row>
    <row r="50">
      <c r="B50" t="inlineStr">
        <is>
          <t>《Relent》YOKIBI Essence Cream mini sample(1g×48pcs)</t>
        </is>
      </c>
      <c r="C50" t="inlineStr">
        <is>
          <t>3.0</t>
        </is>
      </c>
      <c r="D50" t="inlineStr">
        <is>
          <t>5040</t>
        </is>
      </c>
      <c r="E50" t="inlineStr">
        <is>
          <t>0</t>
        </is>
      </c>
      <c r="F50" t="inlineStr">
        <is>
          <t>0.048</t>
        </is>
      </c>
      <c r="G50" t="inlineStr">
        <is>
          <t>0</t>
        </is>
      </c>
      <c r="H50" t="inlineStr">
        <is>
          <t>3304.99-2003</t>
        </is>
      </c>
      <c r="I50" t="inlineStr">
        <is>
          <t>2100058023063</t>
        </is>
      </c>
      <c r="J50" t="inlineStr">
        <is>
          <t>5802306</t>
        </is>
      </c>
    </row>
    <row r="51">
      <c r="B51" t="inlineStr">
        <is>
          <t>《Relent》YOKIBI Essence Cleansing mini sample(1g×48pcs)</t>
        </is>
      </c>
      <c r="C51" t="inlineStr">
        <is>
          <t>3.0</t>
        </is>
      </c>
      <c r="D51" t="inlineStr">
        <is>
          <t>1920</t>
        </is>
      </c>
      <c r="E51" t="inlineStr">
        <is>
          <t>0</t>
        </is>
      </c>
      <c r="F51" t="inlineStr">
        <is>
          <t>0.096</t>
        </is>
      </c>
      <c r="G51" t="inlineStr">
        <is>
          <t>0</t>
        </is>
      </c>
      <c r="H51" t="inlineStr">
        <is>
          <t>3401.30-0000</t>
        </is>
      </c>
      <c r="I51" t="inlineStr">
        <is>
          <t>2100058022998</t>
        </is>
      </c>
      <c r="J51" t="inlineStr">
        <is>
          <t>5802299</t>
        </is>
      </c>
    </row>
    <row r="52">
      <c r="B52" t="inlineStr">
        <is>
          <t>《RELENT PRO》La Cerarl Doreor Cream 100g</t>
        </is>
      </c>
      <c r="C52" t="inlineStr">
        <is>
          <t>5.0</t>
        </is>
      </c>
      <c r="D52" t="inlineStr">
        <is>
          <t>9091</t>
        </is>
      </c>
      <c r="E52" t="inlineStr">
        <is>
          <t>0</t>
        </is>
      </c>
      <c r="F52" t="inlineStr">
        <is>
          <t>0.157</t>
        </is>
      </c>
      <c r="G52" t="inlineStr">
        <is>
          <t>0</t>
        </is>
      </c>
      <c r="H52" t="inlineStr">
        <is>
          <t>3304.99-2003</t>
        </is>
      </c>
      <c r="I52" t="inlineStr">
        <is>
          <t>2100058021991</t>
        </is>
      </c>
      <c r="J52" t="inlineStr">
        <is>
          <t>5802199</t>
        </is>
      </c>
    </row>
    <row r="53">
      <c r="B53" t="inlineStr">
        <is>
          <t>《RELENT PRO》La cerarl Doreor Doll 250ml</t>
        </is>
      </c>
      <c r="C53" t="inlineStr">
        <is>
          <t>3.0</t>
        </is>
      </c>
      <c r="D53" t="inlineStr">
        <is>
          <t>3896</t>
        </is>
      </c>
      <c r="E53" t="inlineStr">
        <is>
          <t>0</t>
        </is>
      </c>
      <c r="F53" t="inlineStr">
        <is>
          <t>0.294</t>
        </is>
      </c>
      <c r="G53" t="inlineStr">
        <is>
          <t>0</t>
        </is>
      </c>
      <c r="H53" t="inlineStr">
        <is>
          <t>3304.99-9003</t>
        </is>
      </c>
      <c r="I53" t="inlineStr">
        <is>
          <t>2100058021946</t>
        </is>
      </c>
      <c r="J53" t="inlineStr">
        <is>
          <t>5802194</t>
        </is>
      </c>
    </row>
    <row r="54">
      <c r="B54" t="inlineStr">
        <is>
          <t>《RELENT PRO》La cerarl Doreor Fresh 250ml</t>
        </is>
      </c>
      <c r="C54" t="inlineStr">
        <is>
          <t>6.0</t>
        </is>
      </c>
      <c r="D54" t="inlineStr">
        <is>
          <t>2597</t>
        </is>
      </c>
      <c r="E54" t="inlineStr">
        <is>
          <t>0</t>
        </is>
      </c>
      <c r="F54" t="inlineStr">
        <is>
          <t>0.296</t>
        </is>
      </c>
      <c r="G54" t="inlineStr">
        <is>
          <t>0</t>
        </is>
      </c>
      <c r="H54" t="inlineStr">
        <is>
          <t>3304.99-9003</t>
        </is>
      </c>
      <c r="I54" t="inlineStr">
        <is>
          <t>2100058021922</t>
        </is>
      </c>
      <c r="J54" t="inlineStr">
        <is>
          <t>5802192</t>
        </is>
      </c>
    </row>
    <row r="55">
      <c r="B55" t="inlineStr">
        <is>
          <t>《RELENT PRO》YOKIBI Essence pack 200g</t>
        </is>
      </c>
      <c r="C55" t="inlineStr">
        <is>
          <t>8.0</t>
        </is>
      </c>
      <c r="D55" t="inlineStr">
        <is>
          <t>8831</t>
        </is>
      </c>
      <c r="E55" t="inlineStr">
        <is>
          <t>0</t>
        </is>
      </c>
      <c r="F55" t="inlineStr">
        <is>
          <t>0.241</t>
        </is>
      </c>
      <c r="G55" t="inlineStr">
        <is>
          <t>0</t>
        </is>
      </c>
      <c r="H55" t="inlineStr">
        <is>
          <t>3304.99-9003</t>
        </is>
      </c>
      <c r="I55" t="inlineStr">
        <is>
          <t>2100058025371</t>
        </is>
      </c>
      <c r="J55" t="inlineStr">
        <is>
          <t>5802550</t>
        </is>
      </c>
    </row>
    <row r="56">
      <c r="B56" t="inlineStr">
        <is>
          <t>《RELENT PRO》Yokibi Essence Eye Treatment 100ml</t>
        </is>
      </c>
      <c r="C56" t="inlineStr">
        <is>
          <t>5.0</t>
        </is>
      </c>
      <c r="D56" t="inlineStr">
        <is>
          <t>6234</t>
        </is>
      </c>
      <c r="E56" t="inlineStr">
        <is>
          <t>0</t>
        </is>
      </c>
      <c r="F56" t="inlineStr">
        <is>
          <t>0.13</t>
        </is>
      </c>
      <c r="G56" t="inlineStr">
        <is>
          <t>0</t>
        </is>
      </c>
      <c r="H56" t="inlineStr">
        <is>
          <t>3304.99-9003</t>
        </is>
      </c>
      <c r="I56" t="inlineStr">
        <is>
          <t>2100058021878</t>
        </is>
      </c>
      <c r="J56" t="inlineStr">
        <is>
          <t>5802187</t>
        </is>
      </c>
    </row>
    <row r="57">
      <c r="B57" t="inlineStr">
        <is>
          <t>《RELENT PRO》Yokibi Essence Cleansing 270g</t>
        </is>
      </c>
      <c r="C57" t="inlineStr">
        <is>
          <t>9.0</t>
        </is>
      </c>
      <c r="D57" t="inlineStr">
        <is>
          <t>7532</t>
        </is>
      </c>
      <c r="E57" t="inlineStr">
        <is>
          <t>0</t>
        </is>
      </c>
      <c r="F57" t="inlineStr">
        <is>
          <t>0.306</t>
        </is>
      </c>
      <c r="G57" t="inlineStr">
        <is>
          <t>0</t>
        </is>
      </c>
      <c r="H57" t="inlineStr">
        <is>
          <t>3401.30-0000</t>
        </is>
      </c>
      <c r="I57" t="inlineStr">
        <is>
          <t>2100058025517</t>
        </is>
      </c>
      <c r="J57" t="inlineStr">
        <is>
          <t>5802551</t>
        </is>
      </c>
    </row>
    <row r="58">
      <c r="B58" t="inlineStr">
        <is>
          <t>《Relent》Eye Lush Treatment</t>
        </is>
      </c>
      <c r="C58" t="inlineStr">
        <is>
          <t>65.0</t>
        </is>
      </c>
      <c r="D58" t="inlineStr">
        <is>
          <t>1195</t>
        </is>
      </c>
      <c r="E58" t="inlineStr">
        <is>
          <t>0</t>
        </is>
      </c>
      <c r="F58" t="inlineStr">
        <is>
          <t>0.025</t>
        </is>
      </c>
      <c r="G58" t="inlineStr">
        <is>
          <t>0</t>
        </is>
      </c>
      <c r="I58" t="inlineStr">
        <is>
          <t>2100058021113</t>
        </is>
      </c>
      <c r="J58" t="inlineStr">
        <is>
          <t>5802111</t>
        </is>
      </c>
    </row>
    <row r="59">
      <c r="B59" t="inlineStr">
        <is>
          <t>《Relent》YOKIBI Essence Cream Foundation 101 15g</t>
        </is>
      </c>
      <c r="C59" t="inlineStr">
        <is>
          <t>5.0</t>
        </is>
      </c>
      <c r="D59" t="inlineStr">
        <is>
          <t>4782</t>
        </is>
      </c>
      <c r="E59" t="inlineStr">
        <is>
          <t>0</t>
        </is>
      </c>
      <c r="F59" t="inlineStr">
        <is>
          <t>0.084</t>
        </is>
      </c>
      <c r="G59" t="inlineStr">
        <is>
          <t>0</t>
        </is>
      </c>
      <c r="I59" t="inlineStr">
        <is>
          <t>2100058021052</t>
        </is>
      </c>
      <c r="J59" t="inlineStr">
        <is>
          <t>5802105</t>
        </is>
      </c>
    </row>
    <row r="60">
      <c r="B60" t="inlineStr">
        <is>
          <t>《Relent》Rinales essence α</t>
        </is>
      </c>
      <c r="C60" t="inlineStr">
        <is>
          <t>7.0</t>
        </is>
      </c>
      <c r="D60" t="inlineStr">
        <is>
          <t>3985</t>
        </is>
      </c>
      <c r="E60" t="inlineStr">
        <is>
          <t>0</t>
        </is>
      </c>
      <c r="F60" t="inlineStr">
        <is>
          <t>0.159</t>
        </is>
      </c>
      <c r="G60" t="inlineStr">
        <is>
          <t>0</t>
        </is>
      </c>
      <c r="H60" t="inlineStr">
        <is>
          <t>3304.99-9003</t>
        </is>
      </c>
      <c r="I60" t="inlineStr">
        <is>
          <t>2100058020574</t>
        </is>
      </c>
      <c r="J60" t="inlineStr">
        <is>
          <t>5802057</t>
        </is>
      </c>
    </row>
    <row r="61">
      <c r="B61" t="inlineStr">
        <is>
          <t>《Relent》ASTEROPE moisture lotion</t>
        </is>
      </c>
      <c r="C61" t="inlineStr">
        <is>
          <t>5.0</t>
        </is>
      </c>
      <c r="D61" t="inlineStr">
        <is>
          <t>2420</t>
        </is>
      </c>
      <c r="E61" t="inlineStr">
        <is>
          <t>0</t>
        </is>
      </c>
      <c r="F61" t="inlineStr">
        <is>
          <t>0.085</t>
        </is>
      </c>
      <c r="G61" t="inlineStr">
        <is>
          <t>0</t>
        </is>
      </c>
      <c r="H61" t="inlineStr">
        <is>
          <t>3304.99-9003</t>
        </is>
      </c>
      <c r="I61" t="inlineStr">
        <is>
          <t>2100058020383</t>
        </is>
      </c>
      <c r="J61" t="inlineStr">
        <is>
          <t>5802038</t>
        </is>
      </c>
    </row>
    <row r="62">
      <c r="B62" t="inlineStr">
        <is>
          <t>《Relent》YOKIBI Essence Cream 20g</t>
        </is>
      </c>
      <c r="C62" t="inlineStr">
        <is>
          <t>33.0</t>
        </is>
      </c>
      <c r="D62" t="inlineStr">
        <is>
          <t>9165</t>
        </is>
      </c>
      <c r="E62" t="inlineStr">
        <is>
          <t>0</t>
        </is>
      </c>
      <c r="F62" t="inlineStr">
        <is>
          <t>0.07</t>
        </is>
      </c>
      <c r="G62" t="inlineStr">
        <is>
          <t>0</t>
        </is>
      </c>
      <c r="H62" t="inlineStr">
        <is>
          <t>3304.99-2003</t>
        </is>
      </c>
      <c r="I62" t="inlineStr">
        <is>
          <t>2100058025241</t>
        </is>
      </c>
      <c r="J62" t="inlineStr">
        <is>
          <t>5802524</t>
        </is>
      </c>
    </row>
    <row r="63">
      <c r="B63" t="inlineStr">
        <is>
          <t>《Relent》YOKIBI Essence Lotion 80ml</t>
        </is>
      </c>
      <c r="C63" t="inlineStr">
        <is>
          <t>33.0</t>
        </is>
      </c>
      <c r="D63" t="inlineStr">
        <is>
          <t>3985</t>
        </is>
      </c>
      <c r="E63" t="inlineStr">
        <is>
          <t>0</t>
        </is>
      </c>
      <c r="F63" t="inlineStr">
        <is>
          <t>0.19</t>
        </is>
      </c>
      <c r="G63" t="inlineStr">
        <is>
          <t>0</t>
        </is>
      </c>
      <c r="H63" t="inlineStr">
        <is>
          <t>3304.99-9003</t>
        </is>
      </c>
      <c r="I63" t="inlineStr">
        <is>
          <t>2100058020208</t>
        </is>
      </c>
      <c r="J63" t="inlineStr">
        <is>
          <t>5802020</t>
        </is>
      </c>
    </row>
    <row r="64">
      <c r="B64" t="inlineStr">
        <is>
          <t>《Relent》La Cerarl Doreor Body Shampoo 500ml</t>
        </is>
      </c>
      <c r="C64" t="inlineStr">
        <is>
          <t>5.0</t>
        </is>
      </c>
      <c r="D64" t="inlineStr">
        <is>
          <t>1368</t>
        </is>
      </c>
      <c r="E64" t="inlineStr">
        <is>
          <t>0</t>
        </is>
      </c>
      <c r="F64" t="inlineStr">
        <is>
          <t>0.603</t>
        </is>
      </c>
      <c r="G64" t="inlineStr">
        <is>
          <t>0</t>
        </is>
      </c>
      <c r="I64" t="inlineStr">
        <is>
          <t>2100058025364</t>
        </is>
      </c>
      <c r="J64" t="inlineStr">
        <is>
          <t>5802536</t>
        </is>
      </c>
    </row>
    <row r="65">
      <c r="B65" t="inlineStr">
        <is>
          <t>《Relent》La Cerarl Doreor Treatment 500ml</t>
        </is>
      </c>
      <c r="C65" t="inlineStr">
        <is>
          <t>45.0</t>
        </is>
      </c>
      <c r="D65" t="inlineStr">
        <is>
          <t>1449</t>
        </is>
      </c>
      <c r="E65" t="inlineStr">
        <is>
          <t>0</t>
        </is>
      </c>
      <c r="F65" t="inlineStr">
        <is>
          <t>0.594</t>
        </is>
      </c>
      <c r="G65" t="inlineStr">
        <is>
          <t>0</t>
        </is>
      </c>
      <c r="J65" t="inlineStr">
        <is>
          <t>5802535</t>
        </is>
      </c>
    </row>
    <row r="66">
      <c r="B66" t="inlineStr">
        <is>
          <t>《Relent》La Cerarl Doreor Runny 30ml</t>
        </is>
      </c>
      <c r="C66" t="inlineStr">
        <is>
          <t>66.0</t>
        </is>
      </c>
      <c r="D66" t="inlineStr">
        <is>
          <t>3387</t>
        </is>
      </c>
      <c r="E66" t="inlineStr">
        <is>
          <t>0</t>
        </is>
      </c>
      <c r="F66" t="inlineStr">
        <is>
          <t>0.119</t>
        </is>
      </c>
      <c r="G66" t="inlineStr">
        <is>
          <t>0</t>
        </is>
      </c>
      <c r="H66" t="inlineStr">
        <is>
          <t>3304.99-9003</t>
        </is>
      </c>
      <c r="I66" t="inlineStr">
        <is>
          <t>2100058020512</t>
        </is>
      </c>
      <c r="J66" t="inlineStr">
        <is>
          <t>5802051</t>
        </is>
      </c>
    </row>
    <row r="67">
      <c r="B67" t="inlineStr">
        <is>
          <t>《Relent》La Cerarl Doreor Cold 80g</t>
        </is>
      </c>
      <c r="C67" t="inlineStr">
        <is>
          <t>33.0</t>
        </is>
      </c>
      <c r="D67" t="inlineStr">
        <is>
          <t>2391</t>
        </is>
      </c>
      <c r="E67" t="inlineStr">
        <is>
          <t>0</t>
        </is>
      </c>
      <c r="F67" t="inlineStr">
        <is>
          <t>0.102</t>
        </is>
      </c>
      <c r="G67" t="inlineStr">
        <is>
          <t>0</t>
        </is>
      </c>
      <c r="H67" t="inlineStr">
        <is>
          <t>3304.99-9003</t>
        </is>
      </c>
      <c r="I67" t="inlineStr">
        <is>
          <t>2100058020475</t>
        </is>
      </c>
      <c r="J67" t="inlineStr">
        <is>
          <t>5802047</t>
        </is>
      </c>
    </row>
    <row r="68">
      <c r="A68" s="132" t="n"/>
      <c r="B68" s="220" t="inlineStr">
        <is>
          <t xml:space="preserve">   Sub Total ①</t>
        </is>
      </c>
      <c r="C68" s="242" t="n"/>
      <c r="D68" s="135">
        <f>SUM(#REF!)</f>
        <v/>
      </c>
      <c r="E68" s="274" t="n"/>
      <c r="F68" s="275">
        <f>SUM(#REF!)</f>
        <v/>
      </c>
      <c r="G68" s="276" t="n"/>
      <c r="H68" s="277">
        <f>SUM(#REF!)</f>
        <v/>
      </c>
      <c r="I68" s="278" t="n"/>
      <c r="J68" s="279" t="n"/>
      <c r="M68" s="280" t="n"/>
      <c r="R68" s="127" t="n"/>
    </row>
    <row r="69"/>
    <row r="70">
      <c r="F70" s="281">
        <f t="array" ref="F16:G16">F14+'INVOICE(without testers)'!I27:J27</f>
        <v/>
      </c>
      <c r="G70" s="262" t="e">
        <v>#REF!</v>
      </c>
    </row>
    <row r="71">
      <c r="F71" s="262">
        <f t="array" ref="F17">F16+'INVOICE(without testers)'!#REF!</f>
        <v/>
      </c>
    </row>
    <row r="72"/>
    <row r="73">
      <c r="F73" s="282" t="n"/>
      <c r="G73" s="28" t="n"/>
    </row>
    <row r="74">
      <c r="G74" s="28" t="n"/>
    </row>
  </sheetData>
  <mergeCells count="2">
    <mergeCell ref="B68:C68"/>
    <mergeCell ref="A1:F2"/>
  </mergeCells>
  <pageMargins left="0" right="0" top="0" bottom="0" header="0" footer="0"/>
  <pageSetup orientation="portrait" paperSize="9" scale="86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K17"/>
  <sheetViews>
    <sheetView view="pageBreakPreview" zoomScale="55" zoomScaleNormal="100" zoomScaleSheetLayoutView="55" workbookViewId="0">
      <selection activeCell="F27" sqref="F27"/>
    </sheetView>
  </sheetViews>
  <sheetFormatPr baseColWidth="8" defaultColWidth="9" defaultRowHeight="15.75"/>
  <cols>
    <col width="10.375" customWidth="1" style="31" min="1" max="1"/>
    <col width="55.375" customWidth="1" style="31" min="2" max="2"/>
    <col width="15.125" customWidth="1" style="31" min="3" max="3"/>
    <col width="14" customWidth="1" style="31" min="4" max="4"/>
    <col width="14.375" customWidth="1" style="283" min="5" max="5"/>
    <col width="22.375" customWidth="1" style="283" min="6" max="6"/>
    <col width="16.375" customWidth="1" style="283" min="7" max="9"/>
    <col width="31.375" customWidth="1" style="31" min="10" max="10"/>
    <col width="23.125" customWidth="1" style="31" min="11" max="11"/>
    <col width="16.375" customWidth="1" style="31" min="12" max="13"/>
    <col width="2.375" customWidth="1" style="31" min="14" max="19"/>
    <col width="9" customWidth="1" style="31" min="20" max="20"/>
    <col width="19.375" customWidth="1" style="31" min="21" max="21"/>
    <col width="9" customWidth="1" style="31" min="22" max="16384"/>
  </cols>
  <sheetData>
    <row r="1" ht="13.5" customHeight="1" s="241">
      <c r="A1" s="221" t="inlineStr">
        <is>
          <t>INVOICE</t>
        </is>
      </c>
      <c r="G1" s="221" t="n"/>
      <c r="H1" s="221" t="n"/>
      <c r="I1" s="221" t="n"/>
    </row>
    <row r="2" ht="13.5" customHeight="1" s="241">
      <c r="G2" s="221" t="n"/>
      <c r="H2" s="221" t="n"/>
      <c r="I2" s="221" t="n"/>
    </row>
    <row r="3" ht="16.5" customHeight="1" s="241" thickBot="1">
      <c r="A3" s="32" t="inlineStr">
        <is>
          <t>INV.NO.：</t>
        </is>
      </c>
      <c r="B3" s="33">
        <f t="array" ref="B3:D3">'INVOICE(without testers)'!H6:J6</f>
        <v/>
      </c>
      <c r="C3" s="31" t="n">
        <v>0</v>
      </c>
      <c r="D3" s="31" t="n">
        <v>0</v>
      </c>
      <c r="F3" s="35">
        <f t="array" ref="F3:H3">'INVOICE(without testers)'!H4:J4</f>
        <v/>
      </c>
      <c r="G3" s="35" t="n">
        <v>0</v>
      </c>
      <c r="H3" s="35" t="n">
        <v>0</v>
      </c>
      <c r="I3" s="35" t="n"/>
    </row>
    <row r="4">
      <c r="A4" s="36" t="inlineStr">
        <is>
          <t>Shipper:</t>
        </is>
      </c>
      <c r="B4" s="37" t="n"/>
      <c r="C4" s="284" t="inlineStr">
        <is>
          <t>Consignee:</t>
        </is>
      </c>
      <c r="D4" s="37" t="inlineStr">
        <is>
          <t>NIPPONIKA TRADING LLC</t>
        </is>
      </c>
      <c r="E4" s="285" t="n"/>
      <c r="F4" s="286" t="n"/>
    </row>
    <row r="5">
      <c r="A5" s="41" t="inlineStr">
        <is>
          <t>KS EURASIA Co.,Ltd.</t>
        </is>
      </c>
      <c r="C5" s="42" t="n"/>
      <c r="D5" s="33" t="inlineStr">
        <is>
          <t>Marina Byblos Hotel - G-S01</t>
        </is>
      </c>
      <c r="E5" s="31" t="n"/>
      <c r="F5" s="43" t="n"/>
      <c r="G5" s="33" t="n"/>
    </row>
    <row r="6" ht="15.75" customHeight="1" s="241">
      <c r="A6" s="44" t="inlineStr">
        <is>
          <t xml:space="preserve">1-1-5 Tsuchitoy, Aoba-ku, Sendai, </t>
        </is>
      </c>
      <c r="C6" s="42" t="n"/>
      <c r="D6" s="31" t="inlineStr">
        <is>
          <t>7594 Dubai</t>
        </is>
      </c>
      <c r="F6" s="287" t="n"/>
      <c r="H6" s="31" t="n"/>
      <c r="I6" s="31" t="n"/>
    </row>
    <row r="7">
      <c r="A7" s="46" t="inlineStr">
        <is>
          <t>Miyagi, 980-0065, JAPAN</t>
        </is>
      </c>
      <c r="C7" s="47" t="inlineStr">
        <is>
          <t>TEL：</t>
        </is>
      </c>
      <c r="D7" s="288" t="n"/>
      <c r="E7" s="49" t="n"/>
      <c r="F7" s="287" t="n"/>
      <c r="G7" s="31" t="n"/>
      <c r="H7" s="31" t="n"/>
      <c r="I7" s="31" t="n"/>
    </row>
    <row r="8">
      <c r="A8" s="46" t="inlineStr">
        <is>
          <t>TEL： +81-22-217-6841</t>
        </is>
      </c>
      <c r="B8" s="50" t="n"/>
      <c r="C8" s="51" t="n"/>
      <c r="D8" s="52" t="n"/>
      <c r="E8" s="289" t="n"/>
      <c r="F8" s="290" t="n"/>
    </row>
    <row r="9">
      <c r="A9" s="55" t="inlineStr">
        <is>
          <t xml:space="preserve">PORT  OF  SHIPMENT </t>
        </is>
      </c>
      <c r="B9" s="56" t="n"/>
      <c r="C9" s="42" t="inlineStr">
        <is>
          <t xml:space="preserve">SHIPPED PER : </t>
        </is>
      </c>
      <c r="F9" s="287" t="n"/>
      <c r="G9" s="31" t="n"/>
    </row>
    <row r="10" ht="19.5" customHeight="1" s="241">
      <c r="A10" s="57" t="inlineStr">
        <is>
          <t>From：</t>
        </is>
      </c>
      <c r="B10" s="52" t="inlineStr">
        <is>
          <t xml:space="preserve"> TOKYO, JAPAN   </t>
        </is>
      </c>
      <c r="C10" s="58" t="inlineStr">
        <is>
          <t>Trade Term:</t>
        </is>
      </c>
      <c r="D10" s="59" t="inlineStr">
        <is>
          <t>C&amp;F</t>
        </is>
      </c>
      <c r="E10" s="289" t="n"/>
      <c r="F10" s="290" t="n"/>
      <c r="G10" s="31" t="n"/>
    </row>
    <row r="11" ht="19.5" customHeight="1" s="241">
      <c r="A11" s="55" t="inlineStr">
        <is>
          <t>PORT  OF  DESTINATION</t>
        </is>
      </c>
      <c r="B11" s="56" t="n"/>
      <c r="C11" s="42" t="inlineStr">
        <is>
          <t xml:space="preserve">Country of Origin：　</t>
        </is>
      </c>
      <c r="D11" s="60" t="inlineStr">
        <is>
          <t xml:space="preserve">　JAPAN</t>
        </is>
      </c>
      <c r="F11" s="287" t="n"/>
    </row>
    <row r="12" ht="16.5" customHeight="1" s="241" thickBot="1">
      <c r="A12" s="61" t="inlineStr">
        <is>
          <t>To　　：   DUBAI,　UAE</t>
        </is>
      </c>
      <c r="B12" s="62" t="n"/>
      <c r="C12" s="63" t="n"/>
      <c r="D12" s="62" t="n"/>
      <c r="E12" s="291" t="n"/>
      <c r="F12" s="292" t="n"/>
      <c r="G12" s="2" t="n"/>
    </row>
    <row r="13" ht="19.5" customHeight="1" s="241">
      <c r="A13" s="66" t="n"/>
      <c r="B13" s="67" t="inlineStr">
        <is>
          <t>Description of goods</t>
        </is>
      </c>
      <c r="C13" s="67" t="n"/>
      <c r="D13" s="68" t="inlineStr">
        <is>
          <t>Q'ty</t>
        </is>
      </c>
      <c r="E13" s="293" t="inlineStr">
        <is>
          <t>Unit Price</t>
        </is>
      </c>
      <c r="F13" s="70" t="inlineStr">
        <is>
          <t>TTL</t>
        </is>
      </c>
      <c r="G13" s="71" t="inlineStr">
        <is>
          <t>N/W</t>
        </is>
      </c>
      <c r="H13" s="71" t="inlineStr">
        <is>
          <t>TTL N/W</t>
        </is>
      </c>
      <c r="I13" s="87" t="inlineStr">
        <is>
          <t>HS</t>
        </is>
      </c>
      <c r="J13" s="31" t="inlineStr">
        <is>
          <t>JAN</t>
        </is>
      </c>
      <c r="K13" s="31" t="inlineStr">
        <is>
          <t>Артикул</t>
        </is>
      </c>
    </row>
    <row r="14" ht="23.25" customHeight="1" s="241" thickBot="1">
      <c r="A14" s="222" t="inlineStr">
        <is>
          <t xml:space="preserve">   Sub Total 2</t>
        </is>
      </c>
      <c r="B14" s="294" t="n"/>
      <c r="C14" s="294" t="n"/>
      <c r="D14" s="72">
        <f>SUM(#REF!)</f>
        <v/>
      </c>
      <c r="E14" s="295" t="n"/>
      <c r="F14" s="296">
        <f>SUM(#REF!)</f>
        <v/>
      </c>
      <c r="G14" s="297" t="n"/>
      <c r="H14" s="297">
        <f>SUM(#REF!)</f>
        <v/>
      </c>
      <c r="I14" s="298" t="n"/>
      <c r="J14" s="27" t="n"/>
    </row>
    <row r="15" ht="33" customHeight="1" s="241" thickTop="1">
      <c r="A15" s="223" t="inlineStr">
        <is>
          <t>TOTAL</t>
        </is>
      </c>
      <c r="B15" s="250" t="n"/>
      <c r="C15" s="250" t="n"/>
      <c r="D15" s="75">
        <f>'Invoice-1 '!D14+'Invoice-2 (TESTER)'!D14</f>
        <v/>
      </c>
      <c r="E15" s="299" t="n"/>
      <c r="F15" s="299">
        <f>F14+'Invoice-1 '!F14</f>
        <v/>
      </c>
      <c r="G15" s="300" t="n"/>
      <c r="H15" s="301">
        <f>H14+'Invoice-1 '!H14</f>
        <v/>
      </c>
      <c r="I15" s="302" t="n"/>
    </row>
    <row r="16" ht="18.75" customHeight="1" s="241">
      <c r="D16" s="79" t="n"/>
      <c r="E16" s="303" t="n"/>
      <c r="F16" s="303" t="n"/>
      <c r="H16" s="304" t="n">
        <v>226.859</v>
      </c>
    </row>
    <row r="17">
      <c r="H17" s="304">
        <f>H16-H15</f>
        <v/>
      </c>
    </row>
  </sheetData>
  <mergeCells count="3">
    <mergeCell ref="A15:C15"/>
    <mergeCell ref="A14:C14"/>
    <mergeCell ref="A1:F2"/>
  </mergeCells>
  <pageMargins left="0" right="0" top="0" bottom="0" header="0" footer="0"/>
  <pageSetup orientation="portrait" paperSize="9" scale="8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9"/>
  <sheetViews>
    <sheetView tabSelected="1" zoomScale="85" zoomScaleNormal="85" zoomScaleSheetLayoutView="84" workbookViewId="0">
      <selection activeCell="E14" sqref="E14:F14"/>
    </sheetView>
  </sheetViews>
  <sheetFormatPr baseColWidth="8" defaultColWidth="9" defaultRowHeight="11.25"/>
  <cols>
    <col width="6.375" customWidth="1" style="138" min="1" max="1"/>
    <col width="7.375" customWidth="1" style="138" min="2" max="2"/>
    <col width="5.375" customWidth="1" style="138" min="3" max="3"/>
    <col width="10.125" customWidth="1" style="138" min="4" max="4"/>
    <col width="41.375" customWidth="1" style="138" min="5" max="5"/>
    <col width="11.375" customWidth="1" style="138" min="6" max="6"/>
    <col width="9" customWidth="1" style="138" min="7" max="7"/>
    <col width="9.375" customWidth="1" style="138" min="8" max="8"/>
    <col width="9.125" bestFit="1" customWidth="1" style="138" min="9" max="9"/>
    <col width="11.125" bestFit="1" customWidth="1" style="138" min="10" max="10"/>
    <col width="12" customWidth="1" style="138" min="11" max="11"/>
    <col width="10.875" customWidth="1" style="138" min="12" max="12"/>
    <col width="13.375" customWidth="1" style="138" min="13" max="13"/>
    <col width="7.125" customWidth="1" style="138" min="14" max="14"/>
    <col width="16" customWidth="1" style="138" min="15" max="15"/>
    <col width="21.375" customWidth="1" style="305" min="16" max="16"/>
    <col width="9" customWidth="1" style="138" min="17" max="16384"/>
  </cols>
  <sheetData>
    <row r="1">
      <c r="A1" s="235" t="inlineStr">
        <is>
          <t>PACKING LIST</t>
        </is>
      </c>
    </row>
    <row r="2" ht="20.25" customHeight="1" s="241"/>
    <row r="3"/>
    <row r="4">
      <c r="A4" s="139" t="n"/>
      <c r="B4" s="140" t="n"/>
      <c r="C4" s="139" t="n"/>
      <c r="D4" s="139" t="n"/>
      <c r="E4" s="139" t="n"/>
      <c r="F4" s="139" t="n"/>
      <c r="G4" s="139" t="n"/>
      <c r="H4" s="139" t="n"/>
      <c r="I4" s="306" t="n"/>
      <c r="J4" s="236" t="n"/>
      <c r="L4" s="307" t="n"/>
    </row>
    <row r="5">
      <c r="A5" s="139" t="inlineStr">
        <is>
          <t>INV.NO.</t>
        </is>
      </c>
      <c r="B5" s="305">
        <f>'Invoice-1 '!B3</f>
        <v/>
      </c>
      <c r="E5" s="308" t="n"/>
      <c r="F5" s="309" t="n"/>
      <c r="G5" s="310" t="n"/>
      <c r="H5" s="310" t="n"/>
      <c r="I5" s="311" t="n"/>
      <c r="J5" s="311" t="n"/>
      <c r="K5" s="312" t="n"/>
    </row>
    <row r="6">
      <c r="A6" s="146" t="n"/>
      <c r="B6" s="146" t="n"/>
      <c r="C6" s="313" t="n"/>
      <c r="D6" s="314" t="n"/>
      <c r="E6" s="310" t="n"/>
      <c r="F6" s="310" t="n"/>
      <c r="G6" s="310" t="n"/>
      <c r="H6" s="310" t="n"/>
      <c r="I6" s="306" t="n"/>
      <c r="J6" s="310" t="n"/>
      <c r="K6" s="310" t="n"/>
      <c r="L6" s="310" t="n"/>
      <c r="M6" s="306" t="n"/>
    </row>
    <row r="7">
      <c r="A7" s="149" t="inlineStr">
        <is>
          <t>Customer : NIPPONIKA TRADING LLC</t>
        </is>
      </c>
      <c r="B7" s="149" t="n"/>
      <c r="C7" s="313" t="n"/>
      <c r="D7" s="314" t="n"/>
      <c r="E7" s="310" t="n"/>
      <c r="F7" s="310" t="n"/>
      <c r="H7" s="310" t="n"/>
      <c r="I7" s="146" t="n"/>
      <c r="J7" s="150" t="n"/>
      <c r="K7" s="150" t="n"/>
      <c r="L7" s="150" t="n"/>
      <c r="M7" s="146" t="n"/>
    </row>
    <row r="8">
      <c r="A8" s="151" t="n"/>
      <c r="B8" s="151" t="n"/>
      <c r="C8" s="313" t="inlineStr">
        <is>
          <t>Marina Byblos Hotel - G-S01,7594 Dubai</t>
        </is>
      </c>
      <c r="D8" s="314" t="n"/>
      <c r="E8" s="310" t="n"/>
      <c r="F8" s="310" t="n"/>
      <c r="G8" s="310" t="n"/>
      <c r="H8" s="310" t="n"/>
      <c r="I8" s="306" t="n"/>
      <c r="J8" s="152" t="n"/>
      <c r="K8" s="152" t="n"/>
      <c r="L8" s="152" t="n"/>
      <c r="M8" s="153" t="n"/>
    </row>
    <row r="9">
      <c r="A9" s="149" t="inlineStr">
        <is>
          <t>Delivery: KS EURASIA CO.,LTD.</t>
        </is>
      </c>
      <c r="B9" s="149" t="n"/>
      <c r="C9" s="313" t="n"/>
      <c r="D9" s="313" t="n"/>
      <c r="E9" s="150" t="n"/>
      <c r="F9" s="310" t="n"/>
      <c r="G9" s="310" t="n"/>
      <c r="H9" s="310" t="n"/>
      <c r="I9" s="306" t="n"/>
      <c r="J9" s="152" t="n"/>
      <c r="K9" s="152" t="n"/>
      <c r="L9" s="152" t="n"/>
      <c r="M9" s="153" t="n"/>
    </row>
    <row r="10">
      <c r="A10" s="154" t="n"/>
      <c r="B10" s="154" t="n"/>
      <c r="C10" s="313" t="n"/>
      <c r="D10" s="150" t="n"/>
      <c r="E10" s="310" t="n"/>
      <c r="F10" s="310" t="n"/>
      <c r="G10" s="310" t="n"/>
      <c r="H10" s="310" t="n"/>
      <c r="I10" s="306" t="n"/>
      <c r="J10" s="152" t="n"/>
      <c r="K10" s="152" t="n"/>
      <c r="L10" s="152" t="n"/>
      <c r="M10" s="153" t="n"/>
    </row>
    <row r="11">
      <c r="A11" s="228" t="inlineStr">
        <is>
          <t>箱番号</t>
        </is>
      </c>
      <c r="B11" s="315" t="n"/>
      <c r="C11" s="316" t="inlineStr">
        <is>
          <t>箱数</t>
        </is>
      </c>
      <c r="D11" s="317" t="inlineStr">
        <is>
          <t>1箱入数(総数）</t>
        </is>
      </c>
      <c r="E11" s="318" t="n"/>
      <c r="F11" s="318" t="n"/>
      <c r="G11" s="318" t="inlineStr">
        <is>
          <t>梱包サイズ(Ｍ3）</t>
        </is>
      </c>
      <c r="H11" s="315" t="n"/>
      <c r="I11" s="318" t="inlineStr">
        <is>
          <t>ネット重量(kg)</t>
        </is>
      </c>
      <c r="J11" s="319" t="n"/>
      <c r="K11" s="315" t="n"/>
      <c r="L11" s="318" t="inlineStr">
        <is>
          <t>総重量(kg)</t>
        </is>
      </c>
      <c r="M11" s="315" t="n"/>
    </row>
    <row r="12" ht="13.5" customHeight="1" s="241">
      <c r="A12" s="232" t="inlineStr">
        <is>
          <t>C/ No.</t>
        </is>
      </c>
      <c r="B12" s="232" t="inlineStr">
        <is>
          <t>(BOX. No.)</t>
        </is>
      </c>
      <c r="C12" s="320" t="inlineStr">
        <is>
          <t>Case</t>
        </is>
      </c>
      <c r="D12" s="321" t="inlineStr">
        <is>
          <t>Q'ty</t>
        </is>
      </c>
      <c r="E12" s="322" t="inlineStr">
        <is>
          <t>Description of goods</t>
        </is>
      </c>
      <c r="F12" s="322" t="inlineStr">
        <is>
          <t>Contents</t>
        </is>
      </c>
      <c r="G12" s="323" t="inlineStr">
        <is>
          <t>Measurement</t>
        </is>
      </c>
      <c r="H12" s="324" t="n"/>
      <c r="I12" s="323" t="inlineStr">
        <is>
          <t>Net Weight(kg)</t>
        </is>
      </c>
      <c r="J12" s="325" t="n"/>
      <c r="K12" s="324" t="n"/>
      <c r="L12" s="323" t="inlineStr">
        <is>
          <t>Gross Weight</t>
        </is>
      </c>
      <c r="M12" s="324" t="n"/>
      <c r="N12" s="240" t="inlineStr">
        <is>
          <t>Цена за шт</t>
        </is>
      </c>
      <c r="O12" s="226" t="inlineStr">
        <is>
          <t>Цена TTL</t>
        </is>
      </c>
    </row>
    <row r="13" ht="13.5" customHeight="1" s="241">
      <c r="A13" s="326" t="n"/>
      <c r="B13" s="326" t="n"/>
      <c r="C13" s="326" t="n"/>
      <c r="D13" s="326" t="n"/>
      <c r="E13" s="326" t="n"/>
      <c r="F13" s="326" t="n"/>
      <c r="G13" s="327" t="inlineStr">
        <is>
          <t>Case</t>
        </is>
      </c>
      <c r="H13" s="328" t="inlineStr">
        <is>
          <t>Total</t>
        </is>
      </c>
      <c r="I13" s="329" t="inlineStr">
        <is>
          <t>Case</t>
        </is>
      </c>
      <c r="J13" s="324" t="n"/>
      <c r="K13" s="159" t="inlineStr">
        <is>
          <t>Total</t>
        </is>
      </c>
      <c r="L13" s="327" t="inlineStr">
        <is>
          <t>Case</t>
        </is>
      </c>
      <c r="M13" s="159" t="inlineStr">
        <is>
          <t>Total</t>
        </is>
      </c>
      <c r="N13" s="330" t="n"/>
      <c r="O13" s="326" t="n"/>
    </row>
    <row r="14" ht="24" customHeight="1" s="241">
      <c r="C14" t="inlineStr">
        <is>
          <t>5</t>
        </is>
      </c>
      <c r="D14" t="inlineStr">
        <is>
          <t>56.0</t>
        </is>
      </c>
      <c r="E14" t="inlineStr">
        <is>
          <t>《ROSY DROP》 BOOSTER LOTION 100ml</t>
        </is>
      </c>
      <c r="F14" t="inlineStr">
        <is>
          <t>face lotion</t>
        </is>
      </c>
      <c r="G14" t="inlineStr">
        <is>
          <t>0.012</t>
        </is>
      </c>
      <c r="I14" t="inlineStr">
        <is>
          <t>5</t>
        </is>
      </c>
      <c r="L14" t="inlineStr">
        <is>
          <t>0</t>
        </is>
      </c>
      <c r="N14" t="inlineStr">
        <is>
          <t>3150</t>
        </is>
      </c>
      <c r="O14" t="inlineStr">
        <is>
          <t>0</t>
        </is>
      </c>
    </row>
    <row r="15">
      <c r="D15" t="inlineStr">
        <is>
          <t>90.0</t>
        </is>
      </c>
      <c r="E15" t="inlineStr">
        <is>
          <t>《Lapidem》NUTRITION MOIST BODY CREAM 300 ml TESTER (N.C.V)</t>
        </is>
      </c>
      <c r="F15" t="inlineStr">
        <is>
          <t>body cream</t>
        </is>
      </c>
      <c r="N15" t="inlineStr">
        <is>
          <t>4659</t>
        </is>
      </c>
      <c r="O15" t="inlineStr">
        <is>
          <t>0</t>
        </is>
      </c>
    </row>
    <row r="16">
      <c r="D16" t="inlineStr">
        <is>
          <t>10.0</t>
        </is>
      </c>
      <c r="E16" t="inlineStr">
        <is>
          <t>《Lapidem PRO》CLEAR WATERY CLEANSING GEL 500ml  TESTER (N.C.V)</t>
        </is>
      </c>
      <c r="F16" t="inlineStr">
        <is>
          <t>face cleansing</t>
        </is>
      </c>
      <c r="N16" t="inlineStr">
        <is>
          <t>7635</t>
        </is>
      </c>
      <c r="O16" t="inlineStr">
        <is>
          <t>0</t>
        </is>
      </c>
    </row>
    <row r="17">
      <c r="D17" t="inlineStr">
        <is>
          <t>44.0</t>
        </is>
      </c>
      <c r="E17" t="inlineStr">
        <is>
          <t>《Lapidem PRO》 RITUAL SMOOTH MATTE TOUCH CREAM 100ml  TESTER (N.C.V)</t>
        </is>
      </c>
      <c r="F17" t="inlineStr">
        <is>
          <t>face cream</t>
        </is>
      </c>
      <c r="N17" t="inlineStr">
        <is>
          <t>12941</t>
        </is>
      </c>
      <c r="O17" t="inlineStr">
        <is>
          <t>0</t>
        </is>
      </c>
    </row>
    <row r="18">
      <c r="D18" t="inlineStr">
        <is>
          <t>32.0</t>
        </is>
      </c>
      <c r="E18" t="inlineStr">
        <is>
          <t>《Lapidem PRO》 RITUAL Dewy Jelly Scrub 200ml  TESTER (N.C.V)</t>
        </is>
      </c>
      <c r="F18" t="inlineStr">
        <is>
          <t>face scrub</t>
        </is>
      </c>
      <c r="N18" t="inlineStr">
        <is>
          <t>18118</t>
        </is>
      </c>
      <c r="O18" t="inlineStr">
        <is>
          <t>0</t>
        </is>
      </c>
    </row>
    <row r="19">
      <c r="D19" t="inlineStr">
        <is>
          <t>32.0</t>
        </is>
      </c>
      <c r="E19" t="inlineStr">
        <is>
          <t>LAPIDEM RITUAL OKIYOME SERUM 60ml  TESTER (N.C.V)</t>
        </is>
      </c>
      <c r="F19" t="inlineStr">
        <is>
          <t>face serum</t>
        </is>
      </c>
      <c r="N19" t="inlineStr">
        <is>
          <t>10871</t>
        </is>
      </c>
      <c r="O19" t="inlineStr">
        <is>
          <t>0</t>
        </is>
      </c>
    </row>
    <row r="20">
      <c r="D20" t="inlineStr">
        <is>
          <t>32.0</t>
        </is>
      </c>
      <c r="E20" t="inlineStr">
        <is>
          <t>《Lapidem》BATH &amp; MASSAGE OIL02 (CALM) TESTER (N.C.V)</t>
        </is>
      </c>
      <c r="F20" t="inlineStr">
        <is>
          <t>oil</t>
        </is>
      </c>
      <c r="N20" t="inlineStr">
        <is>
          <t>3247</t>
        </is>
      </c>
      <c r="O20" t="inlineStr">
        <is>
          <t>0</t>
        </is>
      </c>
    </row>
    <row r="21">
      <c r="D21" t="inlineStr">
        <is>
          <t>33.0</t>
        </is>
      </c>
      <c r="E21" t="inlineStr">
        <is>
          <t>《CBON》 FACIALIST  TREATMENT MASSER R (18g*10 pcs) N.C.V.</t>
        </is>
      </c>
      <c r="F21" t="inlineStr">
        <is>
          <t>face cleansing</t>
        </is>
      </c>
      <c r="N21" t="inlineStr">
        <is>
          <t>10</t>
        </is>
      </c>
      <c r="O21" t="inlineStr">
        <is>
          <t>0</t>
        </is>
      </c>
    </row>
    <row r="22">
      <c r="D22" t="inlineStr">
        <is>
          <t>4.0</t>
        </is>
      </c>
      <c r="E22" t="inlineStr">
        <is>
          <t>《CBON》 ME ESSENCE MD (1 ml*10 pcs) N.C.V.</t>
        </is>
      </c>
      <c r="F22" t="inlineStr">
        <is>
          <t>fece essence</t>
        </is>
      </c>
      <c r="N22" t="inlineStr">
        <is>
          <t>10</t>
        </is>
      </c>
      <c r="O22" t="inlineStr">
        <is>
          <t>0</t>
        </is>
      </c>
    </row>
    <row r="23">
      <c r="D23" t="inlineStr">
        <is>
          <t>33.0</t>
        </is>
      </c>
      <c r="E23" t="inlineStr">
        <is>
          <t>《CBON》 СH Essence MDa  (1 ml*10 pcs)  N.C.V</t>
        </is>
      </c>
      <c r="F23" t="inlineStr">
        <is>
          <t>fece essence</t>
        </is>
      </c>
      <c r="N23" t="inlineStr">
        <is>
          <t>10</t>
        </is>
      </c>
      <c r="O23" t="inlineStr">
        <is>
          <t>0</t>
        </is>
      </c>
    </row>
    <row r="24">
      <c r="C24" t="inlineStr">
        <is>
          <t>9</t>
        </is>
      </c>
      <c r="D24" t="inlineStr">
        <is>
          <t>9.0</t>
        </is>
      </c>
      <c r="E24" t="inlineStr">
        <is>
          <t>《Relent》YOKIBI Essence Lotion 80ml</t>
        </is>
      </c>
      <c r="F24" t="inlineStr">
        <is>
          <t>face lotion</t>
        </is>
      </c>
      <c r="I24" t="inlineStr">
        <is>
          <t>9</t>
        </is>
      </c>
      <c r="N24" t="inlineStr">
        <is>
          <t>3985</t>
        </is>
      </c>
      <c r="O24" t="inlineStr">
        <is>
          <t>0</t>
        </is>
      </c>
    </row>
    <row r="25">
      <c r="D25" t="inlineStr">
        <is>
          <t>79.0</t>
        </is>
      </c>
      <c r="E25" t="inlineStr">
        <is>
          <t>《Relent》La Cerarl Doreor Doll 80ml</t>
        </is>
      </c>
      <c r="F25" t="inlineStr">
        <is>
          <t>face lotion</t>
        </is>
      </c>
      <c r="N25" t="inlineStr">
        <is>
          <t>3387</t>
        </is>
      </c>
      <c r="O25" t="inlineStr">
        <is>
          <t>0</t>
        </is>
      </c>
    </row>
    <row r="26">
      <c r="D26" t="inlineStr">
        <is>
          <t>44.0</t>
        </is>
      </c>
      <c r="E26" t="inlineStr">
        <is>
          <t>《BEAUTY GARAGE》cleaning cloths</t>
        </is>
      </c>
      <c r="F26" t="inlineStr">
        <is>
          <t>cleaning cloths</t>
        </is>
      </c>
      <c r="N26" t="inlineStr">
        <is>
          <t>671</t>
        </is>
      </c>
      <c r="O26" t="inlineStr">
        <is>
          <t>0</t>
        </is>
      </c>
    </row>
    <row r="27">
      <c r="D27" t="inlineStr">
        <is>
          <t>3.0</t>
        </is>
      </c>
      <c r="E27" t="inlineStr">
        <is>
          <t>《ROSY DROP》 FURROWLESS MASK (25ml×6sheets)</t>
        </is>
      </c>
      <c r="F27" t="inlineStr">
        <is>
          <t>face mask</t>
        </is>
      </c>
      <c r="G27" t="inlineStr">
        <is>
          <t>0.015</t>
        </is>
      </c>
      <c r="N27" t="inlineStr">
        <is>
          <t>5400</t>
        </is>
      </c>
      <c r="O27" t="inlineStr">
        <is>
          <t>0</t>
        </is>
      </c>
    </row>
    <row r="28">
      <c r="C28" t="inlineStr">
        <is>
          <t>14.2</t>
        </is>
      </c>
      <c r="D28" t="inlineStr">
        <is>
          <t>3.0</t>
        </is>
      </c>
      <c r="E28" t="inlineStr">
        <is>
          <t>《ROSY DROP》 Perfect Stretch Sheet  (60 pcs/110 mL)</t>
        </is>
      </c>
      <c r="F28" t="inlineStr">
        <is>
          <t>Eye mask</t>
        </is>
      </c>
      <c r="G28" t="inlineStr">
        <is>
          <t>0.043</t>
        </is>
      </c>
      <c r="I28" t="inlineStr">
        <is>
          <t>14.2</t>
        </is>
      </c>
      <c r="L28" t="inlineStr">
        <is>
          <t>0</t>
        </is>
      </c>
      <c r="N28" t="inlineStr">
        <is>
          <t>4500</t>
        </is>
      </c>
      <c r="O28" t="inlineStr">
        <is>
          <t>0</t>
        </is>
      </c>
    </row>
    <row r="29">
      <c r="D29" t="inlineStr">
        <is>
          <t>3.0</t>
        </is>
      </c>
      <c r="E29" t="inlineStr">
        <is>
          <t>SKIN INNOVATION SODA GEL PACK 80 g×2</t>
        </is>
      </c>
      <c r="F29" t="inlineStr">
        <is>
          <t>face pack</t>
        </is>
      </c>
    </row>
    <row r="30">
      <c r="D30" t="inlineStr">
        <is>
          <t>3.0</t>
        </is>
      </c>
      <c r="E30" t="inlineStr">
        <is>
          <t>《Lapidem PRO》 RITUAL SMOOTH MATTE TOUCH CREAM 100ml</t>
        </is>
      </c>
      <c r="F30" t="inlineStr">
        <is>
          <t>face cream</t>
        </is>
      </c>
      <c r="N30" t="inlineStr">
        <is>
          <t>12941</t>
        </is>
      </c>
      <c r="O30" t="inlineStr">
        <is>
          <t>0</t>
        </is>
      </c>
    </row>
    <row r="31">
      <c r="D31" t="inlineStr">
        <is>
          <t>3.0</t>
        </is>
      </c>
      <c r="E31" t="inlineStr">
        <is>
          <t>《Lapidem PRO》 RITUAL Dewy Jelly Scrub 200ml</t>
        </is>
      </c>
      <c r="F31" t="inlineStr">
        <is>
          <t>face scrub</t>
        </is>
      </c>
      <c r="N31" t="inlineStr">
        <is>
          <t>18118</t>
        </is>
      </c>
      <c r="O31" t="inlineStr">
        <is>
          <t>0</t>
        </is>
      </c>
    </row>
    <row r="32">
      <c r="D32" t="inlineStr">
        <is>
          <t>3.0</t>
        </is>
      </c>
      <c r="E32" t="inlineStr">
        <is>
          <t>《Lapidem PRO》Revival Sheet　(25sheets)⇒Facial paper tissues</t>
        </is>
      </c>
      <c r="F32" t="inlineStr">
        <is>
          <t>face tissue</t>
        </is>
      </c>
      <c r="N32" t="inlineStr">
        <is>
          <t>14559</t>
        </is>
      </c>
      <c r="O32" t="inlineStr">
        <is>
          <t>0</t>
        </is>
      </c>
    </row>
    <row r="33">
      <c r="D33" t="inlineStr">
        <is>
          <t>3.0</t>
        </is>
      </c>
      <c r="E33" t="inlineStr">
        <is>
          <t>《Lapidem PRO》BATH &amp; MASSAGE OIL04  500ml</t>
        </is>
      </c>
      <c r="F33" t="inlineStr">
        <is>
          <t>oil</t>
        </is>
      </c>
      <c r="N33" t="inlineStr">
        <is>
          <t>13588</t>
        </is>
      </c>
      <c r="O33" t="inlineStr">
        <is>
          <t>0</t>
        </is>
      </c>
    </row>
    <row r="34">
      <c r="D34" t="inlineStr">
        <is>
          <t>3.0</t>
        </is>
      </c>
      <c r="E34" t="inlineStr">
        <is>
          <t>《Lapidem PRO》NUTRITION MOIST TREATMENT 1000 ml</t>
        </is>
      </c>
      <c r="F34" t="inlineStr">
        <is>
          <t>hair treatment</t>
        </is>
      </c>
      <c r="N34" t="inlineStr">
        <is>
          <t>5435</t>
        </is>
      </c>
      <c r="O34" t="inlineStr">
        <is>
          <t>0</t>
        </is>
      </c>
    </row>
    <row r="35">
      <c r="D35" t="inlineStr">
        <is>
          <t>3.0</t>
        </is>
      </c>
      <c r="E35" t="inlineStr">
        <is>
          <t>《Lapidem》NUTRITION MOIST SHAMPOO 300 ml</t>
        </is>
      </c>
      <c r="F35" t="inlineStr">
        <is>
          <t>hair shampoo</t>
        </is>
      </c>
      <c r="N35" t="inlineStr">
        <is>
          <t>1882</t>
        </is>
      </c>
      <c r="O35" t="inlineStr">
        <is>
          <t>0</t>
        </is>
      </c>
    </row>
    <row r="36">
      <c r="D36" t="inlineStr">
        <is>
          <t>3.0</t>
        </is>
      </c>
      <c r="E36" t="inlineStr">
        <is>
          <t>《Lapidem》BATH &amp; MASSAGE OIL01  120ml</t>
        </is>
      </c>
      <c r="F36" t="inlineStr">
        <is>
          <t>oil</t>
        </is>
      </c>
      <c r="N36" t="inlineStr">
        <is>
          <t>4982</t>
        </is>
      </c>
      <c r="O36" t="inlineStr">
        <is>
          <t>0</t>
        </is>
      </c>
    </row>
    <row r="37">
      <c r="D37" t="inlineStr">
        <is>
          <t>3.0</t>
        </is>
      </c>
      <c r="E37" t="inlineStr">
        <is>
          <t>《Lapidem》RITUAL Moisturizing G Mist 120ml</t>
        </is>
      </c>
      <c r="F37" t="inlineStr">
        <is>
          <t>face lotion</t>
        </is>
      </c>
      <c r="N37" t="inlineStr">
        <is>
          <t>7765</t>
        </is>
      </c>
      <c r="O37" t="inlineStr">
        <is>
          <t>0</t>
        </is>
      </c>
    </row>
    <row r="38">
      <c r="D38" t="inlineStr">
        <is>
          <t>3.0</t>
        </is>
      </c>
      <c r="E38" t="inlineStr">
        <is>
          <t>LAPIDEM RITUAL OKIYOME SERUM 60ml</t>
        </is>
      </c>
      <c r="F38" t="inlineStr">
        <is>
          <t>face serum</t>
        </is>
      </c>
      <c r="N38" t="inlineStr">
        <is>
          <t>10871</t>
        </is>
      </c>
      <c r="O38" t="inlineStr">
        <is>
          <t>0</t>
        </is>
      </c>
    </row>
    <row r="39">
      <c r="D39" t="inlineStr">
        <is>
          <t>3.0</t>
        </is>
      </c>
      <c r="E39" t="inlineStr">
        <is>
          <t>《CBON》CALLAFLEUR MOISTURE 3D SERUM</t>
        </is>
      </c>
      <c r="F39" t="inlineStr">
        <is>
          <t>face serum</t>
        </is>
      </c>
      <c r="N39" t="inlineStr">
        <is>
          <t>2700</t>
        </is>
      </c>
      <c r="O39" t="inlineStr">
        <is>
          <t>0</t>
        </is>
      </c>
    </row>
    <row r="40">
      <c r="D40" t="inlineStr">
        <is>
          <t>3.0</t>
        </is>
      </c>
      <c r="E40" t="inlineStr">
        <is>
          <t>《CBON》 FACIALIST FIRMENT POWDER 56P</t>
        </is>
      </c>
      <c r="F40" t="inlineStr">
        <is>
          <t>face wash</t>
        </is>
      </c>
      <c r="N40" t="inlineStr">
        <is>
          <t>4545</t>
        </is>
      </c>
      <c r="O40" t="inlineStr">
        <is>
          <t>0</t>
        </is>
      </c>
    </row>
    <row r="41">
      <c r="D41" t="inlineStr">
        <is>
          <t>3.0</t>
        </is>
      </c>
      <c r="E41" t="inlineStr">
        <is>
          <t>《CBON》FACIALIST TREATMENT BRIGHT MASSER 230g</t>
        </is>
      </c>
      <c r="F41" t="inlineStr">
        <is>
          <t>face cleansing</t>
        </is>
      </c>
      <c r="N41" t="inlineStr">
        <is>
          <t>4812.499999999999</t>
        </is>
      </c>
      <c r="O41" t="inlineStr">
        <is>
          <t>0</t>
        </is>
      </c>
    </row>
    <row r="42">
      <c r="D42" t="inlineStr">
        <is>
          <t>3.0</t>
        </is>
      </c>
      <c r="E42" t="inlineStr">
        <is>
          <t>《CBON》 FACIALIST DUAL MOIST LOTION Q  (120ml)</t>
        </is>
      </c>
      <c r="F42" t="inlineStr">
        <is>
          <t>face lotion</t>
        </is>
      </c>
      <c r="N42" t="inlineStr">
        <is>
          <t>2625</t>
        </is>
      </c>
      <c r="O42" t="inlineStr">
        <is>
          <t>0</t>
        </is>
      </c>
    </row>
    <row r="43">
      <c r="D43" t="inlineStr">
        <is>
          <t>3.0</t>
        </is>
      </c>
      <c r="E43" t="inlineStr">
        <is>
          <t>《CBON》 FACIALIST TREATMENT MASSER R (110g)</t>
        </is>
      </c>
      <c r="F43" t="inlineStr">
        <is>
          <t>face cleansing</t>
        </is>
      </c>
      <c r="N43" t="inlineStr">
        <is>
          <t>2406</t>
        </is>
      </c>
      <c r="O43" t="inlineStr">
        <is>
          <t>0</t>
        </is>
      </c>
    </row>
    <row r="44">
      <c r="D44" t="inlineStr">
        <is>
          <t>3.0</t>
        </is>
      </c>
      <c r="E44" t="inlineStr">
        <is>
          <t>《Relent》ASTEROPE moisture cream mini sample(1g×48pcs)</t>
        </is>
      </c>
      <c r="F44" t="inlineStr">
        <is>
          <t>face cream</t>
        </is>
      </c>
      <c r="N44" t="inlineStr">
        <is>
          <t>1680</t>
        </is>
      </c>
      <c r="O44" t="inlineStr">
        <is>
          <t>0</t>
        </is>
      </c>
    </row>
    <row r="45">
      <c r="D45" t="inlineStr">
        <is>
          <t>3.0</t>
        </is>
      </c>
      <c r="E45" t="inlineStr">
        <is>
          <t>《Relent》ASTEROPE moisture lotion (1ml×48pcs)</t>
        </is>
      </c>
      <c r="F45" t="inlineStr">
        <is>
          <t>face lotion</t>
        </is>
      </c>
      <c r="N45" t="inlineStr">
        <is>
          <t>1680</t>
        </is>
      </c>
      <c r="O45" t="inlineStr">
        <is>
          <t>0</t>
        </is>
      </c>
    </row>
    <row r="46">
      <c r="D46" t="inlineStr">
        <is>
          <t>3.0</t>
        </is>
      </c>
      <c r="E46" t="inlineStr">
        <is>
          <t>《Relent》ASTEROPE cleansing cream mini sample(1g×48pcs)</t>
        </is>
      </c>
      <c r="F46" t="inlineStr">
        <is>
          <t>face cleansing</t>
        </is>
      </c>
      <c r="N46" t="inlineStr">
        <is>
          <t>1680</t>
        </is>
      </c>
      <c r="O46" t="inlineStr">
        <is>
          <t>0</t>
        </is>
      </c>
    </row>
    <row r="47">
      <c r="D47" t="inlineStr">
        <is>
          <t>4.0</t>
        </is>
      </c>
      <c r="E47" t="inlineStr">
        <is>
          <t>《Relent》Rinales skin lotion mini sample(1ml×48pcs)</t>
        </is>
      </c>
      <c r="F47" t="inlineStr">
        <is>
          <t>face lotion</t>
        </is>
      </c>
      <c r="N47" t="inlineStr">
        <is>
          <t>1920</t>
        </is>
      </c>
      <c r="O47" t="inlineStr">
        <is>
          <t>0</t>
        </is>
      </c>
    </row>
    <row r="48">
      <c r="D48" t="inlineStr">
        <is>
          <t>3.0</t>
        </is>
      </c>
      <c r="E48" t="inlineStr">
        <is>
          <t>《Relent》La Cerarl Doreor Cream mini sample(1g×48pcs)</t>
        </is>
      </c>
      <c r="F48" t="inlineStr">
        <is>
          <t>face cream</t>
        </is>
      </c>
      <c r="N48" t="inlineStr">
        <is>
          <t>1920</t>
        </is>
      </c>
      <c r="O48" t="inlineStr">
        <is>
          <t>0</t>
        </is>
      </c>
    </row>
    <row r="49">
      <c r="D49" t="inlineStr">
        <is>
          <t>4.0</t>
        </is>
      </c>
      <c r="E49" t="inlineStr">
        <is>
          <t>《Relent》La Cerarl Doreor Runny mini sample(1ml×48pcs)</t>
        </is>
      </c>
      <c r="F49" t="inlineStr">
        <is>
          <t>face serum</t>
        </is>
      </c>
      <c r="N49" t="inlineStr">
        <is>
          <t>1680</t>
        </is>
      </c>
      <c r="O49" t="inlineStr">
        <is>
          <t>0</t>
        </is>
      </c>
    </row>
    <row r="50">
      <c r="D50" t="inlineStr">
        <is>
          <t>3.0</t>
        </is>
      </c>
      <c r="E50" t="inlineStr">
        <is>
          <t>《Relent》YOKIBI Essence Cream mini sample(1g×48pcs)</t>
        </is>
      </c>
      <c r="F50" t="inlineStr">
        <is>
          <t>face cream</t>
        </is>
      </c>
      <c r="N50" t="inlineStr">
        <is>
          <t>5040</t>
        </is>
      </c>
      <c r="O50" t="inlineStr">
        <is>
          <t>0</t>
        </is>
      </c>
    </row>
    <row r="51">
      <c r="D51" t="inlineStr">
        <is>
          <t>3.0</t>
        </is>
      </c>
      <c r="E51" t="inlineStr">
        <is>
          <t>《Relent》YOKIBI Essence Cleansing mini sample(1g×48pcs)</t>
        </is>
      </c>
      <c r="F51" t="inlineStr">
        <is>
          <t>face cleansing</t>
        </is>
      </c>
      <c r="N51" t="inlineStr">
        <is>
          <t>1920</t>
        </is>
      </c>
      <c r="O51" t="inlineStr">
        <is>
          <t>0</t>
        </is>
      </c>
    </row>
    <row r="52">
      <c r="D52" t="inlineStr">
        <is>
          <t>5.0</t>
        </is>
      </c>
      <c r="E52" t="inlineStr">
        <is>
          <t>《RELENT PRO》La Cerarl Doreor Cream 100g</t>
        </is>
      </c>
      <c r="F52" t="inlineStr">
        <is>
          <t>face cream</t>
        </is>
      </c>
      <c r="N52" t="inlineStr">
        <is>
          <t>9091</t>
        </is>
      </c>
      <c r="O52" t="inlineStr">
        <is>
          <t>0</t>
        </is>
      </c>
    </row>
    <row r="53">
      <c r="D53" t="inlineStr">
        <is>
          <t>3.0</t>
        </is>
      </c>
      <c r="E53" t="inlineStr">
        <is>
          <t>《RELENT PRO》La cerarl Doreor Doll 250ml</t>
        </is>
      </c>
      <c r="F53" t="inlineStr">
        <is>
          <t>face lotion</t>
        </is>
      </c>
      <c r="N53" t="inlineStr">
        <is>
          <t>3896</t>
        </is>
      </c>
      <c r="O53" t="inlineStr">
        <is>
          <t>0</t>
        </is>
      </c>
    </row>
    <row r="54">
      <c r="D54" t="inlineStr">
        <is>
          <t>6.0</t>
        </is>
      </c>
      <c r="E54" t="inlineStr">
        <is>
          <t>《RELENT PRO》La cerarl Doreor Fresh 250ml</t>
        </is>
      </c>
      <c r="F54" t="inlineStr">
        <is>
          <t>face lotion</t>
        </is>
      </c>
      <c r="N54" t="inlineStr">
        <is>
          <t>2597</t>
        </is>
      </c>
      <c r="O54" t="inlineStr">
        <is>
          <t>0</t>
        </is>
      </c>
    </row>
    <row r="55">
      <c r="D55" t="inlineStr">
        <is>
          <t>8.0</t>
        </is>
      </c>
      <c r="E55" t="inlineStr">
        <is>
          <t>《RELENT PRO》YOKIBI Essence pack 200g</t>
        </is>
      </c>
      <c r="F55" t="inlineStr">
        <is>
          <t>face serum</t>
        </is>
      </c>
      <c r="N55" t="inlineStr">
        <is>
          <t>8831</t>
        </is>
      </c>
      <c r="O55" t="inlineStr">
        <is>
          <t>0</t>
        </is>
      </c>
    </row>
    <row r="56">
      <c r="D56" t="inlineStr">
        <is>
          <t>5.0</t>
        </is>
      </c>
      <c r="E56" t="inlineStr">
        <is>
          <t>《RELENT PRO》Yokibi Essence Eye Treatment 100ml</t>
        </is>
      </c>
      <c r="F56" t="inlineStr">
        <is>
          <t>eye treatment</t>
        </is>
      </c>
      <c r="N56" t="inlineStr">
        <is>
          <t>6234</t>
        </is>
      </c>
      <c r="O56" t="inlineStr">
        <is>
          <t>0</t>
        </is>
      </c>
    </row>
    <row r="57">
      <c r="D57" t="inlineStr">
        <is>
          <t>9.0</t>
        </is>
      </c>
      <c r="E57" t="inlineStr">
        <is>
          <t>《RELENT PRO》Yokibi Essence Cleansing 270g</t>
        </is>
      </c>
      <c r="F57" t="inlineStr">
        <is>
          <t>face cleansing</t>
        </is>
      </c>
      <c r="N57" t="inlineStr">
        <is>
          <t>7532</t>
        </is>
      </c>
      <c r="O57" t="inlineStr">
        <is>
          <t>0</t>
        </is>
      </c>
    </row>
    <row r="58">
      <c r="D58" t="inlineStr">
        <is>
          <t>65.0</t>
        </is>
      </c>
      <c r="E58" t="inlineStr">
        <is>
          <t>《Relent》Eye Lush Treatment</t>
        </is>
      </c>
      <c r="F58" t="inlineStr">
        <is>
          <t>eyelush serum</t>
        </is>
      </c>
      <c r="N58" t="inlineStr">
        <is>
          <t>1195</t>
        </is>
      </c>
      <c r="O58" t="inlineStr">
        <is>
          <t>0</t>
        </is>
      </c>
    </row>
    <row r="59">
      <c r="D59" t="inlineStr">
        <is>
          <t>5.0</t>
        </is>
      </c>
      <c r="E59" t="inlineStr">
        <is>
          <t>《Relent》YOKIBI Essence Cream Foundation 101 15g</t>
        </is>
      </c>
      <c r="F59" t="inlineStr">
        <is>
          <t>cream foundation</t>
        </is>
      </c>
      <c r="N59" t="inlineStr">
        <is>
          <t>4782</t>
        </is>
      </c>
      <c r="O59" t="inlineStr">
        <is>
          <t>0</t>
        </is>
      </c>
    </row>
    <row r="60">
      <c r="D60" t="inlineStr">
        <is>
          <t>7.0</t>
        </is>
      </c>
      <c r="E60" t="inlineStr">
        <is>
          <t>《Relent》Rinales essence α</t>
        </is>
      </c>
      <c r="F60" t="inlineStr">
        <is>
          <t>face essence</t>
        </is>
      </c>
      <c r="N60" t="inlineStr">
        <is>
          <t>3985</t>
        </is>
      </c>
      <c r="O60" t="inlineStr">
        <is>
          <t>0</t>
        </is>
      </c>
    </row>
    <row r="61">
      <c r="D61" t="inlineStr">
        <is>
          <t>5.0</t>
        </is>
      </c>
      <c r="E61" t="inlineStr">
        <is>
          <t>《Relent》ASTEROPE moisture lotion</t>
        </is>
      </c>
      <c r="F61" t="inlineStr">
        <is>
          <t>face lotion</t>
        </is>
      </c>
      <c r="N61" t="inlineStr">
        <is>
          <t>2420</t>
        </is>
      </c>
      <c r="O61" t="inlineStr">
        <is>
          <t>0</t>
        </is>
      </c>
    </row>
    <row r="62">
      <c r="D62" t="inlineStr">
        <is>
          <t>33.0</t>
        </is>
      </c>
      <c r="E62" t="inlineStr">
        <is>
          <t>《Relent》YOKIBI Essence Cream 20g</t>
        </is>
      </c>
      <c r="F62" t="inlineStr">
        <is>
          <t>face cream</t>
        </is>
      </c>
      <c r="N62" t="inlineStr">
        <is>
          <t>9165</t>
        </is>
      </c>
      <c r="O62" t="inlineStr">
        <is>
          <t>0</t>
        </is>
      </c>
    </row>
    <row r="63">
      <c r="C63" t="inlineStr">
        <is>
          <t>9</t>
        </is>
      </c>
      <c r="D63" t="inlineStr">
        <is>
          <t>33.0</t>
        </is>
      </c>
      <c r="E63" t="inlineStr">
        <is>
          <t>《Relent》YOKIBI Essence Lotion 80ml</t>
        </is>
      </c>
      <c r="F63" t="inlineStr">
        <is>
          <t>face lotion</t>
        </is>
      </c>
      <c r="I63" t="inlineStr">
        <is>
          <t>9</t>
        </is>
      </c>
      <c r="N63" t="inlineStr">
        <is>
          <t>3985</t>
        </is>
      </c>
      <c r="O63" t="inlineStr">
        <is>
          <t>0</t>
        </is>
      </c>
    </row>
    <row r="64">
      <c r="D64" t="inlineStr">
        <is>
          <t>5.0</t>
        </is>
      </c>
      <c r="E64" t="inlineStr">
        <is>
          <t>《Relent》La Cerarl Doreor Body Shampoo 500ml</t>
        </is>
      </c>
      <c r="F64" t="inlineStr">
        <is>
          <t>body wash</t>
        </is>
      </c>
      <c r="N64" t="inlineStr">
        <is>
          <t>1368</t>
        </is>
      </c>
      <c r="O64" t="inlineStr">
        <is>
          <t>0</t>
        </is>
      </c>
    </row>
    <row r="65">
      <c r="D65" t="inlineStr">
        <is>
          <t>45.0</t>
        </is>
      </c>
      <c r="E65" t="inlineStr">
        <is>
          <t>《Relent》La Cerarl Doreor Treatment 500ml</t>
        </is>
      </c>
      <c r="F65" t="inlineStr">
        <is>
          <t>hair treatment</t>
        </is>
      </c>
      <c r="N65" t="inlineStr">
        <is>
          <t>1449</t>
        </is>
      </c>
      <c r="O65" t="inlineStr">
        <is>
          <t>0</t>
        </is>
      </c>
    </row>
    <row r="66">
      <c r="D66" t="inlineStr">
        <is>
          <t>66.0</t>
        </is>
      </c>
      <c r="E66" t="inlineStr">
        <is>
          <t>《Relent》La Cerarl Doreor Runny 30ml</t>
        </is>
      </c>
      <c r="F66" t="inlineStr">
        <is>
          <t>face serum</t>
        </is>
      </c>
      <c r="N66" t="inlineStr">
        <is>
          <t>3387</t>
        </is>
      </c>
      <c r="O66" t="inlineStr">
        <is>
          <t>0</t>
        </is>
      </c>
    </row>
    <row r="67">
      <c r="D67" t="inlineStr">
        <is>
          <t>33.0</t>
        </is>
      </c>
      <c r="E67" t="inlineStr">
        <is>
          <t>《Relent》La Cerarl Doreor Cold 80g</t>
        </is>
      </c>
      <c r="F67" t="inlineStr">
        <is>
          <t>massage cream</t>
        </is>
      </c>
      <c r="N67" t="inlineStr">
        <is>
          <t>2391</t>
        </is>
      </c>
      <c r="O67" t="inlineStr">
        <is>
          <t>0</t>
        </is>
      </c>
    </row>
    <row r="68">
      <c r="A68" s="224" t="n"/>
      <c r="B68" s="324" t="n"/>
      <c r="C68" s="331">
        <f>SUM(#REF!)</f>
        <v/>
      </c>
      <c r="D68" s="331">
        <f>SUM(#REF!)</f>
        <v/>
      </c>
      <c r="E68" s="225" t="inlineStr">
        <is>
          <t xml:space="preserve">  Sub Total ①</t>
        </is>
      </c>
      <c r="F68" s="324" t="n"/>
      <c r="G68" s="332" t="n"/>
      <c r="H68" s="333">
        <f>SUM(#REF!)</f>
        <v/>
      </c>
      <c r="I68" s="333" t="n"/>
      <c r="J68" s="334" t="n"/>
      <c r="K68" s="335">
        <f>SUM(#REF!)</f>
        <v/>
      </c>
      <c r="L68" s="178" t="n"/>
      <c r="M68" s="335">
        <f>ROUND(SUM(#REF!),3)</f>
        <v/>
      </c>
      <c r="N68" s="162" t="n"/>
      <c r="O68" s="336">
        <f>SUM(#REF!)</f>
        <v/>
      </c>
    </row>
    <row r="69">
      <c r="D69" s="337" t="n"/>
      <c r="N69" s="162" t="n"/>
      <c r="O69" s="162" t="n"/>
    </row>
    <row r="70">
      <c r="D70" s="338">
        <f>D14-'Invoice-2 (TESTER)'!D15</f>
        <v/>
      </c>
      <c r="H70" s="138" t="n">
        <v>2.543</v>
      </c>
      <c r="M70" s="339">
        <f>305-M14</f>
        <v/>
      </c>
    </row>
    <row r="71">
      <c r="H71" s="340">
        <f>H16-H14</f>
        <v/>
      </c>
      <c r="L71" s="341" t="n"/>
      <c r="M71" s="138">
        <f>M16/38</f>
        <v/>
      </c>
    </row>
    <row r="72">
      <c r="H72" s="138">
        <f>H17/38</f>
        <v/>
      </c>
      <c r="L72" s="341" t="n"/>
    </row>
    <row r="73">
      <c r="L73" s="341" t="n"/>
      <c r="N73" s="342" t="n"/>
    </row>
    <row r="74">
      <c r="L74" s="341" t="n"/>
      <c r="N74" s="342" t="n"/>
    </row>
    <row r="75">
      <c r="L75" s="343" t="n"/>
    </row>
    <row r="76"/>
    <row r="77"/>
    <row r="78"/>
    <row r="79"/>
    <row r="80"/>
    <row r="81"/>
    <row r="82"/>
    <row r="83"/>
    <row r="84"/>
    <row r="85"/>
    <row r="86"/>
    <row r="87"/>
    <row r="88"/>
    <row r="89">
      <c r="L89" s="138" t="inlineStr">
        <is>
          <t>*+.3.</t>
        </is>
      </c>
    </row>
  </sheetData>
  <autoFilter ref="A11:Q14">
    <filterColumn colId="0" hiddenButton="0" showButton="0"/>
    <filterColumn colId="6" hiddenButton="0" showButton="0"/>
    <filterColumn colId="8" hiddenButton="0" showButton="0"/>
    <filterColumn colId="9" hiddenButton="0" showButton="0"/>
    <filterColumn colId="11" hiddenButton="0" showButton="0"/>
  </autoFilter>
  <mergeCells count="23">
    <mergeCell ref="J4:K4"/>
    <mergeCell ref="B5:D5"/>
    <mergeCell ref="G12:H12"/>
    <mergeCell ref="L4:M4"/>
    <mergeCell ref="B12:B13"/>
    <mergeCell ref="E68:F68"/>
    <mergeCell ref="F12:F13"/>
    <mergeCell ref="G11:H11"/>
    <mergeCell ref="A1:M3"/>
    <mergeCell ref="A11:B11"/>
    <mergeCell ref="N12:N13"/>
    <mergeCell ref="I12:K12"/>
    <mergeCell ref="I11:K11"/>
    <mergeCell ref="L12:M12"/>
    <mergeCell ref="A12:A13"/>
    <mergeCell ref="A68:B68"/>
    <mergeCell ref="C12:C13"/>
    <mergeCell ref="E12:E13"/>
    <mergeCell ref="K5:M5"/>
    <mergeCell ref="L11:M11"/>
    <mergeCell ref="O12:O13"/>
    <mergeCell ref="I13:J13"/>
    <mergeCell ref="D12:D13"/>
  </mergeCells>
  <pageMargins left="0.25" right="0.25" top="0.75" bottom="0.75" header="0.3" footer="0.3"/>
  <pageSetup orientation="portrait" paperSize="9" scale="5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2025-09-15T16:46:58Z</dcterms:modified>
  <cp:lastModifiedBy>aoi kuwamura</cp:lastModifiedBy>
  <cp:lastPrinted>2025-06-05T07:53:45Z</cp:lastPrinted>
</cp:coreProperties>
</file>