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  <sheet name="INVOICE1" sheetId="12" state="visible" r:id="rId12"/>
    <sheet name="INVOICE4" sheetId="13" state="visible" r:id="rId13"/>
    <sheet name="INVOICE2" sheetId="14" state="visible" r:id="rId14"/>
    <sheet name="INVOICE5" sheetId="15" state="visible" r:id="rId15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1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22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①</t>
        </is>
      </c>
      <c r="E14" s="232" t="n">
        <v>0</v>
      </c>
      <c r="F14" s="361" t="n">
        <v>0</v>
      </c>
      <c r="G14" s="362" t="n">
        <v>0</v>
      </c>
      <c r="H14" s="363" t="n">
        <v>0</v>
      </c>
      <c r="I14" s="364" t="n">
        <v>0</v>
      </c>
      <c r="J14" s="365" t="n"/>
      <c r="R14" s="147">
        <f>SUM(#REF!)</f>
        <v/>
      </c>
    </row>
    <row r="16">
      <c r="I16" s="366" t="n"/>
    </row>
    <row r="17">
      <c r="I17" s="367">
        <f>SUM(#REF!)</f>
        <v/>
      </c>
    </row>
    <row r="18">
      <c r="I18" s="367">
        <f>I14-I17</f>
        <v/>
      </c>
    </row>
    <row r="19">
      <c r="I19" s="367">
        <f>I18+'Invoice-4 (TESTER)'!I14</f>
        <v/>
      </c>
    </row>
    <row r="21">
      <c r="I21" s="366" t="n"/>
    </row>
    <row r="22">
      <c r="I22" s="368" t="n"/>
    </row>
  </sheetData>
  <autoFilter ref="A13:M14"/>
  <mergeCells count="2">
    <mergeCell ref="B14:C14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21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197" t="n"/>
      <c r="B14" s="328" t="n"/>
      <c r="C14" s="339" t="n"/>
      <c r="D14" s="176" t="inlineStr">
        <is>
          <t xml:space="preserve">   Sub Total ②</t>
        </is>
      </c>
      <c r="E14" s="232" t="n">
        <v>0</v>
      </c>
      <c r="F14" s="361" t="n">
        <v>0</v>
      </c>
      <c r="G14" s="362" t="n">
        <v>0</v>
      </c>
      <c r="H14" s="363" t="n">
        <v>0</v>
      </c>
      <c r="I14" s="369" t="n">
        <v>0</v>
      </c>
      <c r="J14" s="365" t="n"/>
    </row>
    <row r="15" ht="27" customHeight="1" s="338">
      <c r="D15" s="180" t="n"/>
      <c r="E15" s="247">
        <f>E14+'Invoice-1 '!E14</f>
        <v/>
      </c>
      <c r="F15" s="370" t="n"/>
      <c r="G15" s="370">
        <f>G14+'Invoice-1 '!G14</f>
        <v/>
      </c>
      <c r="H15" s="371" t="n"/>
      <c r="I15" s="365">
        <f>I14+'Invoice-1 '!I14</f>
        <v/>
      </c>
      <c r="J15" s="371" t="n"/>
    </row>
    <row r="16" ht="18.75" customHeight="1" s="338">
      <c r="E16" s="182" t="n"/>
      <c r="F16" s="372" t="n"/>
      <c r="G16" s="372" t="n"/>
    </row>
    <row r="17">
      <c r="J17" s="373" t="n"/>
    </row>
    <row r="18">
      <c r="H18" s="352" t="inlineStr">
        <is>
          <t>AFURA</t>
        </is>
      </c>
      <c r="I18" s="367">
        <f>SUM(#REF!)</f>
        <v/>
      </c>
      <c r="J18" s="373" t="n"/>
    </row>
    <row r="19">
      <c r="I19" s="367" t="n"/>
    </row>
    <row r="20">
      <c r="I20" s="366" t="n"/>
    </row>
    <row r="21">
      <c r="I21" s="368" t="n"/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4">
        <f>ROUND(#REF!*1.0432,0)</f>
        <v/>
      </c>
      <c r="W13" s="35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③</t>
        </is>
      </c>
      <c r="E14" s="232" t="n">
        <v>0</v>
      </c>
      <c r="F14" s="375" t="n">
        <v>0</v>
      </c>
      <c r="G14" s="376" t="n">
        <v>0</v>
      </c>
      <c r="H14" s="369" t="n">
        <v>0</v>
      </c>
      <c r="I14" s="369" t="n">
        <v>0</v>
      </c>
      <c r="J14" s="365" t="n"/>
      <c r="X14" s="377" t="n"/>
    </row>
    <row r="15" ht="27" customHeight="1" s="338" thickBot="1">
      <c r="A15" s="190" t="n"/>
      <c r="B15" s="191" t="n"/>
      <c r="C15" s="191" t="n"/>
      <c r="D15" s="192" t="n"/>
      <c r="E15" s="251">
        <f>E14+'Invoice-2'!E15</f>
        <v/>
      </c>
      <c r="F15" s="378" t="n"/>
      <c r="G15" s="379">
        <f>'Invoice-1 '!G14+'Invoice-2'!G14+'Invoice-3'!G14</f>
        <v/>
      </c>
      <c r="H15" s="371" t="n"/>
      <c r="I15" s="365">
        <f>I14+'Invoice-2'!I15</f>
        <v/>
      </c>
      <c r="J15" s="371" t="n"/>
    </row>
    <row r="16" ht="18.75" customHeight="1" s="338">
      <c r="E16" s="182" t="n"/>
      <c r="F16" s="372" t="n"/>
      <c r="G16" s="372" t="n"/>
    </row>
    <row r="17" ht="23.25" customHeight="1" s="338">
      <c r="G17" s="380" t="n"/>
      <c r="I17" s="381" t="n"/>
      <c r="L17" s="382" t="n"/>
    </row>
    <row r="18">
      <c r="H18" s="352" t="inlineStr">
        <is>
          <t>DD</t>
        </is>
      </c>
      <c r="I18" s="381">
        <f>SUM(#REF!)+'Invoice-4 (TESTER)'!#REF!</f>
        <v/>
      </c>
      <c r="L18" s="382">
        <f>#REF!+#REF!+#REF!+#REF!+#REF!+#REF!</f>
        <v/>
      </c>
    </row>
    <row r="19">
      <c r="H19" s="352" t="inlineStr">
        <is>
          <t>COCOCHI</t>
        </is>
      </c>
      <c r="I19" s="381">
        <f>SUM(#REF!)+'Invoice-4 (TESTER)'!I20</f>
        <v/>
      </c>
      <c r="L19" s="382">
        <f>SUM(#REF!)+#REF!+#REF!+#REF!+#REF!+#REF!+#REF!</f>
        <v/>
      </c>
    </row>
    <row r="20">
      <c r="H20" s="352" t="inlineStr">
        <is>
          <t>EVLISS</t>
        </is>
      </c>
      <c r="I20" s="381">
        <f>SUM(#REF!)+'Invoice-4 (TESTER)'!I21</f>
        <v/>
      </c>
    </row>
    <row r="21">
      <c r="I21" s="383">
        <f>SUM(#REF!)</f>
        <v/>
      </c>
    </row>
    <row r="22">
      <c r="H22" s="352" t="inlineStr">
        <is>
          <t>Mccoy</t>
        </is>
      </c>
      <c r="I22" s="36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4" t="n">
        <v>0</v>
      </c>
      <c r="G14" s="385" t="n">
        <v>0</v>
      </c>
      <c r="H14" s="363" t="n">
        <v>0</v>
      </c>
      <c r="I14" s="369" t="n">
        <v>0</v>
      </c>
      <c r="J14" s="365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6" t="n"/>
      <c r="G15" s="386">
        <f>'Invoice-3'!G15+'Invoice-4 (TESTER)'!G14</f>
        <v/>
      </c>
      <c r="H15" s="387" t="n"/>
      <c r="I15" s="388">
        <f>'Invoice-3'!I15+'Invoice-4 (TESTER)'!I14</f>
        <v/>
      </c>
      <c r="J15" s="371" t="n"/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'!I14+'Invoice-4 (TESTER)'!I17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4" t="n">
        <v>0</v>
      </c>
      <c r="G14" s="390" t="n">
        <v>0</v>
      </c>
      <c r="H14" s="391" t="n">
        <v>0</v>
      </c>
      <c r="I14" s="392" t="n">
        <v>0</v>
      </c>
      <c r="J14" s="393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4" t="n">
        <v>0</v>
      </c>
      <c r="G15" s="395" t="n">
        <v>0</v>
      </c>
      <c r="H15" s="396" t="n">
        <v>0</v>
      </c>
      <c r="I15" s="397" t="n">
        <v>0</v>
      </c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21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5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0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100" t="n"/>
      <c r="B13" s="101" t="n"/>
      <c r="C13" s="422" t="n">
        <v>0</v>
      </c>
      <c r="D13" s="422" t="n">
        <v>0</v>
      </c>
      <c r="E13" s="423" t="inlineStr">
        <is>
          <t xml:space="preserve">  Sub Total １</t>
        </is>
      </c>
      <c r="F13" s="339" t="n"/>
      <c r="G13" s="424" t="n"/>
      <c r="H13" s="82" t="n"/>
      <c r="I13" s="425" t="n">
        <v>0</v>
      </c>
      <c r="J13" s="426" t="n">
        <v>0</v>
      </c>
      <c r="K13" s="426" t="n">
        <v>0</v>
      </c>
      <c r="L13" s="427" t="n">
        <v>0</v>
      </c>
      <c r="M13" s="428" t="n">
        <v>0</v>
      </c>
      <c r="N13" s="140" t="n">
        <v>0</v>
      </c>
      <c r="O13" s="429" t="n">
        <v>0</v>
      </c>
      <c r="Q13" s="430">
        <f>SUM(#REF!)</f>
        <v/>
      </c>
      <c r="R13" s="431" t="n"/>
    </row>
    <row r="14">
      <c r="D14" s="432">
        <f>'INVOICE(無償サンプル抜き価格)'!H20+'INVOICE(無償サンプル抜き価格)'!#REF!+'Invoice-4 (TESTER)'!E14</f>
        <v/>
      </c>
      <c r="Q14" s="433" t="n"/>
    </row>
    <row r="15">
      <c r="D15" s="434" t="n"/>
      <c r="M15" s="435" t="n"/>
      <c r="Q15" s="433" t="n"/>
    </row>
    <row r="16">
      <c r="N16" s="436" t="n"/>
    </row>
    <row r="17">
      <c r="M17" s="437" t="n"/>
      <c r="N17" s="436" t="n"/>
    </row>
    <row r="18">
      <c r="M18" s="437" t="n"/>
      <c r="N18" s="436" t="n"/>
      <c r="P18" s="438" t="n"/>
    </row>
    <row r="19" ht="26.25" customHeight="1" s="338">
      <c r="M19" s="439" t="n"/>
      <c r="N19" s="436" t="n"/>
      <c r="P19" s="438" t="n"/>
    </row>
    <row r="20">
      <c r="N20" s="440" t="n"/>
    </row>
    <row r="21">
      <c r="M21" s="435" t="n"/>
    </row>
  </sheetData>
  <autoFilter ref="A11:W14"/>
  <mergeCells count="1">
    <mergeCell ref="E13:G13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1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4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4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4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4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4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3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1" t="inlineStr">
        <is>
          <t>Case</t>
        </is>
      </c>
      <c r="D12" s="442" t="inlineStr">
        <is>
          <t>Q'ty</t>
        </is>
      </c>
      <c r="E12" s="443" t="inlineStr">
        <is>
          <t>Description of goods</t>
        </is>
      </c>
      <c r="F12" s="443" t="inlineStr">
        <is>
          <t>Наименование ДС англ</t>
        </is>
      </c>
      <c r="G12" s="443" t="inlineStr">
        <is>
          <t>Наименование ДС рус</t>
        </is>
      </c>
      <c r="H12" s="443" t="inlineStr">
        <is>
          <t>Contents</t>
        </is>
      </c>
      <c r="I12" s="444" t="inlineStr">
        <is>
          <t>Measurement</t>
        </is>
      </c>
      <c r="J12" s="444" t="n"/>
      <c r="K12" s="444" t="inlineStr">
        <is>
          <t>Net Weight(kg)</t>
        </is>
      </c>
      <c r="L12" s="444" t="n"/>
      <c r="M12" s="444" t="n"/>
      <c r="N12" s="444" t="inlineStr">
        <is>
          <t>Gross Weight</t>
        </is>
      </c>
      <c r="O12" s="445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6" t="n"/>
      <c r="D13" s="447" t="n"/>
      <c r="E13" s="448" t="n"/>
      <c r="F13" s="448" t="n"/>
      <c r="G13" s="448" t="n"/>
      <c r="H13" s="448" t="n"/>
      <c r="I13" s="449" t="inlineStr">
        <is>
          <t>Case</t>
        </is>
      </c>
      <c r="J13" s="450" t="inlineStr">
        <is>
          <t>Total</t>
        </is>
      </c>
      <c r="K13" s="451" t="inlineStr">
        <is>
          <t>Case</t>
        </is>
      </c>
      <c r="L13" s="451" t="n"/>
      <c r="M13" s="112" t="inlineStr">
        <is>
          <t>Total</t>
        </is>
      </c>
      <c r="N13" s="449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A14" s="79" t="n"/>
      <c r="B14" s="80" t="n"/>
      <c r="C14" s="422">
        <f>SUM(#REF!)</f>
        <v/>
      </c>
      <c r="D14" s="422">
        <f>SUM(#REF!)</f>
        <v/>
      </c>
      <c r="E14" s="423" t="inlineStr">
        <is>
          <t xml:space="preserve">  Sub Total 2</t>
        </is>
      </c>
      <c r="F14" s="339" t="n"/>
      <c r="G14" s="424" t="n"/>
      <c r="H14" s="82" t="n"/>
      <c r="I14" s="452" t="n">
        <v>0</v>
      </c>
      <c r="J14" s="453" t="n">
        <v>0</v>
      </c>
      <c r="K14" s="453" t="n">
        <v>0</v>
      </c>
      <c r="L14" s="454" t="n">
        <v>0</v>
      </c>
      <c r="M14" s="455" t="n">
        <v>0</v>
      </c>
      <c r="N14" s="86" t="n">
        <v>0</v>
      </c>
      <c r="O14" s="456" t="n">
        <v>0</v>
      </c>
      <c r="Q14" s="431">
        <f>SUM(#REF!)</f>
        <v/>
      </c>
      <c r="R14" s="431" t="n"/>
    </row>
    <row r="15" ht="32.1" customFormat="1" customHeight="1" s="12">
      <c r="A15" s="26" t="n"/>
      <c r="B15" s="26" t="n"/>
      <c r="C15" s="457">
        <f>C14+'PL1'!C13</f>
        <v/>
      </c>
      <c r="D15" s="457">
        <f>D14+'PL1'!D13</f>
        <v/>
      </c>
      <c r="E15" s="26" t="n"/>
      <c r="F15" s="26" t="n"/>
      <c r="G15" s="26" t="n"/>
      <c r="H15" s="26" t="n"/>
      <c r="I15" s="26" t="n"/>
      <c r="J15" s="458">
        <f>J14+'PL1'!J13</f>
        <v/>
      </c>
      <c r="K15" s="26" t="n"/>
      <c r="L15" s="459" t="n"/>
      <c r="M15" s="458">
        <f>M14+'PL1'!M13</f>
        <v/>
      </c>
      <c r="N15" s="26" t="n"/>
      <c r="O15" s="460">
        <f>O14+'PL1'!O13</f>
        <v/>
      </c>
      <c r="P15" s="56" t="n"/>
      <c r="Q15" s="461">
        <f>Q14+'PL1'!Q13</f>
        <v/>
      </c>
      <c r="R15" s="56" t="n"/>
      <c r="S15" s="287" t="n"/>
      <c r="T15" s="288" t="n"/>
      <c r="U15" s="288" t="n"/>
    </row>
    <row r="16">
      <c r="D16" s="434" t="n"/>
      <c r="M16" s="462" t="n"/>
      <c r="Q16" s="52" t="n"/>
    </row>
    <row r="17">
      <c r="N17" s="436" t="n"/>
      <c r="Q17" s="52" t="n"/>
    </row>
    <row r="18">
      <c r="L18" s="33" t="inlineStr">
        <is>
          <t>HIMELABO</t>
        </is>
      </c>
      <c r="M18" s="437">
        <f>#REF!</f>
        <v/>
      </c>
      <c r="N18" s="436">
        <f>SUM('Invoice-2'!#REF!)</f>
        <v/>
      </c>
      <c r="Q18" s="52" t="n"/>
    </row>
    <row r="19">
      <c r="L19" s="33" t="inlineStr">
        <is>
          <t>SUNSORIT</t>
        </is>
      </c>
      <c r="M19" s="437">
        <f>SUM(#REF!)</f>
        <v/>
      </c>
      <c r="N19" s="440">
        <f>SUM('Invoice-2'!#REF!)</f>
        <v/>
      </c>
      <c r="P19" s="438" t="n"/>
      <c r="Q19" s="52" t="n"/>
    </row>
    <row r="20">
      <c r="L20" s="33" t="inlineStr">
        <is>
          <t>ELEGADOLL</t>
        </is>
      </c>
      <c r="M20" s="463">
        <f>SUM(#REF!)</f>
        <v/>
      </c>
      <c r="N20" s="436">
        <f>SUM('Invoice-2'!#REF!)+O20</f>
        <v/>
      </c>
      <c r="O20" s="33">
        <f>SUM('Invoice-5 (TESTER) '!#REF!)</f>
        <v/>
      </c>
      <c r="P20" s="438" t="n"/>
      <c r="Q20" s="52" t="n"/>
    </row>
    <row r="21">
      <c r="L21" s="33" t="inlineStr">
        <is>
          <t>MAYURI</t>
        </is>
      </c>
      <c r="M21" s="437">
        <f>SUM(#REF!)</f>
        <v/>
      </c>
      <c r="N21" s="440">
        <f>SUM('Invoice-2'!#REF!)+O21</f>
        <v/>
      </c>
      <c r="O21" s="33">
        <f>'Invoice-5 (TESTER) '!#REF!</f>
        <v/>
      </c>
    </row>
    <row r="22">
      <c r="L22" s="33" t="inlineStr">
        <is>
          <t>ATMORE</t>
        </is>
      </c>
      <c r="M22" s="437">
        <f>SUM(#REF!)</f>
        <v/>
      </c>
      <c r="N22" s="33">
        <f>'Invoice-2'!#REF!</f>
        <v/>
      </c>
    </row>
    <row r="23">
      <c r="L23" s="33" t="inlineStr">
        <is>
          <t>Dime Health</t>
        </is>
      </c>
      <c r="M23" s="437">
        <f>SUM(#REF!)</f>
        <v/>
      </c>
      <c r="N23" s="33">
        <f>SUM('Invoice-2'!#REF!)</f>
        <v/>
      </c>
    </row>
    <row r="24">
      <c r="L24" s="33" t="inlineStr">
        <is>
          <t>LAPIDEM</t>
        </is>
      </c>
      <c r="M24" s="437">
        <f>SUM(#REF!)+'PL1'!#REF!</f>
        <v/>
      </c>
      <c r="N24" s="33">
        <f>SUM('Invoice-2'!#REF!)</f>
        <v/>
      </c>
      <c r="O24" s="33">
        <f>SUM('Invoice-4 (TESTER)'!#REF!)</f>
        <v/>
      </c>
      <c r="Q24" s="53">
        <f>N24+O24</f>
        <v/>
      </c>
    </row>
    <row r="25">
      <c r="L25" s="33" t="inlineStr">
        <is>
          <t>ROSY</t>
        </is>
      </c>
      <c r="M25" s="437">
        <f>SUM(#REF!)</f>
        <v/>
      </c>
      <c r="N25" s="33">
        <f>SUM('Invoice-2'!#REF!)+O25</f>
        <v/>
      </c>
      <c r="O25" s="33">
        <f>SUM('Invoice-5 (TESTER) '!#REF!)</f>
        <v/>
      </c>
    </row>
    <row r="26">
      <c r="L26" s="33" t="inlineStr">
        <is>
          <t>ESTLABO</t>
        </is>
      </c>
    </row>
    <row r="28">
      <c r="M28" s="464">
        <f>#REF!+#REF!</f>
        <v/>
      </c>
    </row>
  </sheetData>
  <autoFilter ref="A11:W15"/>
  <mergeCells count="1">
    <mergeCell ref="E14:G14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3" t="inlineStr">
        <is>
          <t>梱包サイズ(Ｍ3）</t>
        </is>
      </c>
      <c r="J11" s="465" t="n"/>
      <c r="K11" s="413" t="inlineStr">
        <is>
          <t>ネット重量(kg)</t>
        </is>
      </c>
      <c r="L11" s="466" t="n"/>
      <c r="M11" s="465" t="n"/>
      <c r="N11" s="467" t="inlineStr">
        <is>
          <t>総重量(kg)</t>
        </is>
      </c>
      <c r="O11" s="468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16" t="n"/>
      <c r="B13" s="117" t="n"/>
      <c r="C13" s="469">
        <f>#REF!+'PL2'!C15</f>
        <v/>
      </c>
      <c r="D13" s="470">
        <f>#REF!+'PL2'!D15</f>
        <v/>
      </c>
      <c r="E13" s="336" t="inlineStr">
        <is>
          <t>TOTAL</t>
        </is>
      </c>
      <c r="F13" s="471" t="n"/>
      <c r="G13" s="471" t="n"/>
      <c r="H13" s="117" t="n"/>
      <c r="I13" s="117" t="n">
        <v>0</v>
      </c>
      <c r="J13" s="472" t="n">
        <v>0</v>
      </c>
      <c r="K13" s="117" t="n">
        <v>0</v>
      </c>
      <c r="L13" s="473" t="n">
        <v>0</v>
      </c>
      <c r="M13" s="472" t="n">
        <v>0</v>
      </c>
      <c r="N13" s="117" t="n">
        <v>0</v>
      </c>
      <c r="O13" s="474" t="n">
        <v>0</v>
      </c>
      <c r="P13" s="56" t="n"/>
      <c r="Q13" s="461">
        <f>'PL2'!Q15+'PL3'!#REF!</f>
        <v/>
      </c>
      <c r="R13" s="56" t="n"/>
      <c r="S13" s="287" t="n"/>
      <c r="T13" s="288" t="n"/>
      <c r="U13" s="288" t="n"/>
    </row>
    <row r="14">
      <c r="D14" s="434" t="n"/>
      <c r="M14" s="435" t="n">
        <v>1156.743</v>
      </c>
      <c r="P14" s="54" t="n"/>
      <c r="Q14" s="54" t="n"/>
      <c r="S14" s="286" t="n"/>
    </row>
    <row r="15">
      <c r="M15" s="475">
        <f>M14-M13</f>
        <v/>
      </c>
      <c r="N15" s="436" t="n"/>
      <c r="O15" s="33" t="n">
        <v>1403.823</v>
      </c>
      <c r="P15" s="54" t="n"/>
      <c r="Q15" s="476" t="n"/>
      <c r="S15" s="286" t="n"/>
    </row>
    <row r="16">
      <c r="N16" s="436" t="n"/>
      <c r="O16" s="462">
        <f>O13-O15</f>
        <v/>
      </c>
      <c r="P16" s="54" t="n"/>
      <c r="Q16" s="54" t="n"/>
      <c r="S16" s="286" t="n"/>
    </row>
    <row r="17">
      <c r="K17" s="33" t="inlineStr">
        <is>
          <t>AISHODO</t>
        </is>
      </c>
      <c r="L17" s="437">
        <f>SUM(#REF!)</f>
        <v/>
      </c>
      <c r="M17" s="33">
        <f>SUM('Invoice-3'!#REF!)</f>
        <v/>
      </c>
      <c r="N17" s="436" t="n"/>
      <c r="P17" s="477" t="n"/>
      <c r="Q17" s="54" t="n"/>
      <c r="S17" s="286" t="n"/>
    </row>
    <row r="18">
      <c r="K18" s="33" t="inlineStr">
        <is>
          <t>MEDION</t>
        </is>
      </c>
      <c r="L18" s="437">
        <f>SUM(#REF!)</f>
        <v/>
      </c>
      <c r="M18" s="437">
        <f>SUM('Invoice-3'!#REF!)+N18</f>
        <v/>
      </c>
      <c r="N18" s="436">
        <f>SUM('Invoice-5 (TESTER) '!#REF!)</f>
        <v/>
      </c>
      <c r="P18" s="478" t="n"/>
    </row>
    <row r="19">
      <c r="K19" s="33" t="inlineStr">
        <is>
          <t>McCoy</t>
        </is>
      </c>
      <c r="L19" s="437">
        <f>SUM(#REF!)</f>
        <v/>
      </c>
      <c r="M19" s="437">
        <f>SUM('Invoice-3'!#REF!)+N19</f>
        <v/>
      </c>
      <c r="N19" s="440">
        <f>SUM('Invoice-5 (TESTER) '!#REF!)</f>
        <v/>
      </c>
      <c r="P19" s="479" t="n"/>
    </row>
    <row r="20">
      <c r="K20" s="33" t="inlineStr">
        <is>
          <t>LUXCES</t>
        </is>
      </c>
      <c r="L20" s="437">
        <f>SUM(#REF!)</f>
        <v/>
      </c>
      <c r="M20" s="437">
        <f>SUM('Invoice-3'!#REF!)</f>
        <v/>
      </c>
      <c r="N20" s="437" t="n"/>
    </row>
    <row r="21">
      <c r="K21" s="33" t="inlineStr">
        <is>
          <t>EVLISS</t>
        </is>
      </c>
      <c r="L21" s="437">
        <f>SUM(#REF!)</f>
        <v/>
      </c>
      <c r="M21" s="437">
        <f>SUM('Invoice-3'!#REF!)</f>
        <v/>
      </c>
      <c r="Q21" s="54" t="n"/>
    </row>
    <row r="22">
      <c r="K22" s="33" t="inlineStr">
        <is>
          <t>PROLABO</t>
        </is>
      </c>
      <c r="L22" s="437">
        <f>SUM(#REF!)</f>
        <v/>
      </c>
      <c r="M22" s="437">
        <f>SUM('Invoice-3'!#REF!)</f>
        <v/>
      </c>
    </row>
    <row r="23">
      <c r="K23" s="33" t="inlineStr">
        <is>
          <t>cocochi</t>
        </is>
      </c>
      <c r="L23" s="437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37">
        <f>SUM(#REF!)</f>
        <v/>
      </c>
      <c r="M25" s="480">
        <f>SUM('Invoice-3'!#REF!)</f>
        <v/>
      </c>
    </row>
    <row r="26">
      <c r="K26" s="33" t="inlineStr">
        <is>
          <t>GLOW</t>
        </is>
      </c>
      <c r="L26" s="437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37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Salon de Flouveil</t>
        </is>
      </c>
      <c r="B3" t="inlineStr">
        <is>
          <t>《Salon de Flouveil》EF Cleansing</t>
        </is>
      </c>
      <c r="C3" t="inlineStr"/>
      <c r="D3" t="inlineStr">
        <is>
          <t>4949775100064</t>
        </is>
      </c>
      <c r="E3" t="inlineStr">
        <is>
          <t>3.0</t>
        </is>
      </c>
      <c r="F3" t="inlineStr">
        <is>
          <t>1793</t>
        </is>
      </c>
      <c r="G3" t="inlineStr">
        <is>
          <t>0</t>
        </is>
      </c>
    </row>
    <row r="4">
      <c r="A4" t="inlineStr">
        <is>
          <t>Salon de Flouveil</t>
        </is>
      </c>
      <c r="B4" t="inlineStr">
        <is>
          <t>《Salon de Flouveil》EF Emulsion</t>
        </is>
      </c>
      <c r="C4" t="inlineStr"/>
      <c r="D4" t="inlineStr">
        <is>
          <t>4949775100095</t>
        </is>
      </c>
      <c r="E4" t="inlineStr">
        <is>
          <t>23.0</t>
        </is>
      </c>
      <c r="F4" t="inlineStr">
        <is>
          <t>2192</t>
        </is>
      </c>
      <c r="G4" t="inlineStr">
        <is>
          <t>0</t>
        </is>
      </c>
    </row>
    <row r="5">
      <c r="A5" t="inlineStr">
        <is>
          <t>Salon de Flouveil</t>
        </is>
      </c>
      <c r="B5" t="inlineStr">
        <is>
          <t>《Salon de Flouveil》RC Emulsion</t>
        </is>
      </c>
      <c r="C5" t="inlineStr"/>
      <c r="D5" t="inlineStr">
        <is>
          <t>4949775100040</t>
        </is>
      </c>
      <c r="E5" t="inlineStr">
        <is>
          <t>45.0</t>
        </is>
      </c>
      <c r="F5" t="inlineStr">
        <is>
          <t>4373</t>
        </is>
      </c>
      <c r="G5" t="inlineStr">
        <is>
          <t>0</t>
        </is>
      </c>
    </row>
    <row r="6">
      <c r="A6" t="inlineStr">
        <is>
          <t>Salon de Flouveil</t>
        </is>
      </c>
      <c r="B6" t="inlineStr">
        <is>
          <t>《Salon de Flouveil》GRAND FLOUVEIL Treatment Foam</t>
        </is>
      </c>
      <c r="C6" t="inlineStr"/>
      <c r="D6" t="inlineStr">
        <is>
          <t>4949775100668</t>
        </is>
      </c>
      <c r="E6" t="inlineStr">
        <is>
          <t>4.0</t>
        </is>
      </c>
      <c r="F6" t="inlineStr">
        <is>
          <t>3985</t>
        </is>
      </c>
      <c r="G6" t="inlineStr">
        <is>
          <t>0</t>
        </is>
      </c>
    </row>
    <row r="7">
      <c r="A7" t="inlineStr">
        <is>
          <t>Relent</t>
        </is>
      </c>
      <c r="B7" t="inlineStr">
        <is>
          <t>《Relent》La Cerarl Doreor serum 30ml</t>
        </is>
      </c>
      <c r="C7" t="inlineStr">
        <is>
          <t>5802052</t>
        </is>
      </c>
      <c r="D7" t="inlineStr">
        <is>
          <t>2100058020529</t>
        </is>
      </c>
      <c r="E7" t="inlineStr">
        <is>
          <t>64.0</t>
        </is>
      </c>
      <c r="F7" t="inlineStr">
        <is>
          <t>3188</t>
        </is>
      </c>
      <c r="G7" t="inlineStr">
        <is>
          <t>0</t>
        </is>
      </c>
    </row>
    <row r="8">
      <c r="A8" t="inlineStr">
        <is>
          <t>Relent</t>
        </is>
      </c>
      <c r="B8" t="inlineStr">
        <is>
          <t>《Relent》La Cerarl Doreor Milk 80ml</t>
        </is>
      </c>
      <c r="C8" t="inlineStr">
        <is>
          <t>5802054</t>
        </is>
      </c>
      <c r="D8" t="inlineStr">
        <is>
          <t>2100058020543</t>
        </is>
      </c>
      <c r="E8" t="inlineStr">
        <is>
          <t>464.0</t>
        </is>
      </c>
      <c r="F8" t="inlineStr">
        <is>
          <t>3586</t>
        </is>
      </c>
      <c r="G8" t="inlineStr">
        <is>
          <t>0</t>
        </is>
      </c>
    </row>
    <row r="9">
      <c r="A9" t="inlineStr">
        <is>
          <t>Relent</t>
        </is>
      </c>
      <c r="B9" t="inlineStr">
        <is>
          <t>《Relent》La Cerarl Doreor Body Shampoo</t>
        </is>
      </c>
      <c r="C9" t="inlineStr">
        <is>
          <t>5802536</t>
        </is>
      </c>
      <c r="D9" t="inlineStr">
        <is>
          <t>2100058025364</t>
        </is>
      </c>
      <c r="E9" t="inlineStr">
        <is>
          <t>66.0</t>
        </is>
      </c>
      <c r="F9" t="inlineStr">
        <is>
          <t>1368</t>
        </is>
      </c>
      <c r="G9" t="inlineStr">
        <is>
          <t>0</t>
        </is>
      </c>
    </row>
    <row r="10">
      <c r="A10" t="inlineStr">
        <is>
          <t>RELENT PRO</t>
        </is>
      </c>
      <c r="B10" t="inlineStr">
        <is>
          <t>《RELENT PRO》La Cerarl Doreor Cleansing 270g (Остаток 105)</t>
        </is>
      </c>
      <c r="C10" t="inlineStr">
        <is>
          <t>5802553</t>
        </is>
      </c>
      <c r="D10" t="inlineStr">
        <is>
          <t>2100058025531</t>
        </is>
      </c>
      <c r="E10" t="inlineStr">
        <is>
          <t>565.0</t>
        </is>
      </c>
      <c r="F10" t="inlineStr">
        <is>
          <t>6234</t>
        </is>
      </c>
      <c r="G10" t="inlineStr">
        <is>
          <t>0</t>
        </is>
      </c>
    </row>
    <row r="11">
      <c r="A11" t="inlineStr">
        <is>
          <t>CBON</t>
        </is>
      </c>
      <c r="B11" t="inlineStr">
        <is>
          <t>《CBON》 ABILITY MOIST GEL</t>
        </is>
      </c>
      <c r="C11" t="inlineStr"/>
      <c r="D11" t="inlineStr">
        <is>
          <t>4953035036499</t>
        </is>
      </c>
      <c r="E11" t="inlineStr">
        <is>
          <t>653.0</t>
        </is>
      </c>
      <c r="F11" t="inlineStr">
        <is>
          <t>2188</t>
        </is>
      </c>
      <c r="G11" t="inlineStr">
        <is>
          <t>0</t>
        </is>
      </c>
    </row>
    <row r="12">
      <c r="A12" t="inlineStr">
        <is>
          <t>CBON</t>
        </is>
      </c>
      <c r="B12" t="inlineStr">
        <is>
          <t>《CBON》 FACIALIST DUAL MOIST LOTION Q  (120ml)</t>
        </is>
      </c>
      <c r="C12" t="inlineStr">
        <is>
          <t>A0001103</t>
        </is>
      </c>
      <c r="D12" t="inlineStr">
        <is>
          <t>4953035038981</t>
        </is>
      </c>
      <c r="E12" t="inlineStr">
        <is>
          <t>43.0</t>
        </is>
      </c>
      <c r="F12" t="inlineStr">
        <is>
          <t>2625</t>
        </is>
      </c>
      <c r="G12" t="inlineStr">
        <is>
          <t>0</t>
        </is>
      </c>
    </row>
    <row r="13">
      <c r="A13" t="inlineStr">
        <is>
          <t>CBON</t>
        </is>
      </c>
      <c r="B13" t="inlineStr">
        <is>
          <t>《CBON》 FACIALIST DUAL MOIST LOTION (300ml)</t>
        </is>
      </c>
      <c r="C13" t="inlineStr"/>
      <c r="D13" t="inlineStr">
        <is>
          <t>4953035038998</t>
        </is>
      </c>
      <c r="E13" t="inlineStr">
        <is>
          <t>43.0</t>
        </is>
      </c>
      <c r="F13" t="inlineStr">
        <is>
          <t>5688</t>
        </is>
      </c>
      <c r="G13" t="inlineStr">
        <is>
          <t>0</t>
        </is>
      </c>
    </row>
    <row r="14">
      <c r="A14" t="inlineStr">
        <is>
          <t>CBON</t>
        </is>
      </c>
      <c r="B14" t="inlineStr">
        <is>
          <t>《CBON》 FACIALIST SKIN  CONDITIONER Q</t>
        </is>
      </c>
      <c r="C14" t="inlineStr">
        <is>
          <t>A0001105</t>
        </is>
      </c>
      <c r="D14" t="inlineStr">
        <is>
          <t>4953035039001</t>
        </is>
      </c>
      <c r="E14" t="inlineStr">
        <is>
          <t>2.0</t>
        </is>
      </c>
      <c r="F14" t="inlineStr">
        <is>
          <t>2188</t>
        </is>
      </c>
      <c r="G14" t="inlineStr">
        <is>
          <t>0</t>
        </is>
      </c>
    </row>
    <row r="15">
      <c r="A15" t="inlineStr">
        <is>
          <t>CBON mini sample</t>
        </is>
      </c>
      <c r="B15" t="inlineStr">
        <is>
          <t>《CBON》FACIALIST TREATMENT MASSERa 10g</t>
        </is>
      </c>
      <c r="C15" t="inlineStr"/>
      <c r="D15" t="inlineStr"/>
      <c r="E15" t="inlineStr">
        <is>
          <t>2.0</t>
        </is>
      </c>
      <c r="F15" t="inlineStr"/>
      <c r="G15" t="inlineStr"/>
    </row>
    <row r="16">
      <c r="A16" t="inlineStr">
        <is>
          <t>CBON mini sample</t>
        </is>
      </c>
      <c r="B16" t="inlineStr">
        <is>
          <t>《CBON》 FACIALIST SKIN  CONDITIONER Q 1.5ml</t>
        </is>
      </c>
      <c r="C16" t="inlineStr"/>
      <c r="D16" t="inlineStr"/>
      <c r="E16" t="inlineStr">
        <is>
          <t>2.0</t>
        </is>
      </c>
      <c r="F16" t="inlineStr"/>
      <c r="G16" t="inlineStr"/>
    </row>
    <row r="17">
      <c r="A17" t="inlineStr">
        <is>
          <t>Quality 1st</t>
        </is>
      </c>
      <c r="B17" t="inlineStr">
        <is>
          <t>《Quality 1st》 GRANDMOIST HY100 32 will end of sale</t>
        </is>
      </c>
      <c r="C17" t="inlineStr"/>
      <c r="D17" t="inlineStr">
        <is>
          <t>4560401460552</t>
        </is>
      </c>
      <c r="E17" t="inlineStr">
        <is>
          <t>32.0</t>
        </is>
      </c>
      <c r="F17" t="inlineStr">
        <is>
          <t>1080</t>
        </is>
      </c>
      <c r="G17" t="inlineStr">
        <is>
          <t>0</t>
        </is>
      </c>
    </row>
    <row r="18">
      <c r="A18" t="inlineStr">
        <is>
          <t>Quality 1st</t>
        </is>
      </c>
      <c r="B18" t="inlineStr">
        <is>
          <t>QUALITY 1st DERMA LASER EX SUPER VC100 3</t>
        </is>
      </c>
      <c r="C18" t="inlineStr"/>
      <c r="D18" t="inlineStr">
        <is>
          <t>4560401461788</t>
        </is>
      </c>
      <c r="E18" t="inlineStr">
        <is>
          <t>32.0</t>
        </is>
      </c>
      <c r="F18" t="inlineStr">
        <is>
          <t>499</t>
        </is>
      </c>
      <c r="G18" t="inlineStr">
        <is>
          <t>0</t>
        </is>
      </c>
    </row>
    <row r="19">
      <c r="A19" t="inlineStr">
        <is>
          <t>Quality 1st</t>
        </is>
      </c>
      <c r="B19" t="inlineStr">
        <is>
          <t>QUALITY 1st DERMA LASER SUPER GLUTATHIONE 100 7</t>
        </is>
      </c>
      <c r="C19" t="inlineStr"/>
      <c r="D19" t="inlineStr">
        <is>
          <t>4560401461818</t>
        </is>
      </c>
      <c r="E19" t="inlineStr">
        <is>
          <t>42.0</t>
        </is>
      </c>
      <c r="F19" t="inlineStr">
        <is>
          <t>499</t>
        </is>
      </c>
      <c r="G19" t="inlineStr">
        <is>
          <t>0</t>
        </is>
      </c>
    </row>
    <row r="20">
      <c r="A20" t="inlineStr">
        <is>
          <t>CHANSON</t>
        </is>
      </c>
      <c r="B20" t="inlineStr">
        <is>
          <t>《CHANSON》LIFT MASSAGE</t>
        </is>
      </c>
      <c r="C20" t="inlineStr"/>
      <c r="D20" t="inlineStr"/>
      <c r="E20" t="inlineStr">
        <is>
          <t>32.0</t>
        </is>
      </c>
      <c r="F20" t="inlineStr"/>
      <c r="G20" t="inlineStr"/>
    </row>
    <row r="21">
      <c r="A21" t="inlineStr">
        <is>
          <t>CHANSON</t>
        </is>
      </c>
      <c r="B21" t="inlineStr">
        <is>
          <t>《CHANSON》SERKIS CLEANSING OIL</t>
        </is>
      </c>
      <c r="C21" t="inlineStr"/>
      <c r="D21" t="inlineStr">
        <is>
          <t>4937610121671</t>
        </is>
      </c>
      <c r="E21" t="inlineStr">
        <is>
          <t>4.0</t>
        </is>
      </c>
      <c r="F21" t="inlineStr">
        <is>
          <t>2051</t>
        </is>
      </c>
      <c r="G21" t="inlineStr">
        <is>
          <t>0</t>
        </is>
      </c>
    </row>
    <row r="22">
      <c r="A22" t="inlineStr">
        <is>
          <t>CHANSON</t>
        </is>
      </c>
      <c r="B22" t="inlineStr">
        <is>
          <t>《CHANSON》SERKIS MOIST WASH</t>
        </is>
      </c>
      <c r="C22" t="inlineStr"/>
      <c r="D22" t="inlineStr">
        <is>
          <t>4937610121992</t>
        </is>
      </c>
      <c r="E22" t="inlineStr">
        <is>
          <t>24.0</t>
        </is>
      </c>
      <c r="F22" t="inlineStr">
        <is>
          <t>2051</t>
        </is>
      </c>
      <c r="G22" t="inlineStr">
        <is>
          <t>0</t>
        </is>
      </c>
    </row>
    <row r="23">
      <c r="A23" t="inlineStr">
        <is>
          <t>Hime Labo</t>
        </is>
      </c>
      <c r="B23" t="inlineStr">
        <is>
          <t>《Hime Labo》Body lotion</t>
        </is>
      </c>
      <c r="C23" t="inlineStr"/>
      <c r="D23" t="inlineStr">
        <is>
          <t>103</t>
        </is>
      </c>
      <c r="E23" t="inlineStr">
        <is>
          <t>42.0</t>
        </is>
      </c>
      <c r="F23" t="inlineStr">
        <is>
          <t>1023</t>
        </is>
      </c>
      <c r="G23" t="inlineStr">
        <is>
          <t>0</t>
        </is>
      </c>
    </row>
    <row r="24">
      <c r="A24" t="inlineStr">
        <is>
          <t>Hime Labo</t>
        </is>
      </c>
      <c r="B24" t="inlineStr">
        <is>
          <t>《Hime Labo》Washing mini soap</t>
        </is>
      </c>
      <c r="C24" t="inlineStr"/>
      <c r="D24" t="inlineStr">
        <is>
          <t>105</t>
        </is>
      </c>
      <c r="E24" t="inlineStr">
        <is>
          <t>32.0</t>
        </is>
      </c>
      <c r="F24" t="inlineStr">
        <is>
          <t>225</t>
        </is>
      </c>
      <c r="G24" t="inlineStr">
        <is>
          <t>0</t>
        </is>
      </c>
    </row>
    <row r="25">
      <c r="A25" t="inlineStr">
        <is>
          <t>Sunsorit</t>
        </is>
      </c>
      <c r="B25" t="inlineStr">
        <is>
          <t>《Sunsorit》 Skin Peel Bar （black）</t>
        </is>
      </c>
      <c r="C25" t="inlineStr"/>
      <c r="D25" t="inlineStr">
        <is>
          <t>100400</t>
        </is>
      </c>
      <c r="E25" t="inlineStr">
        <is>
          <t>42.0</t>
        </is>
      </c>
      <c r="F25" t="inlineStr">
        <is>
          <t>2922</t>
        </is>
      </c>
      <c r="G25" t="inlineStr">
        <is>
          <t>0</t>
        </is>
      </c>
    </row>
    <row r="26">
      <c r="A26" t="inlineStr">
        <is>
          <t>Sunsorit</t>
        </is>
      </c>
      <c r="B26" t="inlineStr">
        <is>
          <t>《Sunsorit》 Skin Peel Bar （red）small size</t>
        </is>
      </c>
      <c r="C26" t="inlineStr"/>
      <c r="D26" t="inlineStr">
        <is>
          <t>100306</t>
        </is>
      </c>
      <c r="E26" t="inlineStr">
        <is>
          <t>2.0</t>
        </is>
      </c>
      <c r="F26" t="inlineStr">
        <is>
          <t>312</t>
        </is>
      </c>
      <c r="G26" t="inlineStr">
        <is>
          <t>0</t>
        </is>
      </c>
    </row>
    <row r="27">
      <c r="A27" t="inlineStr">
        <is>
          <t>Kyo Tomo</t>
        </is>
      </c>
      <c r="B27" t="inlineStr">
        <is>
          <t>《Kyo Tomo》 HYDROGEN CAPSUL</t>
        </is>
      </c>
      <c r="C27" t="inlineStr"/>
      <c r="D27" t="inlineStr">
        <is>
          <t>4562410102416</t>
        </is>
      </c>
      <c r="E27" t="inlineStr">
        <is>
          <t>42.0</t>
        </is>
      </c>
      <c r="F27" t="inlineStr">
        <is>
          <t>6440</t>
        </is>
      </c>
      <c r="G27" t="inlineStr">
        <is>
          <t>0</t>
        </is>
      </c>
    </row>
    <row r="28">
      <c r="A28" t="inlineStr">
        <is>
          <t>Kyo Tomo</t>
        </is>
      </c>
      <c r="B28" t="inlineStr">
        <is>
          <t>《Kyo Tomo》FIJI BEAUTU MIST 150ml</t>
        </is>
      </c>
      <c r="C28" t="inlineStr"/>
      <c r="D28" t="inlineStr">
        <is>
          <t>4562410106384</t>
        </is>
      </c>
      <c r="E28" t="inlineStr">
        <is>
          <t>42.0</t>
        </is>
      </c>
      <c r="F28" t="inlineStr">
        <is>
          <t>910</t>
        </is>
      </c>
      <c r="G28" t="inlineStr">
        <is>
          <t>0</t>
        </is>
      </c>
    </row>
    <row r="29">
      <c r="A29" t="inlineStr">
        <is>
          <t>Elega Doll PRO</t>
        </is>
      </c>
      <c r="B29" t="inlineStr">
        <is>
          <t>《Elega Doll PRO》Fresh 98 Freeze Dry Gel Mask 10 sheets</t>
        </is>
      </c>
      <c r="C29" t="inlineStr"/>
      <c r="D29" t="inlineStr"/>
      <c r="E29" t="inlineStr">
        <is>
          <t>42.0</t>
        </is>
      </c>
      <c r="F29" t="inlineStr"/>
      <c r="G29" t="inlineStr"/>
    </row>
    <row r="30">
      <c r="A30" t="inlineStr">
        <is>
          <t>Atmore</t>
        </is>
      </c>
      <c r="B30" t="inlineStr">
        <is>
          <t>《Atmore》RYUKYU SOAP 200g</t>
        </is>
      </c>
      <c r="C30" t="inlineStr"/>
      <c r="D30" t="inlineStr">
        <is>
          <t>4589780290024</t>
        </is>
      </c>
      <c r="E30" t="inlineStr">
        <is>
          <t>5.0</t>
        </is>
      </c>
      <c r="F30" t="inlineStr">
        <is>
          <t>3400</t>
        </is>
      </c>
      <c r="G30" t="inlineStr">
        <is>
          <t>0</t>
        </is>
      </c>
    </row>
    <row r="31">
      <c r="A31" t="inlineStr">
        <is>
          <t>Olupono</t>
        </is>
      </c>
      <c r="B31" t="inlineStr">
        <is>
          <t>《Olupono》 OLUPONO　PLUS ZEN COLLECTION (HAND SOAP YUDZU)</t>
        </is>
      </c>
      <c r="C31" t="inlineStr"/>
      <c r="D31" t="inlineStr">
        <is>
          <t>4573152440193</t>
        </is>
      </c>
      <c r="E31" t="inlineStr">
        <is>
          <t>5.0</t>
        </is>
      </c>
      <c r="F31" t="inlineStr">
        <is>
          <t>1570</t>
        </is>
      </c>
      <c r="G31" t="inlineStr">
        <is>
          <t>0</t>
        </is>
      </c>
    </row>
    <row r="32">
      <c r="A32" t="inlineStr">
        <is>
          <t>Dime Health Care PRO</t>
        </is>
      </c>
      <c r="B32" t="inlineStr">
        <is>
          <t>《Dime Health Care PRO》PRO AMINO Seaweed CONDITIONER</t>
        </is>
      </c>
      <c r="C32" t="inlineStr"/>
      <c r="D32" t="inlineStr">
        <is>
          <t>4933656230025</t>
        </is>
      </c>
      <c r="E32" t="inlineStr">
        <is>
          <t>54.0</t>
        </is>
      </c>
      <c r="F32" t="inlineStr">
        <is>
          <t>1257</t>
        </is>
      </c>
      <c r="G32" t="inlineStr">
        <is>
          <t>30168</t>
        </is>
      </c>
    </row>
    <row r="33">
      <c r="A33" t="inlineStr">
        <is>
          <t>Emu No Shizuku</t>
        </is>
      </c>
      <c r="B33" t="inlineStr">
        <is>
          <t>《Emu No Shizuku》 Emu Oil body and skin care 100% natural.</t>
        </is>
      </c>
      <c r="C33" t="inlineStr"/>
      <c r="D33" t="inlineStr">
        <is>
          <t>4562496020116</t>
        </is>
      </c>
      <c r="E33" t="inlineStr">
        <is>
          <t>54.0</t>
        </is>
      </c>
      <c r="F33" t="inlineStr">
        <is>
          <t>1125</t>
        </is>
      </c>
      <c r="G33" t="inlineStr">
        <is>
          <t>0</t>
        </is>
      </c>
    </row>
    <row r="34">
      <c r="A34" t="inlineStr">
        <is>
          <t>Chikuhodo</t>
        </is>
      </c>
      <c r="B34" t="inlineStr">
        <is>
          <t>《Chikuhodo》FACE BRUSH POWDER RR-P5</t>
        </is>
      </c>
      <c r="C34" t="inlineStr"/>
      <c r="D34" t="inlineStr">
        <is>
          <t>RR-P5</t>
        </is>
      </c>
      <c r="E34" t="inlineStr">
        <is>
          <t>44.0</t>
        </is>
      </c>
      <c r="F34" t="inlineStr">
        <is>
          <t>4355</t>
        </is>
      </c>
      <c r="G34" t="inlineStr">
        <is>
          <t>0</t>
        </is>
      </c>
    </row>
    <row r="35">
      <c r="A35" t="inlineStr">
        <is>
          <t>Chikuhodo</t>
        </is>
      </c>
      <c r="B35" t="inlineStr">
        <is>
          <t>《Chikuhodo》LIQUID BRUSH RR-LQ3</t>
        </is>
      </c>
      <c r="C35" t="inlineStr"/>
      <c r="D35" t="inlineStr">
        <is>
          <t>RR-LQ3</t>
        </is>
      </c>
      <c r="E35" t="inlineStr">
        <is>
          <t>11.0</t>
        </is>
      </c>
      <c r="F35" t="inlineStr">
        <is>
          <t>2355</t>
        </is>
      </c>
      <c r="G35" t="inlineStr">
        <is>
          <t>0</t>
        </is>
      </c>
    </row>
    <row r="36">
      <c r="A36" t="inlineStr">
        <is>
          <t>Chikuhodo</t>
        </is>
      </c>
      <c r="B36" t="inlineStr">
        <is>
          <t>《Chikuhodo》CONCEALER BRUSH RR-CO1</t>
        </is>
      </c>
      <c r="C36" t="inlineStr"/>
      <c r="D36" t="inlineStr">
        <is>
          <t>RR-CO1</t>
        </is>
      </c>
      <c r="E36" t="inlineStr">
        <is>
          <t>3.0</t>
        </is>
      </c>
      <c r="F36" t="inlineStr">
        <is>
          <t>1295</t>
        </is>
      </c>
      <c r="G36" t="inlineStr">
        <is>
          <t>0</t>
        </is>
      </c>
    </row>
    <row r="37">
      <c r="A37" t="inlineStr">
        <is>
          <t>Lapidem</t>
        </is>
      </c>
      <c r="B37" t="inlineStr">
        <is>
          <t>《Lapidem》AG MOISTURE CLEANSER 300ml</t>
        </is>
      </c>
      <c r="C37" t="inlineStr">
        <is>
          <t>LPD-1032</t>
        </is>
      </c>
      <c r="D37" t="inlineStr">
        <is>
          <t>4573383081950</t>
        </is>
      </c>
      <c r="E37" t="inlineStr">
        <is>
          <t>32.0</t>
        </is>
      </c>
      <c r="F37" t="inlineStr">
        <is>
          <t>2635</t>
        </is>
      </c>
      <c r="G37" t="inlineStr">
        <is>
          <t>0</t>
        </is>
      </c>
    </row>
    <row r="38">
      <c r="A38" t="inlineStr">
        <is>
          <t>Lapidem PRO</t>
        </is>
      </c>
      <c r="B38" t="inlineStr">
        <is>
          <t>《Lapidem PRO》BATH &amp; MASSAGE OIL05 (CHARGE) 500ml</t>
        </is>
      </c>
      <c r="C38" t="inlineStr">
        <is>
          <t>LPD-0081</t>
        </is>
      </c>
      <c r="D38" t="inlineStr">
        <is>
          <t>4573383080991</t>
        </is>
      </c>
      <c r="E38" t="inlineStr">
        <is>
          <t>32.0</t>
        </is>
      </c>
      <c r="F38" t="inlineStr">
        <is>
          <t>13588</t>
        </is>
      </c>
      <c r="G38" t="inlineStr">
        <is>
          <t>0</t>
        </is>
      </c>
    </row>
    <row r="39">
      <c r="A39" t="inlineStr">
        <is>
          <t>EST LABO</t>
        </is>
      </c>
      <c r="B39" t="inlineStr">
        <is>
          <t>ESTLABO   CLEANSING  OIL</t>
        </is>
      </c>
      <c r="C39" t="inlineStr"/>
      <c r="D39" t="inlineStr">
        <is>
          <t>4544798030390</t>
        </is>
      </c>
      <c r="E39" t="inlineStr">
        <is>
          <t>32.0</t>
        </is>
      </c>
      <c r="F39" t="inlineStr">
        <is>
          <t>3006</t>
        </is>
      </c>
      <c r="G39" t="inlineStr">
        <is>
          <t>0</t>
        </is>
      </c>
    </row>
    <row r="40">
      <c r="A40" t="inlineStr">
        <is>
          <t>EST LABO PRO</t>
        </is>
      </c>
      <c r="B40" t="inlineStr">
        <is>
          <t>ESTLABO   FRESHENER  LOTION</t>
        </is>
      </c>
      <c r="C40" t="inlineStr"/>
      <c r="D40" t="inlineStr">
        <is>
          <t>4544798030550</t>
        </is>
      </c>
      <c r="E40" t="inlineStr">
        <is>
          <t>32.0</t>
        </is>
      </c>
      <c r="F40" t="inlineStr">
        <is>
          <t>1625</t>
        </is>
      </c>
      <c r="G40" t="inlineStr">
        <is>
          <t>0</t>
        </is>
      </c>
    </row>
    <row r="41">
      <c r="A41" t="inlineStr">
        <is>
          <t>EST LABO PRO</t>
        </is>
      </c>
      <c r="B41" t="inlineStr">
        <is>
          <t>ESTLABO   ORIGINAL  MIX  OIL 300ml</t>
        </is>
      </c>
      <c r="C41" t="inlineStr"/>
      <c r="D41" t="inlineStr">
        <is>
          <t>4544798030604</t>
        </is>
      </c>
      <c r="E41" t="inlineStr">
        <is>
          <t>32.0</t>
        </is>
      </c>
      <c r="F41" t="inlineStr">
        <is>
          <t>2113</t>
        </is>
      </c>
      <c r="G41" t="inlineStr">
        <is>
          <t>0</t>
        </is>
      </c>
    </row>
    <row r="42">
      <c r="A42" t="inlineStr">
        <is>
          <t>EST LABO PRO</t>
        </is>
      </c>
      <c r="B42" t="inlineStr">
        <is>
          <t>ESTLABO   FINISHING  ESSENCE</t>
        </is>
      </c>
      <c r="C42" t="inlineStr"/>
      <c r="D42" t="inlineStr">
        <is>
          <t>4544798030819</t>
        </is>
      </c>
      <c r="E42" t="inlineStr">
        <is>
          <t>54.0</t>
        </is>
      </c>
      <c r="F42" t="inlineStr">
        <is>
          <t>3250</t>
        </is>
      </c>
      <c r="G42" t="inlineStr">
        <is>
          <t>0</t>
        </is>
      </c>
    </row>
    <row r="43">
      <c r="A43" t="inlineStr">
        <is>
          <t>EST LABO PRO</t>
        </is>
      </c>
      <c r="B43" t="inlineStr">
        <is>
          <t>ESTLABO   PEEL  OFF  PACK  WHITE  SET СНЯТО С ПР-ВА</t>
        </is>
      </c>
      <c r="C43" t="inlineStr"/>
      <c r="D43" t="inlineStr"/>
      <c r="E43" t="inlineStr">
        <is>
          <t>54.0</t>
        </is>
      </c>
      <c r="F43" t="inlineStr"/>
      <c r="G43" t="inlineStr"/>
    </row>
    <row r="44">
      <c r="A44" t="inlineStr">
        <is>
          <t>MOTHERMO</t>
        </is>
      </c>
      <c r="B44" t="inlineStr">
        <is>
          <t>MOTHERMO  Re.vive Hair Serum</t>
        </is>
      </c>
      <c r="C44" t="inlineStr"/>
      <c r="D44" t="inlineStr">
        <is>
          <t>4544798200366</t>
        </is>
      </c>
      <c r="E44" t="inlineStr">
        <is>
          <t>5.0</t>
        </is>
      </c>
      <c r="F44" t="inlineStr">
        <is>
          <t>3329</t>
        </is>
      </c>
      <c r="G44" t="inlineStr">
        <is>
          <t>0</t>
        </is>
      </c>
    </row>
    <row r="45">
      <c r="A45" t="inlineStr">
        <is>
          <t>Ajuste</t>
        </is>
      </c>
      <c r="B45" t="inlineStr">
        <is>
          <t>Airytouch UV SPRAY SUN PROTECT «Clear Type»　200g</t>
        </is>
      </c>
      <c r="C45" t="inlineStr"/>
      <c r="D45" t="inlineStr"/>
      <c r="E45" t="inlineStr">
        <is>
          <t>5.0</t>
        </is>
      </c>
      <c r="F45" t="inlineStr"/>
      <c r="G45" t="inlineStr"/>
    </row>
    <row r="46">
      <c r="A46" t="inlineStr">
        <is>
          <t>Lishan</t>
        </is>
      </c>
      <c r="B46" t="inlineStr">
        <is>
          <t>Lishan UV Protection Spray (Additive-free) 200g</t>
        </is>
      </c>
      <c r="C46" t="inlineStr"/>
      <c r="D46" t="inlineStr">
        <is>
          <t>4582425685858</t>
        </is>
      </c>
      <c r="E46" t="inlineStr">
        <is>
          <t>4.0</t>
        </is>
      </c>
      <c r="F46" t="inlineStr">
        <is>
          <t>690</t>
        </is>
      </c>
      <c r="G46" t="inlineStr">
        <is>
          <t>0</t>
        </is>
      </c>
    </row>
    <row r="47">
      <c r="A47" t="inlineStr">
        <is>
          <t>Lishan</t>
        </is>
      </c>
      <c r="B47" t="inlineStr">
        <is>
          <t>Lishan Make Keep UV Spray 250g</t>
        </is>
      </c>
      <c r="C47" t="inlineStr"/>
      <c r="D47" t="inlineStr">
        <is>
          <t>4582425685056</t>
        </is>
      </c>
      <c r="E47" t="inlineStr">
        <is>
          <t>54.0</t>
        </is>
      </c>
      <c r="F47" t="inlineStr">
        <is>
          <t>750</t>
        </is>
      </c>
      <c r="G47" t="inlineStr">
        <is>
          <t>0</t>
        </is>
      </c>
    </row>
    <row r="48">
      <c r="A48" t="inlineStr">
        <is>
          <t>Beaty Conexion</t>
        </is>
      </c>
      <c r="B48" t="inlineStr">
        <is>
          <t>OSAKA MATSUGE Mascara</t>
        </is>
      </c>
      <c r="C48" t="inlineStr">
        <is>
          <t>OM01</t>
        </is>
      </c>
      <c r="D48" t="inlineStr">
        <is>
          <t>4580551840110</t>
        </is>
      </c>
      <c r="E48" t="inlineStr">
        <is>
          <t>54.0</t>
        </is>
      </c>
      <c r="F48" t="inlineStr">
        <is>
          <t>1165</t>
        </is>
      </c>
      <c r="G48" t="inlineStr">
        <is>
          <t>407750</t>
        </is>
      </c>
    </row>
    <row r="49">
      <c r="A49" t="inlineStr">
        <is>
          <t>Cosmepro</t>
        </is>
      </c>
      <c r="B49" t="inlineStr">
        <is>
          <t>《Cosmepro》Premium Fruit Sorbet Body Massage Salt Grape Fruits..</t>
        </is>
      </c>
      <c r="C49" t="inlineStr"/>
      <c r="D49" t="inlineStr"/>
      <c r="E49" t="inlineStr">
        <is>
          <t>54.0</t>
        </is>
      </c>
      <c r="F49" t="inlineStr"/>
      <c r="G49" t="inlineStr"/>
    </row>
    <row r="50">
      <c r="A50" t="inlineStr">
        <is>
          <t>HANAKO</t>
        </is>
      </c>
      <c r="B50" t="inlineStr">
        <is>
          <t>Delicate Zone Cosme Vagina wash</t>
        </is>
      </c>
      <c r="C50" t="inlineStr"/>
      <c r="D50" t="inlineStr"/>
      <c r="E50" t="inlineStr">
        <is>
          <t>4.0</t>
        </is>
      </c>
      <c r="F50" t="inlineStr"/>
      <c r="G50" t="inlineStr"/>
    </row>
    <row r="51">
      <c r="A51" t="inlineStr">
        <is>
          <t>Quality 1st</t>
        </is>
      </c>
      <c r="B51" t="inlineStr">
        <is>
          <t>QUALITY 1st THE DERMA MASK 30</t>
        </is>
      </c>
      <c r="C51" t="inlineStr"/>
      <c r="D51" t="inlineStr">
        <is>
          <t>4560401461573</t>
        </is>
      </c>
      <c r="E51" t="inlineStr">
        <is>
          <t>4.0</t>
        </is>
      </c>
      <c r="F51" t="inlineStr">
        <is>
          <t>1066</t>
        </is>
      </c>
      <c r="G51" t="inlineStr">
        <is>
          <t>0</t>
        </is>
      </c>
    </row>
    <row r="52">
      <c r="A52" t="inlineStr">
        <is>
          <t>Quality 1st</t>
        </is>
      </c>
      <c r="B52" t="inlineStr">
        <is>
          <t>QUALITY 1st THE DERMA BEST VC100 +RETINOL 5</t>
        </is>
      </c>
      <c r="C52" t="inlineStr"/>
      <c r="D52" t="inlineStr">
        <is>
          <t>4560401461665</t>
        </is>
      </c>
      <c r="E52" t="inlineStr">
        <is>
          <t>4.0</t>
        </is>
      </c>
      <c r="F52" t="inlineStr">
        <is>
          <t>428</t>
        </is>
      </c>
      <c r="G52" t="inlineStr">
        <is>
          <t>0</t>
        </is>
      </c>
    </row>
    <row r="53">
      <c r="A53" t="inlineStr">
        <is>
          <t>Quality 1st</t>
        </is>
      </c>
      <c r="B53" t="inlineStr">
        <is>
          <t>QUALITY 1st THE DERMA GALACTOMYCES 7</t>
        </is>
      </c>
      <c r="C53" t="inlineStr"/>
      <c r="D53" t="inlineStr">
        <is>
          <t>4560401461658</t>
        </is>
      </c>
      <c r="E53" t="inlineStr">
        <is>
          <t>4.0</t>
        </is>
      </c>
      <c r="F53" t="inlineStr">
        <is>
          <t>335</t>
        </is>
      </c>
      <c r="G53" t="inlineStr">
        <is>
          <t>0</t>
        </is>
      </c>
    </row>
    <row r="54">
      <c r="A54" t="inlineStr"/>
      <c r="B54" t="inlineStr"/>
      <c r="C54" t="inlineStr"/>
      <c r="D54" t="inlineStr"/>
      <c r="E54" t="inlineStr">
        <is>
          <t>3181.0</t>
        </is>
      </c>
      <c r="F54" t="inlineStr"/>
      <c r="G54" t="inlineStr"/>
    </row>
    <row r="55">
      <c r="A55" t="inlineStr"/>
      <c r="B55" t="inlineStr"/>
      <c r="C55" t="inlineStr"/>
      <c r="D55" t="inlineStr"/>
      <c r="E55" t="inlineStr">
        <is>
          <t>3153.0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>
        <is>
          <t>28.0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>
        <is>
          <t>3181.0</t>
        </is>
      </c>
      <c r="F57" t="inlineStr"/>
      <c r="G5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Quality 1st</t>
        </is>
      </c>
      <c r="B3" t="inlineStr">
        <is>
          <t>《Quality 1st》ALL　IN　ONE　SHEET　MASK　THE　BEST  EX 3 TESTER N.C.V</t>
        </is>
      </c>
      <c r="C3" t="inlineStr"/>
      <c r="D3" t="inlineStr">
        <is>
          <t>4560401460491</t>
        </is>
      </c>
      <c r="E3" t="inlineStr">
        <is>
          <t>32.0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McCoy TESTER</t>
        </is>
      </c>
      <c r="B4" t="inlineStr">
        <is>
          <t>《McCoy》McCELLRIE CARNIVAL EYE CARE ESSENCE 2.7ml TESTER(N.C.V)</t>
        </is>
      </c>
      <c r="C4" t="inlineStr"/>
      <c r="D4" t="inlineStr"/>
      <c r="E4" t="inlineStr">
        <is>
          <t>4.0</t>
        </is>
      </c>
      <c r="F4" t="inlineStr"/>
      <c r="G4" t="inlineStr"/>
    </row>
    <row r="5">
      <c r="A5" t="inlineStr">
        <is>
          <t>McCoy TESTER</t>
        </is>
      </c>
      <c r="B5" t="inlineStr">
        <is>
          <t>《McCoy》McCELLRIE Pique 30g TESTER(N.C.V)</t>
        </is>
      </c>
      <c r="C5" t="inlineStr"/>
      <c r="D5" t="inlineStr"/>
      <c r="E5" t="inlineStr">
        <is>
          <t>4.0</t>
        </is>
      </c>
      <c r="F5" t="inlineStr"/>
      <c r="G5" t="inlineStr"/>
    </row>
    <row r="6">
      <c r="A6" t="inlineStr">
        <is>
          <t>McCoy TESTER</t>
        </is>
      </c>
      <c r="B6" t="inlineStr">
        <is>
          <t>《McCoy》Dolcet Body Make Leggings M size  TESTER(N.C.V)</t>
        </is>
      </c>
      <c r="C6" t="inlineStr"/>
      <c r="D6" t="inlineStr"/>
      <c r="E6" t="inlineStr">
        <is>
          <t>4.0</t>
        </is>
      </c>
      <c r="F6" t="inlineStr"/>
      <c r="G6" t="inlineStr"/>
    </row>
    <row r="7">
      <c r="A7" t="inlineStr"/>
      <c r="B7" t="inlineStr">
        <is>
          <t>C'BON TESTER+SAMPLE</t>
        </is>
      </c>
      <c r="C7" t="inlineStr"/>
      <c r="D7" t="inlineStr"/>
      <c r="E7" t="inlineStr">
        <is>
          <t>4.0</t>
        </is>
      </c>
      <c r="F7" t="inlineStr"/>
      <c r="G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MAYURI</t>
        </is>
      </c>
      <c r="B3" t="inlineStr">
        <is>
          <t>《MAYURI》SQUALENE</t>
        </is>
      </c>
      <c r="C3" t="inlineStr"/>
      <c r="D3" t="inlineStr">
        <is>
          <t>4582394360022</t>
        </is>
      </c>
      <c r="E3" t="inlineStr">
        <is>
          <t>5.0</t>
        </is>
      </c>
      <c r="F3" t="inlineStr">
        <is>
          <t>2535</t>
        </is>
      </c>
      <c r="G3" t="inlineStr">
        <is>
          <t>182520</t>
        </is>
      </c>
    </row>
    <row r="4">
      <c r="A4" t="inlineStr">
        <is>
          <t>ROSY DROP</t>
        </is>
      </c>
      <c r="B4" t="inlineStr">
        <is>
          <t>《ROSY DROP》 Perfect Stretch Sheet</t>
        </is>
      </c>
      <c r="C4" t="inlineStr"/>
      <c r="D4" t="inlineStr">
        <is>
          <t>4573221620068</t>
        </is>
      </c>
      <c r="E4" t="inlineStr">
        <is>
          <t>32.0</t>
        </is>
      </c>
      <c r="F4" t="inlineStr">
        <is>
          <t>4500</t>
        </is>
      </c>
      <c r="G4" t="inlineStr">
        <is>
          <t>900000</t>
        </is>
      </c>
    </row>
    <row r="5">
      <c r="A5" t="inlineStr">
        <is>
          <t>MEROS</t>
        </is>
      </c>
      <c r="B5" t="inlineStr">
        <is>
          <t>ID CARE HAIR COLOR SHAMPOO 700ml</t>
        </is>
      </c>
      <c r="C5" t="inlineStr"/>
      <c r="D5" t="inlineStr"/>
      <c r="E5" t="inlineStr">
        <is>
          <t>54.0</t>
        </is>
      </c>
      <c r="F5" t="inlineStr"/>
      <c r="G5" t="inlineStr"/>
    </row>
    <row r="6">
      <c r="A6" t="inlineStr">
        <is>
          <t>MEROS</t>
        </is>
      </c>
      <c r="B6" t="inlineStr">
        <is>
          <t>Zephyrien Mask Seal</t>
        </is>
      </c>
      <c r="C6" t="inlineStr"/>
      <c r="D6" t="inlineStr"/>
      <c r="E6" t="inlineStr">
        <is>
          <t>4.0</t>
        </is>
      </c>
      <c r="F6" t="inlineStr"/>
      <c r="G6" t="inlineStr"/>
    </row>
    <row r="7">
      <c r="A7" t="inlineStr">
        <is>
          <t>AFURA</t>
        </is>
      </c>
      <c r="B7" t="inlineStr">
        <is>
          <t>《B-10》MESO BODY &amp; LEG CREAM</t>
        </is>
      </c>
      <c r="C7" t="inlineStr"/>
      <c r="D7" t="inlineStr">
        <is>
          <t>4560393650092</t>
        </is>
      </c>
      <c r="E7" t="inlineStr">
        <is>
          <t>4.0</t>
        </is>
      </c>
      <c r="F7" t="inlineStr">
        <is>
          <t>4375</t>
        </is>
      </c>
      <c r="G7" t="inlineStr">
        <is>
          <t>0</t>
        </is>
      </c>
    </row>
    <row r="8">
      <c r="A8" t="inlineStr">
        <is>
          <t>AFURA</t>
        </is>
      </c>
      <c r="B8" t="inlineStr">
        <is>
          <t>《SKINIMALIST》GRANA AMPULE NEW!</t>
        </is>
      </c>
      <c r="C8" t="inlineStr"/>
      <c r="D8" t="inlineStr">
        <is>
          <t>4560393650337</t>
        </is>
      </c>
      <c r="E8" t="inlineStr">
        <is>
          <t>4.0</t>
        </is>
      </c>
      <c r="F8" t="inlineStr">
        <is>
          <t>3059</t>
        </is>
      </c>
      <c r="G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LABO+</t>
        </is>
      </c>
      <c r="B3" t="inlineStr">
        <is>
          <t>LABO+  Sample Set</t>
        </is>
      </c>
      <c r="C3" t="inlineStr"/>
      <c r="D3" t="inlineStr">
        <is>
          <t>4544798200076</t>
        </is>
      </c>
      <c r="E3" t="inlineStr">
        <is>
          <t>5.0</t>
        </is>
      </c>
      <c r="F3" t="inlineStr">
        <is>
          <t>500</t>
        </is>
      </c>
      <c r="G3" t="inlineStr">
        <is>
          <t>0</t>
        </is>
      </c>
    </row>
    <row r="4">
      <c r="A4" t="inlineStr">
        <is>
          <t>CBON　SAMPLE</t>
        </is>
      </c>
      <c r="B4" t="inlineStr">
        <is>
          <t>《CBON》 ABILITY UV PROTECT BASE  (mini sample) (N.C.V)</t>
        </is>
      </c>
      <c r="C4" t="inlineStr"/>
      <c r="D4" t="inlineStr"/>
      <c r="E4" t="inlineStr">
        <is>
          <t>4.0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2025-09-15T09:16:33Z</dcterms:modified>
  <cp:lastModifiedBy>aoi kuwamura</cp:lastModifiedBy>
  <cp:lastPrinted>2025-07-09T09:44:31Z</cp:lastPrinted>
</cp:coreProperties>
</file>