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2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141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3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A14" s="361" t="inlineStr"/>
      <c r="B14" s="361" t="inlineStr">
        <is>
          <t>QUALITY 1st DERMA LASER SPECTER VCMAX MOISTURE 240ml</t>
        </is>
      </c>
      <c r="C14" s="361" t="inlineStr">
        <is>
          <t>QUALITY 1st DERMA LASER SPECTER VCMAX MOISTURE</t>
        </is>
      </c>
      <c r="D14" s="361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61" t="inlineStr">
        <is>
          <t>53.0</t>
        </is>
      </c>
      <c r="F14" s="361" t="inlineStr">
        <is>
          <t>1250</t>
        </is>
      </c>
      <c r="G14" s="361" t="inlineStr">
        <is>
          <t>0</t>
        </is>
      </c>
      <c r="H14" s="361" t="inlineStr">
        <is>
          <t>0.28</t>
        </is>
      </c>
      <c r="I14" s="361" t="inlineStr">
        <is>
          <t>0</t>
        </is>
      </c>
      <c r="J14" s="361" t="inlineStr">
        <is>
          <t>QF117</t>
        </is>
      </c>
      <c r="K14" s="361" t="inlineStr">
        <is>
          <t>письмо № 525/25 от 25.07.2025 г.</t>
        </is>
      </c>
      <c r="L14" s="361" t="inlineStr">
        <is>
          <t>QUALITY 1st</t>
        </is>
      </c>
    </row>
    <row r="15">
      <c r="A15" s="361" t="inlineStr"/>
      <c r="B15" s="361" t="inlineStr">
        <is>
          <t>QUALITY 1st THE DERMA GALACTOMYCES 7</t>
        </is>
      </c>
      <c r="C15" s="361" t="inlineStr">
        <is>
          <t>QUALITY 1st THE DERMA GALACTOMYCES.</t>
        </is>
      </c>
      <c r="D15" s="361" t="inlineStr">
        <is>
          <t>Маска с галактомисисом для дермы Quality 1st.</t>
        </is>
      </c>
      <c r="E15" s="361" t="inlineStr">
        <is>
          <t>4.0</t>
        </is>
      </c>
      <c r="F15" s="361" t="inlineStr">
        <is>
          <t>335</t>
        </is>
      </c>
      <c r="G15" s="361" t="inlineStr">
        <is>
          <t>0</t>
        </is>
      </c>
      <c r="H15" s="361" t="inlineStr">
        <is>
          <t>0.164</t>
        </is>
      </c>
      <c r="I15" s="361" t="inlineStr">
        <is>
          <t>0</t>
        </is>
      </c>
      <c r="J15" s="361" t="inlineStr">
        <is>
          <t>Qf89</t>
        </is>
      </c>
      <c r="K15" s="361" t="inlineStr">
        <is>
          <t>ЕАЭС N RU Д-JP.РА04.В.17053/24  от 07.05.2024 действует до 06.05.2029</t>
        </is>
      </c>
      <c r="L15" s="361" t="inlineStr">
        <is>
          <t>Quality First</t>
        </is>
      </c>
    </row>
    <row r="16">
      <c r="A16" s="361" t="inlineStr"/>
      <c r="B16" s="361" t="inlineStr">
        <is>
          <t>QUALITY 1st THE DERMA BEST VC100 +RETINOL 5</t>
        </is>
      </c>
      <c r="C16" s="361" t="inlineStr">
        <is>
          <t>QUALITY 1st THE DERMA BEST VC100 +RETINOL 5.</t>
        </is>
      </c>
      <c r="D16" s="361" t="inlineStr">
        <is>
          <t>Омолаживающая маска БЭСТ для дермы с витамином С 100 + Ретинол QUALITY 1st.</t>
        </is>
      </c>
      <c r="E16" s="361" t="inlineStr">
        <is>
          <t>4.0</t>
        </is>
      </c>
      <c r="F16" s="361" t="inlineStr">
        <is>
          <t>428</t>
        </is>
      </c>
      <c r="G16" s="361" t="inlineStr">
        <is>
          <t>0</t>
        </is>
      </c>
      <c r="H16" s="361" t="inlineStr">
        <is>
          <t>0.146</t>
        </is>
      </c>
      <c r="I16" s="361" t="inlineStr">
        <is>
          <t>0</t>
        </is>
      </c>
      <c r="J16" s="361" t="inlineStr">
        <is>
          <t>Qf87</t>
        </is>
      </c>
      <c r="K16" s="361" t="inlineStr">
        <is>
          <t>ЕАЭС N RU Д-JP.РА04.В.17053/24  от 07.05.2024 действует до 06.05.2029</t>
        </is>
      </c>
      <c r="L16" s="361" t="inlineStr">
        <is>
          <t>Quality First</t>
        </is>
      </c>
    </row>
    <row r="17">
      <c r="A17" s="361" t="inlineStr"/>
      <c r="B17" s="361" t="inlineStr">
        <is>
          <t>QUALITY 1st THE DERMA MASK 30</t>
        </is>
      </c>
      <c r="C17" s="361" t="inlineStr">
        <is>
          <t>QUALITY 1st THE DERMA MASK.</t>
        </is>
      </c>
      <c r="D17" s="361" t="inlineStr">
        <is>
          <t>Маска для дермы Quality 1st. 30 шт.</t>
        </is>
      </c>
      <c r="E17" s="361" t="inlineStr">
        <is>
          <t>4.0</t>
        </is>
      </c>
      <c r="F17" s="361" t="inlineStr">
        <is>
          <t>1066</t>
        </is>
      </c>
      <c r="G17" s="361" t="inlineStr">
        <is>
          <t>0</t>
        </is>
      </c>
      <c r="H17" s="361" t="inlineStr">
        <is>
          <t>0.744</t>
        </is>
      </c>
      <c r="I17" s="361" t="inlineStr">
        <is>
          <t>0</t>
        </is>
      </c>
      <c r="J17" s="361" t="inlineStr">
        <is>
          <t>Qf86-30</t>
        </is>
      </c>
      <c r="K17" s="361" t="inlineStr">
        <is>
          <t>ЕАЭС N RU Д-JP.РА04.В.17053/24  от 07.05.2024 действует до 06.05.2029</t>
        </is>
      </c>
      <c r="L17" s="361" t="inlineStr">
        <is>
          <t>Quality First</t>
        </is>
      </c>
    </row>
    <row r="18">
      <c r="A18" s="361" t="inlineStr"/>
      <c r="B18" s="361" t="inlineStr">
        <is>
          <t>QUALITY 1st DERMA LASER SUPER GLUTATHIONE 100 7</t>
        </is>
      </c>
      <c r="C18" s="361" t="inlineStr">
        <is>
          <t>QUALITY 1st DERMA LASER SUPER GLUTATHIONE 100 7</t>
        </is>
      </c>
      <c r="D18" s="361" t="inlineStr">
        <is>
          <t>Маска дерма лазер омолаживающая суперглютатион 100 QUALITY 1st  7шт</t>
        </is>
      </c>
      <c r="E18" s="361" t="inlineStr">
        <is>
          <t>42.0</t>
        </is>
      </c>
      <c r="F18" s="361" t="inlineStr">
        <is>
          <t>499</t>
        </is>
      </c>
      <c r="G18" s="361" t="inlineStr">
        <is>
          <t>0</t>
        </is>
      </c>
      <c r="H18" s="361" t="inlineStr">
        <is>
          <t>0.222</t>
        </is>
      </c>
      <c r="I18" s="361" t="inlineStr">
        <is>
          <t>0</t>
        </is>
      </c>
      <c r="J18" s="361" t="inlineStr">
        <is>
          <t>QF100</t>
        </is>
      </c>
      <c r="K18" s="361" t="inlineStr">
        <is>
          <t>ЕАЭС N RU Д-JP.РА04.В.88102/25   от 03.06.2025 действует до 02.06.2030</t>
        </is>
      </c>
      <c r="L18" s="361" t="inlineStr">
        <is>
          <t>QUALITY 1st</t>
        </is>
      </c>
    </row>
    <row r="19">
      <c r="A19" s="361" t="inlineStr"/>
      <c r="B19" s="361" t="inlineStr">
        <is>
          <t>QUALITY 1st DERMA LASER EX SUPER VC100 3</t>
        </is>
      </c>
      <c r="C19" s="361" t="inlineStr">
        <is>
          <t>QUALITY 1st DERMA LASER EX SUPER VC100.</t>
        </is>
      </c>
      <c r="D19" s="361" t="inlineStr">
        <is>
          <t>Маска дерма лазер экстра супер витамин С VC100.</t>
        </is>
      </c>
      <c r="E19" s="361" t="inlineStr">
        <is>
          <t>32.0</t>
        </is>
      </c>
      <c r="F19" s="361" t="inlineStr">
        <is>
          <t>499</t>
        </is>
      </c>
      <c r="G19" s="361" t="inlineStr">
        <is>
          <t>0</t>
        </is>
      </c>
      <c r="H19" s="361" t="inlineStr">
        <is>
          <t>0.15</t>
        </is>
      </c>
      <c r="I19" s="361" t="inlineStr">
        <is>
          <t>0</t>
        </is>
      </c>
      <c r="J19" s="361" t="inlineStr">
        <is>
          <t>Qf98</t>
        </is>
      </c>
      <c r="K19" s="361" t="inlineStr">
        <is>
          <t>ЕАЭС N RU Д-JP.РА04.В.16955/24   от 07.05.2024 действует до 06.05.2030</t>
        </is>
      </c>
      <c r="L19" s="361" t="inlineStr">
        <is>
          <t>QUALITY 1st</t>
        </is>
      </c>
    </row>
    <row r="20">
      <c r="A20" s="361" t="inlineStr"/>
      <c r="B20" s="361" t="inlineStr">
        <is>
          <t>《Quality 1st》 GRANDMOIST HY100 32 will end of sale</t>
        </is>
      </c>
      <c r="C20" s="361" t="inlineStr">
        <is>
          <t>Quality 1st Grand Moist HY100</t>
        </is>
      </c>
      <c r="D20" s="361" t="inlineStr">
        <is>
          <t>Маска ультраувлажняющая на основе гиалуроновой кислоты Гранд Моист HY100</t>
        </is>
      </c>
      <c r="E20" s="361" t="inlineStr">
        <is>
          <t>32.0</t>
        </is>
      </c>
      <c r="F20" s="361" t="inlineStr">
        <is>
          <t>1080</t>
        </is>
      </c>
      <c r="G20" s="361" t="inlineStr">
        <is>
          <t>0</t>
        </is>
      </c>
      <c r="H20" s="361" t="inlineStr">
        <is>
          <t>0.745</t>
        </is>
      </c>
      <c r="I20" s="361" t="inlineStr">
        <is>
          <t>0</t>
        </is>
      </c>
      <c r="J20" s="361" t="inlineStr">
        <is>
          <t>QF54</t>
        </is>
      </c>
      <c r="K20" s="361" t="inlineStr">
        <is>
          <t>ЕАЭС N RU Д-JP.РА01.В.66259/22 от 08.02.2022 действует до 06.02.2027</t>
        </is>
      </c>
      <c r="L20" s="361" t="inlineStr">
        <is>
          <t>Quality First</t>
        </is>
      </c>
    </row>
    <row r="21">
      <c r="A21" s="361" t="inlineStr"/>
      <c r="B21" s="361" t="inlineStr">
        <is>
          <t>《CBON》 FACIALIST SKIN  CONDITIONER Q 1.5ml</t>
        </is>
      </c>
      <c r="C21" s="361" t="n"/>
      <c r="D21" s="361" t="n"/>
      <c r="E21" s="361" t="inlineStr">
        <is>
          <t>2.0</t>
        </is>
      </c>
      <c r="F21" s="361" t="n"/>
      <c r="G21" s="361" t="n"/>
      <c r="H21" s="361" t="n"/>
      <c r="I21" s="361" t="n"/>
      <c r="J21" s="361" t="n"/>
      <c r="K21" s="361" t="n"/>
      <c r="L21" s="361" t="n"/>
    </row>
    <row r="22">
      <c r="A22" s="361" t="inlineStr"/>
      <c r="B22" s="361" t="inlineStr">
        <is>
          <t>《CBON》FACIALIST TREATMENT MASSERa 10g</t>
        </is>
      </c>
      <c r="C22" s="361" t="n"/>
      <c r="D22" s="361" t="n"/>
      <c r="E22" s="361" t="inlineStr">
        <is>
          <t>2.0</t>
        </is>
      </c>
      <c r="F22" s="361" t="n"/>
      <c r="G22" s="361" t="n"/>
      <c r="H22" s="361" t="n"/>
      <c r="I22" s="361" t="n"/>
      <c r="J22" s="361" t="n"/>
      <c r="K22" s="361" t="n"/>
      <c r="L22" s="361" t="n"/>
    </row>
    <row r="23">
      <c r="A23" s="361" t="inlineStr"/>
      <c r="B23" s="361" t="inlineStr">
        <is>
          <t>《CBON》 FACIALIST SKIN  CONDITIONER Q</t>
        </is>
      </c>
      <c r="C23" s="361" t="inlineStr">
        <is>
          <t>Facialist Skin Conditioner</t>
        </is>
      </c>
      <c r="D23" s="361" t="inlineStr">
        <is>
          <t>Крем-эмульсия для кожи лица Фэшиалист</t>
        </is>
      </c>
      <c r="E23" s="361" t="inlineStr">
        <is>
          <t>2.0</t>
        </is>
      </c>
      <c r="F23" s="361" t="inlineStr">
        <is>
          <t>2188</t>
        </is>
      </c>
      <c r="G23" s="361" t="inlineStr">
        <is>
          <t>0</t>
        </is>
      </c>
      <c r="H23" s="361" t="inlineStr">
        <is>
          <t>0.319</t>
        </is>
      </c>
      <c r="I23" s="361" t="inlineStr">
        <is>
          <t>0</t>
        </is>
      </c>
      <c r="J23" s="361" t="inlineStr">
        <is>
          <t>A0001105</t>
        </is>
      </c>
      <c r="K23" s="361" t="inlineStr">
        <is>
          <t>ЕАЭС N RU Д-JP.РА01.В.71418/21 от 11.08.2021 действует до 10.08.2026</t>
        </is>
      </c>
      <c r="L23" s="361" t="inlineStr">
        <is>
          <t>C’BON</t>
        </is>
      </c>
    </row>
    <row r="24">
      <c r="A24" s="361" t="inlineStr"/>
      <c r="B24" s="361" t="inlineStr">
        <is>
          <t>《CBON》 FACIALIST DUAL MOIST LOTION (300ml)</t>
        </is>
      </c>
      <c r="C24" s="361" t="inlineStr">
        <is>
          <t>Facialist Dual Moist Lotion</t>
        </is>
      </c>
      <c r="D24" s="361" t="inlineStr">
        <is>
          <t>Лосьон двойного увлажнения на основе сквалана Фэшиалист</t>
        </is>
      </c>
      <c r="E24" s="361" t="inlineStr">
        <is>
          <t>43.0</t>
        </is>
      </c>
      <c r="F24" s="361" t="inlineStr">
        <is>
          <t>5688</t>
        </is>
      </c>
      <c r="G24" s="361" t="inlineStr">
        <is>
          <t>0</t>
        </is>
      </c>
      <c r="H24" s="361" t="inlineStr">
        <is>
          <t>0.377</t>
        </is>
      </c>
      <c r="I24" s="361" t="inlineStr">
        <is>
          <t>0</t>
        </is>
      </c>
      <c r="J24" s="361" t="inlineStr">
        <is>
          <t>A0001104</t>
        </is>
      </c>
      <c r="K24" s="361" t="inlineStr">
        <is>
          <t>ЕАЭС N RU Д-JP.РА01.В.64697/21 от 09.08.2021 действует до 08.08.2026</t>
        </is>
      </c>
      <c r="L24" s="361" t="inlineStr">
        <is>
          <t>C’BON</t>
        </is>
      </c>
    </row>
    <row r="25">
      <c r="A25" s="361" t="inlineStr"/>
      <c r="B25" s="361" t="inlineStr">
        <is>
          <t>《CBON》 FACIALIST DUAL MOIST LOTION Q  (120ml)</t>
        </is>
      </c>
      <c r="C25" s="361" t="inlineStr">
        <is>
          <t>Facialist Dual Moist Lotion</t>
        </is>
      </c>
      <c r="D25" s="361" t="inlineStr">
        <is>
          <t>Лосьон двойного увлажнения на основе сквалана Фэшиалист</t>
        </is>
      </c>
      <c r="E25" s="361" t="inlineStr">
        <is>
          <t>43.0</t>
        </is>
      </c>
      <c r="F25" s="361" t="inlineStr">
        <is>
          <t>2625</t>
        </is>
      </c>
      <c r="G25" s="361" t="inlineStr">
        <is>
          <t>0</t>
        </is>
      </c>
      <c r="H25" s="361" t="inlineStr">
        <is>
          <t>0.272</t>
        </is>
      </c>
      <c r="I25" s="361" t="inlineStr">
        <is>
          <t>0</t>
        </is>
      </c>
      <c r="J25" s="361" t="inlineStr">
        <is>
          <t>A0001103</t>
        </is>
      </c>
      <c r="K25" s="361" t="inlineStr">
        <is>
          <t>ЕАЭС N RU Д-JP.РА01.В.64697/21 от 09.08.2021 действует до 08.08.2026</t>
        </is>
      </c>
      <c r="L25" s="361" t="inlineStr">
        <is>
          <t>C’BON</t>
        </is>
      </c>
    </row>
    <row r="26">
      <c r="A26" s="361" t="inlineStr"/>
      <c r="B26" s="361" t="inlineStr">
        <is>
          <t>《CBON》 ABILITY MOIST GEL</t>
        </is>
      </c>
      <c r="C26" s="361" t="inlineStr">
        <is>
          <t>C'BON Ability Moist Gel</t>
        </is>
      </c>
      <c r="D26" s="361" t="inlineStr">
        <is>
          <t>Гель увлажняющий Абилити</t>
        </is>
      </c>
      <c r="E26" s="361" t="inlineStr">
        <is>
          <t>653.0</t>
        </is>
      </c>
      <c r="F26" s="361" t="inlineStr">
        <is>
          <t>2188</t>
        </is>
      </c>
      <c r="G26" s="361" t="inlineStr">
        <is>
          <t>0</t>
        </is>
      </c>
      <c r="H26" s="361" t="inlineStr">
        <is>
          <t>0.143</t>
        </is>
      </c>
      <c r="I26" s="361" t="inlineStr">
        <is>
          <t>0</t>
        </is>
      </c>
      <c r="J26" s="361" t="inlineStr">
        <is>
          <t>A0001804</t>
        </is>
      </c>
      <c r="K26" s="361" t="inlineStr">
        <is>
          <t>ЕАЭС N RU Д-JP.РА01.В.49606/21 от 02.08.2021 действует до 01.08.2026</t>
        </is>
      </c>
      <c r="L26" s="361" t="inlineStr">
        <is>
          <t>C’BON</t>
        </is>
      </c>
    </row>
    <row r="27">
      <c r="A27" s="361" t="inlineStr"/>
      <c r="B27" s="361" t="inlineStr">
        <is>
          <t>《RELENT PRO》La Cerarl Doreor Cleansing 270g (Остаток 105)</t>
        </is>
      </c>
      <c r="C27" s="361" t="inlineStr">
        <is>
          <t>La Cerarl Doreor Cleansing</t>
        </is>
      </c>
      <c r="D27" s="361" t="inlineStr">
        <is>
          <t>Демакияжный крем для лица Ла Серарл Дореор</t>
        </is>
      </c>
      <c r="E27" s="361" t="inlineStr">
        <is>
          <t>565.0</t>
        </is>
      </c>
      <c r="F27" s="361" t="inlineStr">
        <is>
          <t>6234</t>
        </is>
      </c>
      <c r="G27" s="361" t="inlineStr">
        <is>
          <t>0</t>
        </is>
      </c>
      <c r="H27" s="361" t="n"/>
      <c r="I27" s="361" t="n"/>
      <c r="J27" s="361" t="inlineStr">
        <is>
          <t>B5457RP270</t>
        </is>
      </c>
      <c r="K27" s="361" t="inlineStr">
        <is>
          <t>ЕАЭС N RU Д-JP.РА03.В.90112/22 от 31.05.2022 действует до 29.05.2027</t>
        </is>
      </c>
      <c r="L27" s="361" t="inlineStr">
        <is>
          <t>Relent</t>
        </is>
      </c>
    </row>
    <row r="28">
      <c r="A28" s="361" t="inlineStr"/>
      <c r="B28" s="361" t="inlineStr">
        <is>
          <t>《Relent》La Cerarl Doreor Body Shampoo</t>
        </is>
      </c>
      <c r="C28" s="361" t="inlineStr">
        <is>
          <t>La Cerarl Doreor Body Shampoo</t>
        </is>
      </c>
      <c r="D28" s="361" t="inlineStr">
        <is>
          <t>Шампунь для тела Ла Сераль</t>
        </is>
      </c>
      <c r="E28" s="361" t="inlineStr">
        <is>
          <t>66.0</t>
        </is>
      </c>
      <c r="F28" s="361" t="inlineStr">
        <is>
          <t>1368</t>
        </is>
      </c>
      <c r="G28" s="361" t="inlineStr">
        <is>
          <t>0</t>
        </is>
      </c>
      <c r="H28" s="361" t="inlineStr">
        <is>
          <t>0.603</t>
        </is>
      </c>
      <c r="I28" s="361" t="inlineStr">
        <is>
          <t>0</t>
        </is>
      </c>
      <c r="J28" s="361" t="inlineStr">
        <is>
          <t>5802536</t>
        </is>
      </c>
      <c r="K28" s="361" t="inlineStr">
        <is>
          <t>ЕАЭС N RU Д-JP.РА09.В.81775/23 от 17.11.2023 действует до 16.11.2028</t>
        </is>
      </c>
      <c r="L28" s="361" t="inlineStr">
        <is>
          <t>Relent</t>
        </is>
      </c>
    </row>
    <row r="29">
      <c r="A29" s="361" t="inlineStr"/>
      <c r="B29" s="361" t="inlineStr">
        <is>
          <t>《Relent》La Cerarl Doreor Milk 80ml</t>
        </is>
      </c>
      <c r="C29" s="361" t="inlineStr">
        <is>
          <t>La Cerarl Doreor Milk</t>
        </is>
      </c>
      <c r="D29" s="361" t="inlineStr">
        <is>
          <t>Молочко «Ла Серарл»</t>
        </is>
      </c>
      <c r="E29" s="361" t="inlineStr">
        <is>
          <t>464.0</t>
        </is>
      </c>
      <c r="F29" s="361" t="inlineStr">
        <is>
          <t>3586</t>
        </is>
      </c>
      <c r="G29" s="361" t="inlineStr">
        <is>
          <t>0</t>
        </is>
      </c>
      <c r="H29" s="361" t="inlineStr">
        <is>
          <t>0.233</t>
        </is>
      </c>
      <c r="I29" s="361" t="inlineStr">
        <is>
          <t>0</t>
        </is>
      </c>
      <c r="J29" s="361" t="inlineStr">
        <is>
          <t>B5355R</t>
        </is>
      </c>
      <c r="K29" s="361" t="inlineStr">
        <is>
          <t>ЕАЭС N RU Д-JP.РА12.В.00545/24 от 28.12.2024 действует до 27.12.2029</t>
        </is>
      </c>
      <c r="L29" s="361" t="inlineStr">
        <is>
          <t>RELENT</t>
        </is>
      </c>
    </row>
    <row r="30">
      <c r="A30" s="361" t="inlineStr"/>
      <c r="B30" s="361" t="inlineStr">
        <is>
          <t>《Relent》La Cerarl Doreor serum 30ml</t>
        </is>
      </c>
      <c r="C30" s="361" t="inlineStr">
        <is>
          <t>La Cerarl Doreor Serum</t>
        </is>
      </c>
      <c r="D30" s="361" t="inlineStr">
        <is>
          <t>Эссенция «Ла Серарл Дореор»</t>
        </is>
      </c>
      <c r="E30" s="361" t="inlineStr">
        <is>
          <t>64.0</t>
        </is>
      </c>
      <c r="F30" s="361" t="inlineStr">
        <is>
          <t>3188</t>
        </is>
      </c>
      <c r="G30" s="361" t="inlineStr">
        <is>
          <t>0</t>
        </is>
      </c>
      <c r="H30" s="361" t="inlineStr">
        <is>
          <t>0.116</t>
        </is>
      </c>
      <c r="I30" s="361" t="inlineStr">
        <is>
          <t>0</t>
        </is>
      </c>
      <c r="J30" s="361" t="inlineStr">
        <is>
          <t>B5359R</t>
        </is>
      </c>
      <c r="K30" s="361" t="inlineStr">
        <is>
          <t>ЕАЭС N RU Д-JP.РА01.В.71997/21 от 11.08.2021 действует до 10.08.2026</t>
        </is>
      </c>
      <c r="L30" s="361" t="inlineStr">
        <is>
          <t>RELENT</t>
        </is>
      </c>
    </row>
    <row r="31">
      <c r="A31" s="361" t="inlineStr"/>
      <c r="B31" s="361" t="inlineStr">
        <is>
          <t>《Salon de Flouveil》GRAND FLOUVEIL Treatment Foam</t>
        </is>
      </c>
      <c r="C31" s="361" t="inlineStr">
        <is>
          <t>GRAND FLOUVEIL Treatment Foam</t>
        </is>
      </c>
      <c r="D31" s="361" t="inlineStr">
        <is>
          <t>Пенка для умывания Гранд Флоувеил</t>
        </is>
      </c>
      <c r="E31" s="361" t="inlineStr">
        <is>
          <t>4.0</t>
        </is>
      </c>
      <c r="F31" s="361" t="inlineStr">
        <is>
          <t>3985</t>
        </is>
      </c>
      <c r="G31" s="361" t="inlineStr">
        <is>
          <t>0</t>
        </is>
      </c>
      <c r="H31" s="361" t="inlineStr">
        <is>
          <t>0.153</t>
        </is>
      </c>
      <c r="I31" s="361" t="inlineStr">
        <is>
          <t>0</t>
        </is>
      </c>
      <c r="J31" s="361" t="inlineStr">
        <is>
          <t>GFF100</t>
        </is>
      </c>
      <c r="K31" s="361" t="inlineStr">
        <is>
          <t>ЕАЭС N RU Д-JP.РА01.В.65922/21 от 09.08.2021 действует до 08.08.2026</t>
        </is>
      </c>
      <c r="L31" s="361" t="inlineStr">
        <is>
          <t>Salon de Flouveil</t>
        </is>
      </c>
    </row>
    <row r="32">
      <c r="A32" s="361" t="inlineStr"/>
      <c r="B32" s="361" t="inlineStr">
        <is>
          <t>《Salon de Flouveil》RC Emulsion</t>
        </is>
      </c>
      <c r="C32" s="361" t="inlineStr">
        <is>
          <t>Royalle Club Extra Rich Emulsion</t>
        </is>
      </c>
      <c r="D32" s="361" t="inlineStr">
        <is>
          <t>Ультрапитательная эмульсия для лица «Роял Клаб»</t>
        </is>
      </c>
      <c r="E32" s="361" t="inlineStr">
        <is>
          <t>45.0</t>
        </is>
      </c>
      <c r="F32" s="361" t="inlineStr">
        <is>
          <t>4373</t>
        </is>
      </c>
      <c r="G32" s="361" t="inlineStr">
        <is>
          <t>0</t>
        </is>
      </c>
      <c r="H32" s="361" t="inlineStr">
        <is>
          <t>0.134</t>
        </is>
      </c>
      <c r="I32" s="361" t="inlineStr">
        <is>
          <t>0</t>
        </is>
      </c>
      <c r="J32" s="361" t="inlineStr">
        <is>
          <t>RC125</t>
        </is>
      </c>
      <c r="K32" s="361" t="inlineStr">
        <is>
          <t>ЕАЭС N RU Д-JP.НВ15.В.04681/19 от 27.12.2019 действует до 26.12.2024</t>
        </is>
      </c>
      <c r="L32" s="361" t="inlineStr">
        <is>
          <t>Salon de Flouveil</t>
        </is>
      </c>
    </row>
    <row r="33">
      <c r="A33" s="361" t="inlineStr"/>
      <c r="B33" s="361" t="inlineStr">
        <is>
          <t>《Salon de Flouveil》EF Emulsion</t>
        </is>
      </c>
      <c r="C33" s="361" t="inlineStr">
        <is>
          <t>EF 77 Resty Emulsion</t>
        </is>
      </c>
      <c r="D33" s="361" t="inlineStr">
        <is>
          <t>Релаксирующая эмульсия ЕФ-77</t>
        </is>
      </c>
      <c r="E33" s="361" t="inlineStr">
        <is>
          <t>23.0</t>
        </is>
      </c>
      <c r="F33" s="361" t="inlineStr">
        <is>
          <t>2192</t>
        </is>
      </c>
      <c r="G33" s="361" t="inlineStr">
        <is>
          <t>0</t>
        </is>
      </c>
      <c r="H33" s="361" t="inlineStr">
        <is>
          <t>0.111</t>
        </is>
      </c>
      <c r="I33" s="361" t="inlineStr">
        <is>
          <t>0</t>
        </is>
      </c>
      <c r="J33" s="361" t="inlineStr">
        <is>
          <t>0045F</t>
        </is>
      </c>
      <c r="K33" s="361" t="inlineStr">
        <is>
          <t>ЕАЭС N RU Д-JP.НВ15.В.04681/19 от 27.12.2019 действует до 26.12.2026</t>
        </is>
      </c>
      <c r="L33" s="361" t="inlineStr">
        <is>
          <t>Salon de Flouveil</t>
        </is>
      </c>
    </row>
    <row r="34">
      <c r="A34" s="361" t="inlineStr"/>
      <c r="B34" s="361" t="inlineStr">
        <is>
          <t>《Salon de Flouveil》EF Cleansing</t>
        </is>
      </c>
      <c r="C34" s="361" t="inlineStr">
        <is>
          <t>EF 77 Resty Cleansing</t>
        </is>
      </c>
      <c r="D34" s="361" t="inlineStr">
        <is>
          <t>Демакияжный релаксирующий крем «ЕФ-77»</t>
        </is>
      </c>
      <c r="E34" s="361" t="inlineStr">
        <is>
          <t>3.0</t>
        </is>
      </c>
      <c r="F34" s="361" t="inlineStr">
        <is>
          <t>1793</t>
        </is>
      </c>
      <c r="G34" s="361" t="inlineStr">
        <is>
          <t>0</t>
        </is>
      </c>
      <c r="H34" s="361" t="inlineStr">
        <is>
          <t>0.12</t>
        </is>
      </c>
      <c r="I34" s="361" t="inlineStr">
        <is>
          <t>0</t>
        </is>
      </c>
      <c r="J34" s="361" t="inlineStr">
        <is>
          <t>0042F</t>
        </is>
      </c>
      <c r="K34" s="361" t="inlineStr">
        <is>
          <t>ЕАЭС N RU Д-JP.НВ15.В.04683/19 от 27.12.2019 действует до 26.12.2024</t>
        </is>
      </c>
      <c r="L34" s="361" t="inlineStr">
        <is>
          <t>Salon de Flouveil</t>
        </is>
      </c>
    </row>
    <row r="35">
      <c r="A35" s="175" t="n"/>
      <c r="B35" s="328" t="n"/>
      <c r="C35" s="339" t="n"/>
      <c r="D35" s="176" t="inlineStr">
        <is>
          <t xml:space="preserve">   Sub Total ①</t>
        </is>
      </c>
      <c r="E35" s="232" t="n">
        <v>0</v>
      </c>
      <c r="F35" s="362" t="n">
        <v>0</v>
      </c>
      <c r="G35" s="363" t="n">
        <v>0</v>
      </c>
      <c r="H35" s="364" t="n">
        <v>0</v>
      </c>
      <c r="I35" s="365" t="n">
        <v>0</v>
      </c>
      <c r="J35" s="366" t="n"/>
      <c r="R35" s="147">
        <f>SUM(#REF!)</f>
        <v/>
      </c>
    </row>
    <row r="36"/>
    <row r="37">
      <c r="I37" s="367" t="n"/>
    </row>
    <row r="38">
      <c r="I38" s="368">
        <f>SUM(#REF!)</f>
        <v/>
      </c>
    </row>
    <row r="39">
      <c r="I39" s="368">
        <f>I14-I17</f>
        <v/>
      </c>
    </row>
    <row r="40">
      <c r="I40" s="368">
        <f>I18+'Invoice-4 (TESTER)'!I14</f>
        <v/>
      </c>
    </row>
    <row r="41"/>
    <row r="42">
      <c r="I42" s="367" t="n"/>
    </row>
    <row r="43">
      <c r="I43" s="369" t="n"/>
    </row>
  </sheetData>
  <autoFilter ref="A13:M14"/>
  <mergeCells count="2">
    <mergeCell ref="B35:C35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6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A14" s="361" t="inlineStr"/>
      <c r="B14" s="361" t="inlineStr">
        <is>
          <t>《SKINIMALIST》ESSENCE RICH LOTION NEW!</t>
        </is>
      </c>
      <c r="C14" s="361" t="inlineStr">
        <is>
          <t>SKINIMALIST ESSENCE RICH LOTION.</t>
        </is>
      </c>
      <c r="D14" s="361" t="inlineStr">
        <is>
          <t>SKINIMALIST ESSENCE RICH LOTION. Питательный лосьон-эссенция на основе коллагена Скинималист.</t>
        </is>
      </c>
      <c r="E14" s="361" t="inlineStr">
        <is>
          <t>333.0</t>
        </is>
      </c>
      <c r="F14" s="361" t="inlineStr">
        <is>
          <t>2259</t>
        </is>
      </c>
      <c r="G14" s="361" t="inlineStr">
        <is>
          <t>0</t>
        </is>
      </c>
      <c r="H14" s="361" t="inlineStr">
        <is>
          <t>0.1</t>
        </is>
      </c>
      <c r="I14" s="361" t="inlineStr">
        <is>
          <t>0</t>
        </is>
      </c>
      <c r="J14" s="361" t="inlineStr">
        <is>
          <t>SK02</t>
        </is>
      </c>
      <c r="K14" s="361" t="inlineStr">
        <is>
          <t>ЕАЭС N RU Д-JP.РА03.В.40308/25 от 07.04.2025 действует до 03.04.2030</t>
        </is>
      </c>
      <c r="L14" s="361" t="inlineStr">
        <is>
          <t>SKINIMALOST</t>
        </is>
      </c>
    </row>
    <row r="15" ht="27" customHeight="1" s="338">
      <c r="A15" s="361" t="inlineStr"/>
      <c r="B15" s="361" t="inlineStr">
        <is>
          <t>《ROSY DROP》WRINKLE SERUM(mini pouch) (N.C.V)</t>
        </is>
      </c>
      <c r="C15" s="361" t="n"/>
      <c r="D15" s="361" t="n"/>
      <c r="E15" s="361" t="inlineStr">
        <is>
          <t>53.0</t>
        </is>
      </c>
      <c r="F15" s="361" t="n"/>
      <c r="G15" s="361" t="n"/>
      <c r="H15" s="361" t="n"/>
      <c r="I15" s="361" t="n"/>
      <c r="J15" s="361" t="inlineStr">
        <is>
          <t>RD03S</t>
        </is>
      </c>
      <c r="K15" s="361" t="n"/>
      <c r="L15" s="361" t="n"/>
    </row>
    <row r="16" ht="18.75" customHeight="1" s="338">
      <c r="A16" s="361" t="inlineStr"/>
      <c r="B16" s="361" t="inlineStr">
        <is>
          <t>ID CARE POLYMER BOTTLES</t>
        </is>
      </c>
      <c r="C16" s="361" t="inlineStr">
        <is>
          <t>0</t>
        </is>
      </c>
      <c r="D16" s="361" t="inlineStr">
        <is>
          <t>Флаконы</t>
        </is>
      </c>
      <c r="E16" s="361" t="inlineStr">
        <is>
          <t>53.0</t>
        </is>
      </c>
      <c r="F16" s="361" t="inlineStr">
        <is>
          <t>374</t>
        </is>
      </c>
      <c r="G16" s="361" t="inlineStr">
        <is>
          <t>0</t>
        </is>
      </c>
      <c r="H16" s="361" t="n"/>
      <c r="I16" s="361" t="inlineStr">
        <is>
          <t>0</t>
        </is>
      </c>
      <c r="J16" s="361" t="inlineStr">
        <is>
          <t>ID22</t>
        </is>
      </c>
      <c r="K16" s="361" t="inlineStr">
        <is>
          <t>ЕАЭС N RU Д-JP.РА01.В.66635/21 от 09.08.2021 действует до 08.08.2026</t>
        </is>
      </c>
      <c r="L16" s="361" t="inlineStr">
        <is>
          <t>Meros Cosmetics</t>
        </is>
      </c>
    </row>
    <row r="17">
      <c r="A17" s="361" t="inlineStr"/>
      <c r="B17" s="361" t="inlineStr">
        <is>
          <t>《SKINIMALIST》GRANA AMPULE NEW!</t>
        </is>
      </c>
      <c r="C17" s="361" t="inlineStr">
        <is>
          <t>SKINIMALIST GRANA AMPULE.</t>
        </is>
      </c>
      <c r="D17" s="361" t="inlineStr">
        <is>
          <t>SKINIMALIST GRANA AMPULE. Омолаживающая ампула на основе ретинола Скинималист.</t>
        </is>
      </c>
      <c r="E17" s="361" t="inlineStr">
        <is>
          <t>4.0</t>
        </is>
      </c>
      <c r="F17" s="361" t="inlineStr">
        <is>
          <t>3059</t>
        </is>
      </c>
      <c r="G17" s="361" t="inlineStr">
        <is>
          <t>0</t>
        </is>
      </c>
      <c r="H17" s="361" t="inlineStr">
        <is>
          <t>0.1</t>
        </is>
      </c>
      <c r="I17" s="361" t="inlineStr">
        <is>
          <t>0</t>
        </is>
      </c>
      <c r="J17" s="361" t="inlineStr">
        <is>
          <t>SK04</t>
        </is>
      </c>
      <c r="K17" s="361" t="inlineStr">
        <is>
          <t>письмо 1070/24 от «19» декабря 2024 г.</t>
        </is>
      </c>
      <c r="L17" s="361" t="inlineStr">
        <is>
          <t>SKINIMALOST</t>
        </is>
      </c>
    </row>
    <row r="18">
      <c r="A18" s="361" t="inlineStr"/>
      <c r="B18" s="361" t="inlineStr">
        <is>
          <t>《B-10》MESO BODY &amp; LEG CREAM</t>
        </is>
      </c>
      <c r="C18" s="361" t="inlineStr">
        <is>
          <t>Be-10 MESO BODY &amp; LEG CREAM</t>
        </is>
      </c>
      <c r="D18" s="361" t="inlineStr">
        <is>
          <t>Скульптурирующий крем для ног и тела «Be-10»</t>
        </is>
      </c>
      <c r="E18" s="361" t="inlineStr">
        <is>
          <t>4.0</t>
        </is>
      </c>
      <c r="F18" s="361" t="inlineStr">
        <is>
          <t>4375</t>
        </is>
      </c>
      <c r="G18" s="361" t="inlineStr">
        <is>
          <t>0</t>
        </is>
      </c>
      <c r="H18" s="361" t="inlineStr">
        <is>
          <t>0.18</t>
        </is>
      </c>
      <c r="I18" s="361" t="inlineStr">
        <is>
          <t>0</t>
        </is>
      </c>
      <c r="J18" s="361" t="inlineStr">
        <is>
          <t>B1003</t>
        </is>
      </c>
      <c r="K18" s="361" t="inlineStr">
        <is>
          <t>ЕАЭС N RU Д-JP.РА09.В.12052/22 от 15.12.2022 действует до 14.12.2027</t>
        </is>
      </c>
      <c r="L18" s="361" t="inlineStr">
        <is>
          <t>B-10</t>
        </is>
      </c>
    </row>
    <row r="19">
      <c r="A19" s="361" t="inlineStr"/>
      <c r="B19" s="361" t="inlineStr">
        <is>
          <t>《Cosmepro》Premium Fruit Sorbet Body Massage Salt Grape Fruits..</t>
        </is>
      </c>
      <c r="C19" s="361" t="n"/>
      <c r="D19" s="361" t="n"/>
      <c r="E19" s="361" t="inlineStr">
        <is>
          <t>54.0</t>
        </is>
      </c>
      <c r="F19" s="361" t="n"/>
      <c r="G19" s="361" t="n"/>
      <c r="H19" s="361" t="n"/>
      <c r="I19" s="361" t="n"/>
      <c r="J19" s="361" t="inlineStr">
        <is>
          <t>CP0004</t>
        </is>
      </c>
      <c r="K19" s="361" t="n"/>
      <c r="L19" s="361" t="n"/>
    </row>
    <row r="20">
      <c r="A20" s="361" t="inlineStr"/>
      <c r="B20" s="361" t="inlineStr">
        <is>
          <t>Zephyrien Mask Seal</t>
        </is>
      </c>
      <c r="C20" s="361" t="n"/>
      <c r="D20" s="361" t="n"/>
      <c r="E20" s="361" t="inlineStr">
        <is>
          <t>4.0</t>
        </is>
      </c>
      <c r="F20" s="361" t="n"/>
      <c r="G20" s="361" t="n"/>
      <c r="H20" s="361" t="n"/>
      <c r="I20" s="361" t="n"/>
      <c r="J20" s="361" t="inlineStr">
        <is>
          <t>ID27</t>
        </is>
      </c>
      <c r="K20" s="361" t="n"/>
      <c r="L20" s="361" t="n"/>
    </row>
    <row r="21">
      <c r="A21" s="361" t="inlineStr"/>
      <c r="B21" s="361" t="inlineStr">
        <is>
          <t>ID CARE HAIR COLOR SHAMPOO 700ml</t>
        </is>
      </c>
      <c r="C21" s="361" t="n"/>
      <c r="D21" s="361" t="n"/>
      <c r="E21" s="361" t="inlineStr">
        <is>
          <t>54.0</t>
        </is>
      </c>
      <c r="F21" s="361" t="n"/>
      <c r="G21" s="361" t="n"/>
      <c r="H21" s="361" t="n"/>
      <c r="I21" s="361" t="n"/>
      <c r="J21" s="361" t="inlineStr">
        <is>
          <t>ID17</t>
        </is>
      </c>
      <c r="K21" s="361" t="n"/>
      <c r="L21" s="361" t="n"/>
    </row>
    <row r="22">
      <c r="A22" s="361" t="inlineStr"/>
      <c r="B22" s="361" t="inlineStr">
        <is>
          <t>MOTHERMO  Re.vive Hair Serum</t>
        </is>
      </c>
      <c r="C22" s="361" t="inlineStr">
        <is>
          <t>LABO + Mothermo GF RE.Vive Hair Serum</t>
        </is>
      </c>
      <c r="D22" s="361" t="inlineStr">
        <is>
          <t>LABO + Mothermo GF Восстанавливающий серум для волос</t>
        </is>
      </c>
      <c r="E22" s="361" t="inlineStr">
        <is>
          <t>5.0</t>
        </is>
      </c>
      <c r="F22" s="361" t="inlineStr">
        <is>
          <t>3329</t>
        </is>
      </c>
      <c r="G22" s="361" t="inlineStr">
        <is>
          <t>0</t>
        </is>
      </c>
      <c r="H22" s="361" t="inlineStr">
        <is>
          <t>0.144</t>
        </is>
      </c>
      <c r="I22" s="361" t="inlineStr">
        <is>
          <t>0</t>
        </is>
      </c>
      <c r="J22" s="361" t="inlineStr">
        <is>
          <t>LB12</t>
        </is>
      </c>
      <c r="K22" s="361" t="inlineStr">
        <is>
          <t>ЕАЭС N RU Д-JP.РА02.В.76955/23 от 27.03.2023 действует до 26.03.2028</t>
        </is>
      </c>
      <c r="L22" s="361" t="n"/>
    </row>
    <row r="23">
      <c r="A23" s="361" t="inlineStr"/>
      <c r="B23" s="361" t="inlineStr">
        <is>
          <t>ESTLABO   PEEL  OFF  PACK  WHITE  SET СНЯТО С ПР-ВА</t>
        </is>
      </c>
      <c r="C23" s="361" t="n"/>
      <c r="D23" s="361" t="n"/>
      <c r="E23" s="361" t="inlineStr">
        <is>
          <t>54.0</t>
        </is>
      </c>
      <c r="F23" s="361" t="n"/>
      <c r="G23" s="361" t="n"/>
      <c r="H23" s="361" t="n"/>
      <c r="I23" s="361" t="n"/>
      <c r="J23" s="361" t="inlineStr">
        <is>
          <t>EST25</t>
        </is>
      </c>
      <c r="K23" s="361" t="n"/>
      <c r="L23" s="361" t="n"/>
    </row>
    <row r="24">
      <c r="A24" s="361" t="inlineStr"/>
      <c r="B24" s="361" t="inlineStr">
        <is>
          <t>ESTLABO   FINISHING  ESSENCE</t>
        </is>
      </c>
      <c r="C24" s="361" t="inlineStr">
        <is>
          <t>EST LABO FINISHING ESSENCE</t>
        </is>
      </c>
      <c r="D24" s="361" t="inlineStr">
        <is>
          <t>Увлажняющая лифтинговая многофункциональная эссенция EST LABO</t>
        </is>
      </c>
      <c r="E24" s="361" t="inlineStr">
        <is>
          <t>54.0</t>
        </is>
      </c>
      <c r="F24" s="361" t="inlineStr">
        <is>
          <t>3250</t>
        </is>
      </c>
      <c r="G24" s="361" t="inlineStr">
        <is>
          <t>0</t>
        </is>
      </c>
      <c r="H24" s="361" t="inlineStr">
        <is>
          <t>0.19</t>
        </is>
      </c>
      <c r="I24" s="361" t="inlineStr">
        <is>
          <t>0</t>
        </is>
      </c>
      <c r="J24" s="361" t="inlineStr">
        <is>
          <t>EST15</t>
        </is>
      </c>
      <c r="K24" s="361" t="inlineStr">
        <is>
          <t>ЕАЭС N RU Д-JP.НВ32.В.13611/20 от 14.09.2020 действует до 13.09.2025</t>
        </is>
      </c>
      <c r="L24" s="361" t="inlineStr">
        <is>
          <t>CBS Cosmetics</t>
        </is>
      </c>
    </row>
    <row r="25">
      <c r="A25" s="361" t="inlineStr"/>
      <c r="B25" s="361" t="inlineStr">
        <is>
          <t>ESTLABO   ORIGINAL  MIX  OIL 300ml</t>
        </is>
      </c>
      <c r="C25" s="361" t="inlineStr">
        <is>
          <t>EST LABO ORIGINAL MIX OIL</t>
        </is>
      </c>
      <c r="D25" s="361" t="inlineStr">
        <is>
          <t>EST LABO ORIGINAL MIX OIL.Аутентичное массажное масло. 300 мл. EST LABO</t>
        </is>
      </c>
      <c r="E25" s="361" t="inlineStr">
        <is>
          <t>32.0</t>
        </is>
      </c>
      <c r="F25" s="361" t="inlineStr">
        <is>
          <t>2113</t>
        </is>
      </c>
      <c r="G25" s="361" t="inlineStr">
        <is>
          <t>0</t>
        </is>
      </c>
      <c r="H25" s="361" t="inlineStr">
        <is>
          <t>0.33</t>
        </is>
      </c>
      <c r="I25" s="361" t="inlineStr">
        <is>
          <t>0</t>
        </is>
      </c>
      <c r="J25" s="361" t="inlineStr">
        <is>
          <t>EST10-300</t>
        </is>
      </c>
      <c r="K25" s="361" t="inlineStr">
        <is>
          <t>ЕАЭС N RU Д-JP.АБ47.В.08752/20 от 08.09.2020 действует до 07.09.2025</t>
        </is>
      </c>
      <c r="L25" s="361" t="inlineStr">
        <is>
          <t>CBS Cosmetics</t>
        </is>
      </c>
    </row>
    <row r="26">
      <c r="A26" s="361" t="inlineStr"/>
      <c r="B26" s="361" t="inlineStr">
        <is>
          <t>ESTLABO   FRESHENER  LOTION</t>
        </is>
      </c>
      <c r="C26" s="361" t="inlineStr">
        <is>
          <t>EST LABO FRESHENER LOTION</t>
        </is>
      </c>
      <c r="D26" s="361" t="inlineStr">
        <is>
          <t>Освежающий лосьон EST LABO</t>
        </is>
      </c>
      <c r="E26" s="361" t="inlineStr">
        <is>
          <t>32.0</t>
        </is>
      </c>
      <c r="F26" s="361" t="inlineStr">
        <is>
          <t>1625</t>
        </is>
      </c>
      <c r="G26" s="361" t="inlineStr">
        <is>
          <t>0</t>
        </is>
      </c>
      <c r="H26" s="361" t="inlineStr">
        <is>
          <t>0.58</t>
        </is>
      </c>
      <c r="I26" s="361" t="inlineStr">
        <is>
          <t>0</t>
        </is>
      </c>
      <c r="J26" s="361" t="inlineStr">
        <is>
          <t>EST08</t>
        </is>
      </c>
      <c r="K26" s="361" t="inlineStr">
        <is>
          <t>ЕАЭС N RU Д-JP.АБ47.В.08734/20 от 08.09.2020 действует до 07.09.2025</t>
        </is>
      </c>
      <c r="L26" s="361" t="inlineStr">
        <is>
          <t>CBS Cosmetics</t>
        </is>
      </c>
    </row>
    <row r="27">
      <c r="A27" s="361" t="inlineStr"/>
      <c r="B27" s="361" t="inlineStr">
        <is>
          <t>ESTLABO   CLEANSING  OIL</t>
        </is>
      </c>
      <c r="C27" s="361" t="inlineStr">
        <is>
          <t>EST LABO CLEANSING OIL</t>
        </is>
      </c>
      <c r="D27" s="361" t="inlineStr">
        <is>
          <t>Демакияжное масло EST LABO</t>
        </is>
      </c>
      <c r="E27" s="361" t="inlineStr">
        <is>
          <t>32.0</t>
        </is>
      </c>
      <c r="F27" s="361" t="inlineStr">
        <is>
          <t>3006</t>
        </is>
      </c>
      <c r="G27" s="361" t="inlineStr">
        <is>
          <t>0</t>
        </is>
      </c>
      <c r="H27" s="361" t="n"/>
      <c r="I27" s="361" t="inlineStr">
        <is>
          <t>0</t>
        </is>
      </c>
      <c r="J27" s="361" t="n"/>
      <c r="K27" s="361" t="inlineStr">
        <is>
          <t>ЕАЭС N RU Д-JP.АБ47.В.08752/20 от 08.09.2020 действует до 07.09.2025</t>
        </is>
      </c>
      <c r="L27" s="361" t="inlineStr">
        <is>
          <t>CBS Cosmetics</t>
        </is>
      </c>
    </row>
    <row r="28">
      <c r="A28" s="361" t="inlineStr"/>
      <c r="B28" s="361" t="inlineStr">
        <is>
          <t>《ROSY DROP》 Perfect Stretch Sheet</t>
        </is>
      </c>
      <c r="C28" s="361" t="inlineStr">
        <is>
          <t>Rosy Drop Perfect Stretch Sheet</t>
        </is>
      </c>
      <c r="D28" s="361" t="inlineStr">
        <is>
          <t>Идеальные патчи под глаза "Капля Розы"</t>
        </is>
      </c>
      <c r="E28" s="361" t="inlineStr">
        <is>
          <t>32.0</t>
        </is>
      </c>
      <c r="F28" s="361" t="inlineStr">
        <is>
          <t>4500</t>
        </is>
      </c>
      <c r="G28" s="361" t="inlineStr">
        <is>
          <t>900000</t>
        </is>
      </c>
      <c r="H28" s="361" t="inlineStr">
        <is>
          <t>0.275</t>
        </is>
      </c>
      <c r="I28" s="361" t="inlineStr">
        <is>
          <t>55</t>
        </is>
      </c>
      <c r="J28" s="361" t="inlineStr">
        <is>
          <t>RD01</t>
        </is>
      </c>
      <c r="K28" s="361" t="inlineStr">
        <is>
          <t>ЕАЭС N RU Д-JP.РА06.В.54126/24 от 30.07.2024 действует до 28.07.2029</t>
        </is>
      </c>
      <c r="L28" s="361" t="inlineStr">
        <is>
          <t>Rosy Drop</t>
        </is>
      </c>
    </row>
    <row r="29">
      <c r="A29" s="361" t="inlineStr"/>
      <c r="B29" s="361" t="inlineStr">
        <is>
          <t>《Lapidem PRO》BATH &amp; MASSAGE OIL05 (CHARGE) 500ml</t>
        </is>
      </c>
      <c r="C29" s="361" t="inlineStr">
        <is>
          <t>Five Elements Bath and massage Oil Charge</t>
        </is>
      </c>
      <c r="D29" s="361" t="inlineStr">
        <is>
          <t>Масло для массажа и ванны "Энергия" "Пять Элементов"</t>
        </is>
      </c>
      <c r="E29" s="361" t="inlineStr">
        <is>
          <t>32.0</t>
        </is>
      </c>
      <c r="F29" s="361" t="inlineStr">
        <is>
          <t>13588</t>
        </is>
      </c>
      <c r="G29" s="361" t="inlineStr">
        <is>
          <t>0</t>
        </is>
      </c>
      <c r="H29" s="361" t="inlineStr">
        <is>
          <t>0.55</t>
        </is>
      </c>
      <c r="I29" s="361" t="inlineStr">
        <is>
          <t>0</t>
        </is>
      </c>
      <c r="J29" s="361" t="inlineStr">
        <is>
          <t>LP09P</t>
        </is>
      </c>
      <c r="K29" s="361" t="inlineStr">
        <is>
          <t>ЕАЭС N RU Д-JP.РА03.В.05804/24  от 25.03.2024 действует до 24.03.2029</t>
        </is>
      </c>
      <c r="L29" s="361" t="inlineStr">
        <is>
          <t>FIVE ELEMENTS</t>
        </is>
      </c>
    </row>
    <row r="30">
      <c r="A30" s="361" t="inlineStr"/>
      <c r="B30" s="361" t="inlineStr">
        <is>
          <t>《Lapidem》AG MOISTURE CLEANSER 300ml</t>
        </is>
      </c>
      <c r="C30" s="361" t="inlineStr">
        <is>
          <t>Five Elements Moisture Cleanser</t>
        </is>
      </c>
      <c r="D30" s="361" t="inlineStr">
        <is>
          <t>Демакияжный увлажняющий крем "Пять Элементов"</t>
        </is>
      </c>
      <c r="E30" s="361" t="inlineStr">
        <is>
          <t>32.0</t>
        </is>
      </c>
      <c r="F30" s="361" t="inlineStr">
        <is>
          <t>2635</t>
        </is>
      </c>
      <c r="G30" s="361" t="inlineStr">
        <is>
          <t>0</t>
        </is>
      </c>
      <c r="H30" s="361" t="inlineStr">
        <is>
          <t>0.386</t>
        </is>
      </c>
      <c r="I30" s="361" t="inlineStr">
        <is>
          <t>0</t>
        </is>
      </c>
      <c r="J30" s="361" t="inlineStr">
        <is>
          <t>LP01-300</t>
        </is>
      </c>
      <c r="K30" s="361" t="inlineStr">
        <is>
          <t>ЕАЭС N RU Д-JP.РА03.В.06319/24 от 26.03.2024 действует до 24.03.2029</t>
        </is>
      </c>
      <c r="L30" s="361" t="inlineStr">
        <is>
          <t>FIVE ELEMENTS</t>
        </is>
      </c>
    </row>
    <row r="31">
      <c r="A31" s="361" t="inlineStr"/>
      <c r="B31" s="361" t="inlineStr">
        <is>
          <t>《Dime Health Care PRO》PRO AMINO Seaweed CONDITIONER</t>
        </is>
      </c>
      <c r="C31" s="361" t="inlineStr">
        <is>
          <t>PROFESSIONAL AMINO SEAWEED CONDITIONER</t>
        </is>
      </c>
      <c r="D31" s="361" t="inlineStr">
        <is>
          <t>Профессиональный кондиционер на основе аминокислот и морских водорослей для повреждённых волос</t>
        </is>
      </c>
      <c r="E31" s="361" t="inlineStr">
        <is>
          <t>54.0</t>
        </is>
      </c>
      <c r="F31" s="361" t="inlineStr">
        <is>
          <t>1257</t>
        </is>
      </c>
      <c r="G31" s="361" t="inlineStr">
        <is>
          <t>30168</t>
        </is>
      </c>
      <c r="H31" s="361" t="inlineStr">
        <is>
          <t>1.1</t>
        </is>
      </c>
      <c r="I31" s="361" t="inlineStr">
        <is>
          <t>26.4</t>
        </is>
      </c>
      <c r="J31" s="361" t="inlineStr">
        <is>
          <t>AMS02</t>
        </is>
      </c>
      <c r="K31" s="361" t="inlineStr">
        <is>
          <t>закончился</t>
        </is>
      </c>
      <c r="L31" s="361" t="inlineStr">
        <is>
          <t>DIME HEALTH CARE</t>
        </is>
      </c>
    </row>
    <row r="32">
      <c r="A32" s="361" t="inlineStr"/>
      <c r="B32" s="361" t="inlineStr">
        <is>
          <t>《Atmore》RYUKYU SOAP 200g</t>
        </is>
      </c>
      <c r="C32" s="361" t="inlineStr">
        <is>
          <t>Atmore Ryukyu Silhouette Salt Soap</t>
        </is>
      </c>
      <c r="D32" s="361" t="inlineStr">
        <is>
          <t>Жидкое мыло на основе английской соли Рюкю Силуэт</t>
        </is>
      </c>
      <c r="E32" s="361" t="inlineStr">
        <is>
          <t>5.0</t>
        </is>
      </c>
      <c r="F32" s="361" t="inlineStr">
        <is>
          <t>3400</t>
        </is>
      </c>
      <c r="G32" s="361" t="inlineStr">
        <is>
          <t>0</t>
        </is>
      </c>
      <c r="H32" s="361" t="inlineStr">
        <is>
          <t>0.262</t>
        </is>
      </c>
      <c r="I32" s="361" t="inlineStr">
        <is>
          <t>0</t>
        </is>
      </c>
      <c r="J32" s="361" t="inlineStr">
        <is>
          <t>AT01</t>
        </is>
      </c>
      <c r="K32" s="361" t="inlineStr">
        <is>
          <t>ЕАЭС N RU Д-JP.РА05.В.91468/23 от 27.07.2023 действует до 26.07.2028</t>
        </is>
      </c>
      <c r="L32" s="361" t="inlineStr">
        <is>
          <t>Atmore</t>
        </is>
      </c>
    </row>
    <row r="33">
      <c r="A33" s="361" t="inlineStr"/>
      <c r="B33" s="361" t="inlineStr">
        <is>
          <t>《MAYURI》SQUALENE</t>
        </is>
      </c>
      <c r="C33" s="361" t="inlineStr">
        <is>
          <t>Mayuri Squalene</t>
        </is>
      </c>
      <c r="D33" s="361" t="inlineStr">
        <is>
          <t>Биологически активная добавка к пище "СКВАЛЕН" (капсулы массой 630 мг)</t>
        </is>
      </c>
      <c r="E33" s="361" t="inlineStr">
        <is>
          <t>5.0</t>
        </is>
      </c>
      <c r="F33" s="361" t="inlineStr">
        <is>
          <t>2535</t>
        </is>
      </c>
      <c r="G33" s="361" t="inlineStr">
        <is>
          <t>182520</t>
        </is>
      </c>
      <c r="H33" s="361" t="inlineStr">
        <is>
          <t>0.248</t>
        </is>
      </c>
      <c r="I33" s="361" t="inlineStr">
        <is>
          <t>17.856</t>
        </is>
      </c>
      <c r="J33" s="361" t="inlineStr">
        <is>
          <t>S001</t>
        </is>
      </c>
      <c r="K33" s="361" t="inlineStr">
        <is>
          <t>№ RU.77.99.11.003.Е.002398.02.15 от 09 февраля 2015</t>
        </is>
      </c>
      <c r="L33" s="361" t="inlineStr">
        <is>
          <t>MAYURI</t>
        </is>
      </c>
    </row>
    <row r="34">
      <c r="A34" s="361" t="inlineStr"/>
      <c r="B34" s="361" t="inlineStr">
        <is>
          <t>《Elega Doll PRO》Fresh 98 Freeze Dry Gel Mask 10 sheets</t>
        </is>
      </c>
      <c r="C34" s="361" t="n"/>
      <c r="D34" s="361" t="n"/>
      <c r="E34" s="361" t="inlineStr">
        <is>
          <t>42.0</t>
        </is>
      </c>
      <c r="F34" s="361" t="n"/>
      <c r="G34" s="361" t="n"/>
      <c r="H34" s="361" t="n"/>
      <c r="I34" s="361" t="n"/>
      <c r="J34" s="361" t="inlineStr">
        <is>
          <t>EG0005P</t>
        </is>
      </c>
      <c r="K34" s="361" t="n"/>
      <c r="L34" s="361" t="n"/>
    </row>
    <row r="35">
      <c r="A35" s="361" t="inlineStr"/>
      <c r="B35" s="361" t="inlineStr">
        <is>
          <t>《Sunsorit》 Skin Peel Bar （red）small size</t>
        </is>
      </c>
      <c r="C35" s="361" t="inlineStr">
        <is>
          <t>Skin Peel Bar “Red”</t>
        </is>
      </c>
      <c r="D35" s="361" t="inlineStr">
        <is>
          <t>Очищающее твердое мыло «Красное»</t>
        </is>
      </c>
      <c r="E35" s="361" t="inlineStr">
        <is>
          <t>2.0</t>
        </is>
      </c>
      <c r="F35" s="361" t="inlineStr">
        <is>
          <t>312</t>
        </is>
      </c>
      <c r="G35" s="361" t="inlineStr">
        <is>
          <t>0</t>
        </is>
      </c>
      <c r="H35" s="361" t="inlineStr">
        <is>
          <t>0.016</t>
        </is>
      </c>
      <c r="I35" s="361" t="inlineStr">
        <is>
          <t>0</t>
        </is>
      </c>
      <c r="J35" s="361" t="inlineStr">
        <is>
          <t>103014S</t>
        </is>
      </c>
      <c r="K35" s="361" t="inlineStr">
        <is>
          <t>ЕАЭС N RU Д-JP.РА09.В.57104/22 от 09.01.2023 действует до 29.12.2027</t>
        </is>
      </c>
      <c r="L35" s="361" t="inlineStr">
        <is>
          <t>Sunsorit</t>
        </is>
      </c>
    </row>
    <row r="36">
      <c r="A36" s="361" t="inlineStr"/>
      <c r="B36" s="361" t="inlineStr">
        <is>
          <t>《Sunsorit》 Skin Peel Bar （black）</t>
        </is>
      </c>
      <c r="C36" s="361" t="inlineStr">
        <is>
          <t>Skin Peel Bar “Black”</t>
        </is>
      </c>
      <c r="D36" s="361" t="inlineStr">
        <is>
          <t>Очищающее твердое мыло «Черное»</t>
        </is>
      </c>
      <c r="E36" s="361" t="inlineStr">
        <is>
          <t>42.0</t>
        </is>
      </c>
      <c r="F36" s="361" t="inlineStr">
        <is>
          <t>2922</t>
        </is>
      </c>
      <c r="G36" s="361" t="inlineStr">
        <is>
          <t>0</t>
        </is>
      </c>
      <c r="H36" s="361" t="inlineStr">
        <is>
          <t>0.14</t>
        </is>
      </c>
      <c r="I36" s="361" t="inlineStr">
        <is>
          <t>0</t>
        </is>
      </c>
      <c r="J36" s="361" t="inlineStr">
        <is>
          <t>104004</t>
        </is>
      </c>
      <c r="K36" s="361" t="inlineStr">
        <is>
          <t>ЕАЭС N RU Д-JP.РА09.В.57104/22 от 09.01.2023 действует до 29.12.2027</t>
        </is>
      </c>
      <c r="L36" s="361" t="inlineStr">
        <is>
          <t>Sunsorit</t>
        </is>
      </c>
    </row>
    <row r="37">
      <c r="A37" s="361" t="inlineStr"/>
      <c r="B37" s="361" t="inlineStr">
        <is>
          <t>《Hime Labo》Washing mini soap</t>
        </is>
      </c>
      <c r="C37" s="361" t="inlineStr">
        <is>
          <t>Washing soap</t>
        </is>
      </c>
      <c r="D37" s="361" t="inlineStr">
        <is>
          <t>Мыло твердое «Химе Лабо»</t>
        </is>
      </c>
      <c r="E37" s="361" t="inlineStr">
        <is>
          <t>32.0</t>
        </is>
      </c>
      <c r="F37" s="361" t="inlineStr">
        <is>
          <t>225</t>
        </is>
      </c>
      <c r="G37" s="361" t="inlineStr">
        <is>
          <t>0</t>
        </is>
      </c>
      <c r="H37" s="361" t="inlineStr">
        <is>
          <t>0.03</t>
        </is>
      </c>
      <c r="I37" s="361" t="inlineStr">
        <is>
          <t>0</t>
        </is>
      </c>
      <c r="J37" s="361" t="inlineStr">
        <is>
          <t>H00191L</t>
        </is>
      </c>
      <c r="K37" s="361" t="inlineStr">
        <is>
          <t>ЕАЭС N RU Д-JP.НВ15.В.04675/19 от 27.12.2019 действует до 26.12.2024</t>
        </is>
      </c>
      <c r="L37" s="361" t="inlineStr">
        <is>
          <t>Tamatsukuri Beauty Laboratory Hime Labo</t>
        </is>
      </c>
    </row>
    <row r="38">
      <c r="A38" s="361" t="inlineStr"/>
      <c r="B38" s="361" t="inlineStr">
        <is>
          <t>《Hime Labo》Body lotion</t>
        </is>
      </c>
      <c r="C38" s="361" t="inlineStr">
        <is>
          <t>Hime Labo Body Lotion</t>
        </is>
      </c>
      <c r="D38" s="361" t="inlineStr">
        <is>
          <t>Увлажняющий лосьон для тела Химе Лабо</t>
        </is>
      </c>
      <c r="E38" s="361" t="inlineStr">
        <is>
          <t>42.0</t>
        </is>
      </c>
      <c r="F38" s="361" t="inlineStr">
        <is>
          <t>1023</t>
        </is>
      </c>
      <c r="G38" s="361" t="inlineStr">
        <is>
          <t>0</t>
        </is>
      </c>
      <c r="H38" s="361" t="inlineStr">
        <is>
          <t>0.239</t>
        </is>
      </c>
      <c r="I38" s="361" t="inlineStr">
        <is>
          <t>0</t>
        </is>
      </c>
      <c r="J38" s="361" t="inlineStr">
        <is>
          <t>SK007</t>
        </is>
      </c>
      <c r="K38" s="361" t="n"/>
      <c r="L38" s="361" t="inlineStr">
        <is>
          <t>Hime Labo</t>
        </is>
      </c>
    </row>
    <row r="39">
      <c r="A39" s="197" t="n"/>
      <c r="B39" s="328" t="n"/>
      <c r="C39" s="339" t="n"/>
      <c r="D39" s="176" t="inlineStr">
        <is>
          <t xml:space="preserve">   Sub Total ②</t>
        </is>
      </c>
      <c r="E39" s="232" t="n">
        <v>0</v>
      </c>
      <c r="F39" s="362" t="n">
        <v>0</v>
      </c>
      <c r="G39" s="363" t="n">
        <v>0</v>
      </c>
      <c r="H39" s="364" t="n">
        <v>0</v>
      </c>
      <c r="I39" s="370" t="n">
        <v>0</v>
      </c>
      <c r="J39" s="366" t="n"/>
    </row>
    <row r="40">
      <c r="D40" s="180" t="n"/>
      <c r="E40" s="247">
        <f>E14+'Invoice-1 '!E14</f>
        <v/>
      </c>
      <c r="F40" s="371" t="n"/>
      <c r="G40" s="371">
        <f>G14+'Invoice-1 '!G14</f>
        <v/>
      </c>
      <c r="H40" s="372" t="n"/>
      <c r="I40" s="366">
        <f>I14+'Invoice-1 '!I14</f>
        <v/>
      </c>
      <c r="J40" s="372" t="n"/>
    </row>
    <row r="41">
      <c r="E41" s="182" t="n"/>
      <c r="F41" s="373" t="n"/>
      <c r="G41" s="373" t="n"/>
    </row>
    <row r="42">
      <c r="J42" s="374" t="n"/>
    </row>
    <row r="43">
      <c r="H43" s="352" t="inlineStr">
        <is>
          <t>AFURA</t>
        </is>
      </c>
      <c r="I43" s="368">
        <f>SUM(#REF!)</f>
        <v/>
      </c>
      <c r="J43" s="374" t="n"/>
    </row>
    <row r="44">
      <c r="I44" s="368" t="n"/>
    </row>
    <row r="45">
      <c r="I45" s="367" t="n"/>
    </row>
    <row r="46">
      <c r="I46" s="369" t="n"/>
    </row>
  </sheetData>
  <autoFilter ref="A13:AJ15"/>
  <mergeCells count="2">
    <mergeCell ref="B39:C39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3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A14" s="361" t="inlineStr"/>
      <c r="B14" s="361" t="inlineStr">
        <is>
          <t>Maiko Moisture Facial Mask Hyaluronic acid</t>
        </is>
      </c>
      <c r="C14" s="361" t="inlineStr">
        <is>
          <t>AISHODO Maiko Moisture Facial Mask Hyaluronic acid</t>
        </is>
      </c>
      <c r="D14" s="361" t="inlineStr">
        <is>
          <t>Увлажняющая маска для лица на основе гиалуроновой кислоты «Майко» AISHODO</t>
        </is>
      </c>
      <c r="E14" s="361" t="inlineStr">
        <is>
          <t>33.0</t>
        </is>
      </c>
      <c r="F14" s="361" t="inlineStr">
        <is>
          <t>800</t>
        </is>
      </c>
      <c r="G14" s="361" t="inlineStr">
        <is>
          <t>0</t>
        </is>
      </c>
      <c r="H14" s="361" t="inlineStr">
        <is>
          <t>0.32</t>
        </is>
      </c>
      <c r="I14" s="361" t="inlineStr">
        <is>
          <t>0</t>
        </is>
      </c>
      <c r="J14" s="361" t="inlineStr">
        <is>
          <t>AIM04</t>
        </is>
      </c>
      <c r="K14" s="361" t="inlineStr">
        <is>
          <t>ЕАЭС N RU Д-JP.РА04.В.65271/23 от 14.06.2023 действует до 13.06.2028</t>
        </is>
      </c>
      <c r="L14" s="361" t="n"/>
    </row>
    <row r="15" ht="27" customHeight="1" s="338" thickBot="1">
      <c r="A15" s="175" t="n"/>
      <c r="B15" s="328" t="n"/>
      <c r="C15" s="339" t="n"/>
      <c r="D15" s="176" t="inlineStr">
        <is>
          <t xml:space="preserve">   Sub Total ③</t>
        </is>
      </c>
      <c r="E15" s="232" t="n">
        <v>0</v>
      </c>
      <c r="F15" s="376" t="n">
        <v>0</v>
      </c>
      <c r="G15" s="377" t="n">
        <v>0</v>
      </c>
      <c r="H15" s="370" t="n">
        <v>0</v>
      </c>
      <c r="I15" s="370" t="n">
        <v>0</v>
      </c>
      <c r="J15" s="366" t="n"/>
      <c r="X15" s="378" t="n"/>
    </row>
    <row r="16" ht="18.75" customHeight="1" s="338">
      <c r="A16" s="190" t="n"/>
      <c r="B16" s="191" t="n"/>
      <c r="C16" s="191" t="n"/>
      <c r="D16" s="192" t="n"/>
      <c r="E16" s="251">
        <f>E14+'Invoice-2'!E15</f>
        <v/>
      </c>
      <c r="F16" s="379" t="n"/>
      <c r="G16" s="380">
        <f>'Invoice-1 '!G14+'Invoice-2'!G14+'Invoice-3'!G14</f>
        <v/>
      </c>
      <c r="H16" s="372" t="n"/>
      <c r="I16" s="366">
        <f>I14+'Invoice-2'!I15</f>
        <v/>
      </c>
      <c r="J16" s="372" t="n"/>
    </row>
    <row r="17" ht="23.25" customHeight="1" s="338">
      <c r="E17" s="182" t="n"/>
      <c r="F17" s="373" t="n"/>
      <c r="G17" s="373" t="n"/>
    </row>
    <row r="18">
      <c r="G18" s="381" t="n"/>
      <c r="I18" s="382" t="n"/>
      <c r="L18" s="383" t="n"/>
    </row>
    <row r="19">
      <c r="H19" s="352" t="inlineStr">
        <is>
          <t>DD</t>
        </is>
      </c>
      <c r="I19" s="382">
        <f>SUM(#REF!)+'Invoice-4 (TESTER)'!#REF!</f>
        <v/>
      </c>
      <c r="L19" s="383">
        <f>#REF!+#REF!+#REF!+#REF!+#REF!+#REF!</f>
        <v/>
      </c>
    </row>
    <row r="20">
      <c r="H20" s="352" t="inlineStr">
        <is>
          <t>COCOCHI</t>
        </is>
      </c>
      <c r="I20" s="382">
        <f>SUM(#REF!)+'Invoice-4 (TESTER)'!I20</f>
        <v/>
      </c>
      <c r="L20" s="383">
        <f>SUM(#REF!)+#REF!+#REF!+#REF!+#REF!+#REF!+#REF!</f>
        <v/>
      </c>
    </row>
    <row r="21">
      <c r="H21" s="352" t="inlineStr">
        <is>
          <t>EVLISS</t>
        </is>
      </c>
      <c r="I21" s="382">
        <f>SUM(#REF!)+'Invoice-4 (TESTER)'!I21</f>
        <v/>
      </c>
    </row>
    <row r="22">
      <c r="I22" s="384">
        <f>SUM(#REF!)</f>
        <v/>
      </c>
    </row>
    <row r="23">
      <c r="H23" s="352" t="inlineStr">
        <is>
          <t>Mccoy</t>
        </is>
      </c>
      <c r="I23" s="367">
        <f>SUM(#REF!)+'Invoice-4 (TESTER)'!I22</f>
        <v/>
      </c>
    </row>
  </sheetData>
  <autoFilter ref="A13:AJ15"/>
  <mergeCells count="2">
    <mergeCell ref="B15:C15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361" t="inlineStr"/>
      <c r="B14" s="361" t="inlineStr">
        <is>
          <t>Japanese towel blue  TESTER (N.C.V)</t>
        </is>
      </c>
      <c r="C14" s="361" t="n"/>
      <c r="D14" s="361" t="n"/>
      <c r="E14" s="361" t="inlineStr">
        <is>
          <t>5.0</t>
        </is>
      </c>
      <c r="F14" s="361" t="n"/>
      <c r="G14" s="361" t="n"/>
      <c r="H14" s="361" t="n"/>
      <c r="I14" s="361" t="n"/>
      <c r="J14" s="361" t="n"/>
      <c r="K14" s="361" t="n"/>
      <c r="L14" s="361" t="n"/>
    </row>
    <row r="15" ht="33" customHeight="1" s="338">
      <c r="A15" s="361" t="inlineStr"/>
      <c r="B15" s="361" t="inlineStr">
        <is>
          <t>《CBON》 ABILITY UV PROTECT BASE  (mini sample) (N.C.V)</t>
        </is>
      </c>
      <c r="C15" s="361" t="n"/>
      <c r="D15" s="361" t="n"/>
      <c r="E15" s="361" t="inlineStr">
        <is>
          <t>4.0</t>
        </is>
      </c>
      <c r="F15" s="361" t="n"/>
      <c r="G15" s="361" t="n"/>
      <c r="H15" s="361" t="n"/>
      <c r="I15" s="361" t="n"/>
      <c r="J15" s="361" t="inlineStr">
        <is>
          <t>A0001806S</t>
        </is>
      </c>
      <c r="K15" s="361" t="n"/>
      <c r="L15" s="361" t="n"/>
    </row>
    <row r="16" ht="18.75" customHeight="1" s="338">
      <c r="A16" s="361" t="inlineStr"/>
      <c r="B16" s="361" t="inlineStr">
        <is>
          <t>《CBON》 FACIALIST DUAL MOIST LOTION (mini sample) (N.C.V)</t>
        </is>
      </c>
      <c r="C16" s="361" t="inlineStr">
        <is>
          <t>Facialist Dual Moist Lotion</t>
        </is>
      </c>
      <c r="D16" s="361" t="inlineStr">
        <is>
          <t>Лосьон двойного увлажнения на основе сквалана Фэшиалист</t>
        </is>
      </c>
      <c r="E16" s="361" t="inlineStr">
        <is>
          <t>6.0</t>
        </is>
      </c>
      <c r="F16" s="361" t="inlineStr">
        <is>
          <t>10</t>
        </is>
      </c>
      <c r="G16" s="361" t="inlineStr">
        <is>
          <t>0</t>
        </is>
      </c>
      <c r="H16" s="361" t="inlineStr">
        <is>
          <t>0.002</t>
        </is>
      </c>
      <c r="I16" s="361" t="inlineStr">
        <is>
          <t>0</t>
        </is>
      </c>
      <c r="J16" s="361" t="inlineStr">
        <is>
          <t>A0001103S</t>
        </is>
      </c>
      <c r="K16" s="361" t="inlineStr">
        <is>
          <t>ЕАЭС N RU Д-JP.РА01.В.64697/21 от 09.08.2021 действует до 08.08.2026</t>
        </is>
      </c>
      <c r="L16" s="361" t="inlineStr">
        <is>
          <t>C’BON</t>
        </is>
      </c>
    </row>
    <row r="17">
      <c r="A17" s="361" t="inlineStr"/>
      <c r="B17" s="361" t="inlineStr">
        <is>
          <t>《Quality 1st》ALL　IN　ONE　SHEET　MASK　THE　BEST  EX 3 TESTER N.C.V</t>
        </is>
      </c>
      <c r="C17" s="361" t="inlineStr">
        <is>
          <t>All in one sheet mask The Best</t>
        </is>
      </c>
      <c r="D17" s="361" t="inlineStr">
        <is>
          <t>Антивозрастная ультрапитательная маска «Всё в одном» The Best</t>
        </is>
      </c>
      <c r="E17" s="361" t="inlineStr">
        <is>
          <t>32.0</t>
        </is>
      </c>
      <c r="F17" s="361" t="inlineStr">
        <is>
          <t>100</t>
        </is>
      </c>
      <c r="G17" s="361" t="inlineStr">
        <is>
          <t>0</t>
        </is>
      </c>
      <c r="H17" s="361" t="inlineStr">
        <is>
          <t>0.088</t>
        </is>
      </c>
      <c r="I17" s="361" t="inlineStr">
        <is>
          <t>0</t>
        </is>
      </c>
      <c r="J17" s="361" t="inlineStr">
        <is>
          <t>QF0032</t>
        </is>
      </c>
      <c r="K17" s="361" t="inlineStr">
        <is>
          <t>ЕАЭС N RU Д-JP.РА01.В.66259/22 от 08.02.2022 действует до 06.02.2027</t>
        </is>
      </c>
      <c r="L17" s="361" t="inlineStr">
        <is>
          <t>Quality First</t>
        </is>
      </c>
    </row>
    <row r="18">
      <c r="A18" s="175" t="n"/>
      <c r="B18" s="328" t="n"/>
      <c r="C18" s="339" t="n"/>
      <c r="D18" s="176" t="inlineStr">
        <is>
          <t xml:space="preserve">   Sub Total ④</t>
        </is>
      </c>
      <c r="E18" s="227" t="n">
        <v>0</v>
      </c>
      <c r="F18" s="385" t="n">
        <v>0</v>
      </c>
      <c r="G18" s="386" t="n">
        <v>0</v>
      </c>
      <c r="H18" s="364" t="n">
        <v>0</v>
      </c>
      <c r="I18" s="370" t="n">
        <v>0</v>
      </c>
      <c r="J18" s="366" t="n"/>
    </row>
    <row r="19">
      <c r="D19" s="180" t="inlineStr">
        <is>
          <t>TOTAL</t>
        </is>
      </c>
      <c r="E19" s="257">
        <f>'Invoice-3'!E15+'Invoice-4 (TESTER)'!E14</f>
        <v/>
      </c>
      <c r="F19" s="387" t="n"/>
      <c r="G19" s="387">
        <f>'Invoice-3'!G15+'Invoice-4 (TESTER)'!G14</f>
        <v/>
      </c>
      <c r="H19" s="388" t="n"/>
      <c r="I19" s="389">
        <f>'Invoice-3'!I15+'Invoice-4 (TESTER)'!I14</f>
        <v/>
      </c>
      <c r="J19" s="372" t="n"/>
    </row>
    <row r="20">
      <c r="E20" s="182" t="n"/>
      <c r="F20" s="373" t="n"/>
      <c r="G20" s="373" t="n"/>
    </row>
    <row r="21">
      <c r="E21" s="147" t="n">
        <v>19721</v>
      </c>
      <c r="G21" s="352">
        <f>G14-#REF!-#REF!</f>
        <v/>
      </c>
      <c r="I21" s="368">
        <f>SUM(#REF!)</f>
        <v/>
      </c>
    </row>
    <row r="22">
      <c r="E22" s="147">
        <f>E17-E15</f>
        <v/>
      </c>
      <c r="G22" s="352">
        <f>G17+'Invoice-1 '!G14</f>
        <v/>
      </c>
      <c r="I22" s="369">
        <f>'Invoice-1 '!I14+'Invoice-4 (TESTER)'!I17</f>
        <v/>
      </c>
    </row>
    <row r="23"/>
    <row r="24">
      <c r="H24" s="352" t="inlineStr">
        <is>
          <t>COCOCHI</t>
        </is>
      </c>
      <c r="I24" s="390">
        <f>SUM(#REF!)</f>
        <v/>
      </c>
    </row>
    <row r="25">
      <c r="H25" s="352" t="inlineStr">
        <is>
          <t>EVLISS</t>
        </is>
      </c>
      <c r="I25" s="369">
        <f>SUM(#REF!)</f>
        <v/>
      </c>
    </row>
    <row r="26">
      <c r="H26" s="352" t="inlineStr">
        <is>
          <t>Mccoy</t>
        </is>
      </c>
      <c r="I26" s="367">
        <f>SUM(#REF!)</f>
        <v/>
      </c>
    </row>
    <row r="27">
      <c r="I27" s="367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361" t="inlineStr"/>
      <c r="B14" s="361" t="inlineStr">
        <is>
          <t>《McCoy》Dolcet Body Make Leggings M size  TESTER(N.C.V)</t>
        </is>
      </c>
      <c r="C14" s="361" t="n"/>
      <c r="D14" s="361" t="n"/>
      <c r="E14" s="361" t="inlineStr">
        <is>
          <t>4.0</t>
        </is>
      </c>
      <c r="F14" s="361" t="n"/>
      <c r="G14" s="361" t="n"/>
      <c r="H14" s="361" t="n"/>
      <c r="I14" s="361" t="n"/>
      <c r="J14" s="361" t="inlineStr">
        <is>
          <t>MC15T</t>
        </is>
      </c>
      <c r="K14" s="361" t="n"/>
      <c r="L14" s="361" t="n"/>
    </row>
    <row r="15" ht="33" customHeight="1" s="338" thickBot="1">
      <c r="A15" s="361" t="inlineStr"/>
      <c r="B15" s="361" t="inlineStr">
        <is>
          <t>《McCoy》McCELLRIE Pique 30g TESTER(N.C.V)</t>
        </is>
      </c>
      <c r="C15" s="361" t="n"/>
      <c r="D15" s="361" t="n"/>
      <c r="E15" s="361" t="inlineStr">
        <is>
          <t>4.0</t>
        </is>
      </c>
      <c r="F15" s="361" t="n"/>
      <c r="G15" s="361" t="n"/>
      <c r="H15" s="361" t="n"/>
      <c r="I15" s="361" t="n"/>
      <c r="J15" s="361" t="inlineStr">
        <is>
          <t>MC09T</t>
        </is>
      </c>
      <c r="K15" s="361" t="n"/>
      <c r="L15" s="361" t="n"/>
    </row>
    <row r="16" ht="18.75" customHeight="1" s="338">
      <c r="A16" s="361" t="inlineStr"/>
      <c r="B16" s="361" t="inlineStr">
        <is>
          <t>《McCoy》McCELLRIE CARNIVAL EYE CARE ESSENCE 2.7ml TESTER(N.C.V)</t>
        </is>
      </c>
      <c r="C16" s="361" t="n"/>
      <c r="D16" s="361" t="n"/>
      <c r="E16" s="361" t="inlineStr">
        <is>
          <t>4.0</t>
        </is>
      </c>
      <c r="F16" s="361" t="n"/>
      <c r="G16" s="361" t="n"/>
      <c r="H16" s="361" t="n"/>
      <c r="I16" s="361" t="n"/>
      <c r="J16" s="361" t="inlineStr">
        <is>
          <t>MC07T</t>
        </is>
      </c>
      <c r="K16" s="361" t="n"/>
      <c r="L16" s="361" t="n"/>
    </row>
    <row r="17">
      <c r="A17" s="175" t="n"/>
      <c r="B17" s="328" t="n"/>
      <c r="C17" s="339" t="n"/>
      <c r="D17" s="176" t="inlineStr">
        <is>
          <t xml:space="preserve">   Sub Total ④</t>
        </is>
      </c>
      <c r="E17" s="177" t="n">
        <v>0</v>
      </c>
      <c r="F17" s="385" t="n">
        <v>0</v>
      </c>
      <c r="G17" s="391" t="n">
        <v>0</v>
      </c>
      <c r="H17" s="392" t="n">
        <v>0</v>
      </c>
      <c r="I17" s="393" t="n">
        <v>0</v>
      </c>
      <c r="J17" s="394" t="n"/>
    </row>
    <row r="18">
      <c r="A18" s="190" t="n"/>
      <c r="B18" s="191" t="n"/>
      <c r="C18" s="191" t="n"/>
      <c r="D18" s="192" t="inlineStr">
        <is>
          <t>TOTAL</t>
        </is>
      </c>
      <c r="E18" s="220" t="n">
        <v>0</v>
      </c>
      <c r="F18" s="395" t="n">
        <v>0</v>
      </c>
      <c r="G18" s="396" t="n">
        <v>0</v>
      </c>
      <c r="H18" s="397" t="n">
        <v>0</v>
      </c>
      <c r="I18" s="398" t="n">
        <v>0</v>
      </c>
    </row>
    <row r="19">
      <c r="E19" s="182" t="n"/>
      <c r="F19" s="373" t="n"/>
      <c r="G19" s="373" t="n"/>
    </row>
    <row r="20">
      <c r="E20" s="147" t="n">
        <v>19721</v>
      </c>
      <c r="G20" s="352">
        <f>G14-#REF!-#REF!</f>
        <v/>
      </c>
      <c r="I20" s="368">
        <f>SUM(#REF!)</f>
        <v/>
      </c>
    </row>
    <row r="21">
      <c r="E21" s="147">
        <f>E17-E15</f>
        <v/>
      </c>
      <c r="G21" s="352">
        <f>G17+'Invoice-1 '!G14</f>
        <v/>
      </c>
      <c r="I21" s="369">
        <f>'Invoice-1 '!I14+'Invoice-5 (TESTER) '!I17</f>
        <v/>
      </c>
    </row>
    <row r="22">
      <c r="G22" s="352">
        <f>G14+'Invoice-4 (TESTER)'!G14</f>
        <v/>
      </c>
    </row>
    <row r="23">
      <c r="H23" s="352" t="inlineStr">
        <is>
          <t>COCOCHI</t>
        </is>
      </c>
      <c r="I23" s="390">
        <f>SUM(#REF!)</f>
        <v/>
      </c>
    </row>
    <row r="24">
      <c r="H24" s="352" t="inlineStr">
        <is>
          <t>EVLISS</t>
        </is>
      </c>
      <c r="I24" s="369">
        <f>SUM(#REF!)</f>
        <v/>
      </c>
    </row>
    <row r="25">
      <c r="H25" s="352" t="inlineStr">
        <is>
          <t>Mccoy</t>
        </is>
      </c>
      <c r="I25" s="367">
        <f>SUM(#REF!)</f>
        <v/>
      </c>
    </row>
    <row r="26">
      <c r="I26" s="367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2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361" t="inlineStr"/>
      <c r="B13" s="361" t="inlineStr"/>
      <c r="C13" s="361" t="inlineStr"/>
      <c r="D13" s="361" t="inlineStr">
        <is>
          <t>53.0</t>
        </is>
      </c>
      <c r="E13" s="361" t="inlineStr">
        <is>
          <t>QUALITY 1st DERMA LASER SPECTER VCMAX MOISTURE 240ml</t>
        </is>
      </c>
      <c r="F13" s="361" t="inlineStr">
        <is>
          <t>QUALITY 1st DERMA LASER SPECTER VCMAX MOISTURE</t>
        </is>
      </c>
      <c r="G13" s="361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61" t="inlineStr">
        <is>
          <t>face lotion</t>
        </is>
      </c>
      <c r="I13" s="361" t="inlineStr">
        <is>
          <t>0.016</t>
        </is>
      </c>
      <c r="J13" s="361" t="inlineStr">
        <is>
          <t>0</t>
        </is>
      </c>
      <c r="K13" s="361" t="inlineStr">
        <is>
          <t>0.28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1250</t>
        </is>
      </c>
      <c r="Q13" s="361" t="inlineStr">
        <is>
          <t>0</t>
        </is>
      </c>
      <c r="R13" s="361" t="inlineStr">
        <is>
          <t>QF117</t>
        </is>
      </c>
      <c r="S13" s="361" t="inlineStr">
        <is>
          <t>письмо № 525/25 от 25.07.2025 г.</t>
        </is>
      </c>
      <c r="T13" s="361" t="inlineStr">
        <is>
          <t>QUALITY 1st</t>
        </is>
      </c>
    </row>
    <row r="14">
      <c r="A14" s="361" t="inlineStr"/>
      <c r="B14" s="361" t="inlineStr"/>
      <c r="C14" s="361" t="inlineStr"/>
      <c r="D14" s="361" t="inlineStr">
        <is>
          <t>4.0</t>
        </is>
      </c>
      <c r="E14" s="361" t="inlineStr">
        <is>
          <t>QUALITY 1st THE DERMA GALACTOMYCES 7</t>
        </is>
      </c>
      <c r="F14" s="361" t="inlineStr">
        <is>
          <t>QUALITY 1st THE DERMA GALACTOMYCES.</t>
        </is>
      </c>
      <c r="G14" s="361" t="inlineStr">
        <is>
          <t>Маска с галактомисисом для дермы Quality 1st.</t>
        </is>
      </c>
      <c r="H14" s="361" t="inlineStr">
        <is>
          <t>face mask</t>
        </is>
      </c>
      <c r="I14" s="361" t="inlineStr">
        <is>
          <t>0.057</t>
        </is>
      </c>
      <c r="J14" s="361" t="inlineStr">
        <is>
          <t>0</t>
        </is>
      </c>
      <c r="K14" s="361" t="inlineStr">
        <is>
          <t>0.164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335</t>
        </is>
      </c>
      <c r="Q14" s="361" t="inlineStr">
        <is>
          <t>0</t>
        </is>
      </c>
      <c r="R14" s="361" t="inlineStr">
        <is>
          <t>Qf89</t>
        </is>
      </c>
      <c r="S14" s="361" t="inlineStr">
        <is>
          <t>ЕАЭС N RU Д-JP.РА04.В.17053/24  от 07.05.2024 действует до 06.05.2029</t>
        </is>
      </c>
      <c r="T14" s="361" t="inlineStr">
        <is>
          <t>Quality First</t>
        </is>
      </c>
    </row>
    <row r="15">
      <c r="A15" s="361" t="inlineStr"/>
      <c r="B15" s="361" t="inlineStr"/>
      <c r="C15" s="361" t="inlineStr"/>
      <c r="D15" s="361" t="inlineStr">
        <is>
          <t>4.0</t>
        </is>
      </c>
      <c r="E15" s="361" t="inlineStr">
        <is>
          <t>QUALITY 1st THE DERMA BEST VC100 +RETINOL 5</t>
        </is>
      </c>
      <c r="F15" s="361" t="inlineStr">
        <is>
          <t>QUALITY 1st THE DERMA BEST VC100 +RETINOL 5.</t>
        </is>
      </c>
      <c r="G15" s="361" t="inlineStr">
        <is>
          <t>Омолаживающая маска БЭСТ для дермы с витамином С 100 + Ретинол QUALITY 1st.</t>
        </is>
      </c>
      <c r="H15" s="361" t="inlineStr">
        <is>
          <t>face mask</t>
        </is>
      </c>
      <c r="I15" s="361" t="inlineStr">
        <is>
          <t>0.049</t>
        </is>
      </c>
      <c r="J15" s="361" t="inlineStr">
        <is>
          <t>0</t>
        </is>
      </c>
      <c r="K15" s="361" t="inlineStr">
        <is>
          <t>0.146</t>
        </is>
      </c>
      <c r="L15" s="361" t="inlineStr"/>
      <c r="M15" s="361" t="inlineStr"/>
      <c r="N15" s="361" t="inlineStr"/>
      <c r="O15" s="361" t="inlineStr">
        <is>
          <t>0</t>
        </is>
      </c>
      <c r="P15" s="361" t="inlineStr">
        <is>
          <t>428</t>
        </is>
      </c>
      <c r="Q15" s="361" t="inlineStr">
        <is>
          <t>0</t>
        </is>
      </c>
      <c r="R15" s="361" t="inlineStr">
        <is>
          <t>Qf87</t>
        </is>
      </c>
      <c r="S15" s="361" t="inlineStr">
        <is>
          <t>ЕАЭС N RU Д-JP.РА04.В.17053/24  от 07.05.2024 действует до 06.05.2029</t>
        </is>
      </c>
      <c r="T15" s="361" t="inlineStr">
        <is>
          <t>Quality First</t>
        </is>
      </c>
    </row>
    <row r="16">
      <c r="A16" s="361" t="inlineStr"/>
      <c r="B16" s="361" t="inlineStr"/>
      <c r="C16" s="361" t="inlineStr"/>
      <c r="D16" s="361" t="inlineStr">
        <is>
          <t>4.0</t>
        </is>
      </c>
      <c r="E16" s="361" t="inlineStr">
        <is>
          <t>QUALITY 1st THE DERMA MASK 30</t>
        </is>
      </c>
      <c r="F16" s="361" t="inlineStr">
        <is>
          <t>QUALITY 1st THE DERMA MASK.</t>
        </is>
      </c>
      <c r="G16" s="361" t="inlineStr">
        <is>
          <t>Маска для дермы Quality 1st. 30 шт.</t>
        </is>
      </c>
      <c r="H16" s="361" t="inlineStr">
        <is>
          <t>face mask</t>
        </is>
      </c>
      <c r="I16" s="361" t="inlineStr">
        <is>
          <t>0.041</t>
        </is>
      </c>
      <c r="J16" s="361" t="inlineStr">
        <is>
          <t>0</t>
        </is>
      </c>
      <c r="K16" s="361" t="inlineStr">
        <is>
          <t>0.744</t>
        </is>
      </c>
      <c r="L16" s="361" t="inlineStr"/>
      <c r="M16" s="361" t="inlineStr"/>
      <c r="N16" s="361" t="inlineStr"/>
      <c r="O16" s="361" t="inlineStr">
        <is>
          <t>0</t>
        </is>
      </c>
      <c r="P16" s="361" t="inlineStr">
        <is>
          <t>1066</t>
        </is>
      </c>
      <c r="Q16" s="361" t="inlineStr">
        <is>
          <t>0</t>
        </is>
      </c>
      <c r="R16" s="361" t="inlineStr">
        <is>
          <t>Qf86-30</t>
        </is>
      </c>
      <c r="S16" s="361" t="inlineStr">
        <is>
          <t>ЕАЭС N RU Д-JP.РА04.В.17053/24  от 07.05.2024 действует до 06.05.2029</t>
        </is>
      </c>
      <c r="T16" s="361" t="inlineStr">
        <is>
          <t>Quality First</t>
        </is>
      </c>
    </row>
    <row r="17">
      <c r="A17" s="361" t="inlineStr"/>
      <c r="B17" s="361" t="inlineStr"/>
      <c r="C17" s="361" t="inlineStr"/>
      <c r="D17" s="361" t="inlineStr">
        <is>
          <t>42.0</t>
        </is>
      </c>
      <c r="E17" s="361" t="inlineStr">
        <is>
          <t>QUALITY 1st DERMA LASER SUPER GLUTATHIONE 100 7</t>
        </is>
      </c>
      <c r="F17" s="361" t="inlineStr">
        <is>
          <t>QUALITY 1st DERMA LASER SUPER GLUTATHIONE 100 7</t>
        </is>
      </c>
      <c r="G17" s="361" t="inlineStr">
        <is>
          <t>Маска дерма лазер омолаживающая суперглютатион 100 QUALITY 1st  7шт</t>
        </is>
      </c>
      <c r="H17" s="361" t="inlineStr">
        <is>
          <t>face mask</t>
        </is>
      </c>
      <c r="I17" s="361" t="inlineStr">
        <is>
          <t>0.055</t>
        </is>
      </c>
      <c r="J17" s="361" t="inlineStr">
        <is>
          <t>0</t>
        </is>
      </c>
      <c r="K17" s="361" t="inlineStr">
        <is>
          <t>0.222</t>
        </is>
      </c>
      <c r="L17" s="361" t="inlineStr"/>
      <c r="M17" s="361" t="inlineStr"/>
      <c r="N17" s="361" t="inlineStr"/>
      <c r="O17" s="361" t="inlineStr">
        <is>
          <t>0</t>
        </is>
      </c>
      <c r="P17" s="361" t="inlineStr">
        <is>
          <t>499</t>
        </is>
      </c>
      <c r="Q17" s="361" t="inlineStr">
        <is>
          <t>0</t>
        </is>
      </c>
      <c r="R17" s="361" t="inlineStr">
        <is>
          <t>QF100</t>
        </is>
      </c>
      <c r="S17" s="361" t="inlineStr">
        <is>
          <t>ЕАЭС N RU Д-JP.РА04.В.88102/25   от 03.06.2025 действует до 02.06.2030</t>
        </is>
      </c>
      <c r="T17" s="361" t="inlineStr">
        <is>
          <t>QUALITY 1st</t>
        </is>
      </c>
    </row>
    <row r="18">
      <c r="A18" s="361" t="inlineStr"/>
      <c r="B18" s="361" t="inlineStr"/>
      <c r="C18" s="361" t="inlineStr"/>
      <c r="D18" s="361" t="inlineStr">
        <is>
          <t>32.0</t>
        </is>
      </c>
      <c r="E18" s="361" t="inlineStr">
        <is>
          <t>QUALITY 1st DERMA LASER EX SUPER VC100 3</t>
        </is>
      </c>
      <c r="F18" s="361" t="inlineStr">
        <is>
          <t>QUALITY 1st DERMA LASER EX SUPER VC100.</t>
        </is>
      </c>
      <c r="G18" s="361" t="inlineStr">
        <is>
          <t>Маска дерма лазер экстра супер витамин С VC100.</t>
        </is>
      </c>
      <c r="H18" s="361" t="inlineStr">
        <is>
          <t>face mask</t>
        </is>
      </c>
      <c r="I18" s="361" t="inlineStr">
        <is>
          <t>0.045</t>
        </is>
      </c>
      <c r="J18" s="361" t="inlineStr">
        <is>
          <t>0</t>
        </is>
      </c>
      <c r="K18" s="361" t="inlineStr">
        <is>
          <t>0.15</t>
        </is>
      </c>
      <c r="L18" s="361" t="inlineStr"/>
      <c r="M18" s="361" t="inlineStr"/>
      <c r="N18" s="361" t="inlineStr"/>
      <c r="O18" s="361" t="inlineStr">
        <is>
          <t>0</t>
        </is>
      </c>
      <c r="P18" s="361" t="inlineStr">
        <is>
          <t>499</t>
        </is>
      </c>
      <c r="Q18" s="361" t="inlineStr">
        <is>
          <t>0</t>
        </is>
      </c>
      <c r="R18" s="361" t="inlineStr">
        <is>
          <t>Qf98</t>
        </is>
      </c>
      <c r="S18" s="361" t="inlineStr">
        <is>
          <t>ЕАЭС N RU Д-JP.РА04.В.16955/24   от 07.05.2024 действует до 06.05.2030</t>
        </is>
      </c>
      <c r="T18" s="361" t="inlineStr">
        <is>
          <t>QUALITY 1st</t>
        </is>
      </c>
    </row>
    <row r="19" ht="26.25" customHeight="1" s="338">
      <c r="A19" s="361" t="inlineStr"/>
      <c r="B19" s="361" t="inlineStr"/>
      <c r="C19" s="361" t="inlineStr"/>
      <c r="D19" s="361" t="inlineStr">
        <is>
          <t>32.0</t>
        </is>
      </c>
      <c r="E19" s="361" t="inlineStr">
        <is>
          <t>《Quality 1st》 GRANDMOIST HY100 32 will end of sale</t>
        </is>
      </c>
      <c r="F19" s="361" t="inlineStr">
        <is>
          <t>Quality 1st Grand Moist HY100</t>
        </is>
      </c>
      <c r="G19" s="361" t="inlineStr">
        <is>
          <t>Маска ультраувлажняющая на основе гиалуроновой кислоты Гранд Моист HY100</t>
        </is>
      </c>
      <c r="H19" s="361" t="inlineStr">
        <is>
          <t>face pack</t>
        </is>
      </c>
      <c r="I19" s="361" t="inlineStr">
        <is>
          <t>0.046</t>
        </is>
      </c>
      <c r="J19" s="361" t="inlineStr">
        <is>
          <t>0</t>
        </is>
      </c>
      <c r="K19" s="361" t="inlineStr">
        <is>
          <t>0.745</t>
        </is>
      </c>
      <c r="L19" s="361" t="inlineStr"/>
      <c r="M19" s="361" t="inlineStr"/>
      <c r="N19" s="361" t="inlineStr"/>
      <c r="O19" s="361" t="inlineStr">
        <is>
          <t>0</t>
        </is>
      </c>
      <c r="P19" s="361" t="inlineStr">
        <is>
          <t>1080</t>
        </is>
      </c>
      <c r="Q19" s="361" t="inlineStr">
        <is>
          <t>0</t>
        </is>
      </c>
      <c r="R19" s="361" t="inlineStr">
        <is>
          <t>QF54</t>
        </is>
      </c>
      <c r="S19" s="361" t="inlineStr">
        <is>
          <t>ЕАЭС N RU Д-JP.РА01.В.66259/22 от 08.02.2022 действует до 06.02.2027</t>
        </is>
      </c>
      <c r="T19" s="361" t="inlineStr">
        <is>
          <t>Quality First</t>
        </is>
      </c>
    </row>
    <row r="20">
      <c r="A20" s="361" t="inlineStr"/>
      <c r="B20" s="361" t="inlineStr"/>
      <c r="C20" s="361" t="inlineStr"/>
      <c r="D20" s="361" t="inlineStr">
        <is>
          <t>2.0</t>
        </is>
      </c>
      <c r="E20" s="361" t="inlineStr">
        <is>
          <t>《CBON》 FACIALIST SKIN  CONDITIONER Q 1.5ml</t>
        </is>
      </c>
      <c r="F20" s="361" t="n"/>
      <c r="G20" s="361" t="n"/>
      <c r="H20" s="361" t="n"/>
      <c r="I20" s="361" t="n"/>
      <c r="J20" s="361" t="n"/>
      <c r="K20" s="361" t="n"/>
      <c r="L20" s="361" t="inlineStr"/>
      <c r="M20" s="361" t="inlineStr"/>
      <c r="N20" s="361" t="inlineStr"/>
      <c r="O20" s="361" t="n"/>
      <c r="P20" s="361" t="n"/>
      <c r="Q20" s="361" t="n"/>
      <c r="R20" s="361" t="n"/>
      <c r="S20" s="361" t="n"/>
      <c r="T20" s="361" t="n"/>
    </row>
    <row r="21">
      <c r="A21" s="361" t="inlineStr"/>
      <c r="B21" s="361" t="inlineStr"/>
      <c r="C21" s="361" t="inlineStr"/>
      <c r="D21" s="361" t="inlineStr">
        <is>
          <t>2.0</t>
        </is>
      </c>
      <c r="E21" s="361" t="inlineStr">
        <is>
          <t>《CBON》FACIALIST TREATMENT MASSERa 10g</t>
        </is>
      </c>
      <c r="F21" s="361" t="n"/>
      <c r="G21" s="361" t="n"/>
      <c r="H21" s="361" t="n"/>
      <c r="I21" s="361" t="n"/>
      <c r="J21" s="361" t="n"/>
      <c r="K21" s="361" t="n"/>
      <c r="L21" s="361" t="inlineStr"/>
      <c r="M21" s="361" t="inlineStr"/>
      <c r="N21" s="361" t="inlineStr"/>
      <c r="O21" s="361" t="n"/>
      <c r="P21" s="361" t="n"/>
      <c r="Q21" s="361" t="n"/>
      <c r="R21" s="361" t="n"/>
      <c r="S21" s="361" t="n"/>
      <c r="T21" s="361" t="n"/>
    </row>
    <row r="22">
      <c r="A22" s="361" t="inlineStr"/>
      <c r="B22" s="361" t="inlineStr"/>
      <c r="C22" s="361" t="inlineStr"/>
      <c r="D22" s="361" t="inlineStr">
        <is>
          <t>2.0</t>
        </is>
      </c>
      <c r="E22" s="361" t="inlineStr">
        <is>
          <t>《CBON》 FACIALIST SKIN  CONDITIONER Q</t>
        </is>
      </c>
      <c r="F22" s="361" t="inlineStr">
        <is>
          <t>Facialist Skin Conditioner</t>
        </is>
      </c>
      <c r="G22" s="361" t="inlineStr">
        <is>
          <t>Крем-эмульсия для кожи лица Фэшиалист</t>
        </is>
      </c>
      <c r="H22" s="361" t="inlineStr">
        <is>
          <t>face milk</t>
        </is>
      </c>
      <c r="I22" s="361" t="n"/>
      <c r="J22" s="361" t="n"/>
      <c r="K22" s="361" t="inlineStr">
        <is>
          <t>0.319</t>
        </is>
      </c>
      <c r="L22" s="361" t="inlineStr"/>
      <c r="M22" s="361" t="inlineStr"/>
      <c r="N22" s="361" t="inlineStr"/>
      <c r="O22" s="361" t="n"/>
      <c r="P22" s="361" t="inlineStr">
        <is>
          <t>2188</t>
        </is>
      </c>
      <c r="Q22" s="361" t="inlineStr">
        <is>
          <t>0</t>
        </is>
      </c>
      <c r="R22" s="361" t="inlineStr">
        <is>
          <t>A0001105</t>
        </is>
      </c>
      <c r="S22" s="361" t="inlineStr">
        <is>
          <t>ЕАЭС N RU Д-JP.РА01.В.71418/21 от 11.08.2021 действует до 10.08.2026</t>
        </is>
      </c>
      <c r="T22" s="361" t="inlineStr">
        <is>
          <t>C’BON</t>
        </is>
      </c>
    </row>
    <row r="23">
      <c r="A23" s="361" t="inlineStr"/>
      <c r="B23" s="361" t="inlineStr"/>
      <c r="C23" s="361" t="inlineStr"/>
      <c r="D23" s="361" t="inlineStr">
        <is>
          <t>43.0</t>
        </is>
      </c>
      <c r="E23" s="361" t="inlineStr">
        <is>
          <t>《CBON》 FACIALIST DUAL MOIST LOTION (300ml)</t>
        </is>
      </c>
      <c r="F23" s="361" t="inlineStr">
        <is>
          <t>Facialist Dual Moist Lotion</t>
        </is>
      </c>
      <c r="G23" s="361" t="inlineStr">
        <is>
          <t>Лосьон двойного увлажнения на основе сквалана Фэшиалист</t>
        </is>
      </c>
      <c r="H23" s="361" t="inlineStr">
        <is>
          <t>face lotion</t>
        </is>
      </c>
      <c r="I23" s="361" t="n"/>
      <c r="J23" s="361" t="n"/>
      <c r="K23" s="361" t="inlineStr">
        <is>
          <t>0.377</t>
        </is>
      </c>
      <c r="L23" s="361" t="inlineStr"/>
      <c r="M23" s="361" t="inlineStr"/>
      <c r="N23" s="361" t="inlineStr"/>
      <c r="O23" s="361" t="n"/>
      <c r="P23" s="361" t="inlineStr">
        <is>
          <t>5688</t>
        </is>
      </c>
      <c r="Q23" s="361" t="inlineStr">
        <is>
          <t>0</t>
        </is>
      </c>
      <c r="R23" s="361" t="inlineStr">
        <is>
          <t>A0001104</t>
        </is>
      </c>
      <c r="S23" s="361" t="inlineStr">
        <is>
          <t>ЕАЭС N RU Д-JP.РА01.В.64697/21 от 09.08.2021 действует до 08.08.2026</t>
        </is>
      </c>
      <c r="T23" s="361" t="inlineStr">
        <is>
          <t>C’BON</t>
        </is>
      </c>
    </row>
    <row r="24">
      <c r="A24" s="361" t="inlineStr"/>
      <c r="B24" s="361" t="inlineStr"/>
      <c r="C24" s="361" t="inlineStr"/>
      <c r="D24" s="361" t="inlineStr">
        <is>
          <t>43.0</t>
        </is>
      </c>
      <c r="E24" s="361" t="inlineStr">
        <is>
          <t>《CBON》 FACIALIST DUAL MOIST LOTION Q  (120ml)</t>
        </is>
      </c>
      <c r="F24" s="361" t="inlineStr">
        <is>
          <t>Facialist Dual Moist Lotion</t>
        </is>
      </c>
      <c r="G24" s="361" t="inlineStr">
        <is>
          <t>Лосьон двойного увлажнения на основе сквалана Фэшиалист</t>
        </is>
      </c>
      <c r="H24" s="361" t="inlineStr">
        <is>
          <t>face lotion</t>
        </is>
      </c>
      <c r="I24" s="361" t="n"/>
      <c r="J24" s="361" t="n"/>
      <c r="K24" s="361" t="inlineStr">
        <is>
          <t>0.272</t>
        </is>
      </c>
      <c r="L24" s="361" t="inlineStr"/>
      <c r="M24" s="361" t="inlineStr"/>
      <c r="N24" s="361" t="inlineStr"/>
      <c r="O24" s="361" t="n"/>
      <c r="P24" s="361" t="inlineStr">
        <is>
          <t>2625</t>
        </is>
      </c>
      <c r="Q24" s="361" t="inlineStr">
        <is>
          <t>0</t>
        </is>
      </c>
      <c r="R24" s="361" t="inlineStr">
        <is>
          <t>A0001103</t>
        </is>
      </c>
      <c r="S24" s="361" t="inlineStr">
        <is>
          <t>ЕАЭС N RU Д-JP.РА01.В.64697/21 от 09.08.2021 действует до 08.08.2026</t>
        </is>
      </c>
      <c r="T24" s="361" t="inlineStr">
        <is>
          <t>C’BON</t>
        </is>
      </c>
    </row>
    <row r="25">
      <c r="A25" s="361" t="inlineStr"/>
      <c r="B25" s="361" t="inlineStr"/>
      <c r="C25" s="361" t="inlineStr"/>
      <c r="D25" s="361" t="inlineStr">
        <is>
          <t>653.0</t>
        </is>
      </c>
      <c r="E25" s="361" t="inlineStr">
        <is>
          <t>《CBON》 ABILITY MOIST GEL</t>
        </is>
      </c>
      <c r="F25" s="361" t="inlineStr">
        <is>
          <t>C'BON Ability Moist Gel</t>
        </is>
      </c>
      <c r="G25" s="361" t="inlineStr">
        <is>
          <t>Гель увлажняющий Абилити</t>
        </is>
      </c>
      <c r="H25" s="361" t="inlineStr">
        <is>
          <t>face gel</t>
        </is>
      </c>
      <c r="I25" s="361" t="n"/>
      <c r="J25" s="361" t="n"/>
      <c r="K25" s="361" t="inlineStr">
        <is>
          <t>0.143</t>
        </is>
      </c>
      <c r="L25" s="361" t="inlineStr"/>
      <c r="M25" s="361" t="inlineStr"/>
      <c r="N25" s="361" t="inlineStr"/>
      <c r="O25" s="361" t="n"/>
      <c r="P25" s="361" t="inlineStr">
        <is>
          <t>2188</t>
        </is>
      </c>
      <c r="Q25" s="361" t="inlineStr">
        <is>
          <t>0</t>
        </is>
      </c>
      <c r="R25" s="361" t="inlineStr">
        <is>
          <t>A0001804</t>
        </is>
      </c>
      <c r="S25" s="361" t="inlineStr">
        <is>
          <t>ЕАЭС N RU Д-JP.РА01.В.49606/21 от 02.08.2021 действует до 01.08.2026</t>
        </is>
      </c>
      <c r="T25" s="361" t="inlineStr">
        <is>
          <t>C’BON</t>
        </is>
      </c>
    </row>
    <row r="26">
      <c r="A26" s="361" t="inlineStr"/>
      <c r="B26" s="361" t="inlineStr"/>
      <c r="C26" s="361" t="inlineStr"/>
      <c r="D26" s="361" t="inlineStr">
        <is>
          <t>565.0</t>
        </is>
      </c>
      <c r="E26" s="361" t="inlineStr">
        <is>
          <t>《RELENT PRO》La Cerarl Doreor Cleansing 270g (Остаток 105)</t>
        </is>
      </c>
      <c r="F26" s="361" t="inlineStr">
        <is>
          <t>La Cerarl Doreor Cleansing</t>
        </is>
      </c>
      <c r="G26" s="361" t="inlineStr">
        <is>
          <t>Демакияжный крем для лица Ла Серарл Дореор</t>
        </is>
      </c>
      <c r="H26" s="361" t="inlineStr">
        <is>
          <t>face cleansing</t>
        </is>
      </c>
      <c r="I26" s="361" t="n"/>
      <c r="J26" s="361" t="n"/>
      <c r="K26" s="361" t="n"/>
      <c r="L26" s="361" t="inlineStr"/>
      <c r="M26" s="361" t="inlineStr"/>
      <c r="N26" s="361" t="inlineStr"/>
      <c r="O26" s="361" t="n"/>
      <c r="P26" s="361" t="inlineStr">
        <is>
          <t>6234</t>
        </is>
      </c>
      <c r="Q26" s="361" t="inlineStr">
        <is>
          <t>0</t>
        </is>
      </c>
      <c r="R26" s="361" t="inlineStr">
        <is>
          <t>B5457RP270</t>
        </is>
      </c>
      <c r="S26" s="361" t="inlineStr">
        <is>
          <t>ЕАЭС N RU Д-JP.РА03.В.90112/22 от 31.05.2022 действует до 29.05.2027</t>
        </is>
      </c>
      <c r="T26" s="361" t="inlineStr">
        <is>
          <t>Relent</t>
        </is>
      </c>
    </row>
    <row r="27">
      <c r="A27" s="361" t="inlineStr"/>
      <c r="B27" s="361" t="inlineStr"/>
      <c r="C27" s="361" t="inlineStr"/>
      <c r="D27" s="361" t="inlineStr">
        <is>
          <t>66.0</t>
        </is>
      </c>
      <c r="E27" s="361" t="inlineStr">
        <is>
          <t>《Relent》La Cerarl Doreor Body Shampoo</t>
        </is>
      </c>
      <c r="F27" s="361" t="inlineStr">
        <is>
          <t>La Cerarl Doreor Body Shampoo</t>
        </is>
      </c>
      <c r="G27" s="361" t="inlineStr">
        <is>
          <t>Шампунь для тела Ла Сераль</t>
        </is>
      </c>
      <c r="H27" s="361" t="inlineStr">
        <is>
          <t>body wash</t>
        </is>
      </c>
      <c r="I27" s="361" t="n"/>
      <c r="J27" s="361" t="n"/>
      <c r="K27" s="361" t="inlineStr">
        <is>
          <t>0.603</t>
        </is>
      </c>
      <c r="L27" s="361" t="inlineStr"/>
      <c r="M27" s="361" t="inlineStr"/>
      <c r="N27" s="361" t="inlineStr"/>
      <c r="O27" s="361" t="n"/>
      <c r="P27" s="361" t="inlineStr">
        <is>
          <t>1368</t>
        </is>
      </c>
      <c r="Q27" s="361" t="inlineStr">
        <is>
          <t>0</t>
        </is>
      </c>
      <c r="R27" s="361" t="inlineStr">
        <is>
          <t>5802536</t>
        </is>
      </c>
      <c r="S27" s="361" t="inlineStr">
        <is>
          <t>ЕАЭС N RU Д-JP.РА09.В.81775/23 от 17.11.2023 действует до 16.11.2028</t>
        </is>
      </c>
      <c r="T27" s="361" t="inlineStr">
        <is>
          <t>Relent</t>
        </is>
      </c>
    </row>
    <row r="28">
      <c r="A28" s="361" t="inlineStr"/>
      <c r="B28" s="361" t="inlineStr"/>
      <c r="C28" s="361" t="inlineStr"/>
      <c r="D28" s="361" t="inlineStr">
        <is>
          <t>464.0</t>
        </is>
      </c>
      <c r="E28" s="361" t="inlineStr">
        <is>
          <t>《Relent》La Cerarl Doreor Milk 80ml</t>
        </is>
      </c>
      <c r="F28" s="361" t="inlineStr">
        <is>
          <t>La Cerarl Doreor Milk</t>
        </is>
      </c>
      <c r="G28" s="361" t="inlineStr">
        <is>
          <t>Молочко «Ла Серарл»</t>
        </is>
      </c>
      <c r="H28" s="361" t="inlineStr">
        <is>
          <t>face milk</t>
        </is>
      </c>
      <c r="I28" s="361" t="n"/>
      <c r="J28" s="361" t="n"/>
      <c r="K28" s="361" t="inlineStr">
        <is>
          <t>0.233</t>
        </is>
      </c>
      <c r="L28" s="361" t="inlineStr"/>
      <c r="M28" s="361" t="inlineStr"/>
      <c r="N28" s="361" t="inlineStr"/>
      <c r="O28" s="361" t="n"/>
      <c r="P28" s="361" t="inlineStr">
        <is>
          <t>3586</t>
        </is>
      </c>
      <c r="Q28" s="361" t="inlineStr">
        <is>
          <t>0</t>
        </is>
      </c>
      <c r="R28" s="361" t="inlineStr">
        <is>
          <t>B5355R</t>
        </is>
      </c>
      <c r="S28" s="361" t="inlineStr">
        <is>
          <t>ЕАЭС N RU Д-JP.РА12.В.00545/24 от 28.12.2024 действует до 27.12.2029</t>
        </is>
      </c>
      <c r="T28" s="361" t="inlineStr">
        <is>
          <t>RELENT</t>
        </is>
      </c>
    </row>
    <row r="29">
      <c r="A29" s="361" t="inlineStr"/>
      <c r="B29" s="361" t="inlineStr"/>
      <c r="C29" s="361" t="inlineStr"/>
      <c r="D29" s="361" t="inlineStr">
        <is>
          <t>64.0</t>
        </is>
      </c>
      <c r="E29" s="361" t="inlineStr">
        <is>
          <t>《Relent》La Cerarl Doreor serum 30ml</t>
        </is>
      </c>
      <c r="F29" s="361" t="inlineStr">
        <is>
          <t>La Cerarl Doreor Serum</t>
        </is>
      </c>
      <c r="G29" s="361" t="inlineStr">
        <is>
          <t>Эссенция «Ла Серарл Дореор»</t>
        </is>
      </c>
      <c r="H29" s="361" t="inlineStr">
        <is>
          <t>face serum</t>
        </is>
      </c>
      <c r="I29" s="361" t="n"/>
      <c r="J29" s="361" t="n"/>
      <c r="K29" s="361" t="inlineStr">
        <is>
          <t>0.116</t>
        </is>
      </c>
      <c r="L29" s="361" t="inlineStr"/>
      <c r="M29" s="361" t="inlineStr"/>
      <c r="N29" s="361" t="inlineStr"/>
      <c r="O29" s="361" t="n"/>
      <c r="P29" s="361" t="inlineStr">
        <is>
          <t>3188</t>
        </is>
      </c>
      <c r="Q29" s="361" t="inlineStr">
        <is>
          <t>0</t>
        </is>
      </c>
      <c r="R29" s="361" t="inlineStr">
        <is>
          <t>B5359R</t>
        </is>
      </c>
      <c r="S29" s="361" t="inlineStr">
        <is>
          <t>ЕАЭС N RU Д-JP.РА01.В.71997/21 от 11.08.2021 действует до 10.08.2026</t>
        </is>
      </c>
      <c r="T29" s="361" t="inlineStr">
        <is>
          <t>RELENT</t>
        </is>
      </c>
    </row>
    <row r="30">
      <c r="A30" s="361" t="inlineStr"/>
      <c r="B30" s="361" t="inlineStr"/>
      <c r="C30" s="361" t="inlineStr"/>
      <c r="D30" s="361" t="inlineStr">
        <is>
          <t>4.0</t>
        </is>
      </c>
      <c r="E30" s="361" t="inlineStr">
        <is>
          <t>《Salon de Flouveil》GRAND FLOUVEIL Treatment Foam</t>
        </is>
      </c>
      <c r="F30" s="361" t="inlineStr">
        <is>
          <t>GRAND FLOUVEIL Treatment Foam</t>
        </is>
      </c>
      <c r="G30" s="361" t="inlineStr">
        <is>
          <t>Пенка для умывания Гранд Флоувеил</t>
        </is>
      </c>
      <c r="H30" s="361" t="inlineStr">
        <is>
          <t>face wash</t>
        </is>
      </c>
      <c r="I30" s="361" t="n"/>
      <c r="J30" s="361" t="n"/>
      <c r="K30" s="361" t="inlineStr">
        <is>
          <t>0.153</t>
        </is>
      </c>
      <c r="L30" s="361" t="inlineStr"/>
      <c r="M30" s="361" t="inlineStr"/>
      <c r="N30" s="361" t="inlineStr"/>
      <c r="O30" s="361" t="n"/>
      <c r="P30" s="361" t="inlineStr">
        <is>
          <t>3985</t>
        </is>
      </c>
      <c r="Q30" s="361" t="inlineStr">
        <is>
          <t>0</t>
        </is>
      </c>
      <c r="R30" s="361" t="inlineStr">
        <is>
          <t>GFF100</t>
        </is>
      </c>
      <c r="S30" s="361" t="inlineStr">
        <is>
          <t>ЕАЭС N RU Д-JP.РА01.В.65922/21 от 09.08.2021 действует до 08.08.2026</t>
        </is>
      </c>
      <c r="T30" s="361" t="inlineStr">
        <is>
          <t>Salon de Flouveil</t>
        </is>
      </c>
    </row>
    <row r="31">
      <c r="A31" s="361" t="inlineStr"/>
      <c r="B31" s="361" t="inlineStr"/>
      <c r="C31" s="361" t="inlineStr"/>
      <c r="D31" s="361" t="inlineStr">
        <is>
          <t>45.0</t>
        </is>
      </c>
      <c r="E31" s="361" t="inlineStr">
        <is>
          <t>《Salon de Flouveil》RC Emulsion</t>
        </is>
      </c>
      <c r="F31" s="361" t="inlineStr">
        <is>
          <t>Royalle Club Extra Rich Emulsion</t>
        </is>
      </c>
      <c r="G31" s="361" t="inlineStr">
        <is>
          <t>Ультрапитательная эмульсия для лица «Роял Клаб»</t>
        </is>
      </c>
      <c r="H31" s="361" t="inlineStr">
        <is>
          <t>face milk</t>
        </is>
      </c>
      <c r="I31" s="361" t="n"/>
      <c r="J31" s="361" t="n"/>
      <c r="K31" s="361" t="inlineStr">
        <is>
          <t>0.134</t>
        </is>
      </c>
      <c r="L31" s="361" t="inlineStr"/>
      <c r="M31" s="361" t="inlineStr"/>
      <c r="N31" s="361" t="inlineStr"/>
      <c r="O31" s="361" t="n"/>
      <c r="P31" s="361" t="inlineStr">
        <is>
          <t>4373</t>
        </is>
      </c>
      <c r="Q31" s="361" t="inlineStr">
        <is>
          <t>0</t>
        </is>
      </c>
      <c r="R31" s="361" t="inlineStr">
        <is>
          <t>RC125</t>
        </is>
      </c>
      <c r="S31" s="361" t="inlineStr">
        <is>
          <t>ЕАЭС N RU Д-JP.НВ15.В.04681/19 от 27.12.2019 действует до 26.12.2024</t>
        </is>
      </c>
      <c r="T31" s="361" t="inlineStr">
        <is>
          <t>Salon de Flouveil</t>
        </is>
      </c>
    </row>
    <row r="32">
      <c r="A32" s="361" t="inlineStr"/>
      <c r="B32" s="361" t="inlineStr"/>
      <c r="C32" s="361" t="inlineStr"/>
      <c r="D32" s="361" t="inlineStr">
        <is>
          <t>23.0</t>
        </is>
      </c>
      <c r="E32" s="361" t="inlineStr">
        <is>
          <t>《Salon de Flouveil》EF Emulsion</t>
        </is>
      </c>
      <c r="F32" s="361" t="inlineStr">
        <is>
          <t>EF 77 Resty Emulsion</t>
        </is>
      </c>
      <c r="G32" s="361" t="inlineStr">
        <is>
          <t>Релаксирующая эмульсия ЕФ-77</t>
        </is>
      </c>
      <c r="H32" s="361" t="inlineStr">
        <is>
          <t>face milk</t>
        </is>
      </c>
      <c r="I32" s="361" t="n"/>
      <c r="J32" s="361" t="n"/>
      <c r="K32" s="361" t="inlineStr">
        <is>
          <t>0.111</t>
        </is>
      </c>
      <c r="L32" s="361" t="inlineStr"/>
      <c r="M32" s="361" t="inlineStr"/>
      <c r="N32" s="361" t="inlineStr"/>
      <c r="O32" s="361" t="n"/>
      <c r="P32" s="361" t="inlineStr">
        <is>
          <t>2192</t>
        </is>
      </c>
      <c r="Q32" s="361" t="inlineStr">
        <is>
          <t>0</t>
        </is>
      </c>
      <c r="R32" s="361" t="inlineStr">
        <is>
          <t>0045F</t>
        </is>
      </c>
      <c r="S32" s="361" t="inlineStr">
        <is>
          <t>ЕАЭС N RU Д-JP.НВ15.В.04681/19 от 27.12.2019 действует до 26.12.2026</t>
        </is>
      </c>
      <c r="T32" s="361" t="inlineStr">
        <is>
          <t>Salon de Flouveil</t>
        </is>
      </c>
    </row>
    <row r="33">
      <c r="A33" s="361" t="inlineStr"/>
      <c r="B33" s="361" t="inlineStr"/>
      <c r="C33" s="361" t="inlineStr"/>
      <c r="D33" s="361" t="inlineStr">
        <is>
          <t>3.0</t>
        </is>
      </c>
      <c r="E33" s="361" t="inlineStr">
        <is>
          <t>《Salon de Flouveil》EF Cleansing</t>
        </is>
      </c>
      <c r="F33" s="361" t="inlineStr">
        <is>
          <t>EF 77 Resty Cleansing</t>
        </is>
      </c>
      <c r="G33" s="361" t="inlineStr">
        <is>
          <t>Демакияжный релаксирующий крем «ЕФ-77»</t>
        </is>
      </c>
      <c r="H33" s="361" t="inlineStr">
        <is>
          <t>face cleansing</t>
        </is>
      </c>
      <c r="I33" s="361" t="n"/>
      <c r="J33" s="361" t="n"/>
      <c r="K33" s="361" t="inlineStr">
        <is>
          <t>0.12</t>
        </is>
      </c>
      <c r="L33" s="361" t="inlineStr"/>
      <c r="M33" s="361" t="inlineStr"/>
      <c r="N33" s="361" t="inlineStr"/>
      <c r="O33" s="361" t="n"/>
      <c r="P33" s="361" t="inlineStr">
        <is>
          <t>1793</t>
        </is>
      </c>
      <c r="Q33" s="361" t="inlineStr">
        <is>
          <t>0</t>
        </is>
      </c>
      <c r="R33" s="361" t="inlineStr">
        <is>
          <t>0042F</t>
        </is>
      </c>
      <c r="S33" s="361" t="inlineStr">
        <is>
          <t>ЕАЭС N RU Д-JP.НВ15.В.04683/19 от 27.12.2019 действует до 26.12.2024</t>
        </is>
      </c>
      <c r="T33" s="361" t="inlineStr">
        <is>
          <t>Salon de Flouveil</t>
        </is>
      </c>
    </row>
    <row r="34">
      <c r="A34" s="100" t="n"/>
      <c r="B34" s="101" t="n"/>
      <c r="C34" s="423" t="n">
        <v>0</v>
      </c>
      <c r="D34" s="423" t="n">
        <v>0</v>
      </c>
      <c r="E34" s="424" t="inlineStr">
        <is>
          <t xml:space="preserve">  Sub Total １</t>
        </is>
      </c>
      <c r="F34" s="339" t="n"/>
      <c r="G34" s="425" t="n"/>
      <c r="H34" s="82" t="n"/>
      <c r="I34" s="426" t="n">
        <v>0</v>
      </c>
      <c r="J34" s="427" t="n">
        <v>0</v>
      </c>
      <c r="K34" s="427" t="n">
        <v>0</v>
      </c>
      <c r="L34" s="428" t="n">
        <v>0</v>
      </c>
      <c r="M34" s="429" t="n">
        <v>0</v>
      </c>
      <c r="N34" s="140" t="n">
        <v>0</v>
      </c>
      <c r="O34" s="430" t="n">
        <v>0</v>
      </c>
      <c r="Q34" s="431">
        <f>SUM(#REF!)</f>
        <v/>
      </c>
      <c r="R34" s="432" t="n"/>
    </row>
    <row r="35">
      <c r="D35" s="433">
        <f>'INVOICE(無償サンプル抜き価格)'!H20+'INVOICE(無償サンプル抜き価格)'!#REF!+'Invoice-4 (TESTER)'!E14</f>
        <v/>
      </c>
      <c r="Q35" s="434" t="n"/>
    </row>
    <row r="36">
      <c r="D36" s="435" t="n"/>
      <c r="M36" s="436" t="n"/>
      <c r="Q36" s="434" t="n"/>
    </row>
    <row r="37">
      <c r="N37" s="437" t="n"/>
    </row>
    <row r="38">
      <c r="M38" s="438" t="n"/>
      <c r="N38" s="437" t="n"/>
    </row>
    <row r="39">
      <c r="M39" s="438" t="n"/>
      <c r="N39" s="437" t="n"/>
      <c r="P39" s="439" t="n"/>
    </row>
    <row r="40">
      <c r="M40" s="440" t="n"/>
      <c r="N40" s="437" t="n"/>
      <c r="P40" s="439" t="n"/>
    </row>
    <row r="41">
      <c r="N41" s="441" t="n"/>
    </row>
    <row r="42">
      <c r="M42" s="436" t="n"/>
    </row>
  </sheetData>
  <autoFilter ref="A11:W14"/>
  <mergeCells count="1">
    <mergeCell ref="E34:G34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3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2" t="inlineStr">
        <is>
          <t>Case</t>
        </is>
      </c>
      <c r="D12" s="443" t="inlineStr">
        <is>
          <t>Q'ty</t>
        </is>
      </c>
      <c r="E12" s="444" t="inlineStr">
        <is>
          <t>Description of goods</t>
        </is>
      </c>
      <c r="F12" s="444" t="inlineStr">
        <is>
          <t>Наименование ДС англ</t>
        </is>
      </c>
      <c r="G12" s="444" t="inlineStr">
        <is>
          <t>Наименование ДС рус</t>
        </is>
      </c>
      <c r="H12" s="444" t="inlineStr">
        <is>
          <t>Contents</t>
        </is>
      </c>
      <c r="I12" s="445" t="inlineStr">
        <is>
          <t>Measurement</t>
        </is>
      </c>
      <c r="J12" s="445" t="n"/>
      <c r="K12" s="445" t="inlineStr">
        <is>
          <t>Net Weight(kg)</t>
        </is>
      </c>
      <c r="L12" s="445" t="n"/>
      <c r="M12" s="445" t="n"/>
      <c r="N12" s="445" t="inlineStr">
        <is>
          <t>Gross Weight</t>
        </is>
      </c>
      <c r="O12" s="446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361" t="inlineStr"/>
      <c r="B13" s="361" t="inlineStr"/>
      <c r="C13" s="361" t="inlineStr"/>
      <c r="D13" s="361" t="inlineStr">
        <is>
          <t>333.0</t>
        </is>
      </c>
      <c r="E13" s="361" t="inlineStr">
        <is>
          <t>《SKINIMALIST》ESSENCE RICH LOTION NEW!</t>
        </is>
      </c>
      <c r="F13" s="361" t="inlineStr">
        <is>
          <t>SKINIMALIST ESSENCE RICH LOTION.</t>
        </is>
      </c>
      <c r="G13" s="361" t="inlineStr">
        <is>
          <t>SKINIMALIST ESSENCE RICH LOTION. Питательный лосьон-эссенция на основе коллагена Скинималист.</t>
        </is>
      </c>
      <c r="H13" s="361" t="inlineStr">
        <is>
          <t>face lotion</t>
        </is>
      </c>
      <c r="I13" s="361" t="inlineStr">
        <is>
          <t>0.013</t>
        </is>
      </c>
      <c r="J13" s="361" t="inlineStr">
        <is>
          <t>0</t>
        </is>
      </c>
      <c r="K13" s="361" t="inlineStr">
        <is>
          <t>0.1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2259</t>
        </is>
      </c>
      <c r="Q13" s="361" t="inlineStr">
        <is>
          <t>0</t>
        </is>
      </c>
      <c r="R13" s="361" t="inlineStr">
        <is>
          <t>SK02</t>
        </is>
      </c>
      <c r="S13" s="361" t="inlineStr">
        <is>
          <t>ЕАЭС N RU Д-JP.РА03.В.40308/25 от 07.04.2025 действует до 03.04.2030</t>
        </is>
      </c>
      <c r="T13" s="361" t="inlineStr">
        <is>
          <t>SKINIMALOST</t>
        </is>
      </c>
    </row>
    <row r="14" ht="24" customHeight="1" s="338" thickBot="1">
      <c r="A14" s="361" t="inlineStr"/>
      <c r="B14" s="361" t="inlineStr"/>
      <c r="C14" s="361" t="inlineStr"/>
      <c r="D14" s="361" t="inlineStr">
        <is>
          <t>53.0</t>
        </is>
      </c>
      <c r="E14" s="361" t="inlineStr">
        <is>
          <t>《ROSY DROP》WRINKLE SERUM(mini pouch) (N.C.V)</t>
        </is>
      </c>
      <c r="F14" s="361" t="n"/>
      <c r="G14" s="361" t="n"/>
      <c r="H14" s="361" t="n"/>
      <c r="I14" s="361" t="n"/>
      <c r="J14" s="361" t="n"/>
      <c r="K14" s="361" t="n"/>
      <c r="L14" s="361" t="inlineStr"/>
      <c r="M14" s="361" t="inlineStr"/>
      <c r="N14" s="361" t="inlineStr"/>
      <c r="O14" s="361" t="n"/>
      <c r="P14" s="361" t="n"/>
      <c r="Q14" s="361" t="n"/>
      <c r="R14" s="361" t="inlineStr">
        <is>
          <t>RD03S</t>
        </is>
      </c>
      <c r="S14" s="361" t="n"/>
      <c r="T14" s="361" t="n"/>
    </row>
    <row r="15" ht="32.1" customFormat="1" customHeight="1" s="12">
      <c r="A15" s="361" t="inlineStr"/>
      <c r="B15" s="361" t="inlineStr"/>
      <c r="C15" s="361" t="inlineStr"/>
      <c r="D15" s="361" t="inlineStr">
        <is>
          <t>53.0</t>
        </is>
      </c>
      <c r="E15" s="361" t="inlineStr">
        <is>
          <t>ID CARE POLYMER BOTTLES</t>
        </is>
      </c>
      <c r="F15" s="361" t="inlineStr">
        <is>
          <t>0</t>
        </is>
      </c>
      <c r="G15" s="361" t="inlineStr">
        <is>
          <t>Флаконы</t>
        </is>
      </c>
      <c r="H15" s="361" t="inlineStr">
        <is>
          <t>empty bottle</t>
        </is>
      </c>
      <c r="I15" s="361" t="n"/>
      <c r="J15" s="361" t="n"/>
      <c r="K15" s="361" t="n"/>
      <c r="L15" s="361" t="inlineStr"/>
      <c r="M15" s="361" t="inlineStr"/>
      <c r="N15" s="361" t="inlineStr"/>
      <c r="O15" s="361" t="n"/>
      <c r="P15" s="361" t="inlineStr">
        <is>
          <t>374</t>
        </is>
      </c>
      <c r="Q15" s="361" t="inlineStr">
        <is>
          <t>0</t>
        </is>
      </c>
      <c r="R15" s="361" t="inlineStr">
        <is>
          <t>ID22</t>
        </is>
      </c>
      <c r="S15" s="361" t="inlineStr">
        <is>
          <t>ЕАЭС N RU Д-JP.РА01.В.66635/21 от 09.08.2021 действует до 08.08.2026</t>
        </is>
      </c>
      <c r="T15" s="361" t="inlineStr">
        <is>
          <t>Meros Cosmetics</t>
        </is>
      </c>
    </row>
    <row r="16">
      <c r="A16" s="361" t="inlineStr"/>
      <c r="B16" s="361" t="inlineStr"/>
      <c r="C16" s="361" t="inlineStr"/>
      <c r="D16" s="361" t="inlineStr">
        <is>
          <t>4.0</t>
        </is>
      </c>
      <c r="E16" s="361" t="inlineStr">
        <is>
          <t>《SKINIMALIST》GRANA AMPULE NEW!</t>
        </is>
      </c>
      <c r="F16" s="361" t="inlineStr">
        <is>
          <t>SKINIMALIST GRANA AMPULE.</t>
        </is>
      </c>
      <c r="G16" s="361" t="inlineStr">
        <is>
          <t>SKINIMALIST GRANA AMPULE. Омолаживающая ампула на основе ретинола Скинималист.</t>
        </is>
      </c>
      <c r="H16" s="361" t="inlineStr">
        <is>
          <t>fase serum</t>
        </is>
      </c>
      <c r="I16" s="361" t="inlineStr">
        <is>
          <t>0.014</t>
        </is>
      </c>
      <c r="J16" s="361" t="inlineStr">
        <is>
          <t>0</t>
        </is>
      </c>
      <c r="K16" s="361" t="inlineStr">
        <is>
          <t>0.1</t>
        </is>
      </c>
      <c r="L16" s="361" t="inlineStr"/>
      <c r="M16" s="361" t="inlineStr"/>
      <c r="N16" s="361" t="inlineStr"/>
      <c r="O16" s="361" t="inlineStr">
        <is>
          <t>0</t>
        </is>
      </c>
      <c r="P16" s="361" t="inlineStr">
        <is>
          <t>3059</t>
        </is>
      </c>
      <c r="Q16" s="361" t="inlineStr">
        <is>
          <t>0</t>
        </is>
      </c>
      <c r="R16" s="361" t="inlineStr">
        <is>
          <t>SK04</t>
        </is>
      </c>
      <c r="S16" s="361" t="inlineStr">
        <is>
          <t>письмо 1070/24 от «19» декабря 2024 г.</t>
        </is>
      </c>
      <c r="T16" s="361" t="inlineStr">
        <is>
          <t>SKINIMALOST</t>
        </is>
      </c>
    </row>
    <row r="17">
      <c r="A17" s="361" t="inlineStr"/>
      <c r="B17" s="361" t="inlineStr"/>
      <c r="C17" s="361" t="inlineStr"/>
      <c r="D17" s="361" t="inlineStr">
        <is>
          <t>4.0</t>
        </is>
      </c>
      <c r="E17" s="361" t="inlineStr">
        <is>
          <t>《B-10》MESO BODY &amp; LEG CREAM</t>
        </is>
      </c>
      <c r="F17" s="361" t="inlineStr">
        <is>
          <t>Be-10 MESO BODY &amp; LEG CREAM</t>
        </is>
      </c>
      <c r="G17" s="361" t="inlineStr">
        <is>
          <t>Скульптурирующий крем для ног и тела «Be-10»</t>
        </is>
      </c>
      <c r="H17" s="361" t="inlineStr">
        <is>
          <t>body cream</t>
        </is>
      </c>
      <c r="I17" s="361" t="inlineStr">
        <is>
          <t>0.029</t>
        </is>
      </c>
      <c r="J17" s="361" t="inlineStr">
        <is>
          <t>0</t>
        </is>
      </c>
      <c r="K17" s="361" t="inlineStr">
        <is>
          <t>0.18</t>
        </is>
      </c>
      <c r="L17" s="361" t="inlineStr"/>
      <c r="M17" s="361" t="inlineStr"/>
      <c r="N17" s="361" t="inlineStr"/>
      <c r="O17" s="361" t="inlineStr">
        <is>
          <t>0</t>
        </is>
      </c>
      <c r="P17" s="361" t="inlineStr">
        <is>
          <t>4375</t>
        </is>
      </c>
      <c r="Q17" s="361" t="inlineStr">
        <is>
          <t>0</t>
        </is>
      </c>
      <c r="R17" s="361" t="inlineStr">
        <is>
          <t>B1003</t>
        </is>
      </c>
      <c r="S17" s="361" t="inlineStr">
        <is>
          <t>ЕАЭС N RU Д-JP.РА09.В.12052/22 от 15.12.2022 действует до 14.12.2027</t>
        </is>
      </c>
      <c r="T17" s="361" t="inlineStr">
        <is>
          <t>B-10</t>
        </is>
      </c>
    </row>
    <row r="18">
      <c r="A18" s="361" t="inlineStr"/>
      <c r="B18" s="361" t="inlineStr"/>
      <c r="C18" s="361" t="inlineStr"/>
      <c r="D18" s="361" t="inlineStr">
        <is>
          <t>54.0</t>
        </is>
      </c>
      <c r="E18" s="361" t="inlineStr">
        <is>
          <t>《Cosmepro》Premium Fruit Sorbet Body Massage Salt Grape Fruits..</t>
        </is>
      </c>
      <c r="F18" s="361" t="n"/>
      <c r="G18" s="361" t="n"/>
      <c r="H18" s="361" t="n"/>
      <c r="I18" s="361" t="n"/>
      <c r="J18" s="361" t="n"/>
      <c r="K18" s="361" t="n"/>
      <c r="L18" s="361" t="inlineStr"/>
      <c r="M18" s="361" t="inlineStr"/>
      <c r="N18" s="361" t="inlineStr"/>
      <c r="O18" s="361" t="n"/>
      <c r="P18" s="361" t="n"/>
      <c r="Q18" s="361" t="n"/>
      <c r="R18" s="361" t="inlineStr">
        <is>
          <t>CP0004</t>
        </is>
      </c>
      <c r="S18" s="361" t="n"/>
      <c r="T18" s="361" t="n"/>
    </row>
    <row r="19">
      <c r="A19" s="361" t="inlineStr"/>
      <c r="B19" s="361" t="inlineStr"/>
      <c r="C19" s="361" t="inlineStr"/>
      <c r="D19" s="361" t="inlineStr">
        <is>
          <t>4.0</t>
        </is>
      </c>
      <c r="E19" s="361" t="inlineStr">
        <is>
          <t>Zephyrien Mask Seal</t>
        </is>
      </c>
      <c r="F19" s="361" t="n"/>
      <c r="G19" s="361" t="n"/>
      <c r="H19" s="361" t="n"/>
      <c r="I19" s="361" t="n"/>
      <c r="J19" s="361" t="n"/>
      <c r="K19" s="361" t="n"/>
      <c r="L19" s="361" t="inlineStr"/>
      <c r="M19" s="361" t="inlineStr"/>
      <c r="N19" s="361" t="inlineStr"/>
      <c r="O19" s="361" t="n"/>
      <c r="P19" s="361" t="n"/>
      <c r="Q19" s="361" t="n"/>
      <c r="R19" s="361" t="inlineStr">
        <is>
          <t>ID27</t>
        </is>
      </c>
      <c r="S19" s="361" t="n"/>
      <c r="T19" s="361" t="n"/>
    </row>
    <row r="20">
      <c r="A20" s="361" t="inlineStr"/>
      <c r="B20" s="361" t="inlineStr"/>
      <c r="C20" s="361" t="inlineStr"/>
      <c r="D20" s="361" t="inlineStr">
        <is>
          <t>54.0</t>
        </is>
      </c>
      <c r="E20" s="361" t="inlineStr">
        <is>
          <t>ID CARE HAIR COLOR SHAMPOO 700ml</t>
        </is>
      </c>
      <c r="F20" s="361" t="n"/>
      <c r="G20" s="361" t="n"/>
      <c r="H20" s="361" t="n"/>
      <c r="I20" s="361" t="n"/>
      <c r="J20" s="361" t="n"/>
      <c r="K20" s="361" t="n"/>
      <c r="L20" s="361" t="inlineStr"/>
      <c r="M20" s="361" t="inlineStr"/>
      <c r="N20" s="361" t="inlineStr"/>
      <c r="O20" s="361" t="n"/>
      <c r="P20" s="361" t="n"/>
      <c r="Q20" s="361" t="n"/>
      <c r="R20" s="361" t="inlineStr">
        <is>
          <t>ID17</t>
        </is>
      </c>
      <c r="S20" s="361" t="n"/>
      <c r="T20" s="361" t="n"/>
    </row>
    <row r="21">
      <c r="A21" s="361" t="inlineStr"/>
      <c r="B21" s="361" t="inlineStr"/>
      <c r="C21" s="361" t="inlineStr"/>
      <c r="D21" s="361" t="inlineStr">
        <is>
          <t>5.0</t>
        </is>
      </c>
      <c r="E21" s="361" t="inlineStr">
        <is>
          <t>MOTHERMO  Re.vive Hair Serum</t>
        </is>
      </c>
      <c r="F21" s="361" t="inlineStr">
        <is>
          <t>LABO + Mothermo GF RE.Vive Hair Serum</t>
        </is>
      </c>
      <c r="G21" s="361" t="inlineStr">
        <is>
          <t>LABO + Mothermo GF Восстанавливающий серум для волос</t>
        </is>
      </c>
      <c r="H21" s="361" t="inlineStr">
        <is>
          <t>hair serum</t>
        </is>
      </c>
      <c r="I21" s="361" t="n"/>
      <c r="J21" s="361" t="n"/>
      <c r="K21" s="361" t="inlineStr">
        <is>
          <t>0.144</t>
        </is>
      </c>
      <c r="L21" s="361" t="inlineStr"/>
      <c r="M21" s="361" t="inlineStr"/>
      <c r="N21" s="361" t="inlineStr"/>
      <c r="O21" s="361" t="n"/>
      <c r="P21" s="361" t="inlineStr">
        <is>
          <t>3329</t>
        </is>
      </c>
      <c r="Q21" s="361" t="inlineStr">
        <is>
          <t>0</t>
        </is>
      </c>
      <c r="R21" s="361" t="inlineStr">
        <is>
          <t>LB12</t>
        </is>
      </c>
      <c r="S21" s="361" t="inlineStr">
        <is>
          <t>ЕАЭС N RU Д-JP.РА02.В.76955/23 от 27.03.2023 действует до 26.03.2028</t>
        </is>
      </c>
      <c r="T21" s="361" t="n"/>
    </row>
    <row r="22">
      <c r="A22" s="361" t="inlineStr"/>
      <c r="B22" s="361" t="inlineStr"/>
      <c r="C22" s="361" t="inlineStr"/>
      <c r="D22" s="361" t="inlineStr">
        <is>
          <t>54.0</t>
        </is>
      </c>
      <c r="E22" s="361" t="inlineStr">
        <is>
          <t>ESTLABO   PEEL  OFF  PACK  WHITE  SET СНЯТО С ПР-ВА</t>
        </is>
      </c>
      <c r="F22" s="361" t="n"/>
      <c r="G22" s="361" t="n"/>
      <c r="H22" s="361" t="n"/>
      <c r="I22" s="361" t="n"/>
      <c r="J22" s="361" t="n"/>
      <c r="K22" s="361" t="n"/>
      <c r="L22" s="361" t="inlineStr"/>
      <c r="M22" s="361" t="inlineStr"/>
      <c r="N22" s="361" t="inlineStr"/>
      <c r="O22" s="361" t="n"/>
      <c r="P22" s="361" t="n"/>
      <c r="Q22" s="361" t="n"/>
      <c r="R22" s="361" t="inlineStr">
        <is>
          <t>EST25</t>
        </is>
      </c>
      <c r="S22" s="361" t="n"/>
      <c r="T22" s="361" t="n"/>
    </row>
    <row r="23">
      <c r="A23" s="361" t="inlineStr"/>
      <c r="B23" s="361" t="inlineStr"/>
      <c r="C23" s="361" t="inlineStr"/>
      <c r="D23" s="361" t="inlineStr">
        <is>
          <t>54.0</t>
        </is>
      </c>
      <c r="E23" s="361" t="inlineStr">
        <is>
          <t>ESTLABO   FINISHING  ESSENCE</t>
        </is>
      </c>
      <c r="F23" s="361" t="inlineStr">
        <is>
          <t>EST LABO FINISHING ESSENCE</t>
        </is>
      </c>
      <c r="G23" s="361" t="inlineStr">
        <is>
          <t>Увлажняющая лифтинговая многофункциональная эссенция EST LABO</t>
        </is>
      </c>
      <c r="H23" s="361" t="inlineStr">
        <is>
          <t>face essence</t>
        </is>
      </c>
      <c r="I23" s="361" t="n"/>
      <c r="J23" s="361" t="n"/>
      <c r="K23" s="361" t="inlineStr">
        <is>
          <t>0.19</t>
        </is>
      </c>
      <c r="L23" s="361" t="inlineStr"/>
      <c r="M23" s="361" t="inlineStr"/>
      <c r="N23" s="361" t="inlineStr"/>
      <c r="O23" s="361" t="n"/>
      <c r="P23" s="361" t="inlineStr">
        <is>
          <t>3250</t>
        </is>
      </c>
      <c r="Q23" s="361" t="inlineStr">
        <is>
          <t>0</t>
        </is>
      </c>
      <c r="R23" s="361" t="inlineStr">
        <is>
          <t>EST15</t>
        </is>
      </c>
      <c r="S23" s="361" t="inlineStr">
        <is>
          <t>ЕАЭС N RU Д-JP.НВ32.В.13611/20 от 14.09.2020 действует до 13.09.2025</t>
        </is>
      </c>
      <c r="T23" s="361" t="inlineStr">
        <is>
          <t>CBS Cosmetics</t>
        </is>
      </c>
    </row>
    <row r="24">
      <c r="A24" s="361" t="inlineStr"/>
      <c r="B24" s="361" t="inlineStr"/>
      <c r="C24" s="361" t="inlineStr"/>
      <c r="D24" s="361" t="inlineStr">
        <is>
          <t>32.0</t>
        </is>
      </c>
      <c r="E24" s="361" t="inlineStr">
        <is>
          <t>ESTLABO   ORIGINAL  MIX  OIL 300ml</t>
        </is>
      </c>
      <c r="F24" s="361" t="inlineStr">
        <is>
          <t>EST LABO ORIGINAL MIX OIL</t>
        </is>
      </c>
      <c r="G24" s="361" t="inlineStr">
        <is>
          <t>EST LABO ORIGINAL MIX OIL.Аутентичное массажное масло. 300 мл. EST LABO</t>
        </is>
      </c>
      <c r="H24" s="361" t="inlineStr">
        <is>
          <t>oil</t>
        </is>
      </c>
      <c r="I24" s="361" t="n"/>
      <c r="J24" s="361" t="n"/>
      <c r="K24" s="361" t="inlineStr">
        <is>
          <t>0.33</t>
        </is>
      </c>
      <c r="L24" s="361" t="inlineStr"/>
      <c r="M24" s="361" t="inlineStr"/>
      <c r="N24" s="361" t="inlineStr"/>
      <c r="O24" s="361" t="n"/>
      <c r="P24" s="361" t="inlineStr">
        <is>
          <t>2113</t>
        </is>
      </c>
      <c r="Q24" s="361" t="inlineStr">
        <is>
          <t>0</t>
        </is>
      </c>
      <c r="R24" s="361" t="inlineStr">
        <is>
          <t>EST10-300</t>
        </is>
      </c>
      <c r="S24" s="361" t="inlineStr">
        <is>
          <t>ЕАЭС N RU Д-JP.АБ47.В.08752/20 от 08.09.2020 действует до 07.09.2025</t>
        </is>
      </c>
      <c r="T24" s="361" t="inlineStr">
        <is>
          <t>CBS Cosmetics</t>
        </is>
      </c>
    </row>
    <row r="25">
      <c r="A25" s="361" t="inlineStr"/>
      <c r="B25" s="361" t="inlineStr"/>
      <c r="C25" s="361" t="inlineStr"/>
      <c r="D25" s="361" t="inlineStr">
        <is>
          <t>32.0</t>
        </is>
      </c>
      <c r="E25" s="361" t="inlineStr">
        <is>
          <t>ESTLABO   FRESHENER  LOTION</t>
        </is>
      </c>
      <c r="F25" s="361" t="inlineStr">
        <is>
          <t>EST LABO FRESHENER LOTION</t>
        </is>
      </c>
      <c r="G25" s="361" t="inlineStr">
        <is>
          <t>Освежающий лосьон EST LABO</t>
        </is>
      </c>
      <c r="H25" s="361" t="inlineStr">
        <is>
          <t>face lotion</t>
        </is>
      </c>
      <c r="I25" s="361" t="n"/>
      <c r="J25" s="361" t="n"/>
      <c r="K25" s="361" t="inlineStr">
        <is>
          <t>0.58</t>
        </is>
      </c>
      <c r="L25" s="361" t="inlineStr"/>
      <c r="M25" s="361" t="inlineStr"/>
      <c r="N25" s="361" t="inlineStr"/>
      <c r="O25" s="361" t="n"/>
      <c r="P25" s="361" t="inlineStr">
        <is>
          <t>1625</t>
        </is>
      </c>
      <c r="Q25" s="361" t="inlineStr">
        <is>
          <t>0</t>
        </is>
      </c>
      <c r="R25" s="361" t="inlineStr">
        <is>
          <t>EST08</t>
        </is>
      </c>
      <c r="S25" s="361" t="inlineStr">
        <is>
          <t>ЕАЭС N RU Д-JP.АБ47.В.08734/20 от 08.09.2020 действует до 07.09.2025</t>
        </is>
      </c>
      <c r="T25" s="361" t="inlineStr">
        <is>
          <t>CBS Cosmetics</t>
        </is>
      </c>
    </row>
    <row r="26">
      <c r="A26" s="361" t="inlineStr"/>
      <c r="B26" s="361" t="inlineStr"/>
      <c r="C26" s="361" t="inlineStr"/>
      <c r="D26" s="361" t="inlineStr">
        <is>
          <t>32.0</t>
        </is>
      </c>
      <c r="E26" s="361" t="inlineStr">
        <is>
          <t>ESTLABO   CLEANSING  OIL</t>
        </is>
      </c>
      <c r="F26" s="361" t="inlineStr">
        <is>
          <t>EST LABO CLEANSING OIL</t>
        </is>
      </c>
      <c r="G26" s="361" t="inlineStr">
        <is>
          <t>Демакияжное масло EST LABO</t>
        </is>
      </c>
      <c r="H26" s="361" t="inlineStr">
        <is>
          <t>face cleansing</t>
        </is>
      </c>
      <c r="I26" s="361" t="n"/>
      <c r="J26" s="361" t="n"/>
      <c r="K26" s="361" t="n"/>
      <c r="L26" s="361" t="inlineStr"/>
      <c r="M26" s="361" t="inlineStr"/>
      <c r="N26" s="361" t="inlineStr"/>
      <c r="O26" s="361" t="n"/>
      <c r="P26" s="361" t="inlineStr">
        <is>
          <t>3006</t>
        </is>
      </c>
      <c r="Q26" s="361" t="inlineStr">
        <is>
          <t>0</t>
        </is>
      </c>
      <c r="R26" s="361" t="n"/>
      <c r="S26" s="361" t="inlineStr">
        <is>
          <t>ЕАЭС N RU Д-JP.АБ47.В.08752/20 от 08.09.2020 действует до 07.09.2025</t>
        </is>
      </c>
      <c r="T26" s="361" t="inlineStr">
        <is>
          <t>CBS Cosmetics</t>
        </is>
      </c>
    </row>
    <row r="27">
      <c r="A27" s="361" t="inlineStr"/>
      <c r="B27" s="361" t="inlineStr"/>
      <c r="C27" s="361" t="inlineStr"/>
      <c r="D27" s="361" t="inlineStr">
        <is>
          <t>32.0</t>
        </is>
      </c>
      <c r="E27" s="361" t="inlineStr">
        <is>
          <t>《ROSY DROP》 Perfect Stretch Sheet</t>
        </is>
      </c>
      <c r="F27" s="361" t="inlineStr">
        <is>
          <t>Rosy Drop Perfect Stretch Sheet</t>
        </is>
      </c>
      <c r="G27" s="361" t="inlineStr">
        <is>
          <t>Идеальные патчи под глаза "Капля Розы"</t>
        </is>
      </c>
      <c r="H27" s="361" t="inlineStr">
        <is>
          <t>Eye mask</t>
        </is>
      </c>
      <c r="I27" s="361" t="inlineStr">
        <is>
          <t>0.043</t>
        </is>
      </c>
      <c r="J27" s="361" t="inlineStr">
        <is>
          <t>0.172</t>
        </is>
      </c>
      <c r="K27" s="361" t="inlineStr">
        <is>
          <t>0.275</t>
        </is>
      </c>
      <c r="L27" s="361" t="inlineStr"/>
      <c r="M27" s="361" t="inlineStr"/>
      <c r="N27" s="361" t="inlineStr"/>
      <c r="O27" s="361" t="inlineStr">
        <is>
          <t>56.8</t>
        </is>
      </c>
      <c r="P27" s="361" t="inlineStr">
        <is>
          <t>4500</t>
        </is>
      </c>
      <c r="Q27" s="361" t="inlineStr">
        <is>
          <t>900000</t>
        </is>
      </c>
      <c r="R27" s="361" t="inlineStr">
        <is>
          <t>RD01</t>
        </is>
      </c>
      <c r="S27" s="361" t="inlineStr">
        <is>
          <t>ЕАЭС N RU Д-JP.РА06.В.54126/24 от 30.07.2024 действует до 28.07.2029</t>
        </is>
      </c>
      <c r="T27" s="361" t="inlineStr">
        <is>
          <t>Rosy Drop</t>
        </is>
      </c>
    </row>
    <row r="28">
      <c r="A28" s="361" t="inlineStr"/>
      <c r="B28" s="361" t="inlineStr"/>
      <c r="C28" s="361" t="inlineStr"/>
      <c r="D28" s="361" t="inlineStr">
        <is>
          <t>32.0</t>
        </is>
      </c>
      <c r="E28" s="361" t="inlineStr">
        <is>
          <t>《Lapidem PRO》BATH &amp; MASSAGE OIL05 (CHARGE) 500ml</t>
        </is>
      </c>
      <c r="F28" s="361" t="inlineStr">
        <is>
          <t>Five Elements Bath and massage Oil Charge</t>
        </is>
      </c>
      <c r="G28" s="361" t="inlineStr">
        <is>
          <t>Масло для массажа и ванны "Энергия" "Пять Элементов"</t>
        </is>
      </c>
      <c r="H28" s="361" t="inlineStr">
        <is>
          <t>oil</t>
        </is>
      </c>
      <c r="I28" s="361" t="n"/>
      <c r="J28" s="361" t="n"/>
      <c r="K28" s="361" t="inlineStr">
        <is>
          <t>0.55</t>
        </is>
      </c>
      <c r="L28" s="361" t="inlineStr"/>
      <c r="M28" s="361" t="inlineStr"/>
      <c r="N28" s="361" t="inlineStr"/>
      <c r="O28" s="361" t="n"/>
      <c r="P28" s="361" t="inlineStr">
        <is>
          <t>13588</t>
        </is>
      </c>
      <c r="Q28" s="361" t="inlineStr">
        <is>
          <t>0</t>
        </is>
      </c>
      <c r="R28" s="361" t="inlineStr">
        <is>
          <t>LP09P</t>
        </is>
      </c>
      <c r="S28" s="361" t="inlineStr">
        <is>
          <t>ЕАЭС N RU Д-JP.РА03.В.05804/24  от 25.03.2024 действует до 24.03.2029</t>
        </is>
      </c>
      <c r="T28" s="361" t="inlineStr">
        <is>
          <t>FIVE ELEMENTS</t>
        </is>
      </c>
    </row>
    <row r="29">
      <c r="A29" s="361" t="inlineStr"/>
      <c r="B29" s="361" t="inlineStr"/>
      <c r="C29" s="361" t="inlineStr"/>
      <c r="D29" s="361" t="inlineStr">
        <is>
          <t>32.0</t>
        </is>
      </c>
      <c r="E29" s="361" t="inlineStr">
        <is>
          <t>《Lapidem》AG MOISTURE CLEANSER 300ml</t>
        </is>
      </c>
      <c r="F29" s="361" t="inlineStr">
        <is>
          <t>Five Elements Moisture Cleanser</t>
        </is>
      </c>
      <c r="G29" s="361" t="inlineStr">
        <is>
          <t>Демакияжный увлажняющий крем "Пять Элементов"</t>
        </is>
      </c>
      <c r="H29" s="361" t="inlineStr">
        <is>
          <t>makeup remover cleanser</t>
        </is>
      </c>
      <c r="I29" s="361" t="n"/>
      <c r="J29" s="361" t="inlineStr">
        <is>
          <t>0</t>
        </is>
      </c>
      <c r="K29" s="361" t="inlineStr">
        <is>
          <t>0.386</t>
        </is>
      </c>
      <c r="L29" s="361" t="inlineStr"/>
      <c r="M29" s="361" t="inlineStr"/>
      <c r="N29" s="361" t="inlineStr"/>
      <c r="O29" s="361" t="inlineStr">
        <is>
          <t>0</t>
        </is>
      </c>
      <c r="P29" s="361" t="inlineStr">
        <is>
          <t>2635</t>
        </is>
      </c>
      <c r="Q29" s="361" t="inlineStr">
        <is>
          <t>0</t>
        </is>
      </c>
      <c r="R29" s="361" t="inlineStr">
        <is>
          <t>LP01-300</t>
        </is>
      </c>
      <c r="S29" s="361" t="inlineStr">
        <is>
          <t>ЕАЭС N RU Д-JP.РА03.В.06319/24 от 26.03.2024 действует до 24.03.2029</t>
        </is>
      </c>
      <c r="T29" s="361" t="inlineStr">
        <is>
          <t>FIVE ELEMENTS</t>
        </is>
      </c>
    </row>
    <row r="30">
      <c r="A30" s="361" t="inlineStr"/>
      <c r="B30" s="361" t="inlineStr"/>
      <c r="C30" s="361" t="inlineStr"/>
      <c r="D30" s="361" t="inlineStr">
        <is>
          <t>54.0</t>
        </is>
      </c>
      <c r="E30" s="361" t="inlineStr">
        <is>
          <t>《Dime Health Care PRO》PRO AMINO Seaweed CONDITIONER</t>
        </is>
      </c>
      <c r="F30" s="361" t="inlineStr">
        <is>
          <t>PROFESSIONAL AMINO SEAWEED CONDITIONER</t>
        </is>
      </c>
      <c r="G30" s="361" t="inlineStr">
        <is>
          <t>Профессиональный кондиционер на основе аминокислот и морских водорослей для повреждённых волос</t>
        </is>
      </c>
      <c r="H30" s="361" t="inlineStr">
        <is>
          <t>hair conditioner</t>
        </is>
      </c>
      <c r="I30" s="361" t="inlineStr">
        <is>
          <t>0.024</t>
        </is>
      </c>
      <c r="J30" s="361" t="inlineStr">
        <is>
          <t>0.048</t>
        </is>
      </c>
      <c r="K30" s="361" t="inlineStr">
        <is>
          <t>1.1</t>
        </is>
      </c>
      <c r="L30" s="361" t="inlineStr"/>
      <c r="M30" s="361" t="inlineStr"/>
      <c r="N30" s="361" t="inlineStr"/>
      <c r="O30" s="361" t="inlineStr">
        <is>
          <t>29</t>
        </is>
      </c>
      <c r="P30" s="361" t="inlineStr">
        <is>
          <t>1257</t>
        </is>
      </c>
      <c r="Q30" s="361" t="inlineStr">
        <is>
          <t>30168</t>
        </is>
      </c>
      <c r="R30" s="361" t="inlineStr">
        <is>
          <t>AMS02</t>
        </is>
      </c>
      <c r="S30" s="361" t="inlineStr">
        <is>
          <t>закончился</t>
        </is>
      </c>
      <c r="T30" s="361" t="inlineStr">
        <is>
          <t>DIME HEALTH CARE</t>
        </is>
      </c>
    </row>
    <row r="31">
      <c r="A31" s="361" t="inlineStr"/>
      <c r="B31" s="361" t="inlineStr"/>
      <c r="C31" s="361" t="inlineStr"/>
      <c r="D31" s="361" t="inlineStr">
        <is>
          <t>5.0</t>
        </is>
      </c>
      <c r="E31" s="361" t="inlineStr">
        <is>
          <t>《Atmore》RYUKYU SOAP 200g</t>
        </is>
      </c>
      <c r="F31" s="361" t="inlineStr">
        <is>
          <t>Atmore Ryukyu Silhouette Salt Soap</t>
        </is>
      </c>
      <c r="G31" s="361" t="inlineStr">
        <is>
          <t>Жидкое мыло на основе английской соли Рюкю Силуэт</t>
        </is>
      </c>
      <c r="H31" s="361" t="inlineStr">
        <is>
          <t>body soap</t>
        </is>
      </c>
      <c r="I31" s="361" t="inlineStr">
        <is>
          <t>0.016</t>
        </is>
      </c>
      <c r="J31" s="361" t="inlineStr">
        <is>
          <t>0</t>
        </is>
      </c>
      <c r="K31" s="361" t="inlineStr">
        <is>
          <t>0.262</t>
        </is>
      </c>
      <c r="L31" s="361" t="inlineStr"/>
      <c r="M31" s="361" t="inlineStr"/>
      <c r="N31" s="361" t="inlineStr"/>
      <c r="O31" s="361" t="inlineStr">
        <is>
          <t>0</t>
        </is>
      </c>
      <c r="P31" s="361" t="inlineStr">
        <is>
          <t>3400</t>
        </is>
      </c>
      <c r="Q31" s="361" t="inlineStr">
        <is>
          <t>0</t>
        </is>
      </c>
      <c r="R31" s="361" t="inlineStr">
        <is>
          <t>AT01</t>
        </is>
      </c>
      <c r="S31" s="361" t="inlineStr">
        <is>
          <t>ЕАЭС N RU Д-JP.РА05.В.91468/23 от 27.07.2023 действует до 26.07.2028</t>
        </is>
      </c>
      <c r="T31" s="361" t="inlineStr">
        <is>
          <t>Atmore</t>
        </is>
      </c>
    </row>
    <row r="32">
      <c r="A32" s="361" t="inlineStr"/>
      <c r="B32" s="361" t="inlineStr"/>
      <c r="C32" s="361" t="inlineStr"/>
      <c r="D32" s="361" t="inlineStr">
        <is>
          <t>5.0</t>
        </is>
      </c>
      <c r="E32" s="361" t="inlineStr">
        <is>
          <t>《MAYURI》SQUALENE</t>
        </is>
      </c>
      <c r="F32" s="361" t="inlineStr">
        <is>
          <t>Mayuri Squalene</t>
        </is>
      </c>
      <c r="G32" s="361" t="inlineStr">
        <is>
          <t>Биологически активная добавка к пище "СКВАЛЕН" (капсулы массой 630 мг)</t>
        </is>
      </c>
      <c r="H32" s="361" t="inlineStr">
        <is>
          <t>supplement</t>
        </is>
      </c>
      <c r="I32" s="361" t="inlineStr">
        <is>
          <t>0.047</t>
        </is>
      </c>
      <c r="J32" s="361" t="inlineStr">
        <is>
          <t>0.094</t>
        </is>
      </c>
      <c r="K32" s="361" t="inlineStr">
        <is>
          <t>0.248</t>
        </is>
      </c>
      <c r="L32" s="361" t="inlineStr"/>
      <c r="M32" s="361" t="inlineStr"/>
      <c r="N32" s="361" t="inlineStr"/>
      <c r="O32" s="361" t="inlineStr">
        <is>
          <t>21.7</t>
        </is>
      </c>
      <c r="P32" s="361" t="inlineStr">
        <is>
          <t>2535</t>
        </is>
      </c>
      <c r="Q32" s="361" t="inlineStr">
        <is>
          <t>182520</t>
        </is>
      </c>
      <c r="R32" s="361" t="inlineStr">
        <is>
          <t>S001</t>
        </is>
      </c>
      <c r="S32" s="361" t="inlineStr">
        <is>
          <t>№ RU.77.99.11.003.Е.002398.02.15 от 09 февраля 2015</t>
        </is>
      </c>
      <c r="T32" s="361" t="inlineStr">
        <is>
          <t>MAYURI</t>
        </is>
      </c>
    </row>
    <row r="33">
      <c r="A33" s="361" t="inlineStr"/>
      <c r="B33" s="361" t="inlineStr"/>
      <c r="C33" s="361" t="inlineStr"/>
      <c r="D33" s="361" t="inlineStr">
        <is>
          <t>42.0</t>
        </is>
      </c>
      <c r="E33" s="361" t="inlineStr">
        <is>
          <t>《Elega Doll PRO》Fresh 98 Freeze Dry Gel Mask 10 sheets</t>
        </is>
      </c>
      <c r="F33" s="361" t="n"/>
      <c r="G33" s="361" t="n"/>
      <c r="H33" s="361" t="n"/>
      <c r="I33" s="361" t="n"/>
      <c r="J33" s="361" t="n"/>
      <c r="K33" s="361" t="n"/>
      <c r="L33" s="361" t="inlineStr"/>
      <c r="M33" s="361" t="inlineStr"/>
      <c r="N33" s="361" t="inlineStr"/>
      <c r="O33" s="361" t="n"/>
      <c r="P33" s="361" t="n"/>
      <c r="Q33" s="361" t="n"/>
      <c r="R33" s="361" t="inlineStr">
        <is>
          <t>EG0005P</t>
        </is>
      </c>
      <c r="S33" s="361" t="n"/>
      <c r="T33" s="361" t="n"/>
    </row>
    <row r="34">
      <c r="A34" s="361" t="inlineStr"/>
      <c r="B34" s="361" t="inlineStr"/>
      <c r="C34" s="361" t="inlineStr"/>
      <c r="D34" s="361" t="inlineStr">
        <is>
          <t>2.0</t>
        </is>
      </c>
      <c r="E34" s="361" t="inlineStr">
        <is>
          <t>《Sunsorit》 Skin Peel Bar （red）small size</t>
        </is>
      </c>
      <c r="F34" s="361" t="inlineStr">
        <is>
          <t>Skin Peel Bar “Red”</t>
        </is>
      </c>
      <c r="G34" s="361" t="inlineStr">
        <is>
          <t>Очищающее твердое мыло «Красное»</t>
        </is>
      </c>
      <c r="H34" s="361" t="inlineStr">
        <is>
          <t>soap</t>
        </is>
      </c>
      <c r="I34" s="361" t="n"/>
      <c r="J34" s="361" t="inlineStr">
        <is>
          <t>0</t>
        </is>
      </c>
      <c r="K34" s="361" t="inlineStr">
        <is>
          <t>0.016</t>
        </is>
      </c>
      <c r="L34" s="361" t="inlineStr"/>
      <c r="M34" s="361" t="inlineStr"/>
      <c r="N34" s="361" t="inlineStr"/>
      <c r="O34" s="361" t="inlineStr">
        <is>
          <t>0</t>
        </is>
      </c>
      <c r="P34" s="361" t="inlineStr">
        <is>
          <t>312</t>
        </is>
      </c>
      <c r="Q34" s="361" t="inlineStr">
        <is>
          <t>0</t>
        </is>
      </c>
      <c r="R34" s="361" t="inlineStr">
        <is>
          <t>103014S</t>
        </is>
      </c>
      <c r="S34" s="361" t="inlineStr">
        <is>
          <t>ЕАЭС N RU Д-JP.РА09.В.57104/22 от 09.01.2023 действует до 29.12.2027</t>
        </is>
      </c>
      <c r="T34" s="361" t="inlineStr">
        <is>
          <t>Sunsorit</t>
        </is>
      </c>
    </row>
    <row r="35">
      <c r="A35" s="361" t="inlineStr"/>
      <c r="B35" s="361" t="inlineStr"/>
      <c r="C35" s="361" t="inlineStr"/>
      <c r="D35" s="361" t="inlineStr">
        <is>
          <t>42.0</t>
        </is>
      </c>
      <c r="E35" s="361" t="inlineStr">
        <is>
          <t>《Sunsorit》 Skin Peel Bar （black）</t>
        </is>
      </c>
      <c r="F35" s="361" t="inlineStr">
        <is>
          <t>Skin Peel Bar “Black”</t>
        </is>
      </c>
      <c r="G35" s="361" t="inlineStr">
        <is>
          <t>Очищающее твердое мыло «Черное»</t>
        </is>
      </c>
      <c r="H35" s="361" t="inlineStr">
        <is>
          <t>soap</t>
        </is>
      </c>
      <c r="I35" s="361" t="n"/>
      <c r="J35" s="361" t="inlineStr">
        <is>
          <t>0</t>
        </is>
      </c>
      <c r="K35" s="361" t="inlineStr">
        <is>
          <t>0.14</t>
        </is>
      </c>
      <c r="L35" s="361" t="inlineStr"/>
      <c r="M35" s="361" t="inlineStr"/>
      <c r="N35" s="361" t="inlineStr"/>
      <c r="O35" s="361" t="inlineStr">
        <is>
          <t>0</t>
        </is>
      </c>
      <c r="P35" s="361" t="inlineStr">
        <is>
          <t>2922</t>
        </is>
      </c>
      <c r="Q35" s="361" t="inlineStr">
        <is>
          <t>0</t>
        </is>
      </c>
      <c r="R35" s="361" t="inlineStr">
        <is>
          <t>104004</t>
        </is>
      </c>
      <c r="S35" s="361" t="inlineStr">
        <is>
          <t>ЕАЭС N RU Д-JP.РА09.В.57104/22 от 09.01.2023 действует до 29.12.2027</t>
        </is>
      </c>
      <c r="T35" s="361" t="inlineStr">
        <is>
          <t>Sunsorit</t>
        </is>
      </c>
    </row>
    <row r="36">
      <c r="A36" s="361" t="inlineStr"/>
      <c r="B36" s="361" t="inlineStr"/>
      <c r="C36" s="361" t="inlineStr"/>
      <c r="D36" s="361" t="inlineStr">
        <is>
          <t>32.0</t>
        </is>
      </c>
      <c r="E36" s="361" t="inlineStr">
        <is>
          <t>《Hime Labo》Washing mini soap</t>
        </is>
      </c>
      <c r="F36" s="361" t="inlineStr">
        <is>
          <t>Washing soap</t>
        </is>
      </c>
      <c r="G36" s="361" t="inlineStr">
        <is>
          <t>Мыло твердое «Химе Лабо»</t>
        </is>
      </c>
      <c r="H36" s="361" t="inlineStr">
        <is>
          <t>face soap</t>
        </is>
      </c>
      <c r="I36" s="361" t="n"/>
      <c r="J36" s="361" t="inlineStr">
        <is>
          <t>0</t>
        </is>
      </c>
      <c r="K36" s="361" t="inlineStr">
        <is>
          <t>0.03</t>
        </is>
      </c>
      <c r="L36" s="361" t="inlineStr"/>
      <c r="M36" s="361" t="inlineStr"/>
      <c r="N36" s="361" t="inlineStr"/>
      <c r="O36" s="361" t="inlineStr">
        <is>
          <t>0</t>
        </is>
      </c>
      <c r="P36" s="361" t="inlineStr">
        <is>
          <t>225</t>
        </is>
      </c>
      <c r="Q36" s="361" t="inlineStr">
        <is>
          <t>0</t>
        </is>
      </c>
      <c r="R36" s="361" t="inlineStr">
        <is>
          <t>H00191L</t>
        </is>
      </c>
      <c r="S36" s="361" t="inlineStr">
        <is>
          <t>ЕАЭС N RU Д-JP.НВ15.В.04675/19 от 27.12.2019 действует до 26.12.2024</t>
        </is>
      </c>
      <c r="T36" s="361" t="inlineStr">
        <is>
          <t>Tamatsukuri Beauty Laboratory Hime Labo</t>
        </is>
      </c>
    </row>
    <row r="37">
      <c r="A37" s="361" t="inlineStr"/>
      <c r="B37" s="361" t="inlineStr"/>
      <c r="C37" s="361" t="inlineStr"/>
      <c r="D37" s="361" t="inlineStr">
        <is>
          <t>42.0</t>
        </is>
      </c>
      <c r="E37" s="361" t="inlineStr">
        <is>
          <t>《Hime Labo》Body lotion</t>
        </is>
      </c>
      <c r="F37" s="361" t="inlineStr">
        <is>
          <t>Hime Labo Body Lotion</t>
        </is>
      </c>
      <c r="G37" s="361" t="inlineStr">
        <is>
          <t>Увлажняющий лосьон для тела Химе Лабо</t>
        </is>
      </c>
      <c r="H37" s="361" t="inlineStr">
        <is>
          <t>body lotion</t>
        </is>
      </c>
      <c r="I37" s="361" t="n"/>
      <c r="J37" s="361" t="inlineStr">
        <is>
          <t>0</t>
        </is>
      </c>
      <c r="K37" s="361" t="inlineStr">
        <is>
          <t>0.239</t>
        </is>
      </c>
      <c r="L37" s="361" t="inlineStr"/>
      <c r="M37" s="361" t="inlineStr"/>
      <c r="N37" s="361" t="inlineStr"/>
      <c r="O37" s="361" t="inlineStr">
        <is>
          <t>0</t>
        </is>
      </c>
      <c r="P37" s="361" t="inlineStr">
        <is>
          <t>1023</t>
        </is>
      </c>
      <c r="Q37" s="361" t="inlineStr">
        <is>
          <t>0</t>
        </is>
      </c>
      <c r="R37" s="361" t="inlineStr">
        <is>
          <t>SK007</t>
        </is>
      </c>
      <c r="S37" s="361" t="n"/>
      <c r="T37" s="361" t="inlineStr">
        <is>
          <t>Hime Labo</t>
        </is>
      </c>
    </row>
    <row r="38">
      <c r="A38" s="104" t="n"/>
      <c r="B38" s="105" t="n"/>
      <c r="C38" s="447" t="n"/>
      <c r="D38" s="448" t="n"/>
      <c r="E38" s="449" t="n"/>
      <c r="F38" s="449" t="n"/>
      <c r="G38" s="449" t="n"/>
      <c r="H38" s="449" t="n"/>
      <c r="I38" s="450" t="inlineStr">
        <is>
          <t>Case</t>
        </is>
      </c>
      <c r="J38" s="451" t="inlineStr">
        <is>
          <t>Total</t>
        </is>
      </c>
      <c r="K38" s="452" t="inlineStr">
        <is>
          <t>Case</t>
        </is>
      </c>
      <c r="L38" s="452" t="n"/>
      <c r="M38" s="112" t="inlineStr">
        <is>
          <t>Total</t>
        </is>
      </c>
      <c r="N38" s="450" t="inlineStr">
        <is>
          <t>Case</t>
        </is>
      </c>
      <c r="O38" s="113" t="inlineStr">
        <is>
          <t>Total</t>
        </is>
      </c>
      <c r="P38" s="97" t="n"/>
      <c r="Q38" s="95" t="n"/>
      <c r="R38" s="95" t="n"/>
      <c r="S38" s="285" t="n"/>
      <c r="T38" s="96" t="n"/>
      <c r="U38" s="96" t="n"/>
    </row>
    <row r="39">
      <c r="A39" s="79" t="n"/>
      <c r="B39" s="80" t="n"/>
      <c r="C39" s="423">
        <f>SUM(#REF!)</f>
        <v/>
      </c>
      <c r="D39" s="423">
        <f>SUM(#REF!)</f>
        <v/>
      </c>
      <c r="E39" s="424" t="inlineStr">
        <is>
          <t xml:space="preserve">  Sub Total 2</t>
        </is>
      </c>
      <c r="F39" s="339" t="n"/>
      <c r="G39" s="425" t="n"/>
      <c r="H39" s="82" t="n"/>
      <c r="I39" s="453" t="n">
        <v>0</v>
      </c>
      <c r="J39" s="454" t="n">
        <v>0</v>
      </c>
      <c r="K39" s="454" t="n">
        <v>0</v>
      </c>
      <c r="L39" s="455" t="n">
        <v>0</v>
      </c>
      <c r="M39" s="456" t="n">
        <v>0</v>
      </c>
      <c r="N39" s="86" t="n">
        <v>0</v>
      </c>
      <c r="O39" s="457" t="n">
        <v>0</v>
      </c>
      <c r="Q39" s="432">
        <f>SUM(#REF!)</f>
        <v/>
      </c>
      <c r="R39" s="432" t="n"/>
    </row>
    <row r="40">
      <c r="A40" s="26" t="n"/>
      <c r="B40" s="26" t="n"/>
      <c r="C40" s="458">
        <f>C14+'PL1'!C13</f>
        <v/>
      </c>
      <c r="D40" s="458">
        <f>D14+'PL1'!D13</f>
        <v/>
      </c>
      <c r="E40" s="26" t="n"/>
      <c r="F40" s="26" t="n"/>
      <c r="G40" s="26" t="n"/>
      <c r="H40" s="26" t="n"/>
      <c r="I40" s="26" t="n"/>
      <c r="J40" s="459">
        <f>J14+'PL1'!J13</f>
        <v/>
      </c>
      <c r="K40" s="26" t="n"/>
      <c r="L40" s="460" t="n"/>
      <c r="M40" s="459">
        <f>M14+'PL1'!M13</f>
        <v/>
      </c>
      <c r="N40" s="26" t="n"/>
      <c r="O40" s="461">
        <f>O14+'PL1'!O13</f>
        <v/>
      </c>
      <c r="P40" s="56" t="n"/>
      <c r="Q40" s="462">
        <f>Q14+'PL1'!Q13</f>
        <v/>
      </c>
      <c r="R40" s="56" t="n"/>
      <c r="S40" s="287" t="n"/>
      <c r="T40" s="288" t="n"/>
      <c r="U40" s="288" t="n"/>
    </row>
    <row r="41">
      <c r="D41" s="435" t="n"/>
      <c r="M41" s="463" t="n"/>
      <c r="Q41" s="52" t="n"/>
    </row>
    <row r="42">
      <c r="N42" s="437" t="n"/>
      <c r="Q42" s="52" t="n"/>
    </row>
    <row r="43">
      <c r="L43" s="33" t="inlineStr">
        <is>
          <t>HIMELABO</t>
        </is>
      </c>
      <c r="M43" s="438">
        <f>#REF!</f>
        <v/>
      </c>
      <c r="N43" s="437">
        <f>SUM('Invoice-2'!#REF!)</f>
        <v/>
      </c>
      <c r="Q43" s="52" t="n"/>
    </row>
    <row r="44">
      <c r="L44" s="33" t="inlineStr">
        <is>
          <t>SUNSORIT</t>
        </is>
      </c>
      <c r="M44" s="438">
        <f>SUM(#REF!)</f>
        <v/>
      </c>
      <c r="N44" s="441">
        <f>SUM('Invoice-2'!#REF!)</f>
        <v/>
      </c>
      <c r="P44" s="439" t="n"/>
      <c r="Q44" s="52" t="n"/>
    </row>
    <row r="45">
      <c r="L45" s="33" t="inlineStr">
        <is>
          <t>ELEGADOLL</t>
        </is>
      </c>
      <c r="M45" s="464">
        <f>SUM(#REF!)</f>
        <v/>
      </c>
      <c r="N45" s="437">
        <f>SUM('Invoice-2'!#REF!)+O20</f>
        <v/>
      </c>
      <c r="O45" s="33">
        <f>SUM('Invoice-5 (TESTER) '!#REF!)</f>
        <v/>
      </c>
      <c r="P45" s="439" t="n"/>
      <c r="Q45" s="52" t="n"/>
    </row>
    <row r="46">
      <c r="L46" s="33" t="inlineStr">
        <is>
          <t>MAYURI</t>
        </is>
      </c>
      <c r="M46" s="438">
        <f>SUM(#REF!)</f>
        <v/>
      </c>
      <c r="N46" s="441">
        <f>SUM('Invoice-2'!#REF!)+O21</f>
        <v/>
      </c>
      <c r="O46" s="33">
        <f>'Invoice-5 (TESTER) '!#REF!</f>
        <v/>
      </c>
    </row>
    <row r="47">
      <c r="L47" s="33" t="inlineStr">
        <is>
          <t>ATMORE</t>
        </is>
      </c>
      <c r="M47" s="438">
        <f>SUM(#REF!)</f>
        <v/>
      </c>
      <c r="N47" s="33">
        <f>'Invoice-2'!#REF!</f>
        <v/>
      </c>
    </row>
    <row r="48">
      <c r="L48" s="33" t="inlineStr">
        <is>
          <t>Dime Health</t>
        </is>
      </c>
      <c r="M48" s="438">
        <f>SUM(#REF!)</f>
        <v/>
      </c>
      <c r="N48" s="33">
        <f>SUM('Invoice-2'!#REF!)</f>
        <v/>
      </c>
    </row>
    <row r="49">
      <c r="L49" s="33" t="inlineStr">
        <is>
          <t>LAPIDEM</t>
        </is>
      </c>
      <c r="M49" s="438">
        <f>SUM(#REF!)+'PL1'!#REF!</f>
        <v/>
      </c>
      <c r="N49" s="33">
        <f>SUM('Invoice-2'!#REF!)</f>
        <v/>
      </c>
      <c r="O49" s="33">
        <f>SUM('Invoice-4 (TESTER)'!#REF!)</f>
        <v/>
      </c>
      <c r="Q49" s="53">
        <f>N24+O24</f>
        <v/>
      </c>
    </row>
    <row r="50">
      <c r="L50" s="33" t="inlineStr">
        <is>
          <t>ROSY</t>
        </is>
      </c>
      <c r="M50" s="438">
        <f>SUM(#REF!)</f>
        <v/>
      </c>
      <c r="N50" s="33">
        <f>SUM('Invoice-2'!#REF!)+O25</f>
        <v/>
      </c>
      <c r="O50" s="33">
        <f>SUM('Invoice-5 (TESTER) '!#REF!)</f>
        <v/>
      </c>
    </row>
    <row r="51">
      <c r="L51" s="33" t="inlineStr">
        <is>
          <t>ESTLABO</t>
        </is>
      </c>
    </row>
    <row r="52"/>
    <row r="53">
      <c r="M53" s="465">
        <f>#REF!+#REF!</f>
        <v/>
      </c>
    </row>
  </sheetData>
  <autoFilter ref="A11:W15"/>
  <mergeCells count="1">
    <mergeCell ref="E39:G39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6" t="n"/>
      <c r="K11" s="414" t="inlineStr">
        <is>
          <t>ネット重量(kg)</t>
        </is>
      </c>
      <c r="L11" s="467" t="n"/>
      <c r="M11" s="466" t="n"/>
      <c r="N11" s="468" t="inlineStr">
        <is>
          <t>総重量(kg)</t>
        </is>
      </c>
      <c r="O11" s="469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361" t="inlineStr"/>
      <c r="B13" s="361" t="inlineStr"/>
      <c r="C13" s="361" t="inlineStr"/>
      <c r="D13" s="361" t="inlineStr">
        <is>
          <t>33.0</t>
        </is>
      </c>
      <c r="E13" s="361" t="inlineStr">
        <is>
          <t>Maiko Moisture Facial Mask Hyaluronic acid</t>
        </is>
      </c>
      <c r="F13" s="361" t="inlineStr">
        <is>
          <t>AISHODO Maiko Moisture Facial Mask Hyaluronic acid</t>
        </is>
      </c>
      <c r="G13" s="361" t="inlineStr">
        <is>
          <t>Увлажняющая маска для лица на основе гиалуроновой кислоты «Майко» AISHODO</t>
        </is>
      </c>
      <c r="H13" s="361" t="inlineStr">
        <is>
          <t>face mask</t>
        </is>
      </c>
      <c r="I13" s="361" t="inlineStr">
        <is>
          <t>0.022</t>
        </is>
      </c>
      <c r="J13" s="361" t="inlineStr">
        <is>
          <t>0</t>
        </is>
      </c>
      <c r="K13" s="361" t="inlineStr">
        <is>
          <t>0.32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800</t>
        </is>
      </c>
      <c r="Q13" s="361" t="inlineStr">
        <is>
          <t>0</t>
        </is>
      </c>
      <c r="R13" s="361" t="inlineStr">
        <is>
          <t>AIM04</t>
        </is>
      </c>
      <c r="S13" s="361" t="inlineStr">
        <is>
          <t>ЕАЭС N RU Д-JP.РА04.В.65271/23 от 14.06.2023 действует до 13.06.2028</t>
        </is>
      </c>
      <c r="T13" s="361" t="n"/>
    </row>
    <row r="14">
      <c r="A14" s="116" t="n"/>
      <c r="B14" s="117" t="n"/>
      <c r="C14" s="470">
        <f>#REF!+'PL2'!C15</f>
        <v/>
      </c>
      <c r="D14" s="471">
        <f>#REF!+'PL2'!D15</f>
        <v/>
      </c>
      <c r="E14" s="336" t="inlineStr">
        <is>
          <t>TOTAL</t>
        </is>
      </c>
      <c r="F14" s="472" t="n"/>
      <c r="G14" s="472" t="n"/>
      <c r="H14" s="117" t="n"/>
      <c r="I14" s="117" t="n">
        <v>0</v>
      </c>
      <c r="J14" s="473" t="n">
        <v>0</v>
      </c>
      <c r="K14" s="117" t="n">
        <v>0</v>
      </c>
      <c r="L14" s="474" t="n">
        <v>0</v>
      </c>
      <c r="M14" s="473" t="n">
        <v>0</v>
      </c>
      <c r="N14" s="117" t="n">
        <v>0</v>
      </c>
      <c r="O14" s="475" t="n">
        <v>0</v>
      </c>
      <c r="P14" s="56" t="n"/>
      <c r="Q14" s="462">
        <f>'PL2'!Q15+'PL3'!#REF!</f>
        <v/>
      </c>
      <c r="R14" s="56" t="n"/>
      <c r="S14" s="287" t="n"/>
      <c r="T14" s="288" t="n"/>
      <c r="U14" s="288" t="n"/>
    </row>
    <row r="15">
      <c r="D15" s="435" t="n"/>
      <c r="M15" s="436" t="n">
        <v>1156.743</v>
      </c>
      <c r="P15" s="54" t="n"/>
      <c r="Q15" s="54" t="n"/>
      <c r="S15" s="286" t="n"/>
    </row>
    <row r="16">
      <c r="M16" s="476">
        <f>M14-M13</f>
        <v/>
      </c>
      <c r="N16" s="437" t="n"/>
      <c r="O16" s="33" t="n">
        <v>1403.823</v>
      </c>
      <c r="P16" s="54" t="n"/>
      <c r="Q16" s="477" t="n"/>
      <c r="S16" s="286" t="n"/>
    </row>
    <row r="17">
      <c r="N17" s="437" t="n"/>
      <c r="O17" s="463">
        <f>O13-O15</f>
        <v/>
      </c>
      <c r="P17" s="54" t="n"/>
      <c r="Q17" s="54" t="n"/>
      <c r="S17" s="286" t="n"/>
    </row>
    <row r="18">
      <c r="K18" s="33" t="inlineStr">
        <is>
          <t>AISHODO</t>
        </is>
      </c>
      <c r="L18" s="438">
        <f>SUM(#REF!)</f>
        <v/>
      </c>
      <c r="M18" s="33">
        <f>SUM('Invoice-3'!#REF!)</f>
        <v/>
      </c>
      <c r="N18" s="437" t="n"/>
      <c r="P18" s="478" t="n"/>
      <c r="Q18" s="54" t="n"/>
      <c r="S18" s="286" t="n"/>
    </row>
    <row r="19">
      <c r="K19" s="33" t="inlineStr">
        <is>
          <t>MEDION</t>
        </is>
      </c>
      <c r="L19" s="438">
        <f>SUM(#REF!)</f>
        <v/>
      </c>
      <c r="M19" s="438">
        <f>SUM('Invoice-3'!#REF!)+N18</f>
        <v/>
      </c>
      <c r="N19" s="437">
        <f>SUM('Invoice-5 (TESTER) '!#REF!)</f>
        <v/>
      </c>
      <c r="P19" s="479" t="n"/>
    </row>
    <row r="20">
      <c r="K20" s="33" t="inlineStr">
        <is>
          <t>McCoy</t>
        </is>
      </c>
      <c r="L20" s="438">
        <f>SUM(#REF!)</f>
        <v/>
      </c>
      <c r="M20" s="438">
        <f>SUM('Invoice-3'!#REF!)+N19</f>
        <v/>
      </c>
      <c r="N20" s="441">
        <f>SUM('Invoice-5 (TESTER) '!#REF!)</f>
        <v/>
      </c>
      <c r="P20" s="480" t="n"/>
    </row>
    <row r="21">
      <c r="K21" s="33" t="inlineStr">
        <is>
          <t>LUXCES</t>
        </is>
      </c>
      <c r="L21" s="438">
        <f>SUM(#REF!)</f>
        <v/>
      </c>
      <c r="M21" s="438">
        <f>SUM('Invoice-3'!#REF!)</f>
        <v/>
      </c>
      <c r="N21" s="438" t="n"/>
    </row>
    <row r="22">
      <c r="K22" s="33" t="inlineStr">
        <is>
          <t>EVLISS</t>
        </is>
      </c>
      <c r="L22" s="438">
        <f>SUM(#REF!)</f>
        <v/>
      </c>
      <c r="M22" s="438">
        <f>SUM('Invoice-3'!#REF!)</f>
        <v/>
      </c>
      <c r="Q22" s="54" t="n"/>
    </row>
    <row r="23">
      <c r="K23" s="33" t="inlineStr">
        <is>
          <t>PROLABO</t>
        </is>
      </c>
      <c r="L23" s="438">
        <f>SUM(#REF!)</f>
        <v/>
      </c>
      <c r="M23" s="438">
        <f>SUM('Invoice-3'!#REF!)</f>
        <v/>
      </c>
    </row>
    <row r="24">
      <c r="K24" s="33" t="inlineStr">
        <is>
          <t>cocochi</t>
        </is>
      </c>
      <c r="L24" s="438">
        <f>SUM(#REF!)</f>
        <v/>
      </c>
      <c r="M24" s="33">
        <f>'Invoice-3'!#REF!</f>
        <v/>
      </c>
    </row>
    <row r="25">
      <c r="K25" s="33" t="inlineStr">
        <is>
          <t>Pure bio</t>
        </is>
      </c>
    </row>
    <row r="26">
      <c r="K26" s="33" t="inlineStr">
        <is>
          <t>GARAGE</t>
        </is>
      </c>
      <c r="L26" s="438">
        <f>SUM(#REF!)</f>
        <v/>
      </c>
      <c r="M26" s="481">
        <f>SUM('Invoice-3'!#REF!)</f>
        <v/>
      </c>
    </row>
    <row r="27">
      <c r="K27" s="33" t="inlineStr">
        <is>
          <t>GLOW</t>
        </is>
      </c>
      <c r="L27" s="438">
        <f>SUM(#REF!)</f>
        <v/>
      </c>
      <c r="M27" s="33">
        <f>SUM('Invoice-3'!#REF!)+N26</f>
        <v/>
      </c>
      <c r="N27" s="33">
        <f>SUM('Invoice-5 (TESTER) '!#REF!)</f>
        <v/>
      </c>
    </row>
    <row r="28">
      <c r="L28" s="438">
        <f>SUM(L17:L26)</f>
        <v/>
      </c>
      <c r="M28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N11:O11"/>
    <mergeCell ref="E14:G14"/>
    <mergeCell ref="I11:J11"/>
    <mergeCell ref="K11:M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2025-09-15T13:21:28Z</dcterms:modified>
  <cp:lastModifiedBy>aoi kuwamura</cp:lastModifiedBy>
  <cp:lastPrinted>2025-07-09T09:44:31Z</cp:lastPrinted>
</cp:coreProperties>
</file>