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2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0" fontId="98" fillId="0" borderId="141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/>
      <c r="I20" s="341" t="n"/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/>
      <c r="I21" s="342" t="n"/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/>
      <c r="I23" s="342" t="n"/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/>
      <c r="I25" s="344" t="n"/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/>
      <c r="I26" s="342" t="n"/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/>
      <c r="I28" s="342" t="n"/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/>
      <c r="I29" s="342" t="n"/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/>
      <c r="I30" s="342" t="n"/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I31" s="345" t="n"/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I33" s="345" t="n"/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I34" s="345" t="n"/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/>
      <c r="I36" s="341" t="n"/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/>
      <c r="I37" s="341" t="n"/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/>
      <c r="I39" s="341" t="n"/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/>
      <c r="I40" s="341" t="n"/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/>
      <c r="I41" s="341" t="n"/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/>
      <c r="I43" s="341" t="n"/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/>
      <c r="I45" s="341" t="n"/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/>
      <c r="I46" s="346" t="n"/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49">
        <f>SUM(I19:J47)</f>
        <v/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5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A14" s="361" t="inlineStr"/>
      <c r="B14" s="361" t="inlineStr">
        <is>
          <t>《Relent》YOKIBI Essence Lotion 80ml</t>
        </is>
      </c>
      <c r="C14" s="361" t="inlineStr">
        <is>
          <t>Yokibi Essence Lotion</t>
        </is>
      </c>
      <c r="D14" s="361" t="inlineStr">
        <is>
          <t>Лосьон-эссенция «Ёкиби»</t>
        </is>
      </c>
      <c r="E14" s="361" t="inlineStr">
        <is>
          <t>9.0</t>
        </is>
      </c>
      <c r="F14" s="361" t="inlineStr">
        <is>
          <t>3985</t>
        </is>
      </c>
      <c r="G14" s="361" t="inlineStr">
        <is>
          <t>0</t>
        </is>
      </c>
      <c r="H14" s="361" t="inlineStr">
        <is>
          <t>0.19</t>
        </is>
      </c>
      <c r="I14" s="361" t="inlineStr">
        <is>
          <t>0</t>
        </is>
      </c>
      <c r="J14" s="361" t="inlineStr">
        <is>
          <t>A2830R</t>
        </is>
      </c>
      <c r="K14" s="361" t="inlineStr">
        <is>
          <t>ЕАЭС N RU Д-JP.РА12.В.00320/24 от 28.12.2024 действует до 27.12.2029</t>
        </is>
      </c>
      <c r="L14" s="361" t="inlineStr">
        <is>
          <t>RELENT</t>
        </is>
      </c>
    </row>
    <row r="15">
      <c r="A15" s="361" t="inlineStr"/>
      <c r="B15" s="361" t="inlineStr">
        <is>
          <t>《Relent》La Cerarl Doreor Doll 80ml</t>
        </is>
      </c>
      <c r="C15" s="361" t="inlineStr">
        <is>
          <t>La Cerarl Doreor Doll</t>
        </is>
      </c>
      <c r="D15" s="361" t="inlineStr">
        <is>
          <t>Увлажняющий лосьон «Ла Серарл»</t>
        </is>
      </c>
      <c r="E15" s="361" t="inlineStr">
        <is>
          <t>79.0</t>
        </is>
      </c>
      <c r="F15" s="361" t="inlineStr">
        <is>
          <t>3387</t>
        </is>
      </c>
      <c r="G15" s="361" t="inlineStr">
        <is>
          <t>0</t>
        </is>
      </c>
      <c r="H15" s="361" t="inlineStr">
        <is>
          <t>0.232</t>
        </is>
      </c>
      <c r="I15" s="361" t="inlineStr">
        <is>
          <t>0</t>
        </is>
      </c>
      <c r="J15" s="361" t="inlineStr">
        <is>
          <t>B5352R</t>
        </is>
      </c>
      <c r="K15" s="361" t="inlineStr">
        <is>
          <t>делаем</t>
        </is>
      </c>
      <c r="L15" s="361" t="inlineStr">
        <is>
          <t>RELENT</t>
        </is>
      </c>
    </row>
    <row r="16">
      <c r="A16" s="361" t="inlineStr"/>
      <c r="B16" s="361" t="inlineStr">
        <is>
          <t>《CBON》CALLAFLEUR MOISTURE 3D SERUM</t>
        </is>
      </c>
      <c r="C16" s="361" t="inlineStr">
        <is>
          <t>C'BON CALLAFLEURE</t>
        </is>
      </c>
      <c r="D16" s="361" t="inlineStr">
        <is>
          <t>Сыворотка для упругости и увлажнения кожи лица "Калла Флёр" С'БОН</t>
        </is>
      </c>
      <c r="E16" s="361" t="inlineStr">
        <is>
          <t>3.0</t>
        </is>
      </c>
      <c r="F16" s="361" t="inlineStr">
        <is>
          <t>2700</t>
        </is>
      </c>
      <c r="G16" s="361" t="inlineStr">
        <is>
          <t>0</t>
        </is>
      </c>
      <c r="H16" s="361" t="inlineStr">
        <is>
          <t>0.125</t>
        </is>
      </c>
      <c r="I16" s="361" t="inlineStr">
        <is>
          <t>0</t>
        </is>
      </c>
      <c r="J16" s="361" t="inlineStr">
        <is>
          <t>A0003501</t>
        </is>
      </c>
      <c r="K16" s="361" t="inlineStr">
        <is>
          <t>ЕАЭС N RU Д-JP.РА02.В.31535/22 от 09.03.2022 действует до 08.03.2027</t>
        </is>
      </c>
      <c r="L16" s="361" t="inlineStr">
        <is>
          <t>C’BON Cosmetics</t>
        </is>
      </c>
    </row>
    <row r="17">
      <c r="A17" s="361" t="inlineStr"/>
      <c r="B17" s="361" t="inlineStr">
        <is>
          <t>《CBON》 FACIALIST FIRMENT POWDER</t>
        </is>
      </c>
      <c r="C17" s="361" t="inlineStr">
        <is>
          <t>Facialist Ferment Powder</t>
        </is>
      </c>
      <c r="D17" s="361" t="inlineStr">
        <is>
          <t>Пенка для умывания Фэшиалист</t>
        </is>
      </c>
      <c r="E17" s="361" t="inlineStr">
        <is>
          <t>3.0</t>
        </is>
      </c>
      <c r="F17" s="361" t="inlineStr">
        <is>
          <t>4545</t>
        </is>
      </c>
      <c r="G17" s="361" t="inlineStr">
        <is>
          <t>0</t>
        </is>
      </c>
      <c r="H17" s="361" t="n"/>
      <c r="I17" s="361" t="inlineStr">
        <is>
          <t>0</t>
        </is>
      </c>
      <c r="J17" s="361" t="inlineStr">
        <is>
          <t>A1000705</t>
        </is>
      </c>
      <c r="K17" s="361" t="inlineStr">
        <is>
          <t>ЕАЭС N RU Д-JP.РА01.В.64334/21 от 09.08.2021 действует до 08.08.2026</t>
        </is>
      </c>
      <c r="L17" s="361" t="inlineStr">
        <is>
          <t>C’BON</t>
        </is>
      </c>
    </row>
    <row r="18">
      <c r="A18" s="361" t="inlineStr"/>
      <c r="B18" s="361" t="inlineStr">
        <is>
          <t>《CBON》FACIALIST TREATMENT BRIGHT MASSER 230g</t>
        </is>
      </c>
      <c r="C18" s="361" t="inlineStr">
        <is>
          <t>CBON FACIALIST TREATMENT BRIGHT MASSER.</t>
        </is>
      </c>
      <c r="D18" s="361" t="inlineStr">
        <is>
          <t>CBON FACIALIST TREATMENT BRIGHT MASSER. Демакияжный массажный крем выравнивающий цвет кожи лица Фэшиалист CBON</t>
        </is>
      </c>
      <c r="E18" s="361" t="inlineStr">
        <is>
          <t>3.0</t>
        </is>
      </c>
      <c r="F18" s="361" t="inlineStr">
        <is>
          <t>4812.499999999999</t>
        </is>
      </c>
      <c r="G18" s="361" t="inlineStr">
        <is>
          <t>144374.99999999997</t>
        </is>
      </c>
      <c r="H18" s="361" t="inlineStr">
        <is>
          <t>0.34</t>
        </is>
      </c>
      <c r="I18" s="361" t="inlineStr">
        <is>
          <t>10.2</t>
        </is>
      </c>
      <c r="J18" s="361" t="inlineStr">
        <is>
          <t>A0001118</t>
        </is>
      </c>
      <c r="K18" s="361" t="inlineStr">
        <is>
          <t>письмо 1068/24 от «19» декабря 2024 г.</t>
        </is>
      </c>
      <c r="L18" s="361" t="inlineStr">
        <is>
          <t>CBON</t>
        </is>
      </c>
    </row>
    <row r="19">
      <c r="A19" s="361" t="inlineStr"/>
      <c r="B19" s="361" t="inlineStr">
        <is>
          <t>《CBON》 FACIALIST DUAL MOIST LOTION Q  (120ml)</t>
        </is>
      </c>
      <c r="C19" s="361" t="inlineStr">
        <is>
          <t>Facialist Dual Moist Lotion</t>
        </is>
      </c>
      <c r="D19" s="361" t="inlineStr">
        <is>
          <t>Лосьон двойного увлажнения на основе сквалана Фэшиалист</t>
        </is>
      </c>
      <c r="E19" s="361" t="inlineStr">
        <is>
          <t>3.0</t>
        </is>
      </c>
      <c r="F19" s="361" t="inlineStr">
        <is>
          <t>2625</t>
        </is>
      </c>
      <c r="G19" s="361" t="inlineStr">
        <is>
          <t>0</t>
        </is>
      </c>
      <c r="H19" s="361" t="inlineStr">
        <is>
          <t>0.272</t>
        </is>
      </c>
      <c r="I19" s="361" t="inlineStr">
        <is>
          <t>0</t>
        </is>
      </c>
      <c r="J19" s="361" t="inlineStr">
        <is>
          <t>A0001103</t>
        </is>
      </c>
      <c r="K19" s="361" t="inlineStr">
        <is>
          <t>ЕАЭС N RU Д-JP.РА01.В.64697/21 от 09.08.2021 действует до 08.08.2026</t>
        </is>
      </c>
      <c r="L19" s="361" t="inlineStr">
        <is>
          <t>C’BON</t>
        </is>
      </c>
    </row>
    <row r="20">
      <c r="A20" s="361" t="inlineStr"/>
      <c r="B20" s="361" t="inlineStr">
        <is>
          <t>《CBON》 FACIALIST TREATMENT MASSER R (110g)</t>
        </is>
      </c>
      <c r="C20" s="361" t="inlineStr">
        <is>
          <t>Facialist Treatment Masser</t>
        </is>
      </c>
      <c r="D20" s="361" t="inlineStr">
        <is>
          <t>Крем демакияжный массажный Фэшиалист</t>
        </is>
      </c>
      <c r="E20" s="361" t="inlineStr">
        <is>
          <t>3.0</t>
        </is>
      </c>
      <c r="F20" s="361" t="inlineStr">
        <is>
          <t>2406</t>
        </is>
      </c>
      <c r="G20" s="361" t="inlineStr">
        <is>
          <t>0</t>
        </is>
      </c>
      <c r="H20" s="361" t="inlineStr">
        <is>
          <t>0.23</t>
        </is>
      </c>
      <c r="I20" s="361" t="inlineStr">
        <is>
          <t>0</t>
        </is>
      </c>
      <c r="J20" s="361" t="inlineStr">
        <is>
          <t>A0001109</t>
        </is>
      </c>
      <c r="K20" s="361" t="inlineStr">
        <is>
          <t>ЕАЭС N RU Д-JP.РА01.В.71418/21 от 11.08.2021 действует до 10.08.2026</t>
        </is>
      </c>
      <c r="L20" s="361" t="inlineStr">
        <is>
          <t>C’BON</t>
        </is>
      </c>
    </row>
    <row r="21">
      <c r="A21" s="361" t="inlineStr"/>
      <c r="B21" s="361" t="inlineStr">
        <is>
          <t>《RELENT PRO》La Cerarl Doreor Cream 100g (Остаток: 70)</t>
        </is>
      </c>
      <c r="C21" s="361" t="inlineStr">
        <is>
          <t>La Cerarl Doreor Cream</t>
        </is>
      </c>
      <c r="D21" s="361" t="inlineStr">
        <is>
          <t>Питательный крем «Ла Серарл Дореор»</t>
        </is>
      </c>
      <c r="E21" s="361" t="inlineStr">
        <is>
          <t>5.0</t>
        </is>
      </c>
      <c r="F21" s="361" t="inlineStr">
        <is>
          <t>9091</t>
        </is>
      </c>
      <c r="G21" s="361" t="inlineStr">
        <is>
          <t>0</t>
        </is>
      </c>
      <c r="H21" s="361" t="inlineStr">
        <is>
          <t>0.157</t>
        </is>
      </c>
      <c r="I21" s="361" t="inlineStr">
        <is>
          <t>0</t>
        </is>
      </c>
      <c r="J21" s="361" t="inlineStr">
        <is>
          <t>B5356RP</t>
        </is>
      </c>
      <c r="K21" s="361" t="inlineStr">
        <is>
          <t>ЕАЭС N RU Д-JP.РА03.В.90112/22 от 31.05.2022 действует до 29.05.2027</t>
        </is>
      </c>
      <c r="L21" s="361" t="inlineStr">
        <is>
          <t>La Cerarl</t>
        </is>
      </c>
    </row>
    <row r="22">
      <c r="A22" s="361" t="inlineStr"/>
      <c r="B22" s="361" t="inlineStr">
        <is>
          <t>《RELENT PRO》La cerarl Doreor Doll 250ml (Остаток 98)</t>
        </is>
      </c>
      <c r="C22" s="361" t="inlineStr">
        <is>
          <t>La Cerarl Doreor Doll</t>
        </is>
      </c>
      <c r="D22" s="361" t="inlineStr">
        <is>
          <t>Увлажняющий лосьон «Ла Серарл»</t>
        </is>
      </c>
      <c r="E22" s="361" t="inlineStr">
        <is>
          <t>3.0</t>
        </is>
      </c>
      <c r="F22" s="361" t="inlineStr">
        <is>
          <t>3896</t>
        </is>
      </c>
      <c r="G22" s="361" t="inlineStr">
        <is>
          <t>0</t>
        </is>
      </c>
      <c r="H22" s="361" t="inlineStr">
        <is>
          <t>0.294</t>
        </is>
      </c>
      <c r="I22" s="361" t="inlineStr">
        <is>
          <t>0</t>
        </is>
      </c>
      <c r="J22" s="361" t="inlineStr">
        <is>
          <t>B5452RP</t>
        </is>
      </c>
      <c r="K22" s="361" t="inlineStr">
        <is>
          <t>ЕАЭС N RU Д-JP.РА12.В.00320/24 от 28.12.2024 действует до 27.12.2029</t>
        </is>
      </c>
      <c r="L22" s="361" t="inlineStr">
        <is>
          <t>RELENT</t>
        </is>
      </c>
    </row>
    <row r="23">
      <c r="A23" s="361" t="inlineStr"/>
      <c r="B23" s="361" t="inlineStr">
        <is>
          <t>《RELENT PRO》La cerarl Doreor Fresh 250ml (Остаток 73)</t>
        </is>
      </c>
      <c r="C23" s="361" t="inlineStr">
        <is>
          <t>La Cerarl Doreor Freshner</t>
        </is>
      </c>
      <c r="D23" s="361" t="inlineStr">
        <is>
          <t>Освежающий лосьон «Ла Серарл»</t>
        </is>
      </c>
      <c r="E23" s="361" t="inlineStr">
        <is>
          <t>6.0</t>
        </is>
      </c>
      <c r="F23" s="361" t="inlineStr">
        <is>
          <t>2597</t>
        </is>
      </c>
      <c r="G23" s="361" t="inlineStr">
        <is>
          <t>0</t>
        </is>
      </c>
      <c r="H23" s="361" t="inlineStr">
        <is>
          <t>0.296</t>
        </is>
      </c>
      <c r="I23" s="361" t="inlineStr">
        <is>
          <t>0</t>
        </is>
      </c>
      <c r="J23" s="361" t="inlineStr">
        <is>
          <t>B5361RP</t>
        </is>
      </c>
      <c r="K23" s="361" t="inlineStr">
        <is>
          <t>ЕАЭС N RU Д-JP.РА12.В.00320/24 от 28.12.2024 действует до 27.12.2029</t>
        </is>
      </c>
      <c r="L23" s="361" t="inlineStr">
        <is>
          <t>RELENT</t>
        </is>
      </c>
    </row>
    <row r="24">
      <c r="A24" s="361" t="inlineStr"/>
      <c r="B24" s="361" t="inlineStr">
        <is>
          <t>《RELENT PRO》Yokibi Essence Pack 200g (Остаток 87)</t>
        </is>
      </c>
      <c r="C24" s="361" t="inlineStr">
        <is>
          <t>Yokibi Essence Pack</t>
        </is>
      </c>
      <c r="D24" s="361" t="inlineStr">
        <is>
          <t>Эссенция-маска Екиби</t>
        </is>
      </c>
      <c r="E24" s="361" t="inlineStr">
        <is>
          <t>8.0</t>
        </is>
      </c>
      <c r="F24" s="361" t="inlineStr">
        <is>
          <t>8831</t>
        </is>
      </c>
      <c r="G24" s="361" t="inlineStr">
        <is>
          <t>0</t>
        </is>
      </c>
      <c r="H24" s="361" t="inlineStr">
        <is>
          <t>0.241</t>
        </is>
      </c>
      <c r="I24" s="361" t="inlineStr">
        <is>
          <t>0</t>
        </is>
      </c>
      <c r="J24" s="361" t="inlineStr">
        <is>
          <t>5802476RP200</t>
        </is>
      </c>
      <c r="K24" s="361" t="inlineStr">
        <is>
          <t>ЕАЭС N RU Д-JP.РА03.В.91575/22 от 31.05.2022 действует до 30.05.2027</t>
        </is>
      </c>
      <c r="L24" s="361" t="inlineStr">
        <is>
          <t>Relent</t>
        </is>
      </c>
    </row>
    <row r="25">
      <c r="A25" s="361" t="inlineStr"/>
      <c r="B25" s="361" t="inlineStr">
        <is>
          <t>《RELENT PRO》Yokibi Essence Eye Treatment 100ml (Остаток: 68)</t>
        </is>
      </c>
      <c r="C25" s="361" t="inlineStr">
        <is>
          <t>Yokibi Essence Eye Treatment</t>
        </is>
      </c>
      <c r="D25" s="361" t="inlineStr">
        <is>
          <t>Крем-эссенция по уходу за кожей вокруг глаз «Ёкиби»</t>
        </is>
      </c>
      <c r="E25" s="361" t="inlineStr">
        <is>
          <t>5.0</t>
        </is>
      </c>
      <c r="F25" s="361" t="inlineStr">
        <is>
          <t>6234</t>
        </is>
      </c>
      <c r="G25" s="361" t="inlineStr">
        <is>
          <t>0</t>
        </is>
      </c>
      <c r="H25" s="361" t="inlineStr">
        <is>
          <t>0.13</t>
        </is>
      </c>
      <c r="I25" s="361" t="inlineStr">
        <is>
          <t>0</t>
        </is>
      </c>
      <c r="J25" s="361" t="inlineStr">
        <is>
          <t>A6830RP</t>
        </is>
      </c>
      <c r="K25" s="361" t="inlineStr">
        <is>
          <t>ЕАЭС N RU Д-JP.РА12.В.00044/24 от 28.12.2024  действует до 27.12.2029</t>
        </is>
      </c>
      <c r="L25" s="361" t="inlineStr">
        <is>
          <t>RELENT</t>
        </is>
      </c>
    </row>
    <row r="26">
      <c r="A26" s="361" t="inlineStr"/>
      <c r="B26" s="361" t="inlineStr">
        <is>
          <t>《RELENT PRO》Yokibi Essence Cleansing 270g (Остаток:99шт)</t>
        </is>
      </c>
      <c r="C26" s="361" t="inlineStr">
        <is>
          <t>Yokibi Essence Cleansing</t>
        </is>
      </c>
      <c r="D26" s="361" t="inlineStr">
        <is>
          <t>Демакияжный крем для лица Ёкиби</t>
        </is>
      </c>
      <c r="E26" s="361" t="inlineStr">
        <is>
          <t>9.0</t>
        </is>
      </c>
      <c r="F26" s="361" t="inlineStr">
        <is>
          <t>7532</t>
        </is>
      </c>
      <c r="G26" s="361" t="inlineStr">
        <is>
          <t>0</t>
        </is>
      </c>
      <c r="H26" s="361" t="inlineStr">
        <is>
          <t>0.306</t>
        </is>
      </c>
      <c r="I26" s="361" t="inlineStr">
        <is>
          <t>0</t>
        </is>
      </c>
      <c r="J26" s="361" t="inlineStr">
        <is>
          <t>A2800RP270</t>
        </is>
      </c>
      <c r="K26" s="361" t="inlineStr">
        <is>
          <t>ЕАЭС N RU Д-JP.РА03.В.90112/22 от 31.05.2022 действует до 29.05.2027</t>
        </is>
      </c>
      <c r="L26" s="361" t="inlineStr">
        <is>
          <t>Relent</t>
        </is>
      </c>
    </row>
    <row r="27">
      <c r="A27" s="361" t="inlineStr"/>
      <c r="B27" s="361" t="inlineStr">
        <is>
          <t>《Relent》Eye Lush Treatment</t>
        </is>
      </c>
      <c r="C27" s="361" t="inlineStr">
        <is>
          <t>Relent Eyelush Treatment</t>
        </is>
      </c>
      <c r="D27" s="361" t="inlineStr">
        <is>
          <t>Бальзам для укрепления ресниц</t>
        </is>
      </c>
      <c r="E27" s="361" t="inlineStr">
        <is>
          <t>65.0</t>
        </is>
      </c>
      <c r="F27" s="361" t="inlineStr">
        <is>
          <t>1195</t>
        </is>
      </c>
      <c r="G27" s="361" t="inlineStr">
        <is>
          <t>0</t>
        </is>
      </c>
      <c r="H27" s="361" t="inlineStr">
        <is>
          <t>0.025</t>
        </is>
      </c>
      <c r="I27" s="361" t="inlineStr">
        <is>
          <t>0</t>
        </is>
      </c>
      <c r="J27" s="361" t="inlineStr">
        <is>
          <t>A0106R</t>
        </is>
      </c>
      <c r="K27" s="361" t="inlineStr">
        <is>
          <t>ЕАЭС N RU Д-JP.АД65.В.16230/20 от 14.09.2020 действует до 13.09.2025</t>
        </is>
      </c>
      <c r="L27" s="361" t="inlineStr">
        <is>
          <t>RELENT</t>
        </is>
      </c>
    </row>
    <row r="28">
      <c r="A28" s="361" t="inlineStr"/>
      <c r="B28" s="361" t="inlineStr">
        <is>
          <t>《Relent》YOKIBI Essence Cream Foundation 101 15g</t>
        </is>
      </c>
      <c r="C28" s="361" t="inlineStr">
        <is>
          <t>Yokibi Essence Cream Foundation Set P-101</t>
        </is>
      </c>
      <c r="D28" s="361" t="inlineStr">
        <is>
          <t>Крем-пудра-эссенция «Ёкиби» тон 101</t>
        </is>
      </c>
      <c r="E28" s="361" t="inlineStr">
        <is>
          <t>5.0</t>
        </is>
      </c>
      <c r="F28" s="361" t="inlineStr">
        <is>
          <t>2888</t>
        </is>
      </c>
      <c r="G28" s="361" t="inlineStr">
        <is>
          <t>0</t>
        </is>
      </c>
      <c r="H28" s="361" t="inlineStr">
        <is>
          <t>0.084</t>
        </is>
      </c>
      <c r="I28" s="361" t="inlineStr">
        <is>
          <t>0</t>
        </is>
      </c>
      <c r="J28" s="361" t="inlineStr">
        <is>
          <t>X0502R</t>
        </is>
      </c>
      <c r="K28" s="361" t="inlineStr">
        <is>
          <t>ЕАЭС N RU Д-JP.РА12.В.00204/24 от 28.12.2024 действует до 27.12.2029</t>
        </is>
      </c>
      <c r="L28" s="361" t="inlineStr">
        <is>
          <t>RELENT</t>
        </is>
      </c>
    </row>
    <row r="29">
      <c r="A29" s="361" t="inlineStr"/>
      <c r="B29" s="361" t="inlineStr">
        <is>
          <t>《Relent》Rinales essence α</t>
        </is>
      </c>
      <c r="C29" s="361" t="inlineStr">
        <is>
          <t>Rinales Essence</t>
        </is>
      </c>
      <c r="D29" s="361" t="inlineStr">
        <is>
          <t>Сыворотка от морщин Риналес</t>
        </is>
      </c>
      <c r="E29" s="361" t="inlineStr">
        <is>
          <t>7.0</t>
        </is>
      </c>
      <c r="F29" s="361" t="inlineStr">
        <is>
          <t>3985</t>
        </is>
      </c>
      <c r="G29" s="361" t="inlineStr">
        <is>
          <t>0</t>
        </is>
      </c>
      <c r="H29" s="361" t="inlineStr">
        <is>
          <t>0.159</t>
        </is>
      </c>
      <c r="I29" s="361" t="inlineStr">
        <is>
          <t>0</t>
        </is>
      </c>
      <c r="J29" s="361" t="inlineStr">
        <is>
          <t>B3730R</t>
        </is>
      </c>
      <c r="K29" s="361" t="inlineStr">
        <is>
          <t>ЕАЭС N RU Д-JP.РА01.В.71997/21 от 11.08.2021 действует до 10.08.2026</t>
        </is>
      </c>
      <c r="L29" s="361" t="n"/>
    </row>
    <row r="30">
      <c r="A30" s="361" t="inlineStr"/>
      <c r="B30" s="361" t="inlineStr">
        <is>
          <t>《Relent》ASTEROPE moisture lotion</t>
        </is>
      </c>
      <c r="C30" s="361" t="inlineStr">
        <is>
          <t>Asterope Moisture Lotion</t>
        </is>
      </c>
      <c r="D30" s="361" t="inlineStr">
        <is>
          <t>Увлажняющий лосьон Астеропа</t>
        </is>
      </c>
      <c r="E30" s="361" t="inlineStr">
        <is>
          <t>5.0</t>
        </is>
      </c>
      <c r="F30" s="361" t="inlineStr">
        <is>
          <t>2420</t>
        </is>
      </c>
      <c r="G30" s="361" t="inlineStr">
        <is>
          <t>0</t>
        </is>
      </c>
      <c r="H30" s="361" t="inlineStr">
        <is>
          <t>0.085</t>
        </is>
      </c>
      <c r="I30" s="361" t="inlineStr">
        <is>
          <t>0</t>
        </is>
      </c>
      <c r="J30" s="361" t="inlineStr">
        <is>
          <t>B2806R</t>
        </is>
      </c>
      <c r="K30" s="361" t="inlineStr">
        <is>
          <t>ЕАЭС N RU Д-JP.АБ47.В.16906/21 от 12.01.2021 действует до 11.01.2026</t>
        </is>
      </c>
      <c r="L30" s="361" t="n"/>
    </row>
    <row r="31">
      <c r="A31" s="361" t="inlineStr"/>
      <c r="B31" s="361" t="inlineStr">
        <is>
          <t>《Relent》YOKIBI Essence Cream 20g</t>
        </is>
      </c>
      <c r="C31" s="361" t="inlineStr">
        <is>
          <t>Yokibi Essence Cream</t>
        </is>
      </c>
      <c r="D31" s="361" t="inlineStr">
        <is>
          <t>Крем-эссенция для лица Ёкиби</t>
        </is>
      </c>
      <c r="E31" s="361" t="inlineStr">
        <is>
          <t>33.0</t>
        </is>
      </c>
      <c r="F31" s="361" t="inlineStr">
        <is>
          <t>9165</t>
        </is>
      </c>
      <c r="G31" s="361" t="inlineStr">
        <is>
          <t>0</t>
        </is>
      </c>
      <c r="H31" s="361" t="inlineStr">
        <is>
          <t>0.07</t>
        </is>
      </c>
      <c r="I31" s="361" t="inlineStr">
        <is>
          <t>0</t>
        </is>
      </c>
      <c r="J31" s="361" t="inlineStr">
        <is>
          <t>A1831R</t>
        </is>
      </c>
      <c r="K31" s="361" t="inlineStr">
        <is>
          <t>ЕАЭС N RU Д-JP.РА03.В.90112/22 от 31.05.2022 действует до 29.05.2027</t>
        </is>
      </c>
      <c r="L31" s="361" t="inlineStr">
        <is>
          <t>Relent</t>
        </is>
      </c>
    </row>
    <row r="32">
      <c r="A32" s="361" t="inlineStr"/>
      <c r="B32" s="361" t="inlineStr">
        <is>
          <t>《Relent》YOKIBI Essence Lotion 80ml</t>
        </is>
      </c>
      <c r="C32" s="361" t="inlineStr">
        <is>
          <t>Yokibi Essence Lotion</t>
        </is>
      </c>
      <c r="D32" s="361" t="inlineStr">
        <is>
          <t>Лосьон-эссенция «Ёкиби»</t>
        </is>
      </c>
      <c r="E32" s="361" t="inlineStr">
        <is>
          <t>33.0</t>
        </is>
      </c>
      <c r="F32" s="361" t="inlineStr">
        <is>
          <t>3985</t>
        </is>
      </c>
      <c r="G32" s="361" t="inlineStr">
        <is>
          <t>0</t>
        </is>
      </c>
      <c r="H32" s="361" t="inlineStr">
        <is>
          <t>0.19</t>
        </is>
      </c>
      <c r="I32" s="361" t="inlineStr">
        <is>
          <t>0</t>
        </is>
      </c>
      <c r="J32" s="361" t="inlineStr">
        <is>
          <t>A2830R</t>
        </is>
      </c>
      <c r="K32" s="361" t="inlineStr">
        <is>
          <t>ЕАЭС N RU Д-JP.РА12.В.00320/24 от 28.12.2024 действует до 27.12.2029</t>
        </is>
      </c>
      <c r="L32" s="361" t="inlineStr">
        <is>
          <t>RELENT</t>
        </is>
      </c>
    </row>
    <row r="33">
      <c r="A33" s="361" t="inlineStr"/>
      <c r="B33" s="361" t="inlineStr">
        <is>
          <t>《Relent》La Cerarl Doreor Body Shampoo</t>
        </is>
      </c>
      <c r="C33" s="361" t="inlineStr">
        <is>
          <t>La Cerarl Doreor Body Shampoo</t>
        </is>
      </c>
      <c r="D33" s="361" t="inlineStr">
        <is>
          <t>Шампунь для тела Ла Сераль</t>
        </is>
      </c>
      <c r="E33" s="361" t="inlineStr">
        <is>
          <t>5.0</t>
        </is>
      </c>
      <c r="F33" s="361" t="inlineStr">
        <is>
          <t>1368</t>
        </is>
      </c>
      <c r="G33" s="361" t="inlineStr">
        <is>
          <t>0</t>
        </is>
      </c>
      <c r="H33" s="361" t="inlineStr">
        <is>
          <t>0.603</t>
        </is>
      </c>
      <c r="I33" s="361" t="inlineStr">
        <is>
          <t>0</t>
        </is>
      </c>
      <c r="J33" s="361" t="inlineStr">
        <is>
          <t>5802536</t>
        </is>
      </c>
      <c r="K33" s="361" t="inlineStr">
        <is>
          <t>ЕАЭС N RU Д-JP.РА09.В.81775/23 от 17.11.2023 действует до 16.11.2028</t>
        </is>
      </c>
      <c r="L33" s="361" t="inlineStr">
        <is>
          <t>Relent</t>
        </is>
      </c>
    </row>
    <row r="34">
      <c r="A34" s="361" t="inlineStr"/>
      <c r="B34" s="361" t="n"/>
      <c r="C34" s="361" t="n"/>
      <c r="D34" s="361" t="n"/>
      <c r="E34" s="361" t="inlineStr">
        <is>
          <t>45.0</t>
        </is>
      </c>
      <c r="F34" s="361" t="n"/>
      <c r="G34" s="361" t="n"/>
      <c r="H34" s="361" t="n"/>
      <c r="I34" s="361" t="n"/>
      <c r="J34" s="361" t="n"/>
      <c r="K34" s="361" t="n"/>
      <c r="L34" s="361" t="n"/>
    </row>
    <row r="35">
      <c r="A35" s="361" t="inlineStr"/>
      <c r="B35" s="361" t="inlineStr">
        <is>
          <t>《Relent》La Cerarl Doreor Runny 30ml</t>
        </is>
      </c>
      <c r="C35" s="361" t="inlineStr">
        <is>
          <t>La Cerarl Doreor Runny</t>
        </is>
      </c>
      <c r="D35" s="361" t="inlineStr">
        <is>
          <t>Эссенция «Ла Серарл Дореор Ранни»</t>
        </is>
      </c>
      <c r="E35" s="361" t="inlineStr">
        <is>
          <t>66.0</t>
        </is>
      </c>
      <c r="F35" s="361" t="inlineStr">
        <is>
          <t>3387</t>
        </is>
      </c>
      <c r="G35" s="361" t="inlineStr">
        <is>
          <t>0</t>
        </is>
      </c>
      <c r="H35" s="361" t="inlineStr">
        <is>
          <t>0.119</t>
        </is>
      </c>
      <c r="I35" s="361" t="inlineStr">
        <is>
          <t>0</t>
        </is>
      </c>
      <c r="J35" s="361" t="inlineStr">
        <is>
          <t>В5353R</t>
        </is>
      </c>
      <c r="K35" s="361" t="inlineStr">
        <is>
          <t>ЕАЭС N RU Д-JP.РА12.В.00430/24 от 28.12.2024 действует до 27.12.2029</t>
        </is>
      </c>
      <c r="L35" s="361" t="inlineStr">
        <is>
          <t>RELENT</t>
        </is>
      </c>
    </row>
    <row r="36">
      <c r="A36" s="361" t="inlineStr"/>
      <c r="B36" s="361" t="inlineStr">
        <is>
          <t>《Relent》La Cerarl Doreor Cold 80g</t>
        </is>
      </c>
      <c r="C36" s="361" t="inlineStr">
        <is>
          <t>La Cerarl Doreor Cold</t>
        </is>
      </c>
      <c r="D36" s="361" t="inlineStr">
        <is>
          <t>Массажный крем для лица Ла Серал Дореор</t>
        </is>
      </c>
      <c r="E36" s="361" t="inlineStr">
        <is>
          <t>33.0</t>
        </is>
      </c>
      <c r="F36" s="361" t="inlineStr">
        <is>
          <t>2391</t>
        </is>
      </c>
      <c r="G36" s="361" t="inlineStr">
        <is>
          <t>0</t>
        </is>
      </c>
      <c r="H36" s="361" t="inlineStr">
        <is>
          <t>0.102</t>
        </is>
      </c>
      <c r="I36" s="361" t="inlineStr">
        <is>
          <t>0</t>
        </is>
      </c>
      <c r="J36" s="361" t="inlineStr">
        <is>
          <t>В3369R</t>
        </is>
      </c>
      <c r="K36" s="361" t="inlineStr">
        <is>
          <t>ЕАЭС N RU Д-JP.РА03.В.90112/22 от 31.05.2022 действует до 29.05.2027</t>
        </is>
      </c>
      <c r="L36" s="361" t="inlineStr">
        <is>
          <t>Relent</t>
        </is>
      </c>
    </row>
    <row r="37">
      <c r="A37" s="175" t="n"/>
      <c r="B37" s="328" t="n"/>
      <c r="C37" s="339" t="n"/>
      <c r="D37" s="176" t="inlineStr">
        <is>
          <t xml:space="preserve">   Sub Total ①</t>
        </is>
      </c>
      <c r="E37" s="232" t="n">
        <v>0</v>
      </c>
      <c r="F37" s="362" t="n">
        <v>0</v>
      </c>
      <c r="G37" s="363" t="n">
        <v>0</v>
      </c>
      <c r="H37" s="364" t="n">
        <v>0</v>
      </c>
      <c r="I37" s="365" t="n">
        <v>0</v>
      </c>
      <c r="J37" s="366" t="n"/>
      <c r="R37" s="147">
        <f>SUM(#REF!)</f>
        <v/>
      </c>
    </row>
    <row r="38"/>
    <row r="39">
      <c r="I39" s="367" t="n"/>
    </row>
    <row r="40">
      <c r="I40" s="368">
        <f>SUM(#REF!)</f>
        <v/>
      </c>
    </row>
    <row r="41">
      <c r="I41" s="368">
        <f>I14-I17</f>
        <v/>
      </c>
    </row>
    <row r="42">
      <c r="I42" s="368">
        <f>I18+'Invoice-4 (TESTER)'!I14</f>
        <v/>
      </c>
    </row>
    <row r="43"/>
    <row r="44">
      <c r="I44" s="367" t="n"/>
    </row>
    <row r="45">
      <c r="I45" s="369" t="n"/>
    </row>
  </sheetData>
  <autoFilter ref="A13:M14"/>
  <mergeCells count="2">
    <mergeCell ref="B37:C37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9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A14" s="361" t="inlineStr"/>
      <c r="B14" s="361" t="inlineStr">
        <is>
          <t>《B-10》PREMIUM FACE MASK</t>
        </is>
      </c>
      <c r="C14" s="361" t="inlineStr">
        <is>
          <t>Be-10 PREMIUM FACE MASK</t>
        </is>
      </c>
      <c r="D14" s="361" t="inlineStr">
        <is>
          <t>Премиальная маска для лица B-10</t>
        </is>
      </c>
      <c r="E14" s="361" t="inlineStr">
        <is>
          <t>66.0</t>
        </is>
      </c>
      <c r="F14" s="361" t="inlineStr">
        <is>
          <t>1750</t>
        </is>
      </c>
      <c r="G14" s="361" t="inlineStr">
        <is>
          <t>336000</t>
        </is>
      </c>
      <c r="H14" s="361" t="inlineStr">
        <is>
          <t>0.177</t>
        </is>
      </c>
      <c r="I14" s="361" t="inlineStr">
        <is>
          <t>33.984</t>
        </is>
      </c>
      <c r="J14" s="361" t="inlineStr">
        <is>
          <t>B1002</t>
        </is>
      </c>
      <c r="K14" s="361" t="inlineStr">
        <is>
          <t>ЕАЭС N RU Д-JP.РА09.В.12017/22 от 15.12.2022 действует до 14.12.2027</t>
        </is>
      </c>
      <c r="L14" s="361" t="inlineStr">
        <is>
          <t>B-10</t>
        </is>
      </c>
    </row>
    <row r="15" ht="27" customHeight="1" s="338">
      <c r="A15" s="361" t="inlineStr"/>
      <c r="B15" s="361" t="inlineStr">
        <is>
          <t>《B-10》PREMIUM BC EYE SHEET</t>
        </is>
      </c>
      <c r="C15" s="361" t="inlineStr">
        <is>
          <t>Be-10 PREMIUM BIO CELL EYE SHEET</t>
        </is>
      </c>
      <c r="D15" s="361" t="inlineStr">
        <is>
          <t>Премиальные патчи для кожи вокруг глаз на биоцеллюлозной основе Be-10</t>
        </is>
      </c>
      <c r="E15" s="361" t="inlineStr">
        <is>
          <t>77.0</t>
        </is>
      </c>
      <c r="F15" s="361" t="inlineStr">
        <is>
          <t>2406</t>
        </is>
      </c>
      <c r="G15" s="361" t="inlineStr">
        <is>
          <t>454734</t>
        </is>
      </c>
      <c r="H15" s="361" t="inlineStr">
        <is>
          <t>0.237</t>
        </is>
      </c>
      <c r="I15" s="361" t="inlineStr">
        <is>
          <t>44.793</t>
        </is>
      </c>
      <c r="J15" s="361" t="inlineStr">
        <is>
          <t>B1001</t>
        </is>
      </c>
      <c r="K15" s="361" t="inlineStr">
        <is>
          <t>ЕАЭС N RU Д-JP.РА09.В.11989/22 от 15.12.2022 действует до 14.12.2027</t>
        </is>
      </c>
      <c r="L15" s="361" t="inlineStr">
        <is>
          <t>B-10</t>
        </is>
      </c>
    </row>
    <row r="16" ht="18.75" customHeight="1" s="338">
      <c r="A16" s="361" t="inlineStr"/>
      <c r="B16" s="361" t="n"/>
      <c r="C16" s="361" t="n"/>
      <c r="D16" s="361" t="n"/>
      <c r="E16" s="361" t="inlineStr">
        <is>
          <t>56.0</t>
        </is>
      </c>
      <c r="F16" s="361" t="n"/>
      <c r="G16" s="361" t="n"/>
      <c r="H16" s="361" t="n"/>
      <c r="I16" s="361" t="n"/>
      <c r="J16" s="361" t="n"/>
      <c r="K16" s="361" t="n"/>
      <c r="L16" s="361" t="n"/>
    </row>
    <row r="17">
      <c r="A17" s="361" t="inlineStr"/>
      <c r="B17" s="361" t="n"/>
      <c r="C17" s="361" t="n"/>
      <c r="D17" s="361" t="n"/>
      <c r="E17" s="361" t="inlineStr">
        <is>
          <t>77.0</t>
        </is>
      </c>
      <c r="F17" s="361" t="n"/>
      <c r="G17" s="361" t="n"/>
      <c r="H17" s="361" t="n"/>
      <c r="I17" s="361" t="n"/>
      <c r="J17" s="361" t="n"/>
      <c r="K17" s="361" t="n"/>
      <c r="L17" s="361" t="n"/>
    </row>
    <row r="18">
      <c r="A18" s="361" t="inlineStr"/>
      <c r="B18" s="361" t="n"/>
      <c r="C18" s="361" t="n"/>
      <c r="D18" s="361" t="n"/>
      <c r="E18" s="361" t="inlineStr">
        <is>
          <t>65.0</t>
        </is>
      </c>
      <c r="F18" s="361" t="n"/>
      <c r="G18" s="361" t="n"/>
      <c r="H18" s="361" t="n"/>
      <c r="I18" s="361" t="n"/>
      <c r="J18" s="361" t="n"/>
      <c r="K18" s="361" t="n"/>
      <c r="L18" s="361" t="n"/>
    </row>
    <row r="19">
      <c r="A19" s="361" t="inlineStr"/>
      <c r="B19" s="361" t="n"/>
      <c r="C19" s="361" t="n"/>
      <c r="D19" s="361" t="n"/>
      <c r="E19" s="361" t="inlineStr">
        <is>
          <t>56.0</t>
        </is>
      </c>
      <c r="F19" s="361" t="n"/>
      <c r="G19" s="361" t="n"/>
      <c r="H19" s="361" t="n"/>
      <c r="I19" s="361" t="n"/>
      <c r="J19" s="361" t="n"/>
      <c r="K19" s="361" t="n"/>
      <c r="L19" s="361" t="n"/>
    </row>
    <row r="20">
      <c r="A20" s="361" t="inlineStr"/>
      <c r="B20" s="361" t="inlineStr">
        <is>
          <t>《Lapidem》NUTRITION MOIST BODY CREAM 300 ml</t>
        </is>
      </c>
      <c r="C20" s="361" t="inlineStr">
        <is>
          <t>Lapidem NUTRITION MOIST BODY CREAM.</t>
        </is>
      </c>
      <c r="D20" s="361" t="inlineStr">
        <is>
          <t>Крем для тела Увлажнение и питание Lapidem.</t>
        </is>
      </c>
      <c r="E20" s="361" t="inlineStr">
        <is>
          <t>90.0</t>
        </is>
      </c>
      <c r="F20" s="361" t="inlineStr">
        <is>
          <t>4659</t>
        </is>
      </c>
      <c r="G20" s="361" t="inlineStr">
        <is>
          <t>0</t>
        </is>
      </c>
      <c r="H20" s="361" t="inlineStr">
        <is>
          <t>0.37</t>
        </is>
      </c>
      <c r="I20" s="361" t="inlineStr">
        <is>
          <t>0</t>
        </is>
      </c>
      <c r="J20" s="361" t="inlineStr">
        <is>
          <t>LP29</t>
        </is>
      </c>
      <c r="K20" s="361" t="inlineStr">
        <is>
          <t>ЕАЭС N RU Д-JP.РА04.В.17897/24  от 07.05.2024 действует до 06.05.2029</t>
        </is>
      </c>
      <c r="L20" s="361" t="inlineStr">
        <is>
          <t>Lapidem</t>
        </is>
      </c>
    </row>
    <row r="21">
      <c r="A21" s="361" t="inlineStr"/>
      <c r="B21" s="361" t="inlineStr">
        <is>
          <t>《Lapidem PRO》CLEAR WATERY CLEANSING GEL 500ml</t>
        </is>
      </c>
      <c r="C21" s="361" t="n"/>
      <c r="D21" s="361" t="n"/>
      <c r="E21" s="361" t="inlineStr">
        <is>
          <t>10.0</t>
        </is>
      </c>
      <c r="F21" s="361" t="inlineStr">
        <is>
          <t>7635</t>
        </is>
      </c>
      <c r="G21" s="361" t="inlineStr">
        <is>
          <t>0</t>
        </is>
      </c>
      <c r="H21" s="361" t="inlineStr">
        <is>
          <t>0.535</t>
        </is>
      </c>
      <c r="I21" s="361" t="inlineStr">
        <is>
          <t>0</t>
        </is>
      </c>
      <c r="J21" s="361" t="inlineStr">
        <is>
          <t>LPD-0196</t>
        </is>
      </c>
      <c r="K21" s="361" t="inlineStr">
        <is>
          <t>письсмо № 527/25 от 25.07.2025 г.</t>
        </is>
      </c>
      <c r="L21" s="361" t="inlineStr">
        <is>
          <t>LAPIDEM</t>
        </is>
      </c>
    </row>
    <row r="22">
      <c r="A22" s="361" t="inlineStr"/>
      <c r="B22" s="361" t="inlineStr">
        <is>
          <t>《Lapidem PRO》 RITUAL SMOOTH MATTE TOUCH CREAM 100ml</t>
        </is>
      </c>
      <c r="C22" s="361" t="inlineStr">
        <is>
          <t>Lapidem PRO RITUAL SMOOTH MATTE TOUCH CREAM. 100ml</t>
        </is>
      </c>
      <c r="D22" s="361" t="inlineStr">
        <is>
          <t>Матирующий смягчающий крем Ритуал Lapidem.</t>
        </is>
      </c>
      <c r="E22" s="361" t="inlineStr">
        <is>
          <t>44.0</t>
        </is>
      </c>
      <c r="F22" s="361" t="inlineStr">
        <is>
          <t>12941</t>
        </is>
      </c>
      <c r="G22" s="361" t="inlineStr">
        <is>
          <t>0</t>
        </is>
      </c>
      <c r="H22" s="361" t="inlineStr">
        <is>
          <t>0.215</t>
        </is>
      </c>
      <c r="I22" s="361" t="inlineStr">
        <is>
          <t>0</t>
        </is>
      </c>
      <c r="J22" s="361" t="inlineStr">
        <is>
          <t>LP182P</t>
        </is>
      </c>
      <c r="K22" s="361" t="inlineStr">
        <is>
          <t>ЕАЭС N RU Д-JP.РА03.В.41392/25 от 07.04.2025 действует до 06.04.2030</t>
        </is>
      </c>
      <c r="L22" s="361" t="inlineStr">
        <is>
          <t>Lapidem</t>
        </is>
      </c>
    </row>
    <row r="23">
      <c r="A23" s="361" t="inlineStr"/>
      <c r="B23" s="361" t="inlineStr">
        <is>
          <t>《Lapidem PRO》 RITUAL Dewy Jelly Scrub 200ml</t>
        </is>
      </c>
      <c r="C23" s="361" t="inlineStr">
        <is>
          <t>Lapidem PRO RITUAL Dewy Jelly Scrub. 200ml</t>
        </is>
      </c>
      <c r="D23" s="361" t="inlineStr">
        <is>
          <t>Скраб-желе Ритуал Lapidem.</t>
        </is>
      </c>
      <c r="E23" s="361" t="inlineStr">
        <is>
          <t>32.0</t>
        </is>
      </c>
      <c r="F23" s="361" t="inlineStr">
        <is>
          <t>18118</t>
        </is>
      </c>
      <c r="G23" s="361" t="inlineStr">
        <is>
          <t>0</t>
        </is>
      </c>
      <c r="H23" s="361" t="inlineStr">
        <is>
          <t>0.205</t>
        </is>
      </c>
      <c r="I23" s="361" t="inlineStr">
        <is>
          <t>0</t>
        </is>
      </c>
      <c r="J23" s="361" t="inlineStr">
        <is>
          <t>LP178P</t>
        </is>
      </c>
      <c r="K23" s="361" t="inlineStr">
        <is>
          <t>ЕАЭС N RU Д-JP.РА04.В.85329/25 от 03.06.2025 действует до 02.06.2030</t>
        </is>
      </c>
      <c r="L23" s="361" t="inlineStr">
        <is>
          <t>Lapidem</t>
        </is>
      </c>
    </row>
    <row r="24">
      <c r="A24" s="361" t="inlineStr"/>
      <c r="B24" s="361" t="inlineStr">
        <is>
          <t>LAPIDEM RITUAL OKIYOME SERUM 60ml</t>
        </is>
      </c>
      <c r="C24" s="361" t="inlineStr">
        <is>
          <t>Lapidem  PRO RITUAL OKIYOME SERUM. 60ml</t>
        </is>
      </c>
      <c r="D24" s="361" t="inlineStr">
        <is>
          <t>Смягчающая отшелушивающая сыворотка Окиёмэ Ритуал Lapidem.</t>
        </is>
      </c>
      <c r="E24" s="361" t="inlineStr">
        <is>
          <t>32.0</t>
        </is>
      </c>
      <c r="F24" s="361" t="inlineStr">
        <is>
          <t>10871</t>
        </is>
      </c>
      <c r="G24" s="361" t="inlineStr">
        <is>
          <t>130452</t>
        </is>
      </c>
      <c r="H24" s="361" t="inlineStr">
        <is>
          <t>0.199</t>
        </is>
      </c>
      <c r="I24" s="361" t="inlineStr">
        <is>
          <t>2.388</t>
        </is>
      </c>
      <c r="J24" s="361" t="inlineStr">
        <is>
          <t>LP179</t>
        </is>
      </c>
      <c r="K24" s="361" t="inlineStr">
        <is>
          <t>ЕАЭС N RU Д-JP.РА03.В.41493/25 от 07.04.2025 действует до 06.04.2030</t>
        </is>
      </c>
      <c r="L24" s="361" t="inlineStr">
        <is>
          <t>Lapidem</t>
        </is>
      </c>
    </row>
    <row r="25">
      <c r="A25" s="361" t="inlineStr"/>
      <c r="B25" s="361" t="inlineStr">
        <is>
          <t>《Lapidem》BATH &amp; MASSAGE OIL02 (CALM) 120ml</t>
        </is>
      </c>
      <c r="C25" s="361" t="inlineStr">
        <is>
          <t>Five Elements Bath and massage Oil Calm</t>
        </is>
      </c>
      <c r="D25" s="361" t="inlineStr">
        <is>
          <t>Масло для массажа и ванны "Умиротворение" "Пять Элементов"</t>
        </is>
      </c>
      <c r="E25" s="361" t="inlineStr">
        <is>
          <t>32.0</t>
        </is>
      </c>
      <c r="F25" s="361" t="inlineStr">
        <is>
          <t>4982</t>
        </is>
      </c>
      <c r="G25" s="361" t="inlineStr">
        <is>
          <t>0</t>
        </is>
      </c>
      <c r="H25" s="361" t="inlineStr">
        <is>
          <t>0.31</t>
        </is>
      </c>
      <c r="I25" s="361" t="inlineStr">
        <is>
          <t>0</t>
        </is>
      </c>
      <c r="J25" s="361" t="inlineStr">
        <is>
          <t>LP06-120</t>
        </is>
      </c>
      <c r="K25" s="361" t="inlineStr">
        <is>
          <t>ЕАЭС N RU Д-JP.РА03.В.05804/24 от 25.03.2024 действует до 24.03.2029</t>
        </is>
      </c>
      <c r="L25" s="361" t="inlineStr">
        <is>
          <t>FIVE ELEMENTS</t>
        </is>
      </c>
    </row>
    <row r="26">
      <c r="A26" s="361" t="inlineStr"/>
      <c r="B26" s="361" t="inlineStr">
        <is>
          <t>《Sunsorit》 Bright BC Mask</t>
        </is>
      </c>
      <c r="C26" s="361" t="inlineStr">
        <is>
          <t>Sunsorit Bright BC Mask</t>
        </is>
      </c>
      <c r="D26" s="361" t="inlineStr">
        <is>
          <t>Маска, выравнивающая цвет кжи лица на основе биоцеллюлозы Сансорит</t>
        </is>
      </c>
      <c r="E26" s="361" t="inlineStr">
        <is>
          <t>32.0</t>
        </is>
      </c>
      <c r="F26" s="361" t="inlineStr">
        <is>
          <t>789</t>
        </is>
      </c>
      <c r="G26" s="361" t="inlineStr">
        <is>
          <t>0</t>
        </is>
      </c>
      <c r="H26" s="361" t="inlineStr">
        <is>
          <t>0.05</t>
        </is>
      </c>
      <c r="I26" s="361" t="inlineStr">
        <is>
          <t>0</t>
        </is>
      </c>
      <c r="J26" s="361" t="inlineStr">
        <is>
          <t>1020190</t>
        </is>
      </c>
      <c r="K26" s="361" t="inlineStr">
        <is>
          <t>ЕАЭС N RU Д-JP.РА06.В.88817/24 от 08.08.2024 действует до 06.08.2029</t>
        </is>
      </c>
      <c r="L26" s="361" t="inlineStr">
        <is>
          <t>Sunsorit</t>
        </is>
      </c>
    </row>
    <row r="27">
      <c r="A27" s="361" t="inlineStr"/>
      <c r="B27" s="361" t="inlineStr">
        <is>
          <t>LABO+  Re.pair Milk  PROF</t>
        </is>
      </c>
      <c r="C27" s="361" t="inlineStr">
        <is>
          <t>LABO+ Re.pair Milk</t>
        </is>
      </c>
      <c r="D27" s="361" t="inlineStr">
        <is>
          <t>Восстанавливающая эмульсия LABO+</t>
        </is>
      </c>
      <c r="E27" s="361" t="inlineStr">
        <is>
          <t>5.0</t>
        </is>
      </c>
      <c r="F27" s="361" t="inlineStr">
        <is>
          <t>5200</t>
        </is>
      </c>
      <c r="G27" s="361" t="inlineStr">
        <is>
          <t>0</t>
        </is>
      </c>
      <c r="H27" s="361" t="inlineStr">
        <is>
          <t>0.19</t>
        </is>
      </c>
      <c r="I27" s="361" t="inlineStr">
        <is>
          <t>0</t>
        </is>
      </c>
      <c r="J27" s="361" t="inlineStr">
        <is>
          <t>LBP04</t>
        </is>
      </c>
      <c r="K27" s="361" t="inlineStr">
        <is>
          <t>ЕАЭС N RU Д-JP.АБ47.В.08749/20 от 08.09.2020 действует до 07.09.2025</t>
        </is>
      </c>
      <c r="L27" s="361" t="inlineStr">
        <is>
          <t>CBS Cosmetics</t>
        </is>
      </c>
    </row>
    <row r="28">
      <c r="A28" s="361" t="inlineStr"/>
      <c r="B28" s="361" t="inlineStr">
        <is>
          <t>LABO+  SP Stinger</t>
        </is>
      </c>
      <c r="C28" s="361" t="inlineStr">
        <is>
          <t>Lab Plus SP Stinger</t>
        </is>
      </c>
      <c r="D28" s="361" t="inlineStr">
        <is>
          <t>Крем для ухода за возрастной кожей</t>
        </is>
      </c>
      <c r="E28" s="361" t="inlineStr">
        <is>
          <t>77.0</t>
        </is>
      </c>
      <c r="F28" s="361" t="inlineStr">
        <is>
          <t>4956</t>
        </is>
      </c>
      <c r="G28" s="361" t="inlineStr">
        <is>
          <t>0</t>
        </is>
      </c>
      <c r="H28" s="361" t="inlineStr">
        <is>
          <t>0.118</t>
        </is>
      </c>
      <c r="I28" s="361" t="inlineStr">
        <is>
          <t>0</t>
        </is>
      </c>
      <c r="J28" s="361" t="inlineStr">
        <is>
          <t>LB0011</t>
        </is>
      </c>
      <c r="K28" s="361" t="inlineStr">
        <is>
          <t>ЕАЭС N RU Д-JP.РА06.В.31976/22 от 08.09.2022 действует до 07.09.2027</t>
        </is>
      </c>
      <c r="L28" s="361" t="inlineStr">
        <is>
          <t>Lab Plus</t>
        </is>
      </c>
    </row>
    <row r="29">
      <c r="A29" s="361" t="inlineStr"/>
      <c r="B29" s="361" t="inlineStr">
        <is>
          <t>LABO+  Creamy Foam</t>
        </is>
      </c>
      <c r="C29" s="361" t="inlineStr">
        <is>
          <t>LABO+ Creamy Foam</t>
        </is>
      </c>
      <c r="D29" s="361" t="inlineStr">
        <is>
          <t>Очищающая крем пенка LABO+</t>
        </is>
      </c>
      <c r="E29" s="361" t="inlineStr">
        <is>
          <t>5.0</t>
        </is>
      </c>
      <c r="F29" s="361" t="inlineStr">
        <is>
          <t>2113</t>
        </is>
      </c>
      <c r="G29" s="361" t="inlineStr">
        <is>
          <t>0</t>
        </is>
      </c>
      <c r="H29" s="361" t="inlineStr">
        <is>
          <t>0.14</t>
        </is>
      </c>
      <c r="I29" s="361" t="inlineStr">
        <is>
          <t>0</t>
        </is>
      </c>
      <c r="J29" s="361" t="inlineStr">
        <is>
          <t>LB02</t>
        </is>
      </c>
      <c r="K29" s="361" t="inlineStr">
        <is>
          <t>ЕАЭС N RU Д-JP.АБ47.В.08751/20 от 08.09.2020 действует до 07.09.2025</t>
        </is>
      </c>
      <c r="L29" s="361" t="inlineStr">
        <is>
          <t>CBS Cosmetics</t>
        </is>
      </c>
    </row>
    <row r="30">
      <c r="A30" s="361" t="inlineStr"/>
      <c r="B30" s="361" t="inlineStr">
        <is>
          <t>《ROSY DROP》 FURROWLESS MASK (25ml×6sheets)</t>
        </is>
      </c>
      <c r="C30" s="361" t="inlineStr">
        <is>
          <t>Rosy Drop Furrowless Mask</t>
        </is>
      </c>
      <c r="D30" s="361" t="inlineStr">
        <is>
          <t>Омолаживающая маска для лица Рози Дроп. 25 мл х 6 шт.</t>
        </is>
      </c>
      <c r="E30" s="361" t="inlineStr">
        <is>
          <t>3.0</t>
        </is>
      </c>
      <c r="F30" s="361" t="inlineStr">
        <is>
          <t>5400</t>
        </is>
      </c>
      <c r="G30" s="361" t="inlineStr">
        <is>
          <t>0</t>
        </is>
      </c>
      <c r="H30" s="361" t="inlineStr">
        <is>
          <t>0.383</t>
        </is>
      </c>
      <c r="I30" s="361" t="inlineStr">
        <is>
          <t>0</t>
        </is>
      </c>
      <c r="J30" s="361" t="inlineStr">
        <is>
          <t>RD06</t>
        </is>
      </c>
      <c r="K30" s="361" t="inlineStr">
        <is>
          <t>ЕАЭС N RU Д-JP.РА01.В.46661/24 от 26.01.2024 действует до 25.01.2029</t>
        </is>
      </c>
      <c r="L30" s="361" t="inlineStr">
        <is>
          <t>Rapport</t>
        </is>
      </c>
    </row>
    <row r="31">
      <c r="A31" s="361" t="inlineStr"/>
      <c r="B31" s="361" t="inlineStr">
        <is>
          <t>《ROSY DROP》 Perfect Stretch Sheet</t>
        </is>
      </c>
      <c r="C31" s="361" t="inlineStr">
        <is>
          <t>Rosy Drop Perfect Stretch Sheet</t>
        </is>
      </c>
      <c r="D31" s="361" t="inlineStr">
        <is>
          <t>Идеальные патчи под глаза "Капля Розы"</t>
        </is>
      </c>
      <c r="E31" s="361" t="inlineStr">
        <is>
          <t>3.0</t>
        </is>
      </c>
      <c r="F31" s="361" t="inlineStr">
        <is>
          <t>4500</t>
        </is>
      </c>
      <c r="G31" s="361" t="inlineStr">
        <is>
          <t>900000</t>
        </is>
      </c>
      <c r="H31" s="361" t="inlineStr">
        <is>
          <t>0.275</t>
        </is>
      </c>
      <c r="I31" s="361" t="inlineStr">
        <is>
          <t>55</t>
        </is>
      </c>
      <c r="J31" s="361" t="inlineStr">
        <is>
          <t>RD01</t>
        </is>
      </c>
      <c r="K31" s="361" t="inlineStr">
        <is>
          <t>ЕАЭС N RU Д-JP.РА06.В.54126/24 от 30.07.2024 действует до 28.07.2029</t>
        </is>
      </c>
      <c r="L31" s="361" t="inlineStr">
        <is>
          <t>Rosy Drop</t>
        </is>
      </c>
    </row>
    <row r="32">
      <c r="A32" s="361" t="inlineStr"/>
      <c r="B32" s="361" t="inlineStr">
        <is>
          <t>《Lapidem PRO》 RITUAL SMOOTH MATTE TOUCH CREAM 100ml</t>
        </is>
      </c>
      <c r="C32" s="361" t="inlineStr">
        <is>
          <t>Lapidem PRO RITUAL SMOOTH MATTE TOUCH CREAM. 100ml</t>
        </is>
      </c>
      <c r="D32" s="361" t="inlineStr">
        <is>
          <t>Матирующий смягчающий крем Ритуал Lapidem.</t>
        </is>
      </c>
      <c r="E32" s="361" t="inlineStr">
        <is>
          <t>3.0</t>
        </is>
      </c>
      <c r="F32" s="361" t="inlineStr">
        <is>
          <t>12941</t>
        </is>
      </c>
      <c r="G32" s="361" t="inlineStr">
        <is>
          <t>0</t>
        </is>
      </c>
      <c r="H32" s="361" t="inlineStr">
        <is>
          <t>0.215</t>
        </is>
      </c>
      <c r="I32" s="361" t="inlineStr">
        <is>
          <t>0</t>
        </is>
      </c>
      <c r="J32" s="361" t="inlineStr">
        <is>
          <t>LP182P</t>
        </is>
      </c>
      <c r="K32" s="361" t="inlineStr">
        <is>
          <t>ЕАЭС N RU Д-JP.РА03.В.41392/25 от 07.04.2025 действует до 06.04.2030</t>
        </is>
      </c>
      <c r="L32" s="361" t="inlineStr">
        <is>
          <t>Lapidem</t>
        </is>
      </c>
    </row>
    <row r="33">
      <c r="A33" s="361" t="inlineStr"/>
      <c r="B33" s="361" t="inlineStr">
        <is>
          <t>《Lapidem PRO》 RITUAL Dewy Jelly Scrub 200ml</t>
        </is>
      </c>
      <c r="C33" s="361" t="inlineStr">
        <is>
          <t>Lapidem PRO RITUAL Dewy Jelly Scrub. 200ml</t>
        </is>
      </c>
      <c r="D33" s="361" t="inlineStr">
        <is>
          <t>Скраб-желе Ритуал Lapidem.</t>
        </is>
      </c>
      <c r="E33" s="361" t="inlineStr">
        <is>
          <t>3.0</t>
        </is>
      </c>
      <c r="F33" s="361" t="inlineStr">
        <is>
          <t>18118</t>
        </is>
      </c>
      <c r="G33" s="361" t="inlineStr">
        <is>
          <t>0</t>
        </is>
      </c>
      <c r="H33" s="361" t="inlineStr">
        <is>
          <t>0.205</t>
        </is>
      </c>
      <c r="I33" s="361" t="inlineStr">
        <is>
          <t>0</t>
        </is>
      </c>
      <c r="J33" s="361" t="inlineStr">
        <is>
          <t>LP178P</t>
        </is>
      </c>
      <c r="K33" s="361" t="inlineStr">
        <is>
          <t>ЕАЭС N RU Д-JP.РА04.В.85329/25 от 03.06.2025 действует до 02.06.2030</t>
        </is>
      </c>
      <c r="L33" s="361" t="inlineStr">
        <is>
          <t>Lapidem</t>
        </is>
      </c>
    </row>
    <row r="34">
      <c r="A34" s="361" t="inlineStr"/>
      <c r="B34" s="361" t="n"/>
      <c r="C34" s="361" t="n"/>
      <c r="D34" s="361" t="n"/>
      <c r="E34" s="361" t="inlineStr">
        <is>
          <t>3.0</t>
        </is>
      </c>
      <c r="F34" s="361" t="n"/>
      <c r="G34" s="361" t="n"/>
      <c r="H34" s="361" t="n"/>
      <c r="I34" s="361" t="n"/>
      <c r="J34" s="361" t="n"/>
      <c r="K34" s="361" t="n"/>
      <c r="L34" s="361" t="n"/>
    </row>
    <row r="35">
      <c r="A35" s="361" t="inlineStr"/>
      <c r="B35" s="361" t="inlineStr">
        <is>
          <t>《Lapidem PRO》BATH &amp; MASSAGE OIL04 (BREATHE) 500ml</t>
        </is>
      </c>
      <c r="C35" s="361" t="inlineStr">
        <is>
          <t>Five Elements Bath and massage Oil Breathe</t>
        </is>
      </c>
      <c r="D35" s="361" t="inlineStr">
        <is>
          <t>Масло для массажа и ванны "Дыхание" "Пять Элементов"</t>
        </is>
      </c>
      <c r="E35" s="361" t="inlineStr">
        <is>
          <t>3.0</t>
        </is>
      </c>
      <c r="F35" s="361" t="inlineStr">
        <is>
          <t>13588</t>
        </is>
      </c>
      <c r="G35" s="361" t="inlineStr">
        <is>
          <t>0</t>
        </is>
      </c>
      <c r="H35" s="361" t="inlineStr">
        <is>
          <t>0.55</t>
        </is>
      </c>
      <c r="I35" s="361" t="inlineStr">
        <is>
          <t>0</t>
        </is>
      </c>
      <c r="J35" s="361" t="inlineStr">
        <is>
          <t>LP08P</t>
        </is>
      </c>
      <c r="K35" s="361" t="inlineStr">
        <is>
          <t>ЕАЭС N RU Д-JP.РА03.В.05804/24  от 25.03.2024 действует до 24.03.2029</t>
        </is>
      </c>
      <c r="L35" s="361" t="inlineStr">
        <is>
          <t>FIVE ELEMENTS</t>
        </is>
      </c>
    </row>
    <row r="36">
      <c r="A36" s="361" t="inlineStr"/>
      <c r="B36" s="361" t="inlineStr">
        <is>
          <t>《Lapidem PRO》NUTRITION MOIST TREATMENT 1000 ml</t>
        </is>
      </c>
      <c r="C36" s="361" t="inlineStr">
        <is>
          <t>LAPIDEM NUTRITION MOIST TREATMENT</t>
        </is>
      </c>
      <c r="D36" s="361" t="inlineStr">
        <is>
          <t>Кондиционер-маска «Питание и Увлажнение» для волос Лапидем.</t>
        </is>
      </c>
      <c r="E36" s="361" t="inlineStr">
        <is>
          <t>3.0</t>
        </is>
      </c>
      <c r="F36" s="361" t="inlineStr">
        <is>
          <t>5435</t>
        </is>
      </c>
      <c r="G36" s="361" t="inlineStr">
        <is>
          <t>0</t>
        </is>
      </c>
      <c r="H36" s="361" t="inlineStr">
        <is>
          <t>1.068</t>
        </is>
      </c>
      <c r="I36" s="361" t="inlineStr">
        <is>
          <t>0</t>
        </is>
      </c>
      <c r="J36" s="361" t="inlineStr">
        <is>
          <t>LP26P</t>
        </is>
      </c>
      <c r="K36" s="361" t="inlineStr">
        <is>
          <t>ЕАЭС N RU Д-JP.РА04.В.58460/23 от 09.06.2023 действует до 08.06.2028</t>
        </is>
      </c>
      <c r="L36" s="361" t="inlineStr">
        <is>
          <t>LAPIDEM</t>
        </is>
      </c>
    </row>
    <row r="37">
      <c r="A37" s="361" t="inlineStr"/>
      <c r="B37" s="361" t="inlineStr">
        <is>
          <t>《Lapidem》NUTRITION MOIST SHAMPOO 300 ml</t>
        </is>
      </c>
      <c r="C37" s="361" t="inlineStr">
        <is>
          <t>LAPIDEM NUTRITION MOIST SHAMPOO</t>
        </is>
      </c>
      <c r="D37" s="361" t="inlineStr">
        <is>
          <t>Шампунь «Питание и увлажнение» для волос Лапидем</t>
        </is>
      </c>
      <c r="E37" s="361" t="inlineStr">
        <is>
          <t>3.0</t>
        </is>
      </c>
      <c r="F37" s="361" t="inlineStr">
        <is>
          <t>1882</t>
        </is>
      </c>
      <c r="G37" s="361" t="inlineStr">
        <is>
          <t>0</t>
        </is>
      </c>
      <c r="H37" s="361" t="inlineStr">
        <is>
          <t>0.38</t>
        </is>
      </c>
      <c r="I37" s="361" t="inlineStr">
        <is>
          <t>0</t>
        </is>
      </c>
      <c r="J37" s="361" t="inlineStr">
        <is>
          <t>LP25</t>
        </is>
      </c>
      <c r="K37" s="361" t="inlineStr">
        <is>
          <t>ЕАЭС N RU Д-JP.РА04.В.58480/23 от 09.06.2023 действует до 08.06.2028</t>
        </is>
      </c>
      <c r="L37" s="361" t="inlineStr">
        <is>
          <t>LAPIDEM</t>
        </is>
      </c>
    </row>
    <row r="38">
      <c r="A38" s="361" t="inlineStr"/>
      <c r="B38" s="361" t="inlineStr">
        <is>
          <t>《Lapidem》BATH &amp; MASSAGE OIL01 (RELEASE) 120ml</t>
        </is>
      </c>
      <c r="C38" s="361" t="inlineStr">
        <is>
          <t>Five Elements Bath and massage Oil Release</t>
        </is>
      </c>
      <c r="D38" s="361" t="inlineStr">
        <is>
          <t>Масло для массажа и ванны "Релаксирующее" "Пять Элементов"</t>
        </is>
      </c>
      <c r="E38" s="361" t="inlineStr">
        <is>
          <t>3.0</t>
        </is>
      </c>
      <c r="F38" s="361" t="inlineStr">
        <is>
          <t>4982</t>
        </is>
      </c>
      <c r="G38" s="361" t="inlineStr">
        <is>
          <t>0</t>
        </is>
      </c>
      <c r="H38" s="361" t="inlineStr">
        <is>
          <t>0.31</t>
        </is>
      </c>
      <c r="I38" s="361" t="inlineStr">
        <is>
          <t>0</t>
        </is>
      </c>
      <c r="J38" s="361" t="inlineStr">
        <is>
          <t>LP05-120</t>
        </is>
      </c>
      <c r="K38" s="361" t="inlineStr">
        <is>
          <t>ЕАЭС N RU Д-JP.РА03.В.05804/24 от 25.03.2024 действует до 24.03.2029</t>
        </is>
      </c>
      <c r="L38" s="361" t="inlineStr">
        <is>
          <t>FIVE ELEMENTS</t>
        </is>
      </c>
    </row>
    <row r="39">
      <c r="A39" s="361" t="inlineStr"/>
      <c r="B39" s="361" t="inlineStr">
        <is>
          <t>《Lapidem》RITUAL Moisturizing G Mist 120ml</t>
        </is>
      </c>
      <c r="C39" s="361" t="inlineStr">
        <is>
          <t>LAPIDEM RITUAL Moisturizing Glow Mist</t>
        </is>
      </c>
      <c r="D39" s="361" t="inlineStr">
        <is>
          <t>Лапидем Увлажняющий лосьон-спрей Ритуал</t>
        </is>
      </c>
      <c r="E39" s="361" t="inlineStr">
        <is>
          <t>3.0</t>
        </is>
      </c>
      <c r="F39" s="361" t="inlineStr">
        <is>
          <t>7765</t>
        </is>
      </c>
      <c r="G39" s="361" t="inlineStr">
        <is>
          <t>0</t>
        </is>
      </c>
      <c r="H39" s="361" t="inlineStr">
        <is>
          <t>0.322</t>
        </is>
      </c>
      <c r="I39" s="361" t="inlineStr">
        <is>
          <t>0</t>
        </is>
      </c>
      <c r="J39" s="361" t="inlineStr">
        <is>
          <t>LP23</t>
        </is>
      </c>
      <c r="K39" s="361" t="inlineStr">
        <is>
          <t>ЕАЭС N RU Д-JP.РА02.В.76840/23 от 27.03.2023 действует до 26.03.2028</t>
        </is>
      </c>
      <c r="L39" s="361" t="inlineStr">
        <is>
          <t>Lapidem</t>
        </is>
      </c>
    </row>
    <row r="40">
      <c r="A40" s="361" t="inlineStr"/>
      <c r="B40" s="361" t="inlineStr">
        <is>
          <t>LAPIDEM RITUAL OKIYOME SERUM 60ml</t>
        </is>
      </c>
      <c r="C40" s="361" t="inlineStr">
        <is>
          <t>Lapidem  PRO RITUAL OKIYOME SERUM. 60ml</t>
        </is>
      </c>
      <c r="D40" s="361" t="inlineStr">
        <is>
          <t>Смягчающая отшелушивающая сыворотка Окиёмэ Ритуал Lapidem.</t>
        </is>
      </c>
      <c r="E40" s="361" t="inlineStr">
        <is>
          <t>3.0</t>
        </is>
      </c>
      <c r="F40" s="361" t="inlineStr">
        <is>
          <t>10871</t>
        </is>
      </c>
      <c r="G40" s="361" t="inlineStr">
        <is>
          <t>130452</t>
        </is>
      </c>
      <c r="H40" s="361" t="inlineStr">
        <is>
          <t>0.199</t>
        </is>
      </c>
      <c r="I40" s="361" t="inlineStr">
        <is>
          <t>2.388</t>
        </is>
      </c>
      <c r="J40" s="361" t="inlineStr">
        <is>
          <t>LP179</t>
        </is>
      </c>
      <c r="K40" s="361" t="inlineStr">
        <is>
          <t>ЕАЭС N RU Д-JP.РА03.В.41493/25 от 07.04.2025 действует до 06.04.2030</t>
        </is>
      </c>
      <c r="L40" s="361" t="inlineStr">
        <is>
          <t>Lapidem</t>
        </is>
      </c>
    </row>
    <row r="41">
      <c r="A41" s="361" t="inlineStr"/>
      <c r="B41" s="361" t="inlineStr">
        <is>
          <t>《Atmore》BODY CREAM 400g</t>
        </is>
      </c>
      <c r="C41" s="361" t="inlineStr">
        <is>
          <t>Ryukyu Silhouette FACE&amp;BODY CREAM 37,1℃</t>
        </is>
      </c>
      <c r="D41" s="361" t="inlineStr">
        <is>
          <t>Крем массажный для лица и тела Рюкю Силуэт 37,1 ℃</t>
        </is>
      </c>
      <c r="E41" s="361" t="inlineStr">
        <is>
          <t>3.0</t>
        </is>
      </c>
      <c r="F41" s="361" t="inlineStr">
        <is>
          <t>14000</t>
        </is>
      </c>
      <c r="G41" s="361" t="inlineStr">
        <is>
          <t>0</t>
        </is>
      </c>
      <c r="H41" s="361" t="inlineStr">
        <is>
          <t>0.585</t>
        </is>
      </c>
      <c r="I41" s="361" t="inlineStr">
        <is>
          <t>0</t>
        </is>
      </c>
      <c r="J41" s="361" t="inlineStr">
        <is>
          <t>AT02</t>
        </is>
      </c>
      <c r="K41" s="361" t="inlineStr">
        <is>
          <t>ЕАЭС N RU Д-JP.РА03.В.43384/23 от 24.04.2023 действует до 23.04.2028</t>
        </is>
      </c>
      <c r="L41" s="361" t="inlineStr">
        <is>
          <t>Atmore</t>
        </is>
      </c>
    </row>
    <row r="42">
      <c r="A42" s="197" t="n"/>
      <c r="B42" s="328" t="n"/>
      <c r="C42" s="339" t="n"/>
      <c r="D42" s="176" t="inlineStr">
        <is>
          <t xml:space="preserve">   Sub Total ②</t>
        </is>
      </c>
      <c r="E42" s="232" t="n">
        <v>0</v>
      </c>
      <c r="F42" s="362" t="n">
        <v>0</v>
      </c>
      <c r="G42" s="363" t="n">
        <v>0</v>
      </c>
      <c r="H42" s="364" t="n">
        <v>0</v>
      </c>
      <c r="I42" s="370" t="n">
        <v>0</v>
      </c>
      <c r="J42" s="366" t="n"/>
    </row>
    <row r="43">
      <c r="D43" s="180" t="n"/>
      <c r="E43" s="247">
        <f>E14+'Invoice-1 '!E14</f>
        <v/>
      </c>
      <c r="F43" s="371" t="n"/>
      <c r="G43" s="371">
        <f>G14+'Invoice-1 '!G14</f>
        <v/>
      </c>
      <c r="H43" s="372" t="n"/>
      <c r="I43" s="366">
        <f>I14+'Invoice-1 '!I14</f>
        <v/>
      </c>
      <c r="J43" s="372" t="n"/>
    </row>
    <row r="44">
      <c r="E44" s="182" t="n"/>
      <c r="F44" s="373" t="n"/>
      <c r="G44" s="373" t="n"/>
    </row>
    <row r="45">
      <c r="J45" s="374" t="n"/>
    </row>
    <row r="46">
      <c r="H46" s="352" t="inlineStr">
        <is>
          <t>AFURA</t>
        </is>
      </c>
      <c r="I46" s="368">
        <f>SUM(#REF!)</f>
        <v/>
      </c>
      <c r="J46" s="374" t="n"/>
    </row>
    <row r="47">
      <c r="I47" s="368" t="n"/>
    </row>
    <row r="48">
      <c r="I48" s="367" t="n"/>
    </row>
    <row r="49">
      <c r="I49" s="369" t="n"/>
    </row>
  </sheetData>
  <autoFilter ref="A13:AJ15"/>
  <mergeCells count="2">
    <mergeCell ref="A1:G2"/>
    <mergeCell ref="B42:C4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43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5">
        <f>ROUND(#REF!*1.0432,0)</f>
        <v/>
      </c>
      <c r="W13" s="352" t="n"/>
    </row>
    <row r="14" ht="23.25" customHeight="1" s="338" thickBot="1">
      <c r="A14" s="361" t="inlineStr"/>
      <c r="B14" s="361" t="inlineStr">
        <is>
          <t>《EVLISS》Make.iN VitaminC100 MOIST FACE MASK</t>
        </is>
      </c>
      <c r="C14" s="361" t="inlineStr">
        <is>
          <t>Make.iN VitaminC100 MOIST FACE MASK</t>
        </is>
      </c>
      <c r="D14" s="361" t="inlineStr">
        <is>
          <t>Увлажняющие маски на основе витамина С100.</t>
        </is>
      </c>
      <c r="E14" s="361" t="inlineStr">
        <is>
          <t>67.0</t>
        </is>
      </c>
      <c r="F14" s="361" t="inlineStr">
        <is>
          <t>380</t>
        </is>
      </c>
      <c r="G14" s="361" t="inlineStr">
        <is>
          <t>0</t>
        </is>
      </c>
      <c r="H14" s="361" t="inlineStr">
        <is>
          <t>0.4</t>
        </is>
      </c>
      <c r="I14" s="361" t="inlineStr">
        <is>
          <t>0</t>
        </is>
      </c>
      <c r="J14" s="361" t="inlineStr">
        <is>
          <t>M04</t>
        </is>
      </c>
      <c r="K14" s="361" t="inlineStr">
        <is>
          <t>ЕАЭС N RU Д-JP.РА04.В.21689/24 от 08.05.2024 действует до 07.05.2029</t>
        </is>
      </c>
      <c r="L14" s="361" t="inlineStr">
        <is>
          <t>Make.iN</t>
        </is>
      </c>
    </row>
    <row r="15" ht="27" customHeight="1" s="338" thickBot="1">
      <c r="A15" s="361" t="inlineStr"/>
      <c r="B15" s="361" t="inlineStr">
        <is>
          <t>《Luxces》Res-Q Precious Liquid</t>
        </is>
      </c>
      <c r="C15" s="361" t="inlineStr">
        <is>
          <t>LUXCES Res-Q Precious Liquid.</t>
        </is>
      </c>
      <c r="D15" s="361" t="inlineStr">
        <is>
          <t>Концентрат на основе 29 минералов «Драгоценный эликсир»</t>
        </is>
      </c>
      <c r="E15" s="361" t="inlineStr">
        <is>
          <t>67.0</t>
        </is>
      </c>
      <c r="F15" s="361" t="inlineStr">
        <is>
          <t>4000</t>
        </is>
      </c>
      <c r="G15" s="361" t="inlineStr">
        <is>
          <t>480000</t>
        </is>
      </c>
      <c r="H15" s="361" t="inlineStr">
        <is>
          <t>0.112</t>
        </is>
      </c>
      <c r="I15" s="361" t="inlineStr">
        <is>
          <t>13.44</t>
        </is>
      </c>
      <c r="J15" s="361" t="inlineStr">
        <is>
          <t>LUX03</t>
        </is>
      </c>
      <c r="K15" s="361" t="inlineStr">
        <is>
          <t>ЕАЭС N RU Д-JP.РА04.В.11957/24  от 06.05.2024 действует до 05.05.2029</t>
        </is>
      </c>
      <c r="L15" s="361" t="inlineStr">
        <is>
          <t>LUXCES</t>
        </is>
      </c>
    </row>
    <row r="16" ht="18.75" customHeight="1" s="338">
      <c r="A16" s="361" t="inlineStr"/>
      <c r="B16" s="361" t="n"/>
      <c r="C16" s="361" t="n"/>
      <c r="D16" s="361" t="n"/>
      <c r="E16" s="361" t="inlineStr">
        <is>
          <t>70.0</t>
        </is>
      </c>
      <c r="F16" s="361" t="n"/>
      <c r="G16" s="361" t="n"/>
      <c r="H16" s="361" t="n"/>
      <c r="I16" s="361" t="n"/>
      <c r="J16" s="361" t="n"/>
      <c r="K16" s="361" t="n"/>
      <c r="L16" s="361" t="n"/>
    </row>
    <row r="17" ht="23.25" customHeight="1" s="338">
      <c r="A17" s="361" t="inlineStr"/>
      <c r="B17" s="361" t="inlineStr">
        <is>
          <t>Sakura Face Cream</t>
        </is>
      </c>
      <c r="C17" s="361" t="inlineStr">
        <is>
          <t>AISHODO Sakura Face Cream</t>
        </is>
      </c>
      <c r="D17" s="361" t="inlineStr">
        <is>
          <t>Крем для лица «Сакура» AISHODO</t>
        </is>
      </c>
      <c r="E17" s="361" t="inlineStr">
        <is>
          <t>76.0</t>
        </is>
      </c>
      <c r="F17" s="361" t="inlineStr">
        <is>
          <t>1976</t>
        </is>
      </c>
      <c r="G17" s="361" t="inlineStr">
        <is>
          <t>0</t>
        </is>
      </c>
      <c r="H17" s="361" t="inlineStr">
        <is>
          <t>0.198</t>
        </is>
      </c>
      <c r="I17" s="361" t="inlineStr">
        <is>
          <t>0</t>
        </is>
      </c>
      <c r="J17" s="361" t="inlineStr">
        <is>
          <t>AIS04</t>
        </is>
      </c>
      <c r="K17" s="361" t="inlineStr">
        <is>
          <t>ЕАЭС N RU Д-JP.РА04.В.65625/23 от 14.06.2023 действует до 13.06.2028</t>
        </is>
      </c>
      <c r="L17" s="361" t="inlineStr">
        <is>
          <t>AISHODO</t>
        </is>
      </c>
    </row>
    <row r="18">
      <c r="A18" s="361" t="inlineStr"/>
      <c r="B18" s="361" t="n"/>
      <c r="C18" s="361" t="n"/>
      <c r="D18" s="361" t="n"/>
      <c r="E18" s="361" t="inlineStr">
        <is>
          <t>44.0</t>
        </is>
      </c>
      <c r="F18" s="361" t="n"/>
      <c r="G18" s="361" t="n"/>
      <c r="H18" s="361" t="n"/>
      <c r="I18" s="361" t="n"/>
      <c r="J18" s="361" t="n"/>
      <c r="K18" s="361" t="n"/>
      <c r="L18" s="361" t="n"/>
    </row>
    <row r="19">
      <c r="A19" s="361" t="inlineStr"/>
      <c r="B19" s="361" t="n"/>
      <c r="C19" s="361" t="n"/>
      <c r="D19" s="361" t="n"/>
      <c r="E19" s="361" t="inlineStr">
        <is>
          <t>13.0</t>
        </is>
      </c>
      <c r="F19" s="361" t="n"/>
      <c r="G19" s="361" t="n"/>
      <c r="H19" s="361" t="n"/>
      <c r="I19" s="361" t="n"/>
      <c r="J19" s="361" t="n"/>
      <c r="K19" s="361" t="n"/>
      <c r="L19" s="361" t="n"/>
    </row>
    <row r="20">
      <c r="A20" s="361" t="inlineStr"/>
      <c r="B20" s="361" t="inlineStr">
        <is>
          <t>《EVLISS》Make.iN BAKUCHIOL + CERAMIDE 10Days FACE MASK</t>
        </is>
      </c>
      <c r="C20" s="361" t="inlineStr">
        <is>
          <t>Make.iN BAKUCHIOL + CERAMIDE 10Days FACE MASK</t>
        </is>
      </c>
      <c r="D20" s="361" t="inlineStr">
        <is>
          <t>Маска на основе бакучиола и церамидов на 10 дней.</t>
        </is>
      </c>
      <c r="E20" s="361" t="inlineStr">
        <is>
          <t>10.0</t>
        </is>
      </c>
      <c r="F20" s="361" t="inlineStr">
        <is>
          <t>295</t>
        </is>
      </c>
      <c r="G20" s="361" t="inlineStr">
        <is>
          <t>88500</t>
        </is>
      </c>
      <c r="H20" s="361" t="inlineStr">
        <is>
          <t>0.18</t>
        </is>
      </c>
      <c r="I20" s="361" t="inlineStr">
        <is>
          <t>54</t>
        </is>
      </c>
      <c r="J20" s="361" t="inlineStr">
        <is>
          <t>M11</t>
        </is>
      </c>
      <c r="K20" s="361" t="inlineStr">
        <is>
          <t>ЕАЭС N RU Д-JP.РА04.В.21562/24 от 08.05.2024 действует до 07.05.2029</t>
        </is>
      </c>
      <c r="L20" s="361" t="inlineStr">
        <is>
          <t>Make.iN</t>
        </is>
      </c>
    </row>
    <row r="21">
      <c r="A21" s="361" t="inlineStr"/>
      <c r="B21" s="361" t="inlineStr">
        <is>
          <t>《EVLISS》Make.iN NMN100＋ CERAMIDE MOIST FACE MASK</t>
        </is>
      </c>
      <c r="C21" s="361" t="inlineStr">
        <is>
          <t>Make.iN NMN100＋ CERAMIDE MOIST FACE MASK</t>
        </is>
      </c>
      <c r="D21" s="361" t="inlineStr">
        <is>
          <t>Увлажняющая маска на основе NMN 100 и церамидов Make.iN</t>
        </is>
      </c>
      <c r="E21" s="361" t="inlineStr">
        <is>
          <t>4.0</t>
        </is>
      </c>
      <c r="F21" s="361" t="inlineStr">
        <is>
          <t>380</t>
        </is>
      </c>
      <c r="G21" s="361" t="inlineStr">
        <is>
          <t>0</t>
        </is>
      </c>
      <c r="H21" s="361" t="inlineStr">
        <is>
          <t>0.4</t>
        </is>
      </c>
      <c r="I21" s="361" t="inlineStr">
        <is>
          <t>0</t>
        </is>
      </c>
      <c r="J21" s="361" t="inlineStr">
        <is>
          <t>M08</t>
        </is>
      </c>
      <c r="K21" s="361" t="inlineStr">
        <is>
          <t>ЕАЭС N RU Д-JP.РА04.В.23814/24 от 13.05.24г действует до 12.05.2029</t>
        </is>
      </c>
      <c r="L21" s="361" t="inlineStr">
        <is>
          <t>Make.iN</t>
        </is>
      </c>
    </row>
    <row r="22">
      <c r="A22" s="361" t="inlineStr"/>
      <c r="B22" s="361" t="inlineStr">
        <is>
          <t>《EVLISS》Make.iN CBD MOIST FACE MASK</t>
        </is>
      </c>
      <c r="C22" s="361" t="inlineStr">
        <is>
          <t>Make.iN CBD MOIST FACE MASK</t>
        </is>
      </c>
      <c r="D22" s="361" t="inlineStr">
        <is>
          <t>Увлажняющая маска на основе конопли.</t>
        </is>
      </c>
      <c r="E22" s="361" t="inlineStr">
        <is>
          <t>22.0</t>
        </is>
      </c>
      <c r="F22" s="361" t="inlineStr">
        <is>
          <t>380</t>
        </is>
      </c>
      <c r="G22" s="361" t="inlineStr">
        <is>
          <t>182400</t>
        </is>
      </c>
      <c r="H22" s="361" t="inlineStr">
        <is>
          <t>0.4</t>
        </is>
      </c>
      <c r="I22" s="361" t="inlineStr">
        <is>
          <t>192</t>
        </is>
      </c>
      <c r="J22" s="361" t="inlineStr">
        <is>
          <t>M02</t>
        </is>
      </c>
      <c r="K22" s="361" t="inlineStr">
        <is>
          <t>ЕАЭС N RU Д-JP.РА04.В.21689/24 от 08.05.2024 действует до 07.05.2029</t>
        </is>
      </c>
      <c r="L22" s="361" t="inlineStr">
        <is>
          <t>Make.iN</t>
        </is>
      </c>
    </row>
    <row r="23">
      <c r="A23" s="361" t="inlineStr"/>
      <c r="B23" s="361" t="inlineStr">
        <is>
          <t>《Luxces》Res-Q Precious Pack&amp;Treatment</t>
        </is>
      </c>
      <c r="C23" s="361" t="inlineStr">
        <is>
          <t>Luxces Res-Q Precious Pack&amp;Treatment</t>
        </is>
      </c>
      <c r="D23" s="361" t="inlineStr">
        <is>
          <t>Восстанавливающая маска-кондиционер для кожи головы и волос</t>
        </is>
      </c>
      <c r="E23" s="361" t="inlineStr">
        <is>
          <t>4.0</t>
        </is>
      </c>
      <c r="F23" s="361" t="inlineStr">
        <is>
          <t>4000</t>
        </is>
      </c>
      <c r="G23" s="361" t="inlineStr">
        <is>
          <t>0</t>
        </is>
      </c>
      <c r="H23" s="361" t="inlineStr">
        <is>
          <t>0.284</t>
        </is>
      </c>
      <c r="I23" s="361" t="inlineStr">
        <is>
          <t>0</t>
        </is>
      </c>
      <c r="J23" s="361" t="inlineStr">
        <is>
          <t>LUX01</t>
        </is>
      </c>
      <c r="K23" s="361" t="inlineStr">
        <is>
          <t>ЕАЭС N RU Д-JP.РА04.В.67286/23 от 15.06.2023 действует до 14.06.2028</t>
        </is>
      </c>
      <c r="L23" s="361" t="inlineStr">
        <is>
          <t>Luxces</t>
        </is>
      </c>
    </row>
    <row r="24">
      <c r="A24" s="361" t="inlineStr"/>
      <c r="B24" s="361" t="n"/>
      <c r="C24" s="361" t="n"/>
      <c r="D24" s="361" t="n"/>
      <c r="E24" s="361" t="inlineStr">
        <is>
          <t>4.0</t>
        </is>
      </c>
      <c r="F24" s="361" t="n"/>
      <c r="G24" s="361" t="n"/>
      <c r="H24" s="361" t="n"/>
      <c r="I24" s="361" t="n"/>
      <c r="J24" s="361" t="n"/>
      <c r="K24" s="361" t="n"/>
      <c r="L24" s="361" t="n"/>
    </row>
    <row r="25">
      <c r="A25" s="361" t="inlineStr"/>
      <c r="B25" s="361" t="inlineStr">
        <is>
          <t>《McCoy》McCoy MASSAGE OIL ROSE 500ml</t>
        </is>
      </c>
      <c r="C25" s="361" t="inlineStr">
        <is>
          <t>«McCoy» Non F Mineral balance body massage oil Rose</t>
        </is>
      </c>
      <c r="D25" s="361" t="inlineStr">
        <is>
          <t>Масло для массажа «Роза» балансирующее на основе минералов</t>
        </is>
      </c>
      <c r="E25" s="361" t="inlineStr">
        <is>
          <t>4.0</t>
        </is>
      </c>
      <c r="F25" s="361" t="inlineStr">
        <is>
          <t>4549</t>
        </is>
      </c>
      <c r="G25" s="361" t="inlineStr">
        <is>
          <t>0</t>
        </is>
      </c>
      <c r="H25" s="361" t="inlineStr">
        <is>
          <t>0.503</t>
        </is>
      </c>
      <c r="I25" s="361" t="inlineStr">
        <is>
          <t>0</t>
        </is>
      </c>
      <c r="J25" s="361" t="inlineStr">
        <is>
          <t>MC24</t>
        </is>
      </c>
      <c r="K25" s="361" t="inlineStr">
        <is>
          <t>ЕАЭС N RU Д-JP.РА05.В.67252/23 от 20.07.2023 действует до 19.07.2028</t>
        </is>
      </c>
      <c r="L25" s="361" t="inlineStr">
        <is>
          <t>McCoy</t>
        </is>
      </c>
    </row>
    <row r="26">
      <c r="A26" s="361" t="inlineStr"/>
      <c r="B26" s="361" t="n"/>
      <c r="C26" s="361" t="n"/>
      <c r="D26" s="361" t="n"/>
      <c r="E26" s="361" t="inlineStr">
        <is>
          <t>6.0</t>
        </is>
      </c>
      <c r="F26" s="361" t="n"/>
      <c r="G26" s="361" t="n"/>
      <c r="H26" s="361" t="n"/>
      <c r="I26" s="361" t="n"/>
      <c r="J26" s="361" t="n"/>
      <c r="K26" s="361" t="n"/>
      <c r="L26" s="361" t="n"/>
    </row>
    <row r="27">
      <c r="A27" s="361" t="inlineStr"/>
      <c r="B27" s="361" t="inlineStr">
        <is>
          <t>《McCoy》Dolcet Body Make Leggings L size</t>
        </is>
      </c>
      <c r="C27" s="361" t="inlineStr">
        <is>
          <t>Dolcet Body Make Leggings</t>
        </is>
      </c>
      <c r="D27" s="361" t="inlineStr">
        <is>
          <t>Легинсы Дольсет МакКой. Размер L.</t>
        </is>
      </c>
      <c r="E27" s="361" t="inlineStr">
        <is>
          <t>5.0</t>
        </is>
      </c>
      <c r="F27" s="361" t="inlineStr">
        <is>
          <t>6588</t>
        </is>
      </c>
      <c r="G27" s="361" t="inlineStr">
        <is>
          <t>0</t>
        </is>
      </c>
      <c r="H27" s="361" t="inlineStr">
        <is>
          <t>0.182</t>
        </is>
      </c>
      <c r="I27" s="361" t="inlineStr">
        <is>
          <t>0</t>
        </is>
      </c>
      <c r="J27" s="361" t="inlineStr">
        <is>
          <t>MC16</t>
        </is>
      </c>
      <c r="K27" s="361" t="inlineStr">
        <is>
          <t>ЕАЭС RU С-JP.НВ85.В.02195/23 от 01.08.2023 действует до 31.07.2028</t>
        </is>
      </c>
      <c r="L27" s="361" t="inlineStr">
        <is>
          <t>McCoy</t>
        </is>
      </c>
    </row>
    <row r="28">
      <c r="A28" s="361" t="inlineStr"/>
      <c r="B28" s="361" t="inlineStr">
        <is>
          <t>《McCoy》Dolcet Sheet Mask 4 set/box</t>
        </is>
      </c>
      <c r="C28" s="361" t="inlineStr">
        <is>
          <t>McCoy Dolcet Sheet Mask</t>
        </is>
      </c>
      <c r="D28" s="361" t="inlineStr">
        <is>
          <t>Тканевая маска для увлажнения и упругости кожи груди Дольсет</t>
        </is>
      </c>
      <c r="E28" s="361" t="inlineStr">
        <is>
          <t>7.0</t>
        </is>
      </c>
      <c r="F28" s="361" t="inlineStr">
        <is>
          <t>3765</t>
        </is>
      </c>
      <c r="G28" s="361" t="inlineStr">
        <is>
          <t>0</t>
        </is>
      </c>
      <c r="H28" s="361" t="inlineStr">
        <is>
          <t>0.182</t>
        </is>
      </c>
      <c r="I28" s="361" t="inlineStr">
        <is>
          <t>0</t>
        </is>
      </c>
      <c r="J28" s="361" t="inlineStr">
        <is>
          <t>MC13</t>
        </is>
      </c>
      <c r="K28" s="361" t="inlineStr">
        <is>
          <t>ЕАЭС N RU Д-JP.РА04.В.68048/23 от 15.06.2023 действует до 14.06.2028</t>
        </is>
      </c>
      <c r="L28" s="361" t="inlineStr">
        <is>
          <t>0</t>
        </is>
      </c>
    </row>
    <row r="29">
      <c r="A29" s="361" t="inlineStr"/>
      <c r="B29" s="361" t="inlineStr">
        <is>
          <t>《McCoy》McCELLRIE Tightening Cream 50g</t>
        </is>
      </c>
      <c r="C29" s="361" t="inlineStr">
        <is>
          <t>«McCoy» McCELLRIE Tightening Cream</t>
        </is>
      </c>
      <c r="D29" s="361" t="inlineStr">
        <is>
          <t>Лифтинговый крем для лица МакСелри МакКой</t>
        </is>
      </c>
      <c r="E29" s="361" t="inlineStr">
        <is>
          <t>98.0</t>
        </is>
      </c>
      <c r="F29" s="361" t="inlineStr">
        <is>
          <t>6588</t>
        </is>
      </c>
      <c r="G29" s="361" t="inlineStr">
        <is>
          <t>237168</t>
        </is>
      </c>
      <c r="H29" s="361" t="inlineStr">
        <is>
          <t>0.159</t>
        </is>
      </c>
      <c r="I29" s="361" t="inlineStr">
        <is>
          <t>5.724</t>
        </is>
      </c>
      <c r="J29" s="361" t="inlineStr">
        <is>
          <t>MC10</t>
        </is>
      </c>
      <c r="K29" s="361" t="inlineStr">
        <is>
          <t>ЕАЭС N RU Д-JP.РА04.В.61482/23 от 13.06.2023 действует до 12.06.2028</t>
        </is>
      </c>
      <c r="L29" s="361" t="inlineStr">
        <is>
          <t>McCoy</t>
        </is>
      </c>
    </row>
    <row r="30">
      <c r="A30" s="361" t="inlineStr"/>
      <c r="B30" s="361" t="inlineStr">
        <is>
          <t>《McCoy》Press type bottle made for Non F Shape Mineral Balance Body Massage cream 500g　ПОД САНКЦИЯМИ, 輸出不可</t>
        </is>
      </c>
      <c r="C30" s="361" t="n"/>
      <c r="D30" s="361" t="n"/>
      <c r="E30" s="361" t="inlineStr">
        <is>
          <t>7.0</t>
        </is>
      </c>
      <c r="F30" s="361" t="inlineStr">
        <is>
          <t>1176</t>
        </is>
      </c>
      <c r="G30" s="361" t="inlineStr">
        <is>
          <t>0</t>
        </is>
      </c>
      <c r="H30" s="361" t="inlineStr">
        <is>
          <t>0.132</t>
        </is>
      </c>
      <c r="I30" s="361" t="inlineStr">
        <is>
          <t>0</t>
        </is>
      </c>
      <c r="J30" s="361" t="inlineStr">
        <is>
          <t>MC31P</t>
        </is>
      </c>
      <c r="K30" s="361" t="n"/>
      <c r="L30" s="361" t="inlineStr">
        <is>
          <t>McCoy</t>
        </is>
      </c>
    </row>
    <row r="31">
      <c r="A31" s="361" t="inlineStr"/>
      <c r="B31" s="361" t="n"/>
      <c r="C31" s="361" t="n"/>
      <c r="D31" s="361" t="n"/>
      <c r="E31" s="361" t="inlineStr">
        <is>
          <t>7.0</t>
        </is>
      </c>
      <c r="F31" s="361" t="n"/>
      <c r="G31" s="361" t="n"/>
      <c r="H31" s="361" t="n"/>
      <c r="I31" s="361" t="n"/>
      <c r="J31" s="361" t="n"/>
      <c r="K31" s="361" t="n"/>
      <c r="L31" s="361" t="n"/>
    </row>
    <row r="32">
      <c r="A32" s="361" t="inlineStr"/>
      <c r="B32" s="361" t="inlineStr">
        <is>
          <t>《MEDION》Mediplorer CO2 sheet mask
(5 sheets)</t>
        </is>
      </c>
      <c r="C32" s="361" t="inlineStr">
        <is>
          <t>Mediplorer CO2 sheet mask</t>
        </is>
      </c>
      <c r="D32" s="361" t="inlineStr">
        <is>
          <t>Тканевая маска для лица СО2 Mediplorer</t>
        </is>
      </c>
      <c r="E32" s="361" t="inlineStr">
        <is>
          <t>7.0</t>
        </is>
      </c>
      <c r="F32" s="361" t="inlineStr">
        <is>
          <t>2447</t>
        </is>
      </c>
      <c r="G32" s="361" t="inlineStr">
        <is>
          <t>0</t>
        </is>
      </c>
      <c r="H32" s="361" t="inlineStr">
        <is>
          <t>0.175</t>
        </is>
      </c>
      <c r="I32" s="361" t="inlineStr">
        <is>
          <t>0</t>
        </is>
      </c>
      <c r="J32" s="361" t="inlineStr">
        <is>
          <t>MEDI07</t>
        </is>
      </c>
      <c r="K32" s="361" t="inlineStr">
        <is>
          <t>ЕАЭС N RU Д-JP.РА04.В.65672/23 от 14.06.2023 действует до 13.06.2028</t>
        </is>
      </c>
      <c r="L32" s="361" t="inlineStr">
        <is>
          <t>Mediplorer</t>
        </is>
      </c>
    </row>
    <row r="33">
      <c r="A33" s="361" t="inlineStr"/>
      <c r="B33" s="361" t="inlineStr">
        <is>
          <t>《MEDION》Mediplorer CO2 gel mask (6 times)</t>
        </is>
      </c>
      <c r="C33" s="361" t="inlineStr">
        <is>
          <t>Mediplorer CO2 gel mask</t>
        </is>
      </c>
      <c r="D33" s="361" t="inlineStr">
        <is>
          <t>Гелевая маска СО2 для лица Mediplorer</t>
        </is>
      </c>
      <c r="E33" s="361" t="inlineStr">
        <is>
          <t>5.0</t>
        </is>
      </c>
      <c r="F33" s="361" t="inlineStr">
        <is>
          <t>4882</t>
        </is>
      </c>
      <c r="G33" s="361" t="inlineStr">
        <is>
          <t>0</t>
        </is>
      </c>
      <c r="H33" s="361" t="inlineStr">
        <is>
          <t>0.256</t>
        </is>
      </c>
      <c r="I33" s="361" t="inlineStr">
        <is>
          <t>0</t>
        </is>
      </c>
      <c r="J33" s="361" t="inlineStr">
        <is>
          <t>MEDI02</t>
        </is>
      </c>
      <c r="K33" s="361" t="inlineStr">
        <is>
          <t>ЕАЭС N RU Д-JP.РА04.В.65636/23 от 14.06.2023 действует до 13.06.2028</t>
        </is>
      </c>
      <c r="L33" s="361" t="inlineStr">
        <is>
          <t>Mediplorer</t>
        </is>
      </c>
    </row>
    <row r="34">
      <c r="A34" s="361" t="inlineStr"/>
      <c r="B34" s="361" t="inlineStr">
        <is>
          <t>Sakura Face Cream</t>
        </is>
      </c>
      <c r="C34" s="361" t="inlineStr">
        <is>
          <t>AISHODO Sakura Face Cream</t>
        </is>
      </c>
      <c r="D34" s="361" t="inlineStr">
        <is>
          <t>Крем для лица «Сакура» AISHODO</t>
        </is>
      </c>
      <c r="E34" s="361" t="inlineStr">
        <is>
          <t>5.0</t>
        </is>
      </c>
      <c r="F34" s="361" t="inlineStr">
        <is>
          <t>1976</t>
        </is>
      </c>
      <c r="G34" s="361" t="inlineStr">
        <is>
          <t>0</t>
        </is>
      </c>
      <c r="H34" s="361" t="inlineStr">
        <is>
          <t>0.198</t>
        </is>
      </c>
      <c r="I34" s="361" t="inlineStr">
        <is>
          <t>0</t>
        </is>
      </c>
      <c r="J34" s="361" t="inlineStr">
        <is>
          <t>AIS04</t>
        </is>
      </c>
      <c r="K34" s="361" t="inlineStr">
        <is>
          <t>ЕАЭС N RU Д-JP.РА04.В.65625/23 от 14.06.2023 действует до 13.06.2028</t>
        </is>
      </c>
      <c r="L34" s="361" t="inlineStr">
        <is>
          <t>AISHODO</t>
        </is>
      </c>
    </row>
    <row r="35">
      <c r="A35" s="175" t="n"/>
      <c r="B35" s="328" t="n"/>
      <c r="C35" s="339" t="n"/>
      <c r="D35" s="176" t="inlineStr">
        <is>
          <t xml:space="preserve">   Sub Total ③</t>
        </is>
      </c>
      <c r="E35" s="232" t="n">
        <v>0</v>
      </c>
      <c r="F35" s="376" t="n">
        <v>0</v>
      </c>
      <c r="G35" s="377" t="n">
        <v>0</v>
      </c>
      <c r="H35" s="370" t="n">
        <v>0</v>
      </c>
      <c r="I35" s="370" t="n">
        <v>0</v>
      </c>
      <c r="J35" s="366" t="n"/>
      <c r="X35" s="378" t="n"/>
    </row>
    <row r="36">
      <c r="A36" s="190" t="n"/>
      <c r="B36" s="191" t="n"/>
      <c r="C36" s="191" t="n"/>
      <c r="D36" s="192" t="n"/>
      <c r="E36" s="251">
        <f>E14+'Invoice-2'!E15</f>
        <v/>
      </c>
      <c r="F36" s="379" t="n"/>
      <c r="G36" s="380">
        <f>'Invoice-1 '!G14+'Invoice-2'!G14+'Invoice-3'!G14</f>
        <v/>
      </c>
      <c r="H36" s="372" t="n"/>
      <c r="I36" s="366">
        <f>I14+'Invoice-2'!I15</f>
        <v/>
      </c>
      <c r="J36" s="372" t="n"/>
    </row>
    <row r="37">
      <c r="E37" s="182" t="n"/>
      <c r="F37" s="373" t="n"/>
      <c r="G37" s="373" t="n"/>
    </row>
    <row r="38">
      <c r="G38" s="381" t="n"/>
      <c r="I38" s="382" t="n"/>
      <c r="L38" s="383" t="n"/>
    </row>
    <row r="39">
      <c r="H39" s="352" t="inlineStr">
        <is>
          <t>DD</t>
        </is>
      </c>
      <c r="I39" s="382">
        <f>SUM(#REF!)+'Invoice-4 (TESTER)'!#REF!</f>
        <v/>
      </c>
      <c r="L39" s="383">
        <f>#REF!+#REF!+#REF!+#REF!+#REF!+#REF!</f>
        <v/>
      </c>
    </row>
    <row r="40">
      <c r="H40" s="352" t="inlineStr">
        <is>
          <t>COCOCHI</t>
        </is>
      </c>
      <c r="I40" s="382">
        <f>SUM(#REF!)+'Invoice-4 (TESTER)'!I20</f>
        <v/>
      </c>
      <c r="L40" s="383">
        <f>SUM(#REF!)+#REF!+#REF!+#REF!+#REF!+#REF!+#REF!</f>
        <v/>
      </c>
    </row>
    <row r="41">
      <c r="H41" s="352" t="inlineStr">
        <is>
          <t>EVLISS</t>
        </is>
      </c>
      <c r="I41" s="382">
        <f>SUM(#REF!)+'Invoice-4 (TESTER)'!I21</f>
        <v/>
      </c>
    </row>
    <row r="42">
      <c r="I42" s="384">
        <f>SUM(#REF!)</f>
        <v/>
      </c>
    </row>
    <row r="43">
      <c r="H43" s="352" t="inlineStr">
        <is>
          <t>Mccoy</t>
        </is>
      </c>
      <c r="I43" s="367">
        <f>SUM(#REF!)+'Invoice-4 (TESTER)'!I22</f>
        <v/>
      </c>
    </row>
  </sheetData>
  <autoFilter ref="A13:AJ15"/>
  <mergeCells count="2">
    <mergeCell ref="B35:C35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6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361" t="inlineStr"/>
      <c r="B14" s="361" t="inlineStr">
        <is>
          <t>《CBON》 FACIALIST  TREATMENT MASSER R (mini sample) (N.C.V)</t>
        </is>
      </c>
      <c r="C14" s="361" t="inlineStr">
        <is>
          <t>Facialist Treatment Masser</t>
        </is>
      </c>
      <c r="D14" s="361" t="inlineStr">
        <is>
          <t>Крем демакияжный массажный Фэшиалист</t>
        </is>
      </c>
      <c r="E14" s="361" t="inlineStr">
        <is>
          <t>33.0</t>
        </is>
      </c>
      <c r="F14" s="361" t="inlineStr">
        <is>
          <t>10</t>
        </is>
      </c>
      <c r="G14" s="361" t="inlineStr">
        <is>
          <t>0</t>
        </is>
      </c>
      <c r="H14" s="361" t="inlineStr">
        <is>
          <t>0.0017</t>
        </is>
      </c>
      <c r="I14" s="361" t="inlineStr">
        <is>
          <t>0</t>
        </is>
      </c>
      <c r="J14" s="361" t="inlineStr">
        <is>
          <t>A0001109S</t>
        </is>
      </c>
      <c r="K14" s="361" t="inlineStr">
        <is>
          <t>ЕАЭС N RU Д-JP.РА01.В.71418/21 от 11.08.2021 действует до 10.08.2026</t>
        </is>
      </c>
      <c r="L14" s="361" t="inlineStr">
        <is>
          <t>C’BON</t>
        </is>
      </c>
    </row>
    <row r="15" ht="33" customHeight="1" s="338">
      <c r="A15" s="361" t="inlineStr"/>
      <c r="B15" s="361" t="inlineStr">
        <is>
          <t>《CBON》 ME ESSENCE MDS (mini sample) (N.C.V)</t>
        </is>
      </c>
      <c r="C15" s="361" t="inlineStr">
        <is>
          <t>ME Essence MEMD</t>
        </is>
      </c>
      <c r="D15" s="361" t="inlineStr">
        <is>
          <t>Антиоксидантная сыворотка MEMD</t>
        </is>
      </c>
      <c r="E15" s="361" t="inlineStr">
        <is>
          <t>4.0</t>
        </is>
      </c>
      <c r="F15" s="361" t="inlineStr">
        <is>
          <t>10</t>
        </is>
      </c>
      <c r="G15" s="361" t="inlineStr">
        <is>
          <t>0</t>
        </is>
      </c>
      <c r="H15" s="361" t="inlineStr">
        <is>
          <t>0.002</t>
        </is>
      </c>
      <c r="I15" s="361" t="inlineStr">
        <is>
          <t>0</t>
        </is>
      </c>
      <c r="J15" s="361" t="inlineStr">
        <is>
          <t>A000606S</t>
        </is>
      </c>
      <c r="K15" s="361" t="inlineStr">
        <is>
          <t>ЕАЭС N RU Д-JP.РА01.В.69528/21 от 10.08.2021 действует до 09.08.2026</t>
        </is>
      </c>
      <c r="L15" s="361" t="inlineStr">
        <is>
          <t>C’BON</t>
        </is>
      </c>
    </row>
    <row r="16" ht="18.75" customHeight="1" s="338">
      <c r="A16" s="361" t="inlineStr"/>
      <c r="B16" s="361" t="inlineStr">
        <is>
          <t>《CBON》 СH Essence MDa (mini sample) (N.C.V)</t>
        </is>
      </c>
      <c r="C16" s="361" t="inlineStr">
        <is>
          <t>CH Essence CHMD</t>
        </is>
      </c>
      <c r="D16" s="361" t="inlineStr">
        <is>
          <t>Увлажняющая сыворотка на основе 6 видов гиалуроновой кислоты CHMD</t>
        </is>
      </c>
      <c r="E16" s="361" t="inlineStr">
        <is>
          <t>33.0</t>
        </is>
      </c>
      <c r="F16" s="361" t="inlineStr">
        <is>
          <t>10</t>
        </is>
      </c>
      <c r="G16" s="361" t="inlineStr">
        <is>
          <t>0</t>
        </is>
      </c>
      <c r="H16" s="361" t="inlineStr">
        <is>
          <t>0.002</t>
        </is>
      </c>
      <c r="I16" s="361" t="inlineStr">
        <is>
          <t>0</t>
        </is>
      </c>
      <c r="J16" s="361" t="inlineStr">
        <is>
          <t>A000574S</t>
        </is>
      </c>
      <c r="K16" s="361" t="inlineStr">
        <is>
          <t>ЕАЭС N RU Д-JP.РА01.В.69528/21 от 10.08.2021 действует до 09.08.2026</t>
        </is>
      </c>
      <c r="L16" s="361" t="inlineStr">
        <is>
          <t>C’BON</t>
        </is>
      </c>
    </row>
    <row r="17">
      <c r="A17" s="175" t="n"/>
      <c r="B17" s="328" t="n"/>
      <c r="C17" s="339" t="n"/>
      <c r="D17" s="176" t="inlineStr">
        <is>
          <t xml:space="preserve">   Sub Total ④</t>
        </is>
      </c>
      <c r="E17" s="227" t="n">
        <v>0</v>
      </c>
      <c r="F17" s="385" t="n">
        <v>0</v>
      </c>
      <c r="G17" s="386" t="n">
        <v>0</v>
      </c>
      <c r="H17" s="364" t="n">
        <v>0</v>
      </c>
      <c r="I17" s="370" t="n">
        <v>0</v>
      </c>
      <c r="J17" s="366" t="n"/>
    </row>
    <row r="18">
      <c r="D18" s="180" t="inlineStr">
        <is>
          <t>TOTAL</t>
        </is>
      </c>
      <c r="E18" s="257">
        <f>'Invoice-3'!E15+'Invoice-4 (TESTER)'!E14</f>
        <v/>
      </c>
      <c r="F18" s="387" t="n"/>
      <c r="G18" s="387">
        <f>'Invoice-3'!G15+'Invoice-4 (TESTER)'!G14</f>
        <v/>
      </c>
      <c r="H18" s="388" t="n"/>
      <c r="I18" s="389">
        <f>'Invoice-3'!I15+'Invoice-4 (TESTER)'!I14</f>
        <v/>
      </c>
      <c r="J18" s="372" t="n"/>
    </row>
    <row r="19">
      <c r="E19" s="182" t="n"/>
      <c r="F19" s="373" t="n"/>
      <c r="G19" s="373" t="n"/>
    </row>
    <row r="20">
      <c r="E20" s="147" t="n">
        <v>19721</v>
      </c>
      <c r="G20" s="352">
        <f>G14-#REF!-#REF!</f>
        <v/>
      </c>
      <c r="I20" s="368">
        <f>SUM(#REF!)</f>
        <v/>
      </c>
    </row>
    <row r="21">
      <c r="E21" s="147">
        <f>E17-E15</f>
        <v/>
      </c>
      <c r="G21" s="352">
        <f>G17+'Invoice-1 '!G14</f>
        <v/>
      </c>
      <c r="I21" s="369">
        <f>'Invoice-1 '!I14+'Invoice-4 (TESTER)'!I17</f>
        <v/>
      </c>
    </row>
    <row r="22"/>
    <row r="23">
      <c r="H23" s="352" t="inlineStr">
        <is>
          <t>COCOCHI</t>
        </is>
      </c>
      <c r="I23" s="390">
        <f>SUM(#REF!)</f>
        <v/>
      </c>
    </row>
    <row r="24">
      <c r="H24" s="352" t="inlineStr">
        <is>
          <t>EVLISS</t>
        </is>
      </c>
      <c r="I24" s="369">
        <f>SUM(#REF!)</f>
        <v/>
      </c>
    </row>
    <row r="25">
      <c r="H25" s="352" t="inlineStr">
        <is>
          <t>Mccoy</t>
        </is>
      </c>
      <c r="I25" s="367">
        <f>SUM(#REF!)</f>
        <v/>
      </c>
    </row>
    <row r="26">
      <c r="I26" s="367">
        <f>SUM(#REF!)</f>
        <v/>
      </c>
    </row>
  </sheetData>
  <autoFilter ref="A13:AI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 t="n">
        <v>0</v>
      </c>
      <c r="F14" s="385" t="n">
        <v>0</v>
      </c>
      <c r="G14" s="391" t="n">
        <v>0</v>
      </c>
      <c r="H14" s="392" t="n">
        <v>0</v>
      </c>
      <c r="I14" s="393" t="n">
        <v>0</v>
      </c>
      <c r="J14" s="394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 t="n">
        <v>0</v>
      </c>
      <c r="F15" s="395" t="n">
        <v>0</v>
      </c>
      <c r="G15" s="396" t="n">
        <v>0</v>
      </c>
      <c r="H15" s="397" t="n">
        <v>0</v>
      </c>
      <c r="I15" s="398" t="n">
        <v>0</v>
      </c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4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6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A13" s="361" t="inlineStr"/>
      <c r="B13" s="361" t="inlineStr"/>
      <c r="C13" s="361" t="inlineStr"/>
      <c r="D13" s="361" t="inlineStr">
        <is>
          <t>9.0</t>
        </is>
      </c>
      <c r="E13" s="361" t="inlineStr">
        <is>
          <t>《Relent》YOKIBI Essence Lotion 80ml</t>
        </is>
      </c>
      <c r="F13" s="361" t="inlineStr">
        <is>
          <t>Yokibi Essence Lotion</t>
        </is>
      </c>
      <c r="G13" s="361" t="inlineStr">
        <is>
          <t>Лосьон-эссенция «Ёкиби»</t>
        </is>
      </c>
      <c r="H13" s="361" t="inlineStr">
        <is>
          <t>face lotion</t>
        </is>
      </c>
      <c r="I13" s="361" t="n"/>
      <c r="J13" s="361" t="n"/>
      <c r="K13" s="361" t="inlineStr">
        <is>
          <t>0.19</t>
        </is>
      </c>
      <c r="L13" s="361" t="inlineStr"/>
      <c r="M13" s="361" t="inlineStr"/>
      <c r="N13" s="361" t="inlineStr"/>
      <c r="O13" s="361" t="n"/>
      <c r="P13" s="361" t="inlineStr">
        <is>
          <t>3985</t>
        </is>
      </c>
      <c r="Q13" s="361" t="inlineStr">
        <is>
          <t>0</t>
        </is>
      </c>
      <c r="R13" s="361" t="inlineStr">
        <is>
          <t>A2830R</t>
        </is>
      </c>
      <c r="S13" s="361" t="inlineStr">
        <is>
          <t>ЕАЭС N RU Д-JP.РА12.В.00320/24 от 28.12.2024 действует до 27.12.2029</t>
        </is>
      </c>
      <c r="T13" s="361" t="inlineStr">
        <is>
          <t>RELENT</t>
        </is>
      </c>
    </row>
    <row r="14">
      <c r="A14" s="361" t="inlineStr"/>
      <c r="B14" s="361" t="inlineStr"/>
      <c r="C14" s="361" t="inlineStr"/>
      <c r="D14" s="361" t="inlineStr">
        <is>
          <t>79.0</t>
        </is>
      </c>
      <c r="E14" s="361" t="inlineStr">
        <is>
          <t>《Relent》La Cerarl Doreor Doll 80ml</t>
        </is>
      </c>
      <c r="F14" s="361" t="inlineStr">
        <is>
          <t>La Cerarl Doreor Doll</t>
        </is>
      </c>
      <c r="G14" s="361" t="inlineStr">
        <is>
          <t>Увлажняющий лосьон «Ла Серарл»</t>
        </is>
      </c>
      <c r="H14" s="361" t="inlineStr">
        <is>
          <t>face serum</t>
        </is>
      </c>
      <c r="I14" s="361" t="n"/>
      <c r="J14" s="361" t="n"/>
      <c r="K14" s="361" t="inlineStr">
        <is>
          <t>0.232</t>
        </is>
      </c>
      <c r="L14" s="361" t="inlineStr"/>
      <c r="M14" s="361" t="inlineStr"/>
      <c r="N14" s="361" t="inlineStr"/>
      <c r="O14" s="361" t="n"/>
      <c r="P14" s="361" t="inlineStr">
        <is>
          <t>3387</t>
        </is>
      </c>
      <c r="Q14" s="361" t="inlineStr">
        <is>
          <t>0</t>
        </is>
      </c>
      <c r="R14" s="361" t="inlineStr">
        <is>
          <t>B5352R</t>
        </is>
      </c>
      <c r="S14" s="361" t="inlineStr">
        <is>
          <t>делаем</t>
        </is>
      </c>
      <c r="T14" s="361" t="inlineStr">
        <is>
          <t>RELENT</t>
        </is>
      </c>
    </row>
    <row r="15">
      <c r="A15" s="361" t="inlineStr"/>
      <c r="B15" s="361" t="inlineStr"/>
      <c r="C15" s="361" t="inlineStr"/>
      <c r="D15" s="361" t="inlineStr">
        <is>
          <t>3.0</t>
        </is>
      </c>
      <c r="E15" s="361" t="inlineStr">
        <is>
          <t>《CBON》CALLAFLEUR MOISTURE 3D SERUM</t>
        </is>
      </c>
      <c r="F15" s="361" t="inlineStr">
        <is>
          <t>C'BON CALLAFLEURE</t>
        </is>
      </c>
      <c r="G15" s="361" t="inlineStr">
        <is>
          <t>Сыворотка для упругости и увлажнения кожи лица "Калла Флёр" С'БОН</t>
        </is>
      </c>
      <c r="H15" s="361" t="inlineStr">
        <is>
          <t>face serum</t>
        </is>
      </c>
      <c r="I15" s="361" t="n"/>
      <c r="J15" s="361" t="n"/>
      <c r="K15" s="361" t="inlineStr">
        <is>
          <t>0.125</t>
        </is>
      </c>
      <c r="L15" s="361" t="inlineStr"/>
      <c r="M15" s="361" t="inlineStr"/>
      <c r="N15" s="361" t="inlineStr"/>
      <c r="O15" s="361" t="n"/>
      <c r="P15" s="361" t="inlineStr">
        <is>
          <t>2700</t>
        </is>
      </c>
      <c r="Q15" s="361" t="inlineStr">
        <is>
          <t>0</t>
        </is>
      </c>
      <c r="R15" s="361" t="inlineStr">
        <is>
          <t>A0003501</t>
        </is>
      </c>
      <c r="S15" s="361" t="inlineStr">
        <is>
          <t>ЕАЭС N RU Д-JP.РА02.В.31535/22 от 09.03.2022 действует до 08.03.2027</t>
        </is>
      </c>
      <c r="T15" s="361" t="inlineStr">
        <is>
          <t>C’BON Cosmetics</t>
        </is>
      </c>
    </row>
    <row r="16">
      <c r="A16" s="361" t="inlineStr"/>
      <c r="B16" s="361" t="inlineStr"/>
      <c r="C16" s="361" t="inlineStr"/>
      <c r="D16" s="361" t="inlineStr">
        <is>
          <t>3.0</t>
        </is>
      </c>
      <c r="E16" s="361" t="inlineStr">
        <is>
          <t>《CBON》 FACIALIST FIRMENT POWDER</t>
        </is>
      </c>
      <c r="F16" s="361" t="inlineStr">
        <is>
          <t>Facialist Ferment Powder</t>
        </is>
      </c>
      <c r="G16" s="361" t="inlineStr">
        <is>
          <t>Пенка для умывания Фэшиалист</t>
        </is>
      </c>
      <c r="H16" s="361" t="inlineStr">
        <is>
          <t>face wash</t>
        </is>
      </c>
      <c r="I16" s="361" t="n"/>
      <c r="J16" s="361" t="n"/>
      <c r="K16" s="361" t="n"/>
      <c r="L16" s="361" t="inlineStr"/>
      <c r="M16" s="361" t="inlineStr"/>
      <c r="N16" s="361" t="inlineStr"/>
      <c r="O16" s="361" t="n"/>
      <c r="P16" s="361" t="inlineStr">
        <is>
          <t>4545</t>
        </is>
      </c>
      <c r="Q16" s="361" t="inlineStr">
        <is>
          <t>0</t>
        </is>
      </c>
      <c r="R16" s="361" t="inlineStr">
        <is>
          <t>A1000705</t>
        </is>
      </c>
      <c r="S16" s="361" t="inlineStr">
        <is>
          <t>ЕАЭС N RU Д-JP.РА01.В.64334/21 от 09.08.2021 действует до 08.08.2026</t>
        </is>
      </c>
      <c r="T16" s="361" t="inlineStr">
        <is>
          <t>C’BON</t>
        </is>
      </c>
    </row>
    <row r="17">
      <c r="A17" s="361" t="inlineStr"/>
      <c r="B17" s="361" t="inlineStr"/>
      <c r="C17" s="361" t="inlineStr"/>
      <c r="D17" s="361" t="inlineStr">
        <is>
          <t>3.0</t>
        </is>
      </c>
      <c r="E17" s="361" t="inlineStr">
        <is>
          <t>《CBON》FACIALIST TREATMENT BRIGHT MASSER 230g</t>
        </is>
      </c>
      <c r="F17" s="361" t="inlineStr">
        <is>
          <t>CBON FACIALIST TREATMENT BRIGHT MASSER.</t>
        </is>
      </c>
      <c r="G17" s="361" t="inlineStr">
        <is>
          <t>CBON FACIALIST TREATMENT BRIGHT MASSER. Демакияжный массажный крем выравнивающий цвет кожи лица Фэшиалист CBON</t>
        </is>
      </c>
      <c r="H17" s="361" t="inlineStr">
        <is>
          <t>face cleansing</t>
        </is>
      </c>
      <c r="I17" s="361" t="n"/>
      <c r="J17" s="361" t="n"/>
      <c r="K17" s="361" t="inlineStr">
        <is>
          <t>0.34</t>
        </is>
      </c>
      <c r="L17" s="361" t="inlineStr"/>
      <c r="M17" s="361" t="inlineStr"/>
      <c r="N17" s="361" t="inlineStr"/>
      <c r="O17" s="361" t="n"/>
      <c r="P17" s="361" t="inlineStr">
        <is>
          <t>4812.499999999999</t>
        </is>
      </c>
      <c r="Q17" s="361" t="inlineStr">
        <is>
          <t>144374.99999999997</t>
        </is>
      </c>
      <c r="R17" s="361" t="inlineStr">
        <is>
          <t>A0001118</t>
        </is>
      </c>
      <c r="S17" s="361" t="inlineStr">
        <is>
          <t>письмо 1068/24 от «19» декабря 2024 г.</t>
        </is>
      </c>
      <c r="T17" s="361" t="inlineStr">
        <is>
          <t>CBON</t>
        </is>
      </c>
    </row>
    <row r="18">
      <c r="A18" s="361" t="inlineStr"/>
      <c r="B18" s="361" t="inlineStr"/>
      <c r="C18" s="361" t="inlineStr"/>
      <c r="D18" s="361" t="inlineStr">
        <is>
          <t>3.0</t>
        </is>
      </c>
      <c r="E18" s="361" t="inlineStr">
        <is>
          <t>《CBON》 FACIALIST DUAL MOIST LOTION Q  (120ml)</t>
        </is>
      </c>
      <c r="F18" s="361" t="inlineStr">
        <is>
          <t>Facialist Dual Moist Lotion</t>
        </is>
      </c>
      <c r="G18" s="361" t="inlineStr">
        <is>
          <t>Лосьон двойного увлажнения на основе сквалана Фэшиалист</t>
        </is>
      </c>
      <c r="H18" s="361" t="inlineStr">
        <is>
          <t>face lotion</t>
        </is>
      </c>
      <c r="I18" s="361" t="n"/>
      <c r="J18" s="361" t="n"/>
      <c r="K18" s="361" t="inlineStr">
        <is>
          <t>0.272</t>
        </is>
      </c>
      <c r="L18" s="361" t="inlineStr"/>
      <c r="M18" s="361" t="inlineStr"/>
      <c r="N18" s="361" t="inlineStr"/>
      <c r="O18" s="361" t="n"/>
      <c r="P18" s="361" t="inlineStr">
        <is>
          <t>2625</t>
        </is>
      </c>
      <c r="Q18" s="361" t="inlineStr">
        <is>
          <t>0</t>
        </is>
      </c>
      <c r="R18" s="361" t="inlineStr">
        <is>
          <t>A0001103</t>
        </is>
      </c>
      <c r="S18" s="361" t="inlineStr">
        <is>
          <t>ЕАЭС N RU Д-JP.РА01.В.64697/21 от 09.08.2021 действует до 08.08.2026</t>
        </is>
      </c>
      <c r="T18" s="361" t="inlineStr">
        <is>
          <t>C’BON</t>
        </is>
      </c>
    </row>
    <row r="19" ht="26.25" customHeight="1" s="338">
      <c r="A19" s="361" t="inlineStr"/>
      <c r="B19" s="361" t="inlineStr"/>
      <c r="C19" s="361" t="inlineStr"/>
      <c r="D19" s="361" t="inlineStr">
        <is>
          <t>3.0</t>
        </is>
      </c>
      <c r="E19" s="361" t="inlineStr">
        <is>
          <t>《CBON》 FACIALIST TREATMENT MASSER R (110g)</t>
        </is>
      </c>
      <c r="F19" s="361" t="inlineStr">
        <is>
          <t>Facialist Treatment Masser</t>
        </is>
      </c>
      <c r="G19" s="361" t="inlineStr">
        <is>
          <t>Крем демакияжный массажный Фэшиалист</t>
        </is>
      </c>
      <c r="H19" s="361" t="inlineStr">
        <is>
          <t>face cleansing</t>
        </is>
      </c>
      <c r="I19" s="361" t="n"/>
      <c r="J19" s="361" t="n"/>
      <c r="K19" s="361" t="inlineStr">
        <is>
          <t>0.23</t>
        </is>
      </c>
      <c r="L19" s="361" t="inlineStr"/>
      <c r="M19" s="361" t="inlineStr"/>
      <c r="N19" s="361" t="inlineStr"/>
      <c r="O19" s="361" t="n"/>
      <c r="P19" s="361" t="inlineStr">
        <is>
          <t>2406</t>
        </is>
      </c>
      <c r="Q19" s="361" t="inlineStr">
        <is>
          <t>0</t>
        </is>
      </c>
      <c r="R19" s="361" t="inlineStr">
        <is>
          <t>A0001109</t>
        </is>
      </c>
      <c r="S19" s="361" t="inlineStr">
        <is>
          <t>ЕАЭС N RU Д-JP.РА01.В.71418/21 от 11.08.2021 действует до 10.08.2026</t>
        </is>
      </c>
      <c r="T19" s="361" t="inlineStr">
        <is>
          <t>C’BON</t>
        </is>
      </c>
    </row>
    <row r="20">
      <c r="A20" s="361" t="inlineStr"/>
      <c r="B20" s="361" t="inlineStr"/>
      <c r="C20" s="361" t="inlineStr"/>
      <c r="D20" s="361" t="inlineStr">
        <is>
          <t>5.0</t>
        </is>
      </c>
      <c r="E20" s="361" t="inlineStr">
        <is>
          <t>《RELENT PRO》La Cerarl Doreor Cream 100g (Остаток: 70)</t>
        </is>
      </c>
      <c r="F20" s="361" t="inlineStr">
        <is>
          <t>La Cerarl Doreor Cream</t>
        </is>
      </c>
      <c r="G20" s="361" t="inlineStr">
        <is>
          <t>Питательный крем «Ла Серарл Дореор»</t>
        </is>
      </c>
      <c r="H20" s="361" t="inlineStr">
        <is>
          <t>face cream</t>
        </is>
      </c>
      <c r="I20" s="361" t="n"/>
      <c r="J20" s="361" t="n"/>
      <c r="K20" s="361" t="inlineStr">
        <is>
          <t>0.157</t>
        </is>
      </c>
      <c r="L20" s="361" t="inlineStr"/>
      <c r="M20" s="361" t="inlineStr"/>
      <c r="N20" s="361" t="inlineStr"/>
      <c r="O20" s="361" t="n"/>
      <c r="P20" s="361" t="inlineStr">
        <is>
          <t>9091</t>
        </is>
      </c>
      <c r="Q20" s="361" t="inlineStr">
        <is>
          <t>0</t>
        </is>
      </c>
      <c r="R20" s="361" t="inlineStr">
        <is>
          <t>B5356RP</t>
        </is>
      </c>
      <c r="S20" s="361" t="inlineStr">
        <is>
          <t>ЕАЭС N RU Д-JP.РА03.В.90112/22 от 31.05.2022 действует до 29.05.2027</t>
        </is>
      </c>
      <c r="T20" s="361" t="inlineStr">
        <is>
          <t>La Cerarl</t>
        </is>
      </c>
    </row>
    <row r="21">
      <c r="A21" s="361" t="inlineStr"/>
      <c r="B21" s="361" t="inlineStr"/>
      <c r="C21" s="361" t="inlineStr"/>
      <c r="D21" s="361" t="inlineStr">
        <is>
          <t>3.0</t>
        </is>
      </c>
      <c r="E21" s="361" t="inlineStr">
        <is>
          <t>《RELENT PRO》La cerarl Doreor Doll 250ml (Остаток 98)</t>
        </is>
      </c>
      <c r="F21" s="361" t="inlineStr">
        <is>
          <t>La Cerarl Doreor Doll</t>
        </is>
      </c>
      <c r="G21" s="361" t="inlineStr">
        <is>
          <t>Увлажняющий лосьон «Ла Серарл»</t>
        </is>
      </c>
      <c r="H21" s="361" t="inlineStr">
        <is>
          <t>face serum</t>
        </is>
      </c>
      <c r="I21" s="361" t="n"/>
      <c r="J21" s="361" t="n"/>
      <c r="K21" s="361" t="inlineStr">
        <is>
          <t>0.294</t>
        </is>
      </c>
      <c r="L21" s="361" t="inlineStr"/>
      <c r="M21" s="361" t="inlineStr"/>
      <c r="N21" s="361" t="inlineStr"/>
      <c r="O21" s="361" t="n"/>
      <c r="P21" s="361" t="inlineStr">
        <is>
          <t>3896</t>
        </is>
      </c>
      <c r="Q21" s="361" t="inlineStr">
        <is>
          <t>0</t>
        </is>
      </c>
      <c r="R21" s="361" t="inlineStr">
        <is>
          <t>B5452RP</t>
        </is>
      </c>
      <c r="S21" s="361" t="inlineStr">
        <is>
          <t>ЕАЭС N RU Д-JP.РА12.В.00320/24 от 28.12.2024 действует до 27.12.2029</t>
        </is>
      </c>
      <c r="T21" s="361" t="inlineStr">
        <is>
          <t>RELENT</t>
        </is>
      </c>
    </row>
    <row r="22">
      <c r="A22" s="361" t="inlineStr"/>
      <c r="B22" s="361" t="inlineStr"/>
      <c r="C22" s="361" t="inlineStr"/>
      <c r="D22" s="361" t="inlineStr">
        <is>
          <t>6.0</t>
        </is>
      </c>
      <c r="E22" s="361" t="inlineStr">
        <is>
          <t>《RELENT PRO》La cerarl Doreor Fresh 250ml (Остаток 73)</t>
        </is>
      </c>
      <c r="F22" s="361" t="inlineStr">
        <is>
          <t>La Cerarl Doreor Freshner</t>
        </is>
      </c>
      <c r="G22" s="361" t="inlineStr">
        <is>
          <t>Освежающий лосьон «Ла Серарл»</t>
        </is>
      </c>
      <c r="H22" s="361" t="inlineStr">
        <is>
          <t>face lotion</t>
        </is>
      </c>
      <c r="I22" s="361" t="n"/>
      <c r="J22" s="361" t="n"/>
      <c r="K22" s="361" t="inlineStr">
        <is>
          <t>0.296</t>
        </is>
      </c>
      <c r="L22" s="361" t="inlineStr"/>
      <c r="M22" s="361" t="inlineStr"/>
      <c r="N22" s="361" t="inlineStr"/>
      <c r="O22" s="361" t="n"/>
      <c r="P22" s="361" t="inlineStr">
        <is>
          <t>2597</t>
        </is>
      </c>
      <c r="Q22" s="361" t="inlineStr">
        <is>
          <t>0</t>
        </is>
      </c>
      <c r="R22" s="361" t="inlineStr">
        <is>
          <t>B5361RP</t>
        </is>
      </c>
      <c r="S22" s="361" t="inlineStr">
        <is>
          <t>ЕАЭС N RU Д-JP.РА12.В.00320/24 от 28.12.2024 действует до 27.12.2029</t>
        </is>
      </c>
      <c r="T22" s="361" t="inlineStr">
        <is>
          <t>RELENT</t>
        </is>
      </c>
    </row>
    <row r="23">
      <c r="A23" s="361" t="inlineStr"/>
      <c r="B23" s="361" t="inlineStr"/>
      <c r="C23" s="361" t="inlineStr"/>
      <c r="D23" s="361" t="inlineStr">
        <is>
          <t>8.0</t>
        </is>
      </c>
      <c r="E23" s="361" t="inlineStr">
        <is>
          <t>《RELENT PRO》Yokibi Essence Pack 200g (Остаток 87)</t>
        </is>
      </c>
      <c r="F23" s="361" t="inlineStr">
        <is>
          <t>Yokibi Essence Pack</t>
        </is>
      </c>
      <c r="G23" s="361" t="inlineStr">
        <is>
          <t>Эссенция-маска Екиби</t>
        </is>
      </c>
      <c r="H23" s="361" t="inlineStr">
        <is>
          <t>face serum</t>
        </is>
      </c>
      <c r="I23" s="361" t="n"/>
      <c r="J23" s="361" t="n"/>
      <c r="K23" s="361" t="inlineStr">
        <is>
          <t>0.241</t>
        </is>
      </c>
      <c r="L23" s="361" t="inlineStr"/>
      <c r="M23" s="361" t="inlineStr"/>
      <c r="N23" s="361" t="inlineStr"/>
      <c r="O23" s="361" t="n"/>
      <c r="P23" s="361" t="inlineStr">
        <is>
          <t>8831</t>
        </is>
      </c>
      <c r="Q23" s="361" t="inlineStr">
        <is>
          <t>0</t>
        </is>
      </c>
      <c r="R23" s="361" t="inlineStr">
        <is>
          <t>5802476RP200</t>
        </is>
      </c>
      <c r="S23" s="361" t="inlineStr">
        <is>
          <t>ЕАЭС N RU Д-JP.РА03.В.91575/22 от 31.05.2022 действует до 30.05.2027</t>
        </is>
      </c>
      <c r="T23" s="361" t="inlineStr">
        <is>
          <t>Relent</t>
        </is>
      </c>
    </row>
    <row r="24">
      <c r="A24" s="361" t="inlineStr"/>
      <c r="B24" s="361" t="inlineStr"/>
      <c r="C24" s="361" t="inlineStr"/>
      <c r="D24" s="361" t="inlineStr">
        <is>
          <t>5.0</t>
        </is>
      </c>
      <c r="E24" s="361" t="inlineStr">
        <is>
          <t>《RELENT PRO》Yokibi Essence Eye Treatment 100ml (Остаток: 68)</t>
        </is>
      </c>
      <c r="F24" s="361" t="inlineStr">
        <is>
          <t>Yokibi Essence Eye Treatment</t>
        </is>
      </c>
      <c r="G24" s="361" t="inlineStr">
        <is>
          <t>Крем-эссенция по уходу за кожей вокруг глаз «Ёкиби»</t>
        </is>
      </c>
      <c r="H24" s="361" t="inlineStr">
        <is>
          <t>eye treatment</t>
        </is>
      </c>
      <c r="I24" s="361" t="n"/>
      <c r="J24" s="361" t="n"/>
      <c r="K24" s="361" t="inlineStr">
        <is>
          <t>0.13</t>
        </is>
      </c>
      <c r="L24" s="361" t="inlineStr"/>
      <c r="M24" s="361" t="inlineStr"/>
      <c r="N24" s="361" t="inlineStr"/>
      <c r="O24" s="361" t="n"/>
      <c r="P24" s="361" t="inlineStr">
        <is>
          <t>6234</t>
        </is>
      </c>
      <c r="Q24" s="361" t="inlineStr">
        <is>
          <t>0</t>
        </is>
      </c>
      <c r="R24" s="361" t="inlineStr">
        <is>
          <t>A6830RP</t>
        </is>
      </c>
      <c r="S24" s="361" t="inlineStr">
        <is>
          <t>ЕАЭС N RU Д-JP.РА12.В.00044/24 от 28.12.2024  действует до 27.12.2029</t>
        </is>
      </c>
      <c r="T24" s="361" t="inlineStr">
        <is>
          <t>RELENT</t>
        </is>
      </c>
    </row>
    <row r="25">
      <c r="A25" s="361" t="inlineStr"/>
      <c r="B25" s="361" t="inlineStr"/>
      <c r="C25" s="361" t="inlineStr"/>
      <c r="D25" s="361" t="inlineStr">
        <is>
          <t>9.0</t>
        </is>
      </c>
      <c r="E25" s="361" t="inlineStr">
        <is>
          <t>《RELENT PRO》Yokibi Essence Cleansing 270g (Остаток:99шт)</t>
        </is>
      </c>
      <c r="F25" s="361" t="inlineStr">
        <is>
          <t>Yokibi Essence Cleansing</t>
        </is>
      </c>
      <c r="G25" s="361" t="inlineStr">
        <is>
          <t>Демакияжный крем для лица Ёкиби</t>
        </is>
      </c>
      <c r="H25" s="361" t="inlineStr">
        <is>
          <t>face cleansing</t>
        </is>
      </c>
      <c r="I25" s="361" t="n"/>
      <c r="J25" s="361" t="n"/>
      <c r="K25" s="361" t="inlineStr">
        <is>
          <t>0.306</t>
        </is>
      </c>
      <c r="L25" s="361" t="inlineStr"/>
      <c r="M25" s="361" t="inlineStr"/>
      <c r="N25" s="361" t="inlineStr"/>
      <c r="O25" s="361" t="n"/>
      <c r="P25" s="361" t="inlineStr">
        <is>
          <t>7532</t>
        </is>
      </c>
      <c r="Q25" s="361" t="inlineStr">
        <is>
          <t>0</t>
        </is>
      </c>
      <c r="R25" s="361" t="inlineStr">
        <is>
          <t>A2800RP270</t>
        </is>
      </c>
      <c r="S25" s="361" t="inlineStr">
        <is>
          <t>ЕАЭС N RU Д-JP.РА03.В.90112/22 от 31.05.2022 действует до 29.05.2027</t>
        </is>
      </c>
      <c r="T25" s="361" t="inlineStr">
        <is>
          <t>Relent</t>
        </is>
      </c>
    </row>
    <row r="26">
      <c r="A26" s="361" t="inlineStr"/>
      <c r="B26" s="361" t="inlineStr"/>
      <c r="C26" s="361" t="inlineStr"/>
      <c r="D26" s="361" t="inlineStr">
        <is>
          <t>65.0</t>
        </is>
      </c>
      <c r="E26" s="361" t="inlineStr">
        <is>
          <t>《Relent》Eye Lush Treatment</t>
        </is>
      </c>
      <c r="F26" s="361" t="inlineStr">
        <is>
          <t>Relent Eyelush Treatment</t>
        </is>
      </c>
      <c r="G26" s="361" t="inlineStr">
        <is>
          <t>Бальзам для укрепления ресниц</t>
        </is>
      </c>
      <c r="H26" s="361" t="inlineStr">
        <is>
          <t>eyelush serum</t>
        </is>
      </c>
      <c r="I26" s="361" t="n"/>
      <c r="J26" s="361" t="n"/>
      <c r="K26" s="361" t="inlineStr">
        <is>
          <t>0.025</t>
        </is>
      </c>
      <c r="L26" s="361" t="inlineStr"/>
      <c r="M26" s="361" t="inlineStr"/>
      <c r="N26" s="361" t="inlineStr"/>
      <c r="O26" s="361" t="n"/>
      <c r="P26" s="361" t="inlineStr">
        <is>
          <t>1195</t>
        </is>
      </c>
      <c r="Q26" s="361" t="inlineStr">
        <is>
          <t>0</t>
        </is>
      </c>
      <c r="R26" s="361" t="inlineStr">
        <is>
          <t>A0106R</t>
        </is>
      </c>
      <c r="S26" s="361" t="inlineStr">
        <is>
          <t>ЕАЭС N RU Д-JP.АД65.В.16230/20 от 14.09.2020 действует до 13.09.2025</t>
        </is>
      </c>
      <c r="T26" s="361" t="inlineStr">
        <is>
          <t>RELENT</t>
        </is>
      </c>
    </row>
    <row r="27">
      <c r="A27" s="361" t="inlineStr"/>
      <c r="B27" s="361" t="inlineStr"/>
      <c r="C27" s="361" t="inlineStr"/>
      <c r="D27" s="361" t="inlineStr">
        <is>
          <t>5.0</t>
        </is>
      </c>
      <c r="E27" s="361" t="inlineStr">
        <is>
          <t>《Relent》YOKIBI Essence Cream Foundation 101 15g</t>
        </is>
      </c>
      <c r="F27" s="361" t="inlineStr">
        <is>
          <t>Yokibi Essence Cream Foundation Set P-101</t>
        </is>
      </c>
      <c r="G27" s="361" t="inlineStr">
        <is>
          <t>Крем-пудра-эссенция «Ёкиби» тон 101</t>
        </is>
      </c>
      <c r="H27" s="361" t="inlineStr">
        <is>
          <t>cream foundation</t>
        </is>
      </c>
      <c r="I27" s="361" t="n"/>
      <c r="J27" s="361" t="n"/>
      <c r="K27" s="361" t="inlineStr">
        <is>
          <t>0.084</t>
        </is>
      </c>
      <c r="L27" s="361" t="inlineStr"/>
      <c r="M27" s="361" t="inlineStr"/>
      <c r="N27" s="361" t="inlineStr"/>
      <c r="O27" s="361" t="n"/>
      <c r="P27" s="361" t="inlineStr">
        <is>
          <t>2888</t>
        </is>
      </c>
      <c r="Q27" s="361" t="inlineStr">
        <is>
          <t>0</t>
        </is>
      </c>
      <c r="R27" s="361" t="inlineStr">
        <is>
          <t>X0502R</t>
        </is>
      </c>
      <c r="S27" s="361" t="inlineStr">
        <is>
          <t>ЕАЭС N RU Д-JP.РА12.В.00204/24 от 28.12.2024 действует до 27.12.2029</t>
        </is>
      </c>
      <c r="T27" s="361" t="inlineStr">
        <is>
          <t>RELENT</t>
        </is>
      </c>
    </row>
    <row r="28">
      <c r="A28" s="361" t="inlineStr"/>
      <c r="B28" s="361" t="inlineStr"/>
      <c r="C28" s="361" t="inlineStr"/>
      <c r="D28" s="361" t="inlineStr">
        <is>
          <t>7.0</t>
        </is>
      </c>
      <c r="E28" s="361" t="inlineStr">
        <is>
          <t>《Relent》Rinales essence α</t>
        </is>
      </c>
      <c r="F28" s="361" t="inlineStr">
        <is>
          <t>Rinales Essence</t>
        </is>
      </c>
      <c r="G28" s="361" t="inlineStr">
        <is>
          <t>Сыворотка от морщин Риналес</t>
        </is>
      </c>
      <c r="H28" s="361" t="inlineStr">
        <is>
          <t>face essence</t>
        </is>
      </c>
      <c r="I28" s="361" t="n"/>
      <c r="J28" s="361" t="n"/>
      <c r="K28" s="361" t="inlineStr">
        <is>
          <t>0.159</t>
        </is>
      </c>
      <c r="L28" s="361" t="inlineStr"/>
      <c r="M28" s="361" t="inlineStr"/>
      <c r="N28" s="361" t="inlineStr"/>
      <c r="O28" s="361" t="n"/>
      <c r="P28" s="361" t="inlineStr">
        <is>
          <t>3985</t>
        </is>
      </c>
      <c r="Q28" s="361" t="inlineStr">
        <is>
          <t>0</t>
        </is>
      </c>
      <c r="R28" s="361" t="inlineStr">
        <is>
          <t>B3730R</t>
        </is>
      </c>
      <c r="S28" s="361" t="inlineStr">
        <is>
          <t>ЕАЭС N RU Д-JP.РА01.В.71997/21 от 11.08.2021 действует до 10.08.2026</t>
        </is>
      </c>
      <c r="T28" s="361" t="n"/>
    </row>
    <row r="29">
      <c r="A29" s="361" t="inlineStr"/>
      <c r="B29" s="361" t="inlineStr"/>
      <c r="C29" s="361" t="inlineStr"/>
      <c r="D29" s="361" t="inlineStr">
        <is>
          <t>5.0</t>
        </is>
      </c>
      <c r="E29" s="361" t="inlineStr">
        <is>
          <t>《Relent》ASTEROPE moisture lotion</t>
        </is>
      </c>
      <c r="F29" s="361" t="inlineStr">
        <is>
          <t>Asterope Moisture Lotion</t>
        </is>
      </c>
      <c r="G29" s="361" t="inlineStr">
        <is>
          <t>Увлажняющий лосьон Астеропа</t>
        </is>
      </c>
      <c r="H29" s="361" t="inlineStr">
        <is>
          <t>face lotion</t>
        </is>
      </c>
      <c r="I29" s="361" t="n"/>
      <c r="J29" s="361" t="n"/>
      <c r="K29" s="361" t="inlineStr">
        <is>
          <t>0.085</t>
        </is>
      </c>
      <c r="L29" s="361" t="inlineStr"/>
      <c r="M29" s="361" t="inlineStr"/>
      <c r="N29" s="361" t="inlineStr"/>
      <c r="O29" s="361" t="n"/>
      <c r="P29" s="361" t="inlineStr">
        <is>
          <t>2420</t>
        </is>
      </c>
      <c r="Q29" s="361" t="inlineStr">
        <is>
          <t>0</t>
        </is>
      </c>
      <c r="R29" s="361" t="inlineStr">
        <is>
          <t>B2806R</t>
        </is>
      </c>
      <c r="S29" s="361" t="inlineStr">
        <is>
          <t>ЕАЭС N RU Д-JP.АБ47.В.16906/21 от 12.01.2021 действует до 11.01.2026</t>
        </is>
      </c>
      <c r="T29" s="361" t="n"/>
    </row>
    <row r="30">
      <c r="A30" s="361" t="inlineStr"/>
      <c r="B30" s="361" t="inlineStr"/>
      <c r="C30" s="361" t="inlineStr"/>
      <c r="D30" s="361" t="inlineStr">
        <is>
          <t>33.0</t>
        </is>
      </c>
      <c r="E30" s="361" t="inlineStr">
        <is>
          <t>《Relent》YOKIBI Essence Cream 20g</t>
        </is>
      </c>
      <c r="F30" s="361" t="inlineStr">
        <is>
          <t>Yokibi Essence Cream</t>
        </is>
      </c>
      <c r="G30" s="361" t="inlineStr">
        <is>
          <t>Крем-эссенция для лица Ёкиби</t>
        </is>
      </c>
      <c r="H30" s="361" t="inlineStr">
        <is>
          <t>face cream</t>
        </is>
      </c>
      <c r="I30" s="361" t="n"/>
      <c r="J30" s="361" t="n"/>
      <c r="K30" s="361" t="inlineStr">
        <is>
          <t>0.07</t>
        </is>
      </c>
      <c r="L30" s="361" t="inlineStr"/>
      <c r="M30" s="361" t="inlineStr"/>
      <c r="N30" s="361" t="inlineStr"/>
      <c r="O30" s="361" t="n"/>
      <c r="P30" s="361" t="inlineStr">
        <is>
          <t>9165</t>
        </is>
      </c>
      <c r="Q30" s="361" t="inlineStr">
        <is>
          <t>0</t>
        </is>
      </c>
      <c r="R30" s="361" t="inlineStr">
        <is>
          <t>A1831R</t>
        </is>
      </c>
      <c r="S30" s="361" t="inlineStr">
        <is>
          <t>ЕАЭС N RU Д-JP.РА03.В.90112/22 от 31.05.2022 действует до 29.05.2027</t>
        </is>
      </c>
      <c r="T30" s="361" t="inlineStr">
        <is>
          <t>Relent</t>
        </is>
      </c>
    </row>
    <row r="31">
      <c r="A31" s="361" t="inlineStr"/>
      <c r="B31" s="361" t="inlineStr"/>
      <c r="C31" s="361" t="inlineStr"/>
      <c r="D31" s="361" t="inlineStr">
        <is>
          <t>33.0</t>
        </is>
      </c>
      <c r="E31" s="361" t="inlineStr">
        <is>
          <t>《Relent》YOKIBI Essence Lotion 80ml</t>
        </is>
      </c>
      <c r="F31" s="361" t="inlineStr">
        <is>
          <t>Yokibi Essence Lotion</t>
        </is>
      </c>
      <c r="G31" s="361" t="inlineStr">
        <is>
          <t>Лосьон-эссенция «Ёкиби»</t>
        </is>
      </c>
      <c r="H31" s="361" t="inlineStr">
        <is>
          <t>face lotion</t>
        </is>
      </c>
      <c r="I31" s="361" t="n"/>
      <c r="J31" s="361" t="n"/>
      <c r="K31" s="361" t="inlineStr">
        <is>
          <t>0.19</t>
        </is>
      </c>
      <c r="L31" s="361" t="inlineStr"/>
      <c r="M31" s="361" t="inlineStr"/>
      <c r="N31" s="361" t="inlineStr"/>
      <c r="O31" s="361" t="n"/>
      <c r="P31" s="361" t="inlineStr">
        <is>
          <t>3985</t>
        </is>
      </c>
      <c r="Q31" s="361" t="inlineStr">
        <is>
          <t>0</t>
        </is>
      </c>
      <c r="R31" s="361" t="inlineStr">
        <is>
          <t>A2830R</t>
        </is>
      </c>
      <c r="S31" s="361" t="inlineStr">
        <is>
          <t>ЕАЭС N RU Д-JP.РА12.В.00320/24 от 28.12.2024 действует до 27.12.2029</t>
        </is>
      </c>
      <c r="T31" s="361" t="inlineStr">
        <is>
          <t>RELENT</t>
        </is>
      </c>
    </row>
    <row r="32">
      <c r="A32" s="361" t="inlineStr"/>
      <c r="B32" s="361" t="inlineStr"/>
      <c r="C32" s="361" t="inlineStr"/>
      <c r="D32" s="361" t="inlineStr">
        <is>
          <t>5.0</t>
        </is>
      </c>
      <c r="E32" s="361" t="inlineStr">
        <is>
          <t>《Relent》La Cerarl Doreor Body Shampoo</t>
        </is>
      </c>
      <c r="F32" s="361" t="inlineStr">
        <is>
          <t>La Cerarl Doreor Body Shampoo</t>
        </is>
      </c>
      <c r="G32" s="361" t="inlineStr">
        <is>
          <t>Шампунь для тела Ла Сераль</t>
        </is>
      </c>
      <c r="H32" s="361" t="inlineStr">
        <is>
          <t>body wash</t>
        </is>
      </c>
      <c r="I32" s="361" t="n"/>
      <c r="J32" s="361" t="n"/>
      <c r="K32" s="361" t="inlineStr">
        <is>
          <t>0.603</t>
        </is>
      </c>
      <c r="L32" s="361" t="inlineStr"/>
      <c r="M32" s="361" t="inlineStr"/>
      <c r="N32" s="361" t="inlineStr"/>
      <c r="O32" s="361" t="n"/>
      <c r="P32" s="361" t="inlineStr">
        <is>
          <t>1368</t>
        </is>
      </c>
      <c r="Q32" s="361" t="inlineStr">
        <is>
          <t>0</t>
        </is>
      </c>
      <c r="R32" s="361" t="inlineStr">
        <is>
          <t>5802536</t>
        </is>
      </c>
      <c r="S32" s="361" t="inlineStr">
        <is>
          <t>ЕАЭС N RU Д-JP.РА09.В.81775/23 от 17.11.2023 действует до 16.11.2028</t>
        </is>
      </c>
      <c r="T32" s="361" t="inlineStr">
        <is>
          <t>Relent</t>
        </is>
      </c>
    </row>
    <row r="33">
      <c r="A33" s="361" t="inlineStr"/>
      <c r="B33" s="361" t="inlineStr"/>
      <c r="C33" s="361" t="inlineStr"/>
      <c r="D33" s="361" t="inlineStr">
        <is>
          <t>45.0</t>
        </is>
      </c>
      <c r="E33" s="361" t="n"/>
      <c r="F33" s="361" t="n"/>
      <c r="G33" s="361" t="n"/>
      <c r="H33" s="361" t="n"/>
      <c r="I33" s="361" t="n"/>
      <c r="J33" s="361" t="n"/>
      <c r="K33" s="361" t="n"/>
      <c r="L33" s="361" t="inlineStr"/>
      <c r="M33" s="361" t="inlineStr"/>
      <c r="N33" s="361" t="inlineStr"/>
      <c r="O33" s="361" t="n"/>
      <c r="P33" s="361" t="n"/>
      <c r="Q33" s="361" t="n"/>
      <c r="R33" s="361" t="n"/>
      <c r="S33" s="361" t="n"/>
      <c r="T33" s="361" t="n"/>
    </row>
    <row r="34">
      <c r="A34" s="361" t="inlineStr"/>
      <c r="B34" s="361" t="inlineStr"/>
      <c r="C34" s="361" t="inlineStr"/>
      <c r="D34" s="361" t="inlineStr">
        <is>
          <t>66.0</t>
        </is>
      </c>
      <c r="E34" s="361" t="inlineStr">
        <is>
          <t>《Relent》La Cerarl Doreor Runny 30ml</t>
        </is>
      </c>
      <c r="F34" s="361" t="inlineStr">
        <is>
          <t>La Cerarl Doreor Runny</t>
        </is>
      </c>
      <c r="G34" s="361" t="inlineStr">
        <is>
          <t>Эссенция «Ла Серарл Дореор Ранни»</t>
        </is>
      </c>
      <c r="H34" s="361" t="inlineStr">
        <is>
          <t>face serum</t>
        </is>
      </c>
      <c r="I34" s="361" t="n"/>
      <c r="J34" s="361" t="n"/>
      <c r="K34" s="361" t="inlineStr">
        <is>
          <t>0.119</t>
        </is>
      </c>
      <c r="L34" s="361" t="inlineStr"/>
      <c r="M34" s="361" t="inlineStr"/>
      <c r="N34" s="361" t="inlineStr"/>
      <c r="O34" s="361" t="n"/>
      <c r="P34" s="361" t="inlineStr">
        <is>
          <t>3387</t>
        </is>
      </c>
      <c r="Q34" s="361" t="inlineStr">
        <is>
          <t>0</t>
        </is>
      </c>
      <c r="R34" s="361" t="inlineStr">
        <is>
          <t>В5353R</t>
        </is>
      </c>
      <c r="S34" s="361" t="inlineStr">
        <is>
          <t>ЕАЭС N RU Д-JP.РА12.В.00430/24 от 28.12.2024 действует до 27.12.2029</t>
        </is>
      </c>
      <c r="T34" s="361" t="inlineStr">
        <is>
          <t>RELENT</t>
        </is>
      </c>
    </row>
    <row r="35">
      <c r="A35" s="361" t="inlineStr"/>
      <c r="B35" s="361" t="inlineStr"/>
      <c r="C35" s="361" t="inlineStr"/>
      <c r="D35" s="361" t="inlineStr">
        <is>
          <t>33.0</t>
        </is>
      </c>
      <c r="E35" s="361" t="inlineStr">
        <is>
          <t>《Relent》La Cerarl Doreor Cold 80g</t>
        </is>
      </c>
      <c r="F35" s="361" t="inlineStr">
        <is>
          <t>La Cerarl Doreor Cold</t>
        </is>
      </c>
      <c r="G35" s="361" t="inlineStr">
        <is>
          <t>Массажный крем для лица Ла Серал Дореор</t>
        </is>
      </c>
      <c r="H35" s="361" t="inlineStr">
        <is>
          <t>massage cream</t>
        </is>
      </c>
      <c r="I35" s="361" t="n"/>
      <c r="J35" s="361" t="n"/>
      <c r="K35" s="361" t="inlineStr">
        <is>
          <t>0.102</t>
        </is>
      </c>
      <c r="L35" s="361" t="inlineStr"/>
      <c r="M35" s="361" t="inlineStr"/>
      <c r="N35" s="361" t="inlineStr"/>
      <c r="O35" s="361" t="n"/>
      <c r="P35" s="361" t="inlineStr">
        <is>
          <t>2391</t>
        </is>
      </c>
      <c r="Q35" s="361" t="inlineStr">
        <is>
          <t>0</t>
        </is>
      </c>
      <c r="R35" s="361" t="inlineStr">
        <is>
          <t>В3369R</t>
        </is>
      </c>
      <c r="S35" s="361" t="inlineStr">
        <is>
          <t>ЕАЭС N RU Д-JP.РА03.В.90112/22 от 31.05.2022 действует до 29.05.2027</t>
        </is>
      </c>
      <c r="T35" s="361" t="inlineStr">
        <is>
          <t>Relent</t>
        </is>
      </c>
    </row>
    <row r="36">
      <c r="A36" s="100" t="n"/>
      <c r="B36" s="101" t="n"/>
      <c r="C36" s="423" t="n">
        <v>0</v>
      </c>
      <c r="D36" s="423" t="n">
        <v>0</v>
      </c>
      <c r="E36" s="424" t="inlineStr">
        <is>
          <t xml:space="preserve">  Sub Total １</t>
        </is>
      </c>
      <c r="F36" s="339" t="n"/>
      <c r="G36" s="425" t="n"/>
      <c r="H36" s="82" t="n"/>
      <c r="I36" s="426" t="n">
        <v>0</v>
      </c>
      <c r="J36" s="427" t="n">
        <v>0</v>
      </c>
      <c r="K36" s="427" t="n">
        <v>0</v>
      </c>
      <c r="L36" s="428" t="n">
        <v>0</v>
      </c>
      <c r="M36" s="429" t="n">
        <v>0</v>
      </c>
      <c r="N36" s="140" t="n">
        <v>0</v>
      </c>
      <c r="O36" s="430" t="n">
        <v>0</v>
      </c>
      <c r="Q36" s="431">
        <f>SUM(#REF!)</f>
        <v/>
      </c>
      <c r="R36" s="432" t="n"/>
    </row>
    <row r="37">
      <c r="D37" s="433">
        <f>'INVOICE(無償サンプル抜き価格)'!H20+'INVOICE(無償サンプル抜き価格)'!#REF!+'Invoice-4 (TESTER)'!E14</f>
        <v/>
      </c>
      <c r="Q37" s="434" t="n"/>
    </row>
    <row r="38">
      <c r="D38" s="435" t="n"/>
      <c r="M38" s="436" t="n"/>
      <c r="Q38" s="434" t="n"/>
    </row>
    <row r="39">
      <c r="N39" s="437" t="n"/>
    </row>
    <row r="40">
      <c r="M40" s="438" t="n"/>
      <c r="N40" s="437" t="n"/>
    </row>
    <row r="41">
      <c r="M41" s="438" t="n"/>
      <c r="N41" s="437" t="n"/>
      <c r="P41" s="439" t="n"/>
    </row>
    <row r="42">
      <c r="M42" s="440" t="n"/>
      <c r="N42" s="437" t="n"/>
      <c r="P42" s="439" t="n"/>
    </row>
    <row r="43">
      <c r="N43" s="441" t="n"/>
    </row>
    <row r="44">
      <c r="M44" s="436" t="n"/>
    </row>
  </sheetData>
  <autoFilter ref="A11:W14"/>
  <mergeCells count="1">
    <mergeCell ref="E36:G36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6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2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05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05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05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4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05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4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2" t="inlineStr">
        <is>
          <t>Case</t>
        </is>
      </c>
      <c r="D12" s="443" t="inlineStr">
        <is>
          <t>Q'ty</t>
        </is>
      </c>
      <c r="E12" s="444" t="inlineStr">
        <is>
          <t>Description of goods</t>
        </is>
      </c>
      <c r="F12" s="444" t="inlineStr">
        <is>
          <t>Наименование ДС англ</t>
        </is>
      </c>
      <c r="G12" s="444" t="inlineStr">
        <is>
          <t>Наименование ДС рус</t>
        </is>
      </c>
      <c r="H12" s="444" t="inlineStr">
        <is>
          <t>Contents</t>
        </is>
      </c>
      <c r="I12" s="445" t="inlineStr">
        <is>
          <t>Measurement</t>
        </is>
      </c>
      <c r="J12" s="445" t="n"/>
      <c r="K12" s="445" t="inlineStr">
        <is>
          <t>Net Weight(kg)</t>
        </is>
      </c>
      <c r="L12" s="445" t="n"/>
      <c r="M12" s="445" t="n"/>
      <c r="N12" s="445" t="inlineStr">
        <is>
          <t>Gross Weight</t>
        </is>
      </c>
      <c r="O12" s="446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361" t="inlineStr"/>
      <c r="B13" s="361" t="inlineStr"/>
      <c r="C13" s="361" t="inlineStr"/>
      <c r="D13" s="361" t="inlineStr">
        <is>
          <t>66.0</t>
        </is>
      </c>
      <c r="E13" s="361" t="inlineStr">
        <is>
          <t>《B-10》PREMIUM FACE MASK</t>
        </is>
      </c>
      <c r="F13" s="361" t="inlineStr">
        <is>
          <t>Be-10 PREMIUM FACE MASK</t>
        </is>
      </c>
      <c r="G13" s="361" t="inlineStr">
        <is>
          <t>Премиальная маска для лица B-10</t>
        </is>
      </c>
      <c r="H13" s="361" t="inlineStr">
        <is>
          <t>face mask</t>
        </is>
      </c>
      <c r="I13" s="361" t="inlineStr">
        <is>
          <t>0.028</t>
        </is>
      </c>
      <c r="J13" s="361" t="inlineStr">
        <is>
          <t>0.112</t>
        </is>
      </c>
      <c r="K13" s="361" t="inlineStr">
        <is>
          <t>0.177</t>
        </is>
      </c>
      <c r="L13" s="361" t="inlineStr"/>
      <c r="M13" s="361" t="inlineStr"/>
      <c r="N13" s="361" t="inlineStr"/>
      <c r="O13" s="361" t="inlineStr">
        <is>
          <t>36</t>
        </is>
      </c>
      <c r="P13" s="361" t="inlineStr">
        <is>
          <t>1750</t>
        </is>
      </c>
      <c r="Q13" s="361" t="inlineStr">
        <is>
          <t>336000</t>
        </is>
      </c>
      <c r="R13" s="361" t="inlineStr">
        <is>
          <t>B1002</t>
        </is>
      </c>
      <c r="S13" s="361" t="inlineStr">
        <is>
          <t>ЕАЭС N RU Д-JP.РА09.В.12017/22 от 15.12.2022 действует до 14.12.2027</t>
        </is>
      </c>
      <c r="T13" s="361" t="inlineStr">
        <is>
          <t>B-10</t>
        </is>
      </c>
    </row>
    <row r="14" ht="24" customHeight="1" s="338" thickBot="1">
      <c r="A14" s="361" t="inlineStr"/>
      <c r="B14" s="361" t="inlineStr"/>
      <c r="C14" s="361" t="inlineStr"/>
      <c r="D14" s="361" t="inlineStr">
        <is>
          <t>77.0</t>
        </is>
      </c>
      <c r="E14" s="361" t="inlineStr">
        <is>
          <t>《B-10》PREMIUM BC EYE SHEET</t>
        </is>
      </c>
      <c r="F14" s="361" t="inlineStr">
        <is>
          <t>Be-10 PREMIUM BIO CELL EYE SHEET</t>
        </is>
      </c>
      <c r="G14" s="361" t="inlineStr">
        <is>
          <t>Премиальные патчи для кожи вокруг глаз на биоцеллюлозной основе Be-10</t>
        </is>
      </c>
      <c r="H14" s="361" t="inlineStr">
        <is>
          <t>eye mask</t>
        </is>
      </c>
      <c r="I14" s="361" t="inlineStr">
        <is>
          <t>0.023</t>
        </is>
      </c>
      <c r="J14" s="361" t="inlineStr">
        <is>
          <t>0.161</t>
        </is>
      </c>
      <c r="K14" s="361" t="inlineStr">
        <is>
          <t>0.237</t>
        </is>
      </c>
      <c r="L14" s="361" t="inlineStr"/>
      <c r="M14" s="361" t="inlineStr"/>
      <c r="N14" s="361" t="inlineStr"/>
      <c r="O14" s="361" t="inlineStr">
        <is>
          <t>49</t>
        </is>
      </c>
      <c r="P14" s="361" t="inlineStr">
        <is>
          <t>2406</t>
        </is>
      </c>
      <c r="Q14" s="361" t="inlineStr">
        <is>
          <t>454734</t>
        </is>
      </c>
      <c r="R14" s="361" t="inlineStr">
        <is>
          <t>B1001</t>
        </is>
      </c>
      <c r="S14" s="361" t="inlineStr">
        <is>
          <t>ЕАЭС N RU Д-JP.РА09.В.11989/22 от 15.12.2022 действует до 14.12.2027</t>
        </is>
      </c>
      <c r="T14" s="361" t="inlineStr">
        <is>
          <t>B-10</t>
        </is>
      </c>
    </row>
    <row r="15" ht="32.1" customFormat="1" customHeight="1" s="12">
      <c r="A15" s="361" t="inlineStr"/>
      <c r="B15" s="361" t="inlineStr"/>
      <c r="C15" s="361" t="inlineStr"/>
      <c r="D15" s="361" t="inlineStr">
        <is>
          <t>56.0</t>
        </is>
      </c>
      <c r="E15" s="361" t="n"/>
      <c r="F15" s="361" t="n"/>
      <c r="G15" s="361" t="n"/>
      <c r="H15" s="361" t="n"/>
      <c r="I15" s="361" t="n"/>
      <c r="J15" s="361" t="n"/>
      <c r="K15" s="361" t="n"/>
      <c r="L15" s="361" t="inlineStr"/>
      <c r="M15" s="361" t="inlineStr"/>
      <c r="N15" s="361" t="inlineStr"/>
      <c r="O15" s="361" t="n"/>
      <c r="P15" s="361" t="n"/>
      <c r="Q15" s="361" t="n"/>
      <c r="R15" s="361" t="n"/>
      <c r="S15" s="361" t="n"/>
      <c r="T15" s="361" t="n"/>
    </row>
    <row r="16">
      <c r="A16" s="361" t="inlineStr"/>
      <c r="B16" s="361" t="inlineStr"/>
      <c r="C16" s="361" t="inlineStr"/>
      <c r="D16" s="361" t="inlineStr">
        <is>
          <t>77.0</t>
        </is>
      </c>
      <c r="E16" s="361" t="n"/>
      <c r="F16" s="361" t="n"/>
      <c r="G16" s="361" t="n"/>
      <c r="H16" s="361" t="n"/>
      <c r="I16" s="361" t="n"/>
      <c r="J16" s="361" t="n"/>
      <c r="K16" s="361" t="n"/>
      <c r="L16" s="361" t="inlineStr"/>
      <c r="M16" s="361" t="inlineStr"/>
      <c r="N16" s="361" t="inlineStr"/>
      <c r="O16" s="361" t="n"/>
      <c r="P16" s="361" t="n"/>
      <c r="Q16" s="361" t="n"/>
      <c r="R16" s="361" t="n"/>
      <c r="S16" s="361" t="n"/>
      <c r="T16" s="361" t="n"/>
    </row>
    <row r="17">
      <c r="A17" s="361" t="inlineStr"/>
      <c r="B17" s="361" t="inlineStr"/>
      <c r="C17" s="361" t="inlineStr"/>
      <c r="D17" s="361" t="inlineStr">
        <is>
          <t>65.0</t>
        </is>
      </c>
      <c r="E17" s="361" t="n"/>
      <c r="F17" s="361" t="n"/>
      <c r="G17" s="361" t="n"/>
      <c r="H17" s="361" t="n"/>
      <c r="I17" s="361" t="n"/>
      <c r="J17" s="361" t="n"/>
      <c r="K17" s="361" t="n"/>
      <c r="L17" s="361" t="inlineStr"/>
      <c r="M17" s="361" t="inlineStr"/>
      <c r="N17" s="361" t="inlineStr"/>
      <c r="O17" s="361" t="n"/>
      <c r="P17" s="361" t="n"/>
      <c r="Q17" s="361" t="n"/>
      <c r="R17" s="361" t="n"/>
      <c r="S17" s="361" t="n"/>
      <c r="T17" s="361" t="n"/>
    </row>
    <row r="18">
      <c r="A18" s="361" t="inlineStr"/>
      <c r="B18" s="361" t="inlineStr"/>
      <c r="C18" s="361" t="inlineStr"/>
      <c r="D18" s="361" t="inlineStr">
        <is>
          <t>56.0</t>
        </is>
      </c>
      <c r="E18" s="361" t="n"/>
      <c r="F18" s="361" t="n"/>
      <c r="G18" s="361" t="n"/>
      <c r="H18" s="361" t="n"/>
      <c r="I18" s="361" t="n"/>
      <c r="J18" s="361" t="n"/>
      <c r="K18" s="361" t="n"/>
      <c r="L18" s="361" t="inlineStr"/>
      <c r="M18" s="361" t="inlineStr"/>
      <c r="N18" s="361" t="inlineStr"/>
      <c r="O18" s="361" t="n"/>
      <c r="P18" s="361" t="n"/>
      <c r="Q18" s="361" t="n"/>
      <c r="R18" s="361" t="n"/>
      <c r="S18" s="361" t="n"/>
      <c r="T18" s="361" t="n"/>
    </row>
    <row r="19">
      <c r="A19" s="361" t="inlineStr"/>
      <c r="B19" s="361" t="inlineStr"/>
      <c r="C19" s="361" t="inlineStr"/>
      <c r="D19" s="361" t="inlineStr">
        <is>
          <t>90.0</t>
        </is>
      </c>
      <c r="E19" s="361" t="inlineStr">
        <is>
          <t>《Lapidem》NUTRITION MOIST BODY CREAM 300 ml</t>
        </is>
      </c>
      <c r="F19" s="361" t="inlineStr">
        <is>
          <t>Lapidem NUTRITION MOIST BODY CREAM.</t>
        </is>
      </c>
      <c r="G19" s="361" t="inlineStr">
        <is>
          <t>Крем для тела Увлажнение и питание Lapidem.</t>
        </is>
      </c>
      <c r="H19" s="361" t="inlineStr">
        <is>
          <t>body cream</t>
        </is>
      </c>
      <c r="I19" s="361" t="n"/>
      <c r="J19" s="361" t="n"/>
      <c r="K19" s="361" t="inlineStr">
        <is>
          <t>0.37</t>
        </is>
      </c>
      <c r="L19" s="361" t="inlineStr"/>
      <c r="M19" s="361" t="inlineStr"/>
      <c r="N19" s="361" t="inlineStr"/>
      <c r="O19" s="361" t="n"/>
      <c r="P19" s="361" t="inlineStr">
        <is>
          <t>4659</t>
        </is>
      </c>
      <c r="Q19" s="361" t="inlineStr">
        <is>
          <t>0</t>
        </is>
      </c>
      <c r="R19" s="361" t="inlineStr">
        <is>
          <t>LP29</t>
        </is>
      </c>
      <c r="S19" s="361" t="inlineStr">
        <is>
          <t>ЕАЭС N RU Д-JP.РА04.В.17897/24  от 07.05.2024 действует до 06.05.2029</t>
        </is>
      </c>
      <c r="T19" s="361" t="inlineStr">
        <is>
          <t>Lapidem</t>
        </is>
      </c>
    </row>
    <row r="20">
      <c r="A20" s="361" t="inlineStr"/>
      <c r="B20" s="361" t="inlineStr"/>
      <c r="C20" s="361" t="inlineStr"/>
      <c r="D20" s="361" t="inlineStr">
        <is>
          <t>10.0</t>
        </is>
      </c>
      <c r="E20" s="361" t="inlineStr">
        <is>
          <t>《Lapidem PRO》CLEAR WATERY CLEANSING GEL 500ml</t>
        </is>
      </c>
      <c r="F20" s="361" t="n"/>
      <c r="G20" s="361" t="n"/>
      <c r="H20" s="361" t="inlineStr">
        <is>
          <t>face cleansing</t>
        </is>
      </c>
      <c r="I20" s="361" t="n"/>
      <c r="J20" s="361" t="n"/>
      <c r="K20" s="361" t="inlineStr">
        <is>
          <t>0.535</t>
        </is>
      </c>
      <c r="L20" s="361" t="inlineStr"/>
      <c r="M20" s="361" t="inlineStr"/>
      <c r="N20" s="361" t="inlineStr"/>
      <c r="O20" s="361" t="n"/>
      <c r="P20" s="361" t="inlineStr">
        <is>
          <t>7635</t>
        </is>
      </c>
      <c r="Q20" s="361" t="inlineStr">
        <is>
          <t>0</t>
        </is>
      </c>
      <c r="R20" s="361" t="inlineStr">
        <is>
          <t>LPD-0196</t>
        </is>
      </c>
      <c r="S20" s="361" t="inlineStr">
        <is>
          <t>письсмо № 527/25 от 25.07.2025 г.</t>
        </is>
      </c>
      <c r="T20" s="361" t="inlineStr">
        <is>
          <t>LAPIDEM</t>
        </is>
      </c>
    </row>
    <row r="21">
      <c r="A21" s="361" t="inlineStr"/>
      <c r="B21" s="361" t="inlineStr"/>
      <c r="C21" s="361" t="inlineStr"/>
      <c r="D21" s="361" t="inlineStr">
        <is>
          <t>44.0</t>
        </is>
      </c>
      <c r="E21" s="361" t="inlineStr">
        <is>
          <t>《Lapidem PRO》 RITUAL SMOOTH MATTE TOUCH CREAM 100ml</t>
        </is>
      </c>
      <c r="F21" s="361" t="inlineStr">
        <is>
          <t>Lapidem PRO RITUAL SMOOTH MATTE TOUCH CREAM. 100ml</t>
        </is>
      </c>
      <c r="G21" s="361" t="inlineStr">
        <is>
          <t>Матирующий смягчающий крем Ритуал Lapidem.</t>
        </is>
      </c>
      <c r="H21" s="361" t="inlineStr">
        <is>
          <t>face cream</t>
        </is>
      </c>
      <c r="I21" s="361" t="n"/>
      <c r="J21" s="361" t="n"/>
      <c r="K21" s="361" t="inlineStr">
        <is>
          <t>0.215</t>
        </is>
      </c>
      <c r="L21" s="361" t="inlineStr"/>
      <c r="M21" s="361" t="inlineStr"/>
      <c r="N21" s="361" t="inlineStr"/>
      <c r="O21" s="361" t="n"/>
      <c r="P21" s="361" t="inlineStr">
        <is>
          <t>12941</t>
        </is>
      </c>
      <c r="Q21" s="361" t="inlineStr">
        <is>
          <t>0</t>
        </is>
      </c>
      <c r="R21" s="361" t="inlineStr">
        <is>
          <t>LP182P</t>
        </is>
      </c>
      <c r="S21" s="361" t="inlineStr">
        <is>
          <t>ЕАЭС N RU Д-JP.РА03.В.41392/25 от 07.04.2025 действует до 06.04.2030</t>
        </is>
      </c>
      <c r="T21" s="361" t="inlineStr">
        <is>
          <t>Lapidem</t>
        </is>
      </c>
    </row>
    <row r="22">
      <c r="A22" s="361" t="inlineStr"/>
      <c r="B22" s="361" t="inlineStr"/>
      <c r="C22" s="361" t="inlineStr"/>
      <c r="D22" s="361" t="inlineStr">
        <is>
          <t>32.0</t>
        </is>
      </c>
      <c r="E22" s="361" t="inlineStr">
        <is>
          <t>《Lapidem PRO》 RITUAL Dewy Jelly Scrub 200ml</t>
        </is>
      </c>
      <c r="F22" s="361" t="inlineStr">
        <is>
          <t>Lapidem PRO RITUAL Dewy Jelly Scrub. 200ml</t>
        </is>
      </c>
      <c r="G22" s="361" t="inlineStr">
        <is>
          <t>Скраб-желе Ритуал Lapidem.</t>
        </is>
      </c>
      <c r="H22" s="361" t="inlineStr">
        <is>
          <t>face scrub</t>
        </is>
      </c>
      <c r="I22" s="361" t="n"/>
      <c r="J22" s="361" t="n"/>
      <c r="K22" s="361" t="inlineStr">
        <is>
          <t>0.205</t>
        </is>
      </c>
      <c r="L22" s="361" t="inlineStr"/>
      <c r="M22" s="361" t="inlineStr"/>
      <c r="N22" s="361" t="inlineStr"/>
      <c r="O22" s="361" t="n"/>
      <c r="P22" s="361" t="inlineStr">
        <is>
          <t>18118</t>
        </is>
      </c>
      <c r="Q22" s="361" t="inlineStr">
        <is>
          <t>0</t>
        </is>
      </c>
      <c r="R22" s="361" t="inlineStr">
        <is>
          <t>LP178P</t>
        </is>
      </c>
      <c r="S22" s="361" t="inlineStr">
        <is>
          <t>ЕАЭС N RU Д-JP.РА04.В.85329/25 от 03.06.2025 действует до 02.06.2030</t>
        </is>
      </c>
      <c r="T22" s="361" t="inlineStr">
        <is>
          <t>Lapidem</t>
        </is>
      </c>
    </row>
    <row r="23">
      <c r="A23" s="361" t="inlineStr"/>
      <c r="B23" s="361" t="inlineStr"/>
      <c r="C23" s="361" t="inlineStr"/>
      <c r="D23" s="361" t="inlineStr">
        <is>
          <t>32.0</t>
        </is>
      </c>
      <c r="E23" s="361" t="inlineStr">
        <is>
          <t>LAPIDEM RITUAL OKIYOME SERUM 60ml</t>
        </is>
      </c>
      <c r="F23" s="361" t="inlineStr">
        <is>
          <t>Lapidem  PRO RITUAL OKIYOME SERUM. 60ml</t>
        </is>
      </c>
      <c r="G23" s="361" t="inlineStr">
        <is>
          <t>Смягчающая отшелушивающая сыворотка Окиёмэ Ритуал Lapidem.</t>
        </is>
      </c>
      <c r="H23" s="361" t="inlineStr">
        <is>
          <t>face serum</t>
        </is>
      </c>
      <c r="I23" s="361" t="n"/>
      <c r="J23" s="361" t="n"/>
      <c r="K23" s="361" t="inlineStr">
        <is>
          <t>0.199</t>
        </is>
      </c>
      <c r="L23" s="361" t="inlineStr"/>
      <c r="M23" s="361" t="inlineStr"/>
      <c r="N23" s="361" t="inlineStr"/>
      <c r="O23" s="361" t="n"/>
      <c r="P23" s="361" t="inlineStr">
        <is>
          <t>10871</t>
        </is>
      </c>
      <c r="Q23" s="361" t="inlineStr">
        <is>
          <t>130452</t>
        </is>
      </c>
      <c r="R23" s="361" t="inlineStr">
        <is>
          <t>LP179</t>
        </is>
      </c>
      <c r="S23" s="361" t="inlineStr">
        <is>
          <t>ЕАЭС N RU Д-JP.РА03.В.41493/25 от 07.04.2025 действует до 06.04.2030</t>
        </is>
      </c>
      <c r="T23" s="361" t="inlineStr">
        <is>
          <t>Lapidem</t>
        </is>
      </c>
    </row>
    <row r="24">
      <c r="A24" s="361" t="inlineStr"/>
      <c r="B24" s="361" t="inlineStr"/>
      <c r="C24" s="361" t="inlineStr"/>
      <c r="D24" s="361" t="inlineStr">
        <is>
          <t>32.0</t>
        </is>
      </c>
      <c r="E24" s="361" t="inlineStr">
        <is>
          <t>《Lapidem》BATH &amp; MASSAGE OIL02 (CALM) 120ml</t>
        </is>
      </c>
      <c r="F24" s="361" t="inlineStr">
        <is>
          <t>Five Elements Bath and massage Oil Calm</t>
        </is>
      </c>
      <c r="G24" s="361" t="inlineStr">
        <is>
          <t>Масло для массажа и ванны "Умиротворение" "Пять Элементов"</t>
        </is>
      </c>
      <c r="H24" s="361" t="inlineStr">
        <is>
          <t>oil</t>
        </is>
      </c>
      <c r="I24" s="361" t="n"/>
      <c r="J24" s="361" t="n"/>
      <c r="K24" s="361" t="inlineStr">
        <is>
          <t>0.31</t>
        </is>
      </c>
      <c r="L24" s="361" t="inlineStr"/>
      <c r="M24" s="361" t="inlineStr"/>
      <c r="N24" s="361" t="inlineStr"/>
      <c r="O24" s="361" t="n"/>
      <c r="P24" s="361" t="inlineStr">
        <is>
          <t>4982</t>
        </is>
      </c>
      <c r="Q24" s="361" t="inlineStr">
        <is>
          <t>0</t>
        </is>
      </c>
      <c r="R24" s="361" t="inlineStr">
        <is>
          <t>LP06-120</t>
        </is>
      </c>
      <c r="S24" s="361" t="inlineStr">
        <is>
          <t>ЕАЭС N RU Д-JP.РА03.В.05804/24 от 25.03.2024 действует до 24.03.2029</t>
        </is>
      </c>
      <c r="T24" s="361" t="inlineStr">
        <is>
          <t>FIVE ELEMENTS</t>
        </is>
      </c>
    </row>
    <row r="25">
      <c r="A25" s="361" t="inlineStr"/>
      <c r="B25" s="361" t="inlineStr"/>
      <c r="C25" s="361" t="inlineStr"/>
      <c r="D25" s="361" t="inlineStr">
        <is>
          <t>32.0</t>
        </is>
      </c>
      <c r="E25" s="361" t="inlineStr">
        <is>
          <t>《Sunsorit》 Bright BC Mask</t>
        </is>
      </c>
      <c r="F25" s="361" t="inlineStr">
        <is>
          <t>Sunsorit Bright BC Mask</t>
        </is>
      </c>
      <c r="G25" s="361" t="inlineStr">
        <is>
          <t>Маска, выравнивающая цвет кжи лица на основе биоцеллюлозы Сансорит</t>
        </is>
      </c>
      <c r="H25" s="361" t="inlineStr">
        <is>
          <t>face mask</t>
        </is>
      </c>
      <c r="I25" s="361" t="n"/>
      <c r="J25" s="361" t="inlineStr">
        <is>
          <t>0</t>
        </is>
      </c>
      <c r="K25" s="361" t="inlineStr">
        <is>
          <t>0.05</t>
        </is>
      </c>
      <c r="L25" s="361" t="inlineStr"/>
      <c r="M25" s="361" t="inlineStr"/>
      <c r="N25" s="361" t="inlineStr"/>
      <c r="O25" s="361" t="inlineStr">
        <is>
          <t>0</t>
        </is>
      </c>
      <c r="P25" s="361" t="inlineStr">
        <is>
          <t>789</t>
        </is>
      </c>
      <c r="Q25" s="361" t="inlineStr">
        <is>
          <t>0</t>
        </is>
      </c>
      <c r="R25" s="361" t="inlineStr">
        <is>
          <t>1020190</t>
        </is>
      </c>
      <c r="S25" s="361" t="inlineStr">
        <is>
          <t>ЕАЭС N RU Д-JP.РА06.В.88817/24 от 08.08.2024 действует до 06.08.2029</t>
        </is>
      </c>
      <c r="T25" s="361" t="inlineStr">
        <is>
          <t>Sunsorit</t>
        </is>
      </c>
    </row>
    <row r="26">
      <c r="A26" s="361" t="inlineStr"/>
      <c r="B26" s="361" t="inlineStr"/>
      <c r="C26" s="361" t="inlineStr"/>
      <c r="D26" s="361" t="inlineStr">
        <is>
          <t>5.0</t>
        </is>
      </c>
      <c r="E26" s="361" t="inlineStr">
        <is>
          <t>LABO+  Re.pair Milk  PROF</t>
        </is>
      </c>
      <c r="F26" s="361" t="inlineStr">
        <is>
          <t>LABO+ Re.pair Milk</t>
        </is>
      </c>
      <c r="G26" s="361" t="inlineStr">
        <is>
          <t>Восстанавливающая эмульсия LABO+</t>
        </is>
      </c>
      <c r="H26" s="361" t="inlineStr">
        <is>
          <t>face milk</t>
        </is>
      </c>
      <c r="I26" s="361" t="n"/>
      <c r="J26" s="361" t="n"/>
      <c r="K26" s="361" t="inlineStr">
        <is>
          <t>0.19</t>
        </is>
      </c>
      <c r="L26" s="361" t="inlineStr"/>
      <c r="M26" s="361" t="inlineStr"/>
      <c r="N26" s="361" t="inlineStr"/>
      <c r="O26" s="361" t="n"/>
      <c r="P26" s="361" t="inlineStr">
        <is>
          <t>5200</t>
        </is>
      </c>
      <c r="Q26" s="361" t="inlineStr">
        <is>
          <t>0</t>
        </is>
      </c>
      <c r="R26" s="361" t="inlineStr">
        <is>
          <t>LBP04</t>
        </is>
      </c>
      <c r="S26" s="361" t="inlineStr">
        <is>
          <t>ЕАЭС N RU Д-JP.АБ47.В.08749/20 от 08.09.2020 действует до 07.09.2025</t>
        </is>
      </c>
      <c r="T26" s="361" t="inlineStr">
        <is>
          <t>CBS Cosmetics</t>
        </is>
      </c>
    </row>
    <row r="27">
      <c r="A27" s="361" t="inlineStr"/>
      <c r="B27" s="361" t="inlineStr"/>
      <c r="C27" s="361" t="inlineStr"/>
      <c r="D27" s="361" t="inlineStr">
        <is>
          <t>77.0</t>
        </is>
      </c>
      <c r="E27" s="361" t="inlineStr">
        <is>
          <t>LABO+  SP Stinger</t>
        </is>
      </c>
      <c r="F27" s="361" t="inlineStr">
        <is>
          <t>Lab Plus SP Stinger</t>
        </is>
      </c>
      <c r="G27" s="361" t="inlineStr">
        <is>
          <t>Крем для ухода за возрастной кожей</t>
        </is>
      </c>
      <c r="H27" s="361" t="inlineStr">
        <is>
          <t>face serum</t>
        </is>
      </c>
      <c r="I27" s="361" t="n"/>
      <c r="J27" s="361" t="n"/>
      <c r="K27" s="361" t="inlineStr">
        <is>
          <t>0.118</t>
        </is>
      </c>
      <c r="L27" s="361" t="inlineStr"/>
      <c r="M27" s="361" t="inlineStr"/>
      <c r="N27" s="361" t="inlineStr"/>
      <c r="O27" s="361" t="n"/>
      <c r="P27" s="361" t="inlineStr">
        <is>
          <t>4956</t>
        </is>
      </c>
      <c r="Q27" s="361" t="inlineStr">
        <is>
          <t>0</t>
        </is>
      </c>
      <c r="R27" s="361" t="inlineStr">
        <is>
          <t>LB0011</t>
        </is>
      </c>
      <c r="S27" s="361" t="inlineStr">
        <is>
          <t>ЕАЭС N RU Д-JP.РА06.В.31976/22 от 08.09.2022 действует до 07.09.2027</t>
        </is>
      </c>
      <c r="T27" s="361" t="inlineStr">
        <is>
          <t>Lab Plus</t>
        </is>
      </c>
    </row>
    <row r="28">
      <c r="A28" s="361" t="inlineStr"/>
      <c r="B28" s="361" t="inlineStr"/>
      <c r="C28" s="361" t="inlineStr"/>
      <c r="D28" s="361" t="inlineStr">
        <is>
          <t>5.0</t>
        </is>
      </c>
      <c r="E28" s="361" t="inlineStr">
        <is>
          <t>LABO+  Creamy Foam</t>
        </is>
      </c>
      <c r="F28" s="361" t="inlineStr">
        <is>
          <t>LABO+ Creamy Foam</t>
        </is>
      </c>
      <c r="G28" s="361" t="inlineStr">
        <is>
          <t>Очищающая крем пенка LABO+</t>
        </is>
      </c>
      <c r="H28" s="361" t="inlineStr">
        <is>
          <t>face wash</t>
        </is>
      </c>
      <c r="I28" s="361" t="n"/>
      <c r="J28" s="361" t="n"/>
      <c r="K28" s="361" t="inlineStr">
        <is>
          <t>0.14</t>
        </is>
      </c>
      <c r="L28" s="361" t="inlineStr"/>
      <c r="M28" s="361" t="inlineStr"/>
      <c r="N28" s="361" t="inlineStr"/>
      <c r="O28" s="361" t="inlineStr">
        <is>
          <t>0</t>
        </is>
      </c>
      <c r="P28" s="361" t="inlineStr">
        <is>
          <t>2113</t>
        </is>
      </c>
      <c r="Q28" s="361" t="inlineStr">
        <is>
          <t>0</t>
        </is>
      </c>
      <c r="R28" s="361" t="inlineStr">
        <is>
          <t>LB02</t>
        </is>
      </c>
      <c r="S28" s="361" t="inlineStr">
        <is>
          <t>ЕАЭС N RU Д-JP.АБ47.В.08751/20 от 08.09.2020 действует до 07.09.2025</t>
        </is>
      </c>
      <c r="T28" s="361" t="inlineStr">
        <is>
          <t>CBS Cosmetics</t>
        </is>
      </c>
    </row>
    <row r="29">
      <c r="A29" s="361" t="inlineStr"/>
      <c r="B29" s="361" t="inlineStr"/>
      <c r="C29" s="361" t="inlineStr"/>
      <c r="D29" s="361" t="inlineStr">
        <is>
          <t>3.0</t>
        </is>
      </c>
      <c r="E29" s="361" t="inlineStr">
        <is>
          <t>《ROSY DROP》 FURROWLESS MASK (25ml×6sheets)</t>
        </is>
      </c>
      <c r="F29" s="361" t="inlineStr">
        <is>
          <t>Rosy Drop Furrowless Mask</t>
        </is>
      </c>
      <c r="G29" s="361" t="inlineStr">
        <is>
          <t>Омолаживающая маска для лица Рози Дроп. 25 мл х 6 шт.</t>
        </is>
      </c>
      <c r="H29" s="361" t="inlineStr">
        <is>
          <t>face mask</t>
        </is>
      </c>
      <c r="I29" s="361" t="inlineStr">
        <is>
          <t>0.015</t>
        </is>
      </c>
      <c r="J29" s="361" t="n"/>
      <c r="K29" s="361" t="inlineStr">
        <is>
          <t>0.383</t>
        </is>
      </c>
      <c r="L29" s="361" t="inlineStr"/>
      <c r="M29" s="361" t="inlineStr"/>
      <c r="N29" s="361" t="inlineStr"/>
      <c r="O29" s="361" t="n"/>
      <c r="P29" s="361" t="inlineStr">
        <is>
          <t>5400</t>
        </is>
      </c>
      <c r="Q29" s="361" t="inlineStr">
        <is>
          <t>0</t>
        </is>
      </c>
      <c r="R29" s="361" t="inlineStr">
        <is>
          <t>RD06</t>
        </is>
      </c>
      <c r="S29" s="361" t="inlineStr">
        <is>
          <t>ЕАЭС N RU Д-JP.РА01.В.46661/24 от 26.01.2024 действует до 25.01.2029</t>
        </is>
      </c>
      <c r="T29" s="361" t="inlineStr">
        <is>
          <t>Rapport</t>
        </is>
      </c>
    </row>
    <row r="30">
      <c r="A30" s="361" t="inlineStr"/>
      <c r="B30" s="361" t="inlineStr"/>
      <c r="C30" s="361" t="inlineStr"/>
      <c r="D30" s="361" t="inlineStr">
        <is>
          <t>3.0</t>
        </is>
      </c>
      <c r="E30" s="361" t="inlineStr">
        <is>
          <t>《ROSY DROP》 Perfect Stretch Sheet</t>
        </is>
      </c>
      <c r="F30" s="361" t="inlineStr">
        <is>
          <t>Rosy Drop Perfect Stretch Sheet</t>
        </is>
      </c>
      <c r="G30" s="361" t="inlineStr">
        <is>
          <t>Идеальные патчи под глаза "Капля Розы"</t>
        </is>
      </c>
      <c r="H30" s="361" t="inlineStr">
        <is>
          <t>Eye mask</t>
        </is>
      </c>
      <c r="I30" s="361" t="inlineStr">
        <is>
          <t>0.043</t>
        </is>
      </c>
      <c r="J30" s="361" t="inlineStr">
        <is>
          <t>0.172</t>
        </is>
      </c>
      <c r="K30" s="361" t="inlineStr">
        <is>
          <t>0.275</t>
        </is>
      </c>
      <c r="L30" s="361" t="inlineStr"/>
      <c r="M30" s="361" t="inlineStr"/>
      <c r="N30" s="361" t="inlineStr"/>
      <c r="O30" s="361" t="inlineStr">
        <is>
          <t>56.8</t>
        </is>
      </c>
      <c r="P30" s="361" t="inlineStr">
        <is>
          <t>4500</t>
        </is>
      </c>
      <c r="Q30" s="361" t="inlineStr">
        <is>
          <t>900000</t>
        </is>
      </c>
      <c r="R30" s="361" t="inlineStr">
        <is>
          <t>RD01</t>
        </is>
      </c>
      <c r="S30" s="361" t="inlineStr">
        <is>
          <t>ЕАЭС N RU Д-JP.РА06.В.54126/24 от 30.07.2024 действует до 28.07.2029</t>
        </is>
      </c>
      <c r="T30" s="361" t="inlineStr">
        <is>
          <t>Rosy Drop</t>
        </is>
      </c>
    </row>
    <row r="31">
      <c r="A31" s="361" t="inlineStr"/>
      <c r="B31" s="361" t="inlineStr"/>
      <c r="C31" s="361" t="inlineStr"/>
      <c r="D31" s="361" t="inlineStr">
        <is>
          <t>3.0</t>
        </is>
      </c>
      <c r="E31" s="361" t="inlineStr">
        <is>
          <t>《Lapidem PRO》 RITUAL SMOOTH MATTE TOUCH CREAM 100ml</t>
        </is>
      </c>
      <c r="F31" s="361" t="inlineStr">
        <is>
          <t>Lapidem PRO RITUAL SMOOTH MATTE TOUCH CREAM. 100ml</t>
        </is>
      </c>
      <c r="G31" s="361" t="inlineStr">
        <is>
          <t>Матирующий смягчающий крем Ритуал Lapidem.</t>
        </is>
      </c>
      <c r="H31" s="361" t="inlineStr">
        <is>
          <t>face cream</t>
        </is>
      </c>
      <c r="I31" s="361" t="n"/>
      <c r="J31" s="361" t="n"/>
      <c r="K31" s="361" t="inlineStr">
        <is>
          <t>0.215</t>
        </is>
      </c>
      <c r="L31" s="361" t="inlineStr"/>
      <c r="M31" s="361" t="inlineStr"/>
      <c r="N31" s="361" t="inlineStr"/>
      <c r="O31" s="361" t="n"/>
      <c r="P31" s="361" t="inlineStr">
        <is>
          <t>12941</t>
        </is>
      </c>
      <c r="Q31" s="361" t="inlineStr">
        <is>
          <t>0</t>
        </is>
      </c>
      <c r="R31" s="361" t="inlineStr">
        <is>
          <t>LP182P</t>
        </is>
      </c>
      <c r="S31" s="361" t="inlineStr">
        <is>
          <t>ЕАЭС N RU Д-JP.РА03.В.41392/25 от 07.04.2025 действует до 06.04.2030</t>
        </is>
      </c>
      <c r="T31" s="361" t="inlineStr">
        <is>
          <t>Lapidem</t>
        </is>
      </c>
    </row>
    <row r="32">
      <c r="A32" s="361" t="inlineStr"/>
      <c r="B32" s="361" t="inlineStr"/>
      <c r="C32" s="361" t="inlineStr"/>
      <c r="D32" s="361" t="inlineStr">
        <is>
          <t>3.0</t>
        </is>
      </c>
      <c r="E32" s="361" t="inlineStr">
        <is>
          <t>《Lapidem PRO》 RITUAL Dewy Jelly Scrub 200ml</t>
        </is>
      </c>
      <c r="F32" s="361" t="inlineStr">
        <is>
          <t>Lapidem PRO RITUAL Dewy Jelly Scrub. 200ml</t>
        </is>
      </c>
      <c r="G32" s="361" t="inlineStr">
        <is>
          <t>Скраб-желе Ритуал Lapidem.</t>
        </is>
      </c>
      <c r="H32" s="361" t="inlineStr">
        <is>
          <t>face scrub</t>
        </is>
      </c>
      <c r="I32" s="361" t="n"/>
      <c r="J32" s="361" t="n"/>
      <c r="K32" s="361" t="inlineStr">
        <is>
          <t>0.205</t>
        </is>
      </c>
      <c r="L32" s="361" t="inlineStr"/>
      <c r="M32" s="361" t="inlineStr"/>
      <c r="N32" s="361" t="inlineStr"/>
      <c r="O32" s="361" t="n"/>
      <c r="P32" s="361" t="inlineStr">
        <is>
          <t>18118</t>
        </is>
      </c>
      <c r="Q32" s="361" t="inlineStr">
        <is>
          <t>0</t>
        </is>
      </c>
      <c r="R32" s="361" t="inlineStr">
        <is>
          <t>LP178P</t>
        </is>
      </c>
      <c r="S32" s="361" t="inlineStr">
        <is>
          <t>ЕАЭС N RU Д-JP.РА04.В.85329/25 от 03.06.2025 действует до 02.06.2030</t>
        </is>
      </c>
      <c r="T32" s="361" t="inlineStr">
        <is>
          <t>Lapidem</t>
        </is>
      </c>
    </row>
    <row r="33">
      <c r="A33" s="361" t="inlineStr"/>
      <c r="B33" s="361" t="inlineStr"/>
      <c r="C33" s="361" t="inlineStr"/>
      <c r="D33" s="361" t="inlineStr">
        <is>
          <t>3.0</t>
        </is>
      </c>
      <c r="E33" s="361" t="n"/>
      <c r="F33" s="361" t="n"/>
      <c r="G33" s="361" t="n"/>
      <c r="H33" s="361" t="n"/>
      <c r="I33" s="361" t="n"/>
      <c r="J33" s="361" t="n"/>
      <c r="K33" s="361" t="n"/>
      <c r="L33" s="361" t="inlineStr"/>
      <c r="M33" s="361" t="inlineStr"/>
      <c r="N33" s="361" t="inlineStr"/>
      <c r="O33" s="361" t="n"/>
      <c r="P33" s="361" t="n"/>
      <c r="Q33" s="361" t="n"/>
      <c r="R33" s="361" t="n"/>
      <c r="S33" s="361" t="n"/>
      <c r="T33" s="361" t="n"/>
    </row>
    <row r="34">
      <c r="A34" s="361" t="inlineStr"/>
      <c r="B34" s="361" t="inlineStr"/>
      <c r="C34" s="361" t="inlineStr"/>
      <c r="D34" s="361" t="inlineStr">
        <is>
          <t>3.0</t>
        </is>
      </c>
      <c r="E34" s="361" t="inlineStr">
        <is>
          <t>《Lapidem PRO》BATH &amp; MASSAGE OIL04 (BREATHE) 500ml</t>
        </is>
      </c>
      <c r="F34" s="361" t="inlineStr">
        <is>
          <t>Five Elements Bath and massage Oil Breathe</t>
        </is>
      </c>
      <c r="G34" s="361" t="inlineStr">
        <is>
          <t>Масло для массажа и ванны "Дыхание" "Пять Элементов"</t>
        </is>
      </c>
      <c r="H34" s="361" t="inlineStr">
        <is>
          <t>oil</t>
        </is>
      </c>
      <c r="I34" s="361" t="n"/>
      <c r="J34" s="361" t="n"/>
      <c r="K34" s="361" t="inlineStr">
        <is>
          <t>0.55</t>
        </is>
      </c>
      <c r="L34" s="361" t="inlineStr"/>
      <c r="M34" s="361" t="inlineStr"/>
      <c r="N34" s="361" t="inlineStr"/>
      <c r="O34" s="361" t="n"/>
      <c r="P34" s="361" t="inlineStr">
        <is>
          <t>13588</t>
        </is>
      </c>
      <c r="Q34" s="361" t="inlineStr">
        <is>
          <t>0</t>
        </is>
      </c>
      <c r="R34" s="361" t="inlineStr">
        <is>
          <t>LP08P</t>
        </is>
      </c>
      <c r="S34" s="361" t="inlineStr">
        <is>
          <t>ЕАЭС N RU Д-JP.РА03.В.05804/24  от 25.03.2024 действует до 24.03.2029</t>
        </is>
      </c>
      <c r="T34" s="361" t="inlineStr">
        <is>
          <t>FIVE ELEMENTS</t>
        </is>
      </c>
    </row>
    <row r="35">
      <c r="A35" s="361" t="inlineStr"/>
      <c r="B35" s="361" t="inlineStr"/>
      <c r="C35" s="361" t="inlineStr"/>
      <c r="D35" s="361" t="inlineStr">
        <is>
          <t>3.0</t>
        </is>
      </c>
      <c r="E35" s="361" t="inlineStr">
        <is>
          <t>《Lapidem PRO》NUTRITION MOIST TREATMENT 1000 ml</t>
        </is>
      </c>
      <c r="F35" s="361" t="inlineStr">
        <is>
          <t>LAPIDEM NUTRITION MOIST TREATMENT</t>
        </is>
      </c>
      <c r="G35" s="361" t="inlineStr">
        <is>
          <t>Кондиционер-маска «Питание и Увлажнение» для волос Лапидем.</t>
        </is>
      </c>
      <c r="H35" s="361" t="inlineStr">
        <is>
          <t>hair treatment</t>
        </is>
      </c>
      <c r="I35" s="361" t="n"/>
      <c r="J35" s="361" t="n"/>
      <c r="K35" s="361" t="inlineStr">
        <is>
          <t>1.068</t>
        </is>
      </c>
      <c r="L35" s="361" t="inlineStr"/>
      <c r="M35" s="361" t="inlineStr"/>
      <c r="N35" s="361" t="inlineStr"/>
      <c r="O35" s="361" t="n"/>
      <c r="P35" s="361" t="inlineStr">
        <is>
          <t>5435</t>
        </is>
      </c>
      <c r="Q35" s="361" t="inlineStr">
        <is>
          <t>0</t>
        </is>
      </c>
      <c r="R35" s="361" t="inlineStr">
        <is>
          <t>LP26P</t>
        </is>
      </c>
      <c r="S35" s="361" t="inlineStr">
        <is>
          <t>ЕАЭС N RU Д-JP.РА04.В.58460/23 от 09.06.2023 действует до 08.06.2028</t>
        </is>
      </c>
      <c r="T35" s="361" t="inlineStr">
        <is>
          <t>LAPIDEM</t>
        </is>
      </c>
    </row>
    <row r="36">
      <c r="A36" s="361" t="inlineStr"/>
      <c r="B36" s="361" t="inlineStr"/>
      <c r="C36" s="361" t="inlineStr"/>
      <c r="D36" s="361" t="inlineStr">
        <is>
          <t>3.0</t>
        </is>
      </c>
      <c r="E36" s="361" t="inlineStr">
        <is>
          <t>《Lapidem》NUTRITION MOIST SHAMPOO 300 ml</t>
        </is>
      </c>
      <c r="F36" s="361" t="inlineStr">
        <is>
          <t>LAPIDEM NUTRITION MOIST SHAMPOO</t>
        </is>
      </c>
      <c r="G36" s="361" t="inlineStr">
        <is>
          <t>Шампунь «Питание и увлажнение» для волос Лапидем</t>
        </is>
      </c>
      <c r="H36" s="361" t="inlineStr">
        <is>
          <t>hair shampoo</t>
        </is>
      </c>
      <c r="I36" s="361" t="n"/>
      <c r="J36" s="361" t="n"/>
      <c r="K36" s="361" t="inlineStr">
        <is>
          <t>0.38</t>
        </is>
      </c>
      <c r="L36" s="361" t="inlineStr"/>
      <c r="M36" s="361" t="inlineStr"/>
      <c r="N36" s="361" t="inlineStr"/>
      <c r="O36" s="361" t="n"/>
      <c r="P36" s="361" t="inlineStr">
        <is>
          <t>1882</t>
        </is>
      </c>
      <c r="Q36" s="361" t="inlineStr">
        <is>
          <t>0</t>
        </is>
      </c>
      <c r="R36" s="361" t="inlineStr">
        <is>
          <t>LP25</t>
        </is>
      </c>
      <c r="S36" s="361" t="inlineStr">
        <is>
          <t>ЕАЭС N RU Д-JP.РА04.В.58480/23 от 09.06.2023 действует до 08.06.2028</t>
        </is>
      </c>
      <c r="T36" s="361" t="inlineStr">
        <is>
          <t>LAPIDEM</t>
        </is>
      </c>
    </row>
    <row r="37">
      <c r="A37" s="361" t="inlineStr"/>
      <c r="B37" s="361" t="inlineStr"/>
      <c r="C37" s="361" t="inlineStr"/>
      <c r="D37" s="361" t="inlineStr">
        <is>
          <t>3.0</t>
        </is>
      </c>
      <c r="E37" s="361" t="inlineStr">
        <is>
          <t>《Lapidem》BATH &amp; MASSAGE OIL01 (RELEASE) 120ml</t>
        </is>
      </c>
      <c r="F37" s="361" t="inlineStr">
        <is>
          <t>Five Elements Bath and massage Oil Release</t>
        </is>
      </c>
      <c r="G37" s="361" t="inlineStr">
        <is>
          <t>Масло для массажа и ванны "Релаксирующее" "Пять Элементов"</t>
        </is>
      </c>
      <c r="H37" s="361" t="inlineStr">
        <is>
          <t>oil</t>
        </is>
      </c>
      <c r="I37" s="361" t="n"/>
      <c r="J37" s="361" t="n"/>
      <c r="K37" s="361" t="inlineStr">
        <is>
          <t>0.31</t>
        </is>
      </c>
      <c r="L37" s="361" t="inlineStr"/>
      <c r="M37" s="361" t="inlineStr"/>
      <c r="N37" s="361" t="inlineStr"/>
      <c r="O37" s="361" t="n"/>
      <c r="P37" s="361" t="inlineStr">
        <is>
          <t>4982</t>
        </is>
      </c>
      <c r="Q37" s="361" t="inlineStr">
        <is>
          <t>0</t>
        </is>
      </c>
      <c r="R37" s="361" t="inlineStr">
        <is>
          <t>LP05-120</t>
        </is>
      </c>
      <c r="S37" s="361" t="inlineStr">
        <is>
          <t>ЕАЭС N RU Д-JP.РА03.В.05804/24 от 25.03.2024 действует до 24.03.2029</t>
        </is>
      </c>
      <c r="T37" s="361" t="inlineStr">
        <is>
          <t>FIVE ELEMENTS</t>
        </is>
      </c>
    </row>
    <row r="38">
      <c r="A38" s="361" t="inlineStr"/>
      <c r="B38" s="361" t="inlineStr"/>
      <c r="C38" s="361" t="inlineStr"/>
      <c r="D38" s="361" t="inlineStr">
        <is>
          <t>3.0</t>
        </is>
      </c>
      <c r="E38" s="361" t="inlineStr">
        <is>
          <t>《Lapidem》RITUAL Moisturizing G Mist 120ml</t>
        </is>
      </c>
      <c r="F38" s="361" t="inlineStr">
        <is>
          <t>LAPIDEM RITUAL Moisturizing Glow Mist</t>
        </is>
      </c>
      <c r="G38" s="361" t="inlineStr">
        <is>
          <t>Лапидем Увлажняющий лосьон-спрей Ритуал</t>
        </is>
      </c>
      <c r="H38" s="361" t="inlineStr">
        <is>
          <t>face lotion</t>
        </is>
      </c>
      <c r="I38" s="361" t="n"/>
      <c r="J38" s="361" t="n"/>
      <c r="K38" s="361" t="inlineStr">
        <is>
          <t>0.322</t>
        </is>
      </c>
      <c r="L38" s="361" t="inlineStr"/>
      <c r="M38" s="361" t="inlineStr"/>
      <c r="N38" s="361" t="inlineStr"/>
      <c r="O38" s="361" t="n"/>
      <c r="P38" s="361" t="inlineStr">
        <is>
          <t>7765</t>
        </is>
      </c>
      <c r="Q38" s="361" t="inlineStr">
        <is>
          <t>0</t>
        </is>
      </c>
      <c r="R38" s="361" t="inlineStr">
        <is>
          <t>LP23</t>
        </is>
      </c>
      <c r="S38" s="361" t="inlineStr">
        <is>
          <t>ЕАЭС N RU Д-JP.РА02.В.76840/23 от 27.03.2023 действует до 26.03.2028</t>
        </is>
      </c>
      <c r="T38" s="361" t="inlineStr">
        <is>
          <t>Lapidem</t>
        </is>
      </c>
    </row>
    <row r="39">
      <c r="A39" s="361" t="inlineStr"/>
      <c r="B39" s="361" t="inlineStr"/>
      <c r="C39" s="361" t="inlineStr"/>
      <c r="D39" s="361" t="inlineStr">
        <is>
          <t>3.0</t>
        </is>
      </c>
      <c r="E39" s="361" t="inlineStr">
        <is>
          <t>LAPIDEM RITUAL OKIYOME SERUM 60ml</t>
        </is>
      </c>
      <c r="F39" s="361" t="inlineStr">
        <is>
          <t>Lapidem  PRO RITUAL OKIYOME SERUM. 60ml</t>
        </is>
      </c>
      <c r="G39" s="361" t="inlineStr">
        <is>
          <t>Смягчающая отшелушивающая сыворотка Окиёмэ Ритуал Lapidem.</t>
        </is>
      </c>
      <c r="H39" s="361" t="inlineStr">
        <is>
          <t>face serum</t>
        </is>
      </c>
      <c r="I39" s="361" t="n"/>
      <c r="J39" s="361" t="n"/>
      <c r="K39" s="361" t="inlineStr">
        <is>
          <t>0.199</t>
        </is>
      </c>
      <c r="L39" s="361" t="inlineStr"/>
      <c r="M39" s="361" t="inlineStr"/>
      <c r="N39" s="361" t="inlineStr"/>
      <c r="O39" s="361" t="n"/>
      <c r="P39" s="361" t="inlineStr">
        <is>
          <t>10871</t>
        </is>
      </c>
      <c r="Q39" s="361" t="inlineStr">
        <is>
          <t>130452</t>
        </is>
      </c>
      <c r="R39" s="361" t="inlineStr">
        <is>
          <t>LP179</t>
        </is>
      </c>
      <c r="S39" s="361" t="inlineStr">
        <is>
          <t>ЕАЭС N RU Д-JP.РА03.В.41493/25 от 07.04.2025 действует до 06.04.2030</t>
        </is>
      </c>
      <c r="T39" s="361" t="inlineStr">
        <is>
          <t>Lapidem</t>
        </is>
      </c>
    </row>
    <row r="40">
      <c r="A40" s="361" t="inlineStr"/>
      <c r="B40" s="361" t="inlineStr"/>
      <c r="C40" s="361" t="inlineStr"/>
      <c r="D40" s="361" t="inlineStr">
        <is>
          <t>3.0</t>
        </is>
      </c>
      <c r="E40" s="361" t="inlineStr">
        <is>
          <t>《Atmore》BODY CREAM 400g</t>
        </is>
      </c>
      <c r="F40" s="361" t="inlineStr">
        <is>
          <t>Ryukyu Silhouette FACE&amp;BODY CREAM 37,1℃</t>
        </is>
      </c>
      <c r="G40" s="361" t="inlineStr">
        <is>
          <t>Крем массажный для лица и тела Рюкю Силуэт 37,1 ℃</t>
        </is>
      </c>
      <c r="H40" s="361" t="inlineStr">
        <is>
          <t>body cream</t>
        </is>
      </c>
      <c r="I40" s="361" t="inlineStr">
        <is>
          <t>0.037</t>
        </is>
      </c>
      <c r="J40" s="361" t="inlineStr">
        <is>
          <t>0</t>
        </is>
      </c>
      <c r="K40" s="361" t="inlineStr">
        <is>
          <t>0.585</t>
        </is>
      </c>
      <c r="L40" s="361" t="inlineStr"/>
      <c r="M40" s="361" t="inlineStr"/>
      <c r="N40" s="361" t="inlineStr"/>
      <c r="O40" s="361" t="inlineStr">
        <is>
          <t>0</t>
        </is>
      </c>
      <c r="P40" s="361" t="inlineStr">
        <is>
          <t>14000</t>
        </is>
      </c>
      <c r="Q40" s="361" t="inlineStr">
        <is>
          <t>0</t>
        </is>
      </c>
      <c r="R40" s="361" t="inlineStr">
        <is>
          <t>AT02</t>
        </is>
      </c>
      <c r="S40" s="361" t="inlineStr">
        <is>
          <t>ЕАЭС N RU Д-JP.РА03.В.43384/23 от 24.04.2023 действует до 23.04.2028</t>
        </is>
      </c>
      <c r="T40" s="361" t="inlineStr">
        <is>
          <t>Atmore</t>
        </is>
      </c>
    </row>
    <row r="41">
      <c r="A41" s="104" t="n"/>
      <c r="B41" s="105" t="n"/>
      <c r="C41" s="447" t="n"/>
      <c r="D41" s="448" t="n"/>
      <c r="E41" s="449" t="n"/>
      <c r="F41" s="449" t="n"/>
      <c r="G41" s="449" t="n"/>
      <c r="H41" s="449" t="n"/>
      <c r="I41" s="450" t="inlineStr">
        <is>
          <t>Case</t>
        </is>
      </c>
      <c r="J41" s="451" t="inlineStr">
        <is>
          <t>Total</t>
        </is>
      </c>
      <c r="K41" s="452" t="inlineStr">
        <is>
          <t>Case</t>
        </is>
      </c>
      <c r="L41" s="452" t="n"/>
      <c r="M41" s="112" t="inlineStr">
        <is>
          <t>Total</t>
        </is>
      </c>
      <c r="N41" s="450" t="inlineStr">
        <is>
          <t>Case</t>
        </is>
      </c>
      <c r="O41" s="113" t="inlineStr">
        <is>
          <t>Total</t>
        </is>
      </c>
      <c r="P41" s="97" t="n"/>
      <c r="Q41" s="95" t="n"/>
      <c r="R41" s="95" t="n"/>
      <c r="S41" s="285" t="n"/>
      <c r="T41" s="96" t="n"/>
      <c r="U41" s="96" t="n"/>
    </row>
    <row r="42">
      <c r="A42" s="79" t="n"/>
      <c r="B42" s="80" t="n"/>
      <c r="C42" s="423">
        <f>SUM(#REF!)</f>
        <v/>
      </c>
      <c r="D42" s="423">
        <f>SUM(#REF!)</f>
        <v/>
      </c>
      <c r="E42" s="424" t="inlineStr">
        <is>
          <t xml:space="preserve">  Sub Total 2</t>
        </is>
      </c>
      <c r="F42" s="339" t="n"/>
      <c r="G42" s="425" t="n"/>
      <c r="H42" s="82" t="n"/>
      <c r="I42" s="453" t="n">
        <v>0</v>
      </c>
      <c r="J42" s="454" t="n">
        <v>0</v>
      </c>
      <c r="K42" s="454" t="n">
        <v>0</v>
      </c>
      <c r="L42" s="455" t="n">
        <v>0</v>
      </c>
      <c r="M42" s="456" t="n">
        <v>0</v>
      </c>
      <c r="N42" s="86" t="n">
        <v>0</v>
      </c>
      <c r="O42" s="457" t="n">
        <v>0</v>
      </c>
      <c r="Q42" s="432">
        <f>SUM(#REF!)</f>
        <v/>
      </c>
      <c r="R42" s="432" t="n"/>
    </row>
    <row r="43">
      <c r="A43" s="26" t="n"/>
      <c r="B43" s="26" t="n"/>
      <c r="C43" s="458">
        <f>C14+'PL1'!C13</f>
        <v/>
      </c>
      <c r="D43" s="458">
        <f>D14+'PL1'!D13</f>
        <v/>
      </c>
      <c r="E43" s="26" t="n"/>
      <c r="F43" s="26" t="n"/>
      <c r="G43" s="26" t="n"/>
      <c r="H43" s="26" t="n"/>
      <c r="I43" s="26" t="n"/>
      <c r="J43" s="459">
        <f>J14+'PL1'!J13</f>
        <v/>
      </c>
      <c r="K43" s="26" t="n"/>
      <c r="L43" s="460" t="n"/>
      <c r="M43" s="459">
        <f>M14+'PL1'!M13</f>
        <v/>
      </c>
      <c r="N43" s="26" t="n"/>
      <c r="O43" s="461">
        <f>O14+'PL1'!O13</f>
        <v/>
      </c>
      <c r="P43" s="56" t="n"/>
      <c r="Q43" s="462">
        <f>Q14+'PL1'!Q13</f>
        <v/>
      </c>
      <c r="R43" s="56" t="n"/>
      <c r="S43" s="287" t="n"/>
      <c r="T43" s="288" t="n"/>
      <c r="U43" s="288" t="n"/>
    </row>
    <row r="44">
      <c r="D44" s="435" t="n"/>
      <c r="M44" s="463" t="n"/>
      <c r="Q44" s="52" t="n"/>
    </row>
    <row r="45">
      <c r="N45" s="437" t="n"/>
      <c r="Q45" s="52" t="n"/>
    </row>
    <row r="46">
      <c r="L46" s="33" t="inlineStr">
        <is>
          <t>HIMELABO</t>
        </is>
      </c>
      <c r="M46" s="438">
        <f>#REF!</f>
        <v/>
      </c>
      <c r="N46" s="437">
        <f>SUM('Invoice-2'!#REF!)</f>
        <v/>
      </c>
      <c r="Q46" s="52" t="n"/>
    </row>
    <row r="47">
      <c r="L47" s="33" t="inlineStr">
        <is>
          <t>SUNSORIT</t>
        </is>
      </c>
      <c r="M47" s="438">
        <f>SUM(#REF!)</f>
        <v/>
      </c>
      <c r="N47" s="441">
        <f>SUM('Invoice-2'!#REF!)</f>
        <v/>
      </c>
      <c r="P47" s="439" t="n"/>
      <c r="Q47" s="52" t="n"/>
    </row>
    <row r="48">
      <c r="L48" s="33" t="inlineStr">
        <is>
          <t>ELEGADOLL</t>
        </is>
      </c>
      <c r="M48" s="464">
        <f>SUM(#REF!)</f>
        <v/>
      </c>
      <c r="N48" s="437">
        <f>SUM('Invoice-2'!#REF!)+O20</f>
        <v/>
      </c>
      <c r="O48" s="33">
        <f>SUM('Invoice-5 (TESTER) '!#REF!)</f>
        <v/>
      </c>
      <c r="P48" s="439" t="n"/>
      <c r="Q48" s="52" t="n"/>
    </row>
    <row r="49">
      <c r="L49" s="33" t="inlineStr">
        <is>
          <t>MAYURI</t>
        </is>
      </c>
      <c r="M49" s="438">
        <f>SUM(#REF!)</f>
        <v/>
      </c>
      <c r="N49" s="441">
        <f>SUM('Invoice-2'!#REF!)+O21</f>
        <v/>
      </c>
      <c r="O49" s="33">
        <f>'Invoice-5 (TESTER) '!#REF!</f>
        <v/>
      </c>
    </row>
    <row r="50">
      <c r="L50" s="33" t="inlineStr">
        <is>
          <t>ATMORE</t>
        </is>
      </c>
      <c r="M50" s="438">
        <f>SUM(#REF!)</f>
        <v/>
      </c>
      <c r="N50" s="33">
        <f>'Invoice-2'!#REF!</f>
        <v/>
      </c>
    </row>
    <row r="51">
      <c r="L51" s="33" t="inlineStr">
        <is>
          <t>Dime Health</t>
        </is>
      </c>
      <c r="M51" s="438">
        <f>SUM(#REF!)</f>
        <v/>
      </c>
      <c r="N51" s="33">
        <f>SUM('Invoice-2'!#REF!)</f>
        <v/>
      </c>
    </row>
    <row r="52">
      <c r="L52" s="33" t="inlineStr">
        <is>
          <t>LAPIDEM</t>
        </is>
      </c>
      <c r="M52" s="438">
        <f>SUM(#REF!)+'PL1'!#REF!</f>
        <v/>
      </c>
      <c r="N52" s="33">
        <f>SUM('Invoice-2'!#REF!)</f>
        <v/>
      </c>
      <c r="O52" s="33">
        <f>SUM('Invoice-4 (TESTER)'!#REF!)</f>
        <v/>
      </c>
      <c r="Q52" s="53">
        <f>N24+O24</f>
        <v/>
      </c>
    </row>
    <row r="53">
      <c r="L53" s="33" t="inlineStr">
        <is>
          <t>ROSY</t>
        </is>
      </c>
      <c r="M53" s="438">
        <f>SUM(#REF!)</f>
        <v/>
      </c>
      <c r="N53" s="33">
        <f>SUM('Invoice-2'!#REF!)+O25</f>
        <v/>
      </c>
      <c r="O53" s="33">
        <f>SUM('Invoice-5 (TESTER) '!#REF!)</f>
        <v/>
      </c>
    </row>
    <row r="54">
      <c r="L54" s="33" t="inlineStr">
        <is>
          <t>ESTLABO</t>
        </is>
      </c>
    </row>
    <row r="55"/>
    <row r="56">
      <c r="M56" s="465">
        <f>#REF!+#REF!</f>
        <v/>
      </c>
    </row>
  </sheetData>
  <autoFilter ref="A11:W15"/>
  <mergeCells count="1">
    <mergeCell ref="E42:G42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8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4" t="inlineStr">
        <is>
          <t>梱包サイズ(Ｍ3）</t>
        </is>
      </c>
      <c r="J11" s="466" t="n"/>
      <c r="K11" s="414" t="inlineStr">
        <is>
          <t>ネット重量(kg)</t>
        </is>
      </c>
      <c r="L11" s="467" t="n"/>
      <c r="M11" s="466" t="n"/>
      <c r="N11" s="468" t="inlineStr">
        <is>
          <t>総重量(kg)</t>
        </is>
      </c>
      <c r="O11" s="469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361" t="inlineStr"/>
      <c r="B13" s="361" t="inlineStr"/>
      <c r="C13" s="361" t="inlineStr"/>
      <c r="D13" s="361" t="inlineStr">
        <is>
          <t>67.0</t>
        </is>
      </c>
      <c r="E13" s="361" t="inlineStr">
        <is>
          <t>《EVLISS》Make.iN VitaminC100 MOIST FACE MASK</t>
        </is>
      </c>
      <c r="F13" s="361" t="inlineStr">
        <is>
          <t>Make.iN VitaminC100 MOIST FACE MASK</t>
        </is>
      </c>
      <c r="G13" s="361" t="inlineStr">
        <is>
          <t>Увлажняющие маски на основе витамина С100.</t>
        </is>
      </c>
      <c r="H13" s="361" t="inlineStr">
        <is>
          <t>face mask</t>
        </is>
      </c>
      <c r="I13" s="361" t="inlineStr">
        <is>
          <t>0.024</t>
        </is>
      </c>
      <c r="J13" s="361" t="inlineStr">
        <is>
          <t>0</t>
        </is>
      </c>
      <c r="K13" s="361" t="inlineStr">
        <is>
          <t>0.4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380</t>
        </is>
      </c>
      <c r="Q13" s="361" t="inlineStr">
        <is>
          <t>0</t>
        </is>
      </c>
      <c r="R13" s="361" t="inlineStr">
        <is>
          <t>M04</t>
        </is>
      </c>
      <c r="S13" s="361" t="inlineStr">
        <is>
          <t>ЕАЭС N RU Д-JP.РА04.В.21689/24 от 08.05.2024 действует до 07.05.2029</t>
        </is>
      </c>
      <c r="T13" s="361" t="inlineStr">
        <is>
          <t>Make.iN</t>
        </is>
      </c>
    </row>
    <row r="14">
      <c r="A14" s="361" t="inlineStr"/>
      <c r="B14" s="361" t="inlineStr"/>
      <c r="C14" s="361" t="inlineStr"/>
      <c r="D14" s="361" t="inlineStr">
        <is>
          <t>67.0</t>
        </is>
      </c>
      <c r="E14" s="361" t="inlineStr">
        <is>
          <t>《Luxces》Res-Q Precious Liquid</t>
        </is>
      </c>
      <c r="F14" s="361" t="inlineStr">
        <is>
          <t>LUXCES Res-Q Precious Liquid.</t>
        </is>
      </c>
      <c r="G14" s="361" t="inlineStr">
        <is>
          <t>Концентрат на основе 29 минералов «Драгоценный эликсир»</t>
        </is>
      </c>
      <c r="H14" s="361" t="inlineStr">
        <is>
          <t>mineral essence</t>
        </is>
      </c>
      <c r="I14" s="361" t="n"/>
      <c r="J14" s="361" t="inlineStr">
        <is>
          <t>0</t>
        </is>
      </c>
      <c r="K14" s="361" t="inlineStr">
        <is>
          <t>0.112</t>
        </is>
      </c>
      <c r="L14" s="361" t="inlineStr"/>
      <c r="M14" s="361" t="inlineStr"/>
      <c r="N14" s="361" t="inlineStr"/>
      <c r="O14" s="361" t="inlineStr">
        <is>
          <t>0</t>
        </is>
      </c>
      <c r="P14" s="361" t="inlineStr">
        <is>
          <t>4000</t>
        </is>
      </c>
      <c r="Q14" s="361" t="inlineStr">
        <is>
          <t>480000</t>
        </is>
      </c>
      <c r="R14" s="361" t="inlineStr">
        <is>
          <t>LUX03</t>
        </is>
      </c>
      <c r="S14" s="361" t="inlineStr">
        <is>
          <t>ЕАЭС N RU Д-JP.РА04.В.11957/24  от 06.05.2024 действует до 05.05.2029</t>
        </is>
      </c>
      <c r="T14" s="361" t="inlineStr">
        <is>
          <t>LUXCES</t>
        </is>
      </c>
    </row>
    <row r="15">
      <c r="A15" s="361" t="inlineStr"/>
      <c r="B15" s="361" t="inlineStr"/>
      <c r="C15" s="361" t="inlineStr"/>
      <c r="D15" s="361" t="inlineStr">
        <is>
          <t>70.0</t>
        </is>
      </c>
      <c r="E15" s="361" t="n"/>
      <c r="F15" s="361" t="n"/>
      <c r="G15" s="361" t="n"/>
      <c r="H15" s="361" t="n"/>
      <c r="I15" s="361" t="n"/>
      <c r="J15" s="361" t="n"/>
      <c r="K15" s="361" t="n"/>
      <c r="L15" s="361" t="inlineStr"/>
      <c r="M15" s="361" t="inlineStr"/>
      <c r="N15" s="361" t="inlineStr"/>
      <c r="O15" s="361" t="n"/>
      <c r="P15" s="361" t="n"/>
      <c r="Q15" s="361" t="n"/>
      <c r="R15" s="361" t="n"/>
      <c r="S15" s="361" t="n"/>
      <c r="T15" s="361" t="n"/>
    </row>
    <row r="16">
      <c r="A16" s="361" t="inlineStr"/>
      <c r="B16" s="361" t="inlineStr"/>
      <c r="C16" s="361" t="inlineStr"/>
      <c r="D16" s="361" t="inlineStr">
        <is>
          <t>76.0</t>
        </is>
      </c>
      <c r="E16" s="361" t="inlineStr">
        <is>
          <t>Sakura Face Cream</t>
        </is>
      </c>
      <c r="F16" s="361" t="inlineStr">
        <is>
          <t>AISHODO Sakura Face Cream</t>
        </is>
      </c>
      <c r="G16" s="361" t="inlineStr">
        <is>
          <t>Крем для лица «Сакура» AISHODO</t>
        </is>
      </c>
      <c r="H16" s="361" t="inlineStr">
        <is>
          <t>face cream</t>
        </is>
      </c>
      <c r="I16" s="361" t="inlineStr">
        <is>
          <t>0.03</t>
        </is>
      </c>
      <c r="J16" s="361" t="inlineStr">
        <is>
          <t>0</t>
        </is>
      </c>
      <c r="K16" s="361" t="inlineStr">
        <is>
          <t>0.198</t>
        </is>
      </c>
      <c r="L16" s="361" t="inlineStr"/>
      <c r="M16" s="361" t="inlineStr"/>
      <c r="N16" s="361" t="inlineStr"/>
      <c r="O16" s="361" t="inlineStr">
        <is>
          <t>0</t>
        </is>
      </c>
      <c r="P16" s="361" t="inlineStr">
        <is>
          <t>1976</t>
        </is>
      </c>
      <c r="Q16" s="361" t="inlineStr">
        <is>
          <t>0</t>
        </is>
      </c>
      <c r="R16" s="361" t="inlineStr">
        <is>
          <t>AIS04</t>
        </is>
      </c>
      <c r="S16" s="361" t="inlineStr">
        <is>
          <t>ЕАЭС N RU Д-JP.РА04.В.65625/23 от 14.06.2023 действует до 13.06.2028</t>
        </is>
      </c>
      <c r="T16" s="361" t="inlineStr">
        <is>
          <t>AISHODO</t>
        </is>
      </c>
    </row>
    <row r="17">
      <c r="A17" s="361" t="inlineStr"/>
      <c r="B17" s="361" t="inlineStr"/>
      <c r="C17" s="361" t="inlineStr"/>
      <c r="D17" s="361" t="inlineStr">
        <is>
          <t>44.0</t>
        </is>
      </c>
      <c r="E17" s="361" t="n"/>
      <c r="F17" s="361" t="n"/>
      <c r="G17" s="361" t="n"/>
      <c r="H17" s="361" t="n"/>
      <c r="I17" s="361" t="n"/>
      <c r="J17" s="361" t="n"/>
      <c r="K17" s="361" t="n"/>
      <c r="L17" s="361" t="inlineStr"/>
      <c r="M17" s="361" t="inlineStr"/>
      <c r="N17" s="361" t="inlineStr"/>
      <c r="O17" s="361" t="n"/>
      <c r="P17" s="361" t="n"/>
      <c r="Q17" s="361" t="n"/>
      <c r="R17" s="361" t="n"/>
      <c r="S17" s="361" t="n"/>
      <c r="T17" s="361" t="n"/>
    </row>
    <row r="18">
      <c r="A18" s="361" t="inlineStr"/>
      <c r="B18" s="361" t="inlineStr"/>
      <c r="C18" s="361" t="inlineStr"/>
      <c r="D18" s="361" t="inlineStr">
        <is>
          <t>13.0</t>
        </is>
      </c>
      <c r="E18" s="361" t="n"/>
      <c r="F18" s="361" t="n"/>
      <c r="G18" s="361" t="n"/>
      <c r="H18" s="361" t="n"/>
      <c r="I18" s="361" t="n"/>
      <c r="J18" s="361" t="n"/>
      <c r="K18" s="361" t="n"/>
      <c r="L18" s="361" t="inlineStr"/>
      <c r="M18" s="361" t="inlineStr"/>
      <c r="N18" s="361" t="inlineStr"/>
      <c r="O18" s="361" t="n"/>
      <c r="P18" s="361" t="n"/>
      <c r="Q18" s="361" t="n"/>
      <c r="R18" s="361" t="n"/>
      <c r="S18" s="361" t="n"/>
      <c r="T18" s="361" t="n"/>
    </row>
    <row r="19">
      <c r="A19" s="361" t="inlineStr"/>
      <c r="B19" s="361" t="inlineStr"/>
      <c r="C19" s="361" t="inlineStr"/>
      <c r="D19" s="361" t="inlineStr">
        <is>
          <t>10.0</t>
        </is>
      </c>
      <c r="E19" s="361" t="inlineStr">
        <is>
          <t>《EVLISS》Make.iN BAKUCHIOL + CERAMIDE 10Days FACE MASK</t>
        </is>
      </c>
      <c r="F19" s="361" t="inlineStr">
        <is>
          <t>Make.iN BAKUCHIOL + CERAMIDE 10Days FACE MASK</t>
        </is>
      </c>
      <c r="G19" s="361" t="inlineStr">
        <is>
          <t>Маска на основе бакучиола и церамидов на 10 дней.</t>
        </is>
      </c>
      <c r="H19" s="361" t="inlineStr">
        <is>
          <t>face mask</t>
        </is>
      </c>
      <c r="I19" s="361" t="inlineStr">
        <is>
          <t>0.025</t>
        </is>
      </c>
      <c r="J19" s="361" t="inlineStr">
        <is>
          <t>0.125</t>
        </is>
      </c>
      <c r="K19" s="361" t="inlineStr">
        <is>
          <t>0.18</t>
        </is>
      </c>
      <c r="L19" s="361" t="inlineStr"/>
      <c r="M19" s="361" t="inlineStr"/>
      <c r="N19" s="361" t="inlineStr"/>
      <c r="O19" s="361" t="inlineStr">
        <is>
          <t>60</t>
        </is>
      </c>
      <c r="P19" s="361" t="inlineStr">
        <is>
          <t>295</t>
        </is>
      </c>
      <c r="Q19" s="361" t="inlineStr">
        <is>
          <t>88500</t>
        </is>
      </c>
      <c r="R19" s="361" t="inlineStr">
        <is>
          <t>M11</t>
        </is>
      </c>
      <c r="S19" s="361" t="inlineStr">
        <is>
          <t>ЕАЭС N RU Д-JP.РА04.В.21562/24 от 08.05.2024 действует до 07.05.2029</t>
        </is>
      </c>
      <c r="T19" s="361" t="inlineStr">
        <is>
          <t>Make.iN</t>
        </is>
      </c>
    </row>
    <row r="20">
      <c r="A20" s="361" t="inlineStr"/>
      <c r="B20" s="361" t="inlineStr"/>
      <c r="C20" s="361" t="inlineStr"/>
      <c r="D20" s="361" t="inlineStr">
        <is>
          <t>4.0</t>
        </is>
      </c>
      <c r="E20" s="361" t="inlineStr">
        <is>
          <t>《EVLISS》Make.iN NMN100＋ CERAMIDE MOIST FACE MASK</t>
        </is>
      </c>
      <c r="F20" s="361" t="inlineStr">
        <is>
          <t>Make.iN NMN100＋ CERAMIDE MOIST FACE MASK</t>
        </is>
      </c>
      <c r="G20" s="361" t="inlineStr">
        <is>
          <t>Увлажняющая маска на основе NMN 100 и церамидов Make.iN</t>
        </is>
      </c>
      <c r="H20" s="361" t="inlineStr">
        <is>
          <t>face mask</t>
        </is>
      </c>
      <c r="I20" s="361" t="inlineStr">
        <is>
          <t>0.025</t>
        </is>
      </c>
      <c r="J20" s="361" t="inlineStr">
        <is>
          <t>0</t>
        </is>
      </c>
      <c r="K20" s="361" t="inlineStr">
        <is>
          <t>0.4</t>
        </is>
      </c>
      <c r="L20" s="361" t="inlineStr"/>
      <c r="M20" s="361" t="inlineStr"/>
      <c r="N20" s="361" t="inlineStr"/>
      <c r="O20" s="361" t="inlineStr">
        <is>
          <t>0</t>
        </is>
      </c>
      <c r="P20" s="361" t="inlineStr">
        <is>
          <t>380</t>
        </is>
      </c>
      <c r="Q20" s="361" t="inlineStr">
        <is>
          <t>0</t>
        </is>
      </c>
      <c r="R20" s="361" t="inlineStr">
        <is>
          <t>M08</t>
        </is>
      </c>
      <c r="S20" s="361" t="inlineStr">
        <is>
          <t>ЕАЭС N RU Д-JP.РА04.В.23814/24 от 13.05.24г действует до 12.05.2029</t>
        </is>
      </c>
      <c r="T20" s="361" t="inlineStr">
        <is>
          <t>Make.iN</t>
        </is>
      </c>
    </row>
    <row r="21">
      <c r="A21" s="361" t="inlineStr"/>
      <c r="B21" s="361" t="inlineStr"/>
      <c r="C21" s="361" t="inlineStr"/>
      <c r="D21" s="361" t="inlineStr">
        <is>
          <t>22.0</t>
        </is>
      </c>
      <c r="E21" s="361" t="inlineStr">
        <is>
          <t>《EVLISS》Make.iN CBD MOIST FACE MASK</t>
        </is>
      </c>
      <c r="F21" s="361" t="inlineStr">
        <is>
          <t>Make.iN CBD MOIST FACE MASK</t>
        </is>
      </c>
      <c r="G21" s="361" t="inlineStr">
        <is>
          <t>Увлажняющая маска на основе конопли.</t>
        </is>
      </c>
      <c r="H21" s="361" t="inlineStr">
        <is>
          <t>face mask</t>
        </is>
      </c>
      <c r="I21" s="361" t="inlineStr">
        <is>
          <t>0.024</t>
        </is>
      </c>
      <c r="J21" s="361" t="inlineStr">
        <is>
          <t>0.48</t>
        </is>
      </c>
      <c r="K21" s="361" t="inlineStr">
        <is>
          <t>0.4</t>
        </is>
      </c>
      <c r="L21" s="361" t="inlineStr"/>
      <c r="M21" s="361" t="inlineStr"/>
      <c r="N21" s="361" t="inlineStr"/>
      <c r="O21" s="361" t="inlineStr">
        <is>
          <t>220</t>
        </is>
      </c>
      <c r="P21" s="361" t="inlineStr">
        <is>
          <t>380</t>
        </is>
      </c>
      <c r="Q21" s="361" t="inlineStr">
        <is>
          <t>182400</t>
        </is>
      </c>
      <c r="R21" s="361" t="inlineStr">
        <is>
          <t>M02</t>
        </is>
      </c>
      <c r="S21" s="361" t="inlineStr">
        <is>
          <t>ЕАЭС N RU Д-JP.РА04.В.21689/24 от 08.05.2024 действует до 07.05.2029</t>
        </is>
      </c>
      <c r="T21" s="361" t="inlineStr">
        <is>
          <t>Make.iN</t>
        </is>
      </c>
    </row>
    <row r="22">
      <c r="A22" s="361" t="inlineStr"/>
      <c r="B22" s="361" t="inlineStr"/>
      <c r="C22" s="361" t="inlineStr"/>
      <c r="D22" s="361" t="inlineStr">
        <is>
          <t>4.0</t>
        </is>
      </c>
      <c r="E22" s="361" t="inlineStr">
        <is>
          <t>《Luxces》Res-Q Precious Pack&amp;Treatment</t>
        </is>
      </c>
      <c r="F22" s="361" t="inlineStr">
        <is>
          <t>Luxces Res-Q Precious Pack&amp;Treatment</t>
        </is>
      </c>
      <c r="G22" s="361" t="inlineStr">
        <is>
          <t>Восстанавливающая маска-кондиционер для кожи головы и волос</t>
        </is>
      </c>
      <c r="H22" s="361" t="inlineStr">
        <is>
          <t>hair mask</t>
        </is>
      </c>
      <c r="I22" s="361" t="n"/>
      <c r="J22" s="361" t="n"/>
      <c r="K22" s="361" t="inlineStr">
        <is>
          <t>0.284</t>
        </is>
      </c>
      <c r="L22" s="361" t="inlineStr"/>
      <c r="M22" s="361" t="inlineStr"/>
      <c r="N22" s="361" t="inlineStr"/>
      <c r="O22" s="361" t="n"/>
      <c r="P22" s="361" t="inlineStr">
        <is>
          <t>4000</t>
        </is>
      </c>
      <c r="Q22" s="361" t="inlineStr">
        <is>
          <t>0</t>
        </is>
      </c>
      <c r="R22" s="361" t="inlineStr">
        <is>
          <t>LUX01</t>
        </is>
      </c>
      <c r="S22" s="361" t="inlineStr">
        <is>
          <t>ЕАЭС N RU Д-JP.РА04.В.67286/23 от 15.06.2023 действует до 14.06.2028</t>
        </is>
      </c>
      <c r="T22" s="361" t="inlineStr">
        <is>
          <t>Luxces</t>
        </is>
      </c>
    </row>
    <row r="23">
      <c r="A23" s="361" t="inlineStr"/>
      <c r="B23" s="361" t="inlineStr"/>
      <c r="C23" s="361" t="inlineStr"/>
      <c r="D23" s="361" t="inlineStr">
        <is>
          <t>4.0</t>
        </is>
      </c>
      <c r="E23" s="361" t="n"/>
      <c r="F23" s="361" t="n"/>
      <c r="G23" s="361" t="n"/>
      <c r="H23" s="361" t="n"/>
      <c r="I23" s="361" t="n"/>
      <c r="J23" s="361" t="n"/>
      <c r="K23" s="361" t="n"/>
      <c r="L23" s="361" t="inlineStr"/>
      <c r="M23" s="361" t="inlineStr"/>
      <c r="N23" s="361" t="inlineStr"/>
      <c r="O23" s="361" t="n"/>
      <c r="P23" s="361" t="n"/>
      <c r="Q23" s="361" t="n"/>
      <c r="R23" s="361" t="n"/>
      <c r="S23" s="361" t="n"/>
      <c r="T23" s="361" t="n"/>
    </row>
    <row r="24">
      <c r="A24" s="361" t="inlineStr"/>
      <c r="B24" s="361" t="inlineStr"/>
      <c r="C24" s="361" t="inlineStr"/>
      <c r="D24" s="361" t="inlineStr">
        <is>
          <t>4.0</t>
        </is>
      </c>
      <c r="E24" s="361" t="inlineStr">
        <is>
          <t>《McCoy》McCoy MASSAGE OIL ROSE 500ml</t>
        </is>
      </c>
      <c r="F24" s="361" t="inlineStr">
        <is>
          <t>«McCoy» Non F Mineral balance body massage oil Rose</t>
        </is>
      </c>
      <c r="G24" s="361" t="inlineStr">
        <is>
          <t>Масло для массажа «Роза» балансирующее на основе минералов</t>
        </is>
      </c>
      <c r="H24" s="361" t="inlineStr">
        <is>
          <t>massage oil</t>
        </is>
      </c>
      <c r="I24" s="361" t="n"/>
      <c r="J24" s="361" t="n"/>
      <c r="K24" s="361" t="inlineStr">
        <is>
          <t>0.503</t>
        </is>
      </c>
      <c r="L24" s="361" t="inlineStr"/>
      <c r="M24" s="361" t="inlineStr"/>
      <c r="N24" s="361" t="inlineStr"/>
      <c r="O24" s="361" t="n"/>
      <c r="P24" s="361" t="inlineStr">
        <is>
          <t>4549</t>
        </is>
      </c>
      <c r="Q24" s="361" t="inlineStr">
        <is>
          <t>0</t>
        </is>
      </c>
      <c r="R24" s="361" t="inlineStr">
        <is>
          <t>MC24</t>
        </is>
      </c>
      <c r="S24" s="361" t="inlineStr">
        <is>
          <t>ЕАЭС N RU Д-JP.РА05.В.67252/23 от 20.07.2023 действует до 19.07.2028</t>
        </is>
      </c>
      <c r="T24" s="361" t="inlineStr">
        <is>
          <t>McCoy</t>
        </is>
      </c>
    </row>
    <row r="25">
      <c r="A25" s="361" t="inlineStr"/>
      <c r="B25" s="361" t="inlineStr"/>
      <c r="C25" s="361" t="inlineStr"/>
      <c r="D25" s="361" t="inlineStr">
        <is>
          <t>6.0</t>
        </is>
      </c>
      <c r="E25" s="361" t="n"/>
      <c r="F25" s="361" t="n"/>
      <c r="G25" s="361" t="n"/>
      <c r="H25" s="361" t="n"/>
      <c r="I25" s="361" t="n"/>
      <c r="J25" s="361" t="n"/>
      <c r="K25" s="361" t="n"/>
      <c r="L25" s="361" t="inlineStr"/>
      <c r="M25" s="361" t="inlineStr"/>
      <c r="N25" s="361" t="inlineStr"/>
      <c r="O25" s="361" t="n"/>
      <c r="P25" s="361" t="n"/>
      <c r="Q25" s="361" t="n"/>
      <c r="R25" s="361" t="n"/>
      <c r="S25" s="361" t="n"/>
      <c r="T25" s="361" t="n"/>
    </row>
    <row r="26">
      <c r="A26" s="361" t="inlineStr"/>
      <c r="B26" s="361" t="inlineStr"/>
      <c r="C26" s="361" t="inlineStr"/>
      <c r="D26" s="361" t="inlineStr">
        <is>
          <t>5.0</t>
        </is>
      </c>
      <c r="E26" s="361" t="inlineStr">
        <is>
          <t>《McCoy》Dolcet Body Make Leggings L size</t>
        </is>
      </c>
      <c r="F26" s="361" t="inlineStr">
        <is>
          <t>Dolcet Body Make Leggings</t>
        </is>
      </c>
      <c r="G26" s="361" t="inlineStr">
        <is>
          <t>Легинсы Дольсет МакКой. Размер L.</t>
        </is>
      </c>
      <c r="H26" s="361" t="inlineStr">
        <is>
          <t>clothes</t>
        </is>
      </c>
      <c r="I26" s="361" t="n"/>
      <c r="J26" s="361" t="inlineStr">
        <is>
          <t>0</t>
        </is>
      </c>
      <c r="K26" s="361" t="inlineStr">
        <is>
          <t>0.182</t>
        </is>
      </c>
      <c r="L26" s="361" t="inlineStr"/>
      <c r="M26" s="361" t="inlineStr"/>
      <c r="N26" s="361" t="inlineStr"/>
      <c r="O26" s="361" t="inlineStr">
        <is>
          <t>0</t>
        </is>
      </c>
      <c r="P26" s="361" t="inlineStr">
        <is>
          <t>6588</t>
        </is>
      </c>
      <c r="Q26" s="361" t="inlineStr">
        <is>
          <t>0</t>
        </is>
      </c>
      <c r="R26" s="361" t="inlineStr">
        <is>
          <t>MC16</t>
        </is>
      </c>
      <c r="S26" s="361" t="inlineStr">
        <is>
          <t>ЕАЭС RU С-JP.НВ85.В.02195/23 от 01.08.2023 действует до 31.07.2028</t>
        </is>
      </c>
      <c r="T26" s="361" t="inlineStr">
        <is>
          <t>McCoy</t>
        </is>
      </c>
    </row>
    <row r="27">
      <c r="A27" s="361" t="inlineStr"/>
      <c r="B27" s="361" t="inlineStr"/>
      <c r="C27" s="361" t="inlineStr"/>
      <c r="D27" s="361" t="inlineStr">
        <is>
          <t>7.0</t>
        </is>
      </c>
      <c r="E27" s="361" t="inlineStr">
        <is>
          <t>《McCoy》Dolcet Sheet Mask 4 set/box</t>
        </is>
      </c>
      <c r="F27" s="361" t="inlineStr">
        <is>
          <t>McCoy Dolcet Sheet Mask</t>
        </is>
      </c>
      <c r="G27" s="361" t="inlineStr">
        <is>
          <t>Тканевая маска для увлажнения и упругости кожи груди Дольсет</t>
        </is>
      </c>
      <c r="H27" s="361" t="inlineStr">
        <is>
          <t>face mask</t>
        </is>
      </c>
      <c r="I27" s="361" t="n"/>
      <c r="J27" s="361" t="n"/>
      <c r="K27" s="361" t="inlineStr">
        <is>
          <t>0.182</t>
        </is>
      </c>
      <c r="L27" s="361" t="inlineStr"/>
      <c r="M27" s="361" t="inlineStr"/>
      <c r="N27" s="361" t="inlineStr"/>
      <c r="O27" s="361" t="n"/>
      <c r="P27" s="361" t="inlineStr">
        <is>
          <t>3765</t>
        </is>
      </c>
      <c r="Q27" s="361" t="inlineStr">
        <is>
          <t>0</t>
        </is>
      </c>
      <c r="R27" s="361" t="inlineStr">
        <is>
          <t>MC13</t>
        </is>
      </c>
      <c r="S27" s="361" t="inlineStr">
        <is>
          <t>ЕАЭС N RU Д-JP.РА04.В.68048/23 от 15.06.2023 действует до 14.06.2028</t>
        </is>
      </c>
      <c r="T27" s="361" t="inlineStr">
        <is>
          <t>0</t>
        </is>
      </c>
    </row>
    <row r="28">
      <c r="A28" s="361" t="inlineStr"/>
      <c r="B28" s="361" t="inlineStr"/>
      <c r="C28" s="361" t="inlineStr"/>
      <c r="D28" s="361" t="inlineStr">
        <is>
          <t>98.0</t>
        </is>
      </c>
      <c r="E28" s="361" t="inlineStr">
        <is>
          <t>《McCoy》McCELLRIE Tightening Cream 50g</t>
        </is>
      </c>
      <c r="F28" s="361" t="inlineStr">
        <is>
          <t>«McCoy» McCELLRIE Tightening Cream</t>
        </is>
      </c>
      <c r="G28" s="361" t="inlineStr">
        <is>
          <t>Лифтинговый крем для лица МакСелри МакКой</t>
        </is>
      </c>
      <c r="H28" s="361" t="inlineStr">
        <is>
          <t>face cream</t>
        </is>
      </c>
      <c r="I28" s="361" t="n"/>
      <c r="J28" s="361" t="n"/>
      <c r="K28" s="361" t="inlineStr">
        <is>
          <t>0.159</t>
        </is>
      </c>
      <c r="L28" s="361" t="inlineStr"/>
      <c r="M28" s="361" t="inlineStr"/>
      <c r="N28" s="361" t="inlineStr"/>
      <c r="O28" s="361" t="n"/>
      <c r="P28" s="361" t="inlineStr">
        <is>
          <t>6588</t>
        </is>
      </c>
      <c r="Q28" s="361" t="inlineStr">
        <is>
          <t>237168</t>
        </is>
      </c>
      <c r="R28" s="361" t="inlineStr">
        <is>
          <t>MC10</t>
        </is>
      </c>
      <c r="S28" s="361" t="inlineStr">
        <is>
          <t>ЕАЭС N RU Д-JP.РА04.В.61482/23 от 13.06.2023 действует до 12.06.2028</t>
        </is>
      </c>
      <c r="T28" s="361" t="inlineStr">
        <is>
          <t>McCoy</t>
        </is>
      </c>
    </row>
    <row r="29">
      <c r="A29" s="361" t="inlineStr"/>
      <c r="B29" s="361" t="inlineStr"/>
      <c r="C29" s="361" t="inlineStr"/>
      <c r="D29" s="361" t="inlineStr">
        <is>
          <t>7.0</t>
        </is>
      </c>
      <c r="E29" s="361" t="inlineStr">
        <is>
          <t>《McCoy》Press type bottle made for Non F Shape Mineral Balance Body Massage cream 500g　ПОД САНКЦИЯМИ, 輸出不可</t>
        </is>
      </c>
      <c r="F29" s="361" t="n"/>
      <c r="G29" s="361" t="n"/>
      <c r="H29" s="361" t="inlineStr">
        <is>
          <t>bottle</t>
        </is>
      </c>
      <c r="I29" s="361" t="n"/>
      <c r="J29" s="361" t="n"/>
      <c r="K29" s="361" t="inlineStr">
        <is>
          <t>0.132</t>
        </is>
      </c>
      <c r="L29" s="361" t="inlineStr"/>
      <c r="M29" s="361" t="inlineStr"/>
      <c r="N29" s="361" t="inlineStr"/>
      <c r="O29" s="361" t="n"/>
      <c r="P29" s="361" t="inlineStr">
        <is>
          <t>1176</t>
        </is>
      </c>
      <c r="Q29" s="361" t="inlineStr">
        <is>
          <t>0</t>
        </is>
      </c>
      <c r="R29" s="361" t="inlineStr">
        <is>
          <t>MC31P</t>
        </is>
      </c>
      <c r="S29" s="361" t="n"/>
      <c r="T29" s="361" t="inlineStr">
        <is>
          <t>McCoy</t>
        </is>
      </c>
    </row>
    <row r="30">
      <c r="A30" s="361" t="inlineStr"/>
      <c r="B30" s="361" t="inlineStr"/>
      <c r="C30" s="361" t="inlineStr"/>
      <c r="D30" s="361" t="inlineStr">
        <is>
          <t>7.0</t>
        </is>
      </c>
      <c r="E30" s="361" t="n"/>
      <c r="F30" s="361" t="n"/>
      <c r="G30" s="361" t="n"/>
      <c r="H30" s="361" t="n"/>
      <c r="I30" s="361" t="n"/>
      <c r="J30" s="361" t="n"/>
      <c r="K30" s="361" t="n"/>
      <c r="L30" s="361" t="inlineStr"/>
      <c r="M30" s="361" t="inlineStr"/>
      <c r="N30" s="361" t="inlineStr"/>
      <c r="O30" s="361" t="n"/>
      <c r="P30" s="361" t="n"/>
      <c r="Q30" s="361" t="n"/>
      <c r="R30" s="361" t="n"/>
      <c r="S30" s="361" t="n"/>
      <c r="T30" s="361" t="n"/>
    </row>
    <row r="31">
      <c r="A31" s="361" t="inlineStr"/>
      <c r="B31" s="361" t="inlineStr"/>
      <c r="C31" s="361" t="inlineStr"/>
      <c r="D31" s="361" t="inlineStr">
        <is>
          <t>7.0</t>
        </is>
      </c>
      <c r="E31" s="361" t="inlineStr">
        <is>
          <t>《MEDION》Mediplorer CO2 sheet mask
(5 sheets)</t>
        </is>
      </c>
      <c r="F31" s="361" t="inlineStr">
        <is>
          <t>Mediplorer CO2 sheet mask</t>
        </is>
      </c>
      <c r="G31" s="361" t="inlineStr">
        <is>
          <t>Тканевая маска для лица СО2 Mediplorer</t>
        </is>
      </c>
      <c r="H31" s="361" t="inlineStr">
        <is>
          <t>face mask</t>
        </is>
      </c>
      <c r="I31" s="361" t="n"/>
      <c r="J31" s="361" t="n"/>
      <c r="K31" s="361" t="inlineStr">
        <is>
          <t>0.175</t>
        </is>
      </c>
      <c r="L31" s="361" t="inlineStr"/>
      <c r="M31" s="361" t="inlineStr"/>
      <c r="N31" s="361" t="inlineStr"/>
      <c r="O31" s="361" t="n"/>
      <c r="P31" s="361" t="inlineStr">
        <is>
          <t>2447</t>
        </is>
      </c>
      <c r="Q31" s="361" t="inlineStr">
        <is>
          <t>0</t>
        </is>
      </c>
      <c r="R31" s="361" t="inlineStr">
        <is>
          <t>MEDI07</t>
        </is>
      </c>
      <c r="S31" s="361" t="inlineStr">
        <is>
          <t>ЕАЭС N RU Д-JP.РА04.В.65672/23 от 14.06.2023 действует до 13.06.2028</t>
        </is>
      </c>
      <c r="T31" s="361" t="inlineStr">
        <is>
          <t>Mediplorer</t>
        </is>
      </c>
    </row>
    <row r="32">
      <c r="A32" s="361" t="inlineStr"/>
      <c r="B32" s="361" t="inlineStr"/>
      <c r="C32" s="361" t="inlineStr"/>
      <c r="D32" s="361" t="inlineStr">
        <is>
          <t>5.0</t>
        </is>
      </c>
      <c r="E32" s="361" t="inlineStr">
        <is>
          <t>《MEDION》Mediplorer CO2 gel mask (6 times)</t>
        </is>
      </c>
      <c r="F32" s="361" t="inlineStr">
        <is>
          <t>Mediplorer CO2 gel mask</t>
        </is>
      </c>
      <c r="G32" s="361" t="inlineStr">
        <is>
          <t>Гелевая маска СО2 для лица Mediplorer</t>
        </is>
      </c>
      <c r="H32" s="361" t="inlineStr">
        <is>
          <t>face mask</t>
        </is>
      </c>
      <c r="I32" s="361" t="inlineStr">
        <is>
          <t>0.027</t>
        </is>
      </c>
      <c r="J32" s="361" t="inlineStr">
        <is>
          <t>0</t>
        </is>
      </c>
      <c r="K32" s="361" t="inlineStr">
        <is>
          <t>0.256</t>
        </is>
      </c>
      <c r="L32" s="361" t="inlineStr"/>
      <c r="M32" s="361" t="inlineStr"/>
      <c r="N32" s="361" t="inlineStr"/>
      <c r="O32" s="361" t="inlineStr">
        <is>
          <t>0</t>
        </is>
      </c>
      <c r="P32" s="361" t="inlineStr">
        <is>
          <t>4882</t>
        </is>
      </c>
      <c r="Q32" s="361" t="inlineStr">
        <is>
          <t>0</t>
        </is>
      </c>
      <c r="R32" s="361" t="inlineStr">
        <is>
          <t>MEDI02</t>
        </is>
      </c>
      <c r="S32" s="361" t="inlineStr">
        <is>
          <t>ЕАЭС N RU Д-JP.РА04.В.65636/23 от 14.06.2023 действует до 13.06.2028</t>
        </is>
      </c>
      <c r="T32" s="361" t="inlineStr">
        <is>
          <t>Mediplorer</t>
        </is>
      </c>
    </row>
    <row r="33">
      <c r="A33" s="361" t="inlineStr"/>
      <c r="B33" s="361" t="inlineStr"/>
      <c r="C33" s="361" t="inlineStr"/>
      <c r="D33" s="361" t="inlineStr">
        <is>
          <t>5.0</t>
        </is>
      </c>
      <c r="E33" s="361" t="inlineStr">
        <is>
          <t>Sakura Face Cream</t>
        </is>
      </c>
      <c r="F33" s="361" t="inlineStr">
        <is>
          <t>AISHODO Sakura Face Cream</t>
        </is>
      </c>
      <c r="G33" s="361" t="inlineStr">
        <is>
          <t>Крем для лица «Сакура» AISHODO</t>
        </is>
      </c>
      <c r="H33" s="361" t="inlineStr">
        <is>
          <t>face cream</t>
        </is>
      </c>
      <c r="I33" s="361" t="inlineStr">
        <is>
          <t>0.03</t>
        </is>
      </c>
      <c r="J33" s="361" t="inlineStr">
        <is>
          <t>0</t>
        </is>
      </c>
      <c r="K33" s="361" t="inlineStr">
        <is>
          <t>0.198</t>
        </is>
      </c>
      <c r="L33" s="361" t="inlineStr"/>
      <c r="M33" s="361" t="inlineStr"/>
      <c r="N33" s="361" t="inlineStr"/>
      <c r="O33" s="361" t="inlineStr">
        <is>
          <t>0</t>
        </is>
      </c>
      <c r="P33" s="361" t="inlineStr">
        <is>
          <t>1976</t>
        </is>
      </c>
      <c r="Q33" s="361" t="inlineStr">
        <is>
          <t>0</t>
        </is>
      </c>
      <c r="R33" s="361" t="inlineStr">
        <is>
          <t>AIS04</t>
        </is>
      </c>
      <c r="S33" s="361" t="inlineStr">
        <is>
          <t>ЕАЭС N RU Д-JP.РА04.В.65625/23 от 14.06.2023 действует до 13.06.2028</t>
        </is>
      </c>
      <c r="T33" s="361" t="inlineStr">
        <is>
          <t>AISHODO</t>
        </is>
      </c>
    </row>
    <row r="34">
      <c r="A34" s="116" t="n"/>
      <c r="B34" s="117" t="n"/>
      <c r="C34" s="470">
        <f>#REF!+'PL2'!C15</f>
        <v/>
      </c>
      <c r="D34" s="471">
        <f>#REF!+'PL2'!D15</f>
        <v/>
      </c>
      <c r="E34" s="336" t="inlineStr">
        <is>
          <t>TOTAL</t>
        </is>
      </c>
      <c r="F34" s="472" t="n"/>
      <c r="G34" s="472" t="n"/>
      <c r="H34" s="117" t="n"/>
      <c r="I34" s="117" t="n">
        <v>0</v>
      </c>
      <c r="J34" s="473" t="n">
        <v>0</v>
      </c>
      <c r="K34" s="117" t="n">
        <v>0</v>
      </c>
      <c r="L34" s="474" t="n">
        <v>0</v>
      </c>
      <c r="M34" s="473" t="n">
        <v>0</v>
      </c>
      <c r="N34" s="117" t="n">
        <v>0</v>
      </c>
      <c r="O34" s="475" t="n">
        <v>0</v>
      </c>
      <c r="P34" s="56" t="n"/>
      <c r="Q34" s="462">
        <f>'PL2'!Q15+'PL3'!#REF!</f>
        <v/>
      </c>
      <c r="R34" s="56" t="n"/>
      <c r="S34" s="287" t="n"/>
      <c r="T34" s="288" t="n"/>
      <c r="U34" s="288" t="n"/>
    </row>
    <row r="35">
      <c r="D35" s="435" t="n"/>
      <c r="M35" s="436" t="n">
        <v>1156.743</v>
      </c>
      <c r="P35" s="54" t="n"/>
      <c r="Q35" s="54" t="n"/>
      <c r="S35" s="286" t="n"/>
    </row>
    <row r="36">
      <c r="M36" s="476">
        <f>M14-M13</f>
        <v/>
      </c>
      <c r="N36" s="437" t="n"/>
      <c r="O36" s="33" t="n">
        <v>1403.823</v>
      </c>
      <c r="P36" s="54" t="n"/>
      <c r="Q36" s="477" t="n"/>
      <c r="S36" s="286" t="n"/>
    </row>
    <row r="37">
      <c r="N37" s="437" t="n"/>
      <c r="O37" s="463">
        <f>O13-O15</f>
        <v/>
      </c>
      <c r="P37" s="54" t="n"/>
      <c r="Q37" s="54" t="n"/>
      <c r="S37" s="286" t="n"/>
    </row>
    <row r="38">
      <c r="K38" s="33" t="inlineStr">
        <is>
          <t>AISHODO</t>
        </is>
      </c>
      <c r="L38" s="438">
        <f>SUM(#REF!)</f>
        <v/>
      </c>
      <c r="M38" s="33">
        <f>SUM('Invoice-3'!#REF!)</f>
        <v/>
      </c>
      <c r="N38" s="437" t="n"/>
      <c r="P38" s="478" t="n"/>
      <c r="Q38" s="54" t="n"/>
      <c r="S38" s="286" t="n"/>
    </row>
    <row r="39">
      <c r="K39" s="33" t="inlineStr">
        <is>
          <t>MEDION</t>
        </is>
      </c>
      <c r="L39" s="438">
        <f>SUM(#REF!)</f>
        <v/>
      </c>
      <c r="M39" s="438">
        <f>SUM('Invoice-3'!#REF!)+N18</f>
        <v/>
      </c>
      <c r="N39" s="437">
        <f>SUM('Invoice-5 (TESTER) '!#REF!)</f>
        <v/>
      </c>
      <c r="P39" s="479" t="n"/>
    </row>
    <row r="40">
      <c r="K40" s="33" t="inlineStr">
        <is>
          <t>McCoy</t>
        </is>
      </c>
      <c r="L40" s="438">
        <f>SUM(#REF!)</f>
        <v/>
      </c>
      <c r="M40" s="438">
        <f>SUM('Invoice-3'!#REF!)+N19</f>
        <v/>
      </c>
      <c r="N40" s="441">
        <f>SUM('Invoice-5 (TESTER) '!#REF!)</f>
        <v/>
      </c>
      <c r="P40" s="480" t="n"/>
    </row>
    <row r="41">
      <c r="K41" s="33" t="inlineStr">
        <is>
          <t>LUXCES</t>
        </is>
      </c>
      <c r="L41" s="438">
        <f>SUM(#REF!)</f>
        <v/>
      </c>
      <c r="M41" s="438">
        <f>SUM('Invoice-3'!#REF!)</f>
        <v/>
      </c>
      <c r="N41" s="438" t="n"/>
    </row>
    <row r="42">
      <c r="K42" s="33" t="inlineStr">
        <is>
          <t>EVLISS</t>
        </is>
      </c>
      <c r="L42" s="438">
        <f>SUM(#REF!)</f>
        <v/>
      </c>
      <c r="M42" s="438">
        <f>SUM('Invoice-3'!#REF!)</f>
        <v/>
      </c>
      <c r="Q42" s="54" t="n"/>
    </row>
    <row r="43">
      <c r="K43" s="33" t="inlineStr">
        <is>
          <t>PROLABO</t>
        </is>
      </c>
      <c r="L43" s="438">
        <f>SUM(#REF!)</f>
        <v/>
      </c>
      <c r="M43" s="438">
        <f>SUM('Invoice-3'!#REF!)</f>
        <v/>
      </c>
    </row>
    <row r="44">
      <c r="K44" s="33" t="inlineStr">
        <is>
          <t>cocochi</t>
        </is>
      </c>
      <c r="L44" s="438">
        <f>SUM(#REF!)</f>
        <v/>
      </c>
      <c r="M44" s="33">
        <f>'Invoice-3'!#REF!</f>
        <v/>
      </c>
    </row>
    <row r="45">
      <c r="K45" s="33" t="inlineStr">
        <is>
          <t>Pure bio</t>
        </is>
      </c>
    </row>
    <row r="46">
      <c r="K46" s="33" t="inlineStr">
        <is>
          <t>GARAGE</t>
        </is>
      </c>
      <c r="L46" s="438">
        <f>SUM(#REF!)</f>
        <v/>
      </c>
      <c r="M46" s="481">
        <f>SUM('Invoice-3'!#REF!)</f>
        <v/>
      </c>
    </row>
    <row r="47">
      <c r="K47" s="33" t="inlineStr">
        <is>
          <t>GLOW</t>
        </is>
      </c>
      <c r="L47" s="438">
        <f>SUM(#REF!)</f>
        <v/>
      </c>
      <c r="M47" s="33">
        <f>SUM('Invoice-3'!#REF!)+N26</f>
        <v/>
      </c>
      <c r="N47" s="33">
        <f>SUM('Invoice-5 (TESTER) '!#REF!)</f>
        <v/>
      </c>
    </row>
    <row r="48">
      <c r="L48" s="438">
        <f>SUM(L17:L26)</f>
        <v/>
      </c>
      <c r="M48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N11:O11"/>
    <mergeCell ref="I11:J11"/>
    <mergeCell ref="E34:G34"/>
    <mergeCell ref="K11:M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2025-09-15T13:35:21Z</dcterms:modified>
  <cp:lastModifiedBy>aoi kuwamura</cp:lastModifiedBy>
  <cp:lastPrinted>2025-07-09T09:44:31Z</cp:lastPrinted>
</cp:coreProperties>
</file>