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4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77" fontId="51" fillId="0" borderId="129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222" t="n">
        <v>0</v>
      </c>
      <c r="F36" s="351" t="n">
        <v>0</v>
      </c>
      <c r="G36" s="352" t="n">
        <v>0</v>
      </c>
      <c r="H36" s="353" t="n">
        <v>0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222" t="n">
        <v>0</v>
      </c>
      <c r="F37" s="351" t="n">
        <v>0</v>
      </c>
      <c r="G37" s="352" t="n">
        <v>0</v>
      </c>
      <c r="H37" s="353" t="n">
        <v>0</v>
      </c>
      <c r="I37" s="359" t="n">
        <v>0</v>
      </c>
      <c r="J37" s="355" t="n"/>
    </row>
    <row r="38">
      <c r="D38" s="170" t="n"/>
      <c r="E38" s="237">
        <f>E14+'Invoice-1 '!E14</f>
        <v/>
      </c>
      <c r="F38" s="360" t="n"/>
      <c r="G38" s="360">
        <f>G14+'Invoice-1 '!G14</f>
        <v/>
      </c>
      <c r="H38" s="361" t="n"/>
      <c r="I38" s="355">
        <f>I14+'Invoice-1 '!I14</f>
        <v/>
      </c>
      <c r="J38" s="361" t="n"/>
    </row>
    <row r="39">
      <c r="E39" s="172" t="n"/>
      <c r="F39" s="362" t="n"/>
      <c r="G39" s="362" t="n"/>
    </row>
    <row r="40">
      <c r="J40" s="363" t="n"/>
    </row>
    <row r="41">
      <c r="H41" s="341" t="inlineStr">
        <is>
          <t>AFURA</t>
        </is>
      </c>
      <c r="I41" s="357">
        <f>SUM(#REF!)</f>
        <v/>
      </c>
      <c r="J41" s="363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4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5" t="n">
        <v>0</v>
      </c>
      <c r="G14" s="366" t="n">
        <v>0</v>
      </c>
      <c r="H14" s="359" t="n">
        <v>0</v>
      </c>
      <c r="I14" s="359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1" t="n"/>
      <c r="I15" s="355">
        <f>I14+'Invoice-2'!I15</f>
        <v/>
      </c>
      <c r="J15" s="361" t="n"/>
    </row>
    <row r="16" ht="18.75" customHeight="1" s="327">
      <c r="E16" s="172" t="n"/>
      <c r="F16" s="362" t="n"/>
      <c r="G16" s="362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217" t="n">
        <v>0</v>
      </c>
      <c r="F18" s="374" t="n">
        <v>0</v>
      </c>
      <c r="G18" s="375" t="n">
        <v>0</v>
      </c>
      <c r="H18" s="353" t="n">
        <v>0</v>
      </c>
      <c r="I18" s="359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6" t="n"/>
      <c r="G19" s="376">
        <f>'Invoice-3'!G15+'Invoice-4 (TESTER)'!G14</f>
        <v/>
      </c>
      <c r="H19" s="377" t="n"/>
      <c r="I19" s="378">
        <f>'Invoice-3'!I15+'Invoice-4 (TESTER)'!I14</f>
        <v/>
      </c>
      <c r="J19" s="361" t="n"/>
    </row>
    <row r="20">
      <c r="E20" s="172" t="n"/>
      <c r="F20" s="362" t="n"/>
      <c r="G20" s="362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167" t="n">
        <v>0</v>
      </c>
      <c r="F17" s="374" t="n">
        <v>0</v>
      </c>
      <c r="G17" s="379" t="n">
        <v>0</v>
      </c>
      <c r="H17" s="380" t="n">
        <v>0</v>
      </c>
      <c r="I17" s="381" t="n">
        <v>0</v>
      </c>
      <c r="J17" s="382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3" t="n">
        <v>0</v>
      </c>
      <c r="G18" s="384" t="n">
        <v>0</v>
      </c>
      <c r="H18" s="385" t="n">
        <v>0</v>
      </c>
      <c r="I18" s="386" t="n">
        <v>0</v>
      </c>
    </row>
    <row r="19">
      <c r="E19" s="172" t="n"/>
      <c r="F19" s="362" t="n"/>
      <c r="G19" s="362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7" t="n"/>
      <c r="L4" s="45" t="n"/>
      <c r="M4" s="45" t="n"/>
      <c r="N4" s="388" t="n"/>
      <c r="O4" s="388" t="n"/>
    </row>
    <row r="5">
      <c r="A5" s="34" t="inlineStr">
        <is>
          <t>INV.NO.</t>
        </is>
      </c>
      <c r="B5" s="389">
        <f>'Invoice-1 '!B3</f>
        <v/>
      </c>
      <c r="C5" s="389" t="n"/>
      <c r="D5" s="389" t="n"/>
      <c r="E5" s="390" t="n"/>
      <c r="F5" s="390" t="n"/>
      <c r="G5" s="391" t="n"/>
      <c r="H5" s="392" t="n"/>
      <c r="I5" s="393" t="n"/>
      <c r="J5" s="393" t="n"/>
      <c r="K5" s="394" t="n"/>
      <c r="L5" s="395" t="n"/>
      <c r="M5" s="395" t="n"/>
      <c r="N5" s="395" t="n"/>
      <c r="O5" s="395" t="n"/>
    </row>
    <row r="6">
      <c r="A6" s="41" t="n"/>
      <c r="B6" s="41" t="n"/>
      <c r="C6" s="396" t="n"/>
      <c r="D6" s="397" t="n"/>
      <c r="E6" s="393" t="n"/>
      <c r="F6" s="393" t="n"/>
      <c r="G6" s="398" t="n"/>
      <c r="H6" s="393" t="n"/>
      <c r="I6" s="393" t="n"/>
      <c r="J6" s="393" t="n"/>
      <c r="K6" s="387" t="n"/>
      <c r="L6" s="393" t="n"/>
      <c r="M6" s="393" t="n"/>
      <c r="N6" s="393" t="n"/>
      <c r="O6" s="387" t="n"/>
    </row>
    <row r="7">
      <c r="A7" s="44" t="inlineStr">
        <is>
          <t xml:space="preserve">Customer : ROYAL COSMETICS Co.,Ltd.     </t>
        </is>
      </c>
      <c r="B7" s="44" t="n"/>
      <c r="C7" s="396" t="n"/>
      <c r="D7" s="397" t="n"/>
      <c r="E7" s="393" t="n"/>
      <c r="F7" s="393" t="n"/>
      <c r="G7" s="398" t="n"/>
      <c r="H7" s="393" t="n"/>
      <c r="J7" s="393" t="n"/>
      <c r="K7" s="399" t="n"/>
      <c r="L7" s="45" t="n"/>
      <c r="M7" s="45" t="n"/>
      <c r="N7" s="45" t="n"/>
      <c r="O7" s="41" t="n"/>
    </row>
    <row r="8">
      <c r="A8" s="46" t="n"/>
      <c r="B8" s="46" t="n"/>
      <c r="C8" s="396" t="inlineStr">
        <is>
          <t>119590 Moscow Mosfilmovskaya Street 70-6 Russian Federation</t>
        </is>
      </c>
      <c r="D8" s="397" t="n"/>
      <c r="E8" s="393" t="n"/>
      <c r="F8" s="393" t="n"/>
      <c r="G8" s="398" t="n"/>
      <c r="H8" s="393" t="n"/>
      <c r="I8" s="393" t="n"/>
      <c r="J8" s="393" t="n"/>
      <c r="K8" s="387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6" t="n"/>
      <c r="D9" s="396" t="n"/>
      <c r="E9" s="45" t="n"/>
      <c r="F9" s="45" t="n"/>
      <c r="G9" s="255" t="n"/>
      <c r="H9" s="393" t="n"/>
      <c r="I9" s="393" t="n"/>
      <c r="J9" s="393" t="n"/>
      <c r="K9" s="387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6" t="n"/>
      <c r="D10" s="45" t="n"/>
      <c r="E10" s="393" t="n"/>
      <c r="F10" s="393" t="n"/>
      <c r="G10" s="398" t="n"/>
      <c r="H10" s="393" t="n"/>
      <c r="I10" s="393" t="n"/>
      <c r="J10" s="393" t="n"/>
      <c r="K10" s="387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00" t="inlineStr">
        <is>
          <t>箱数</t>
        </is>
      </c>
      <c r="D11" s="401" t="inlineStr">
        <is>
          <t>1箱入数(総数）</t>
        </is>
      </c>
      <c r="E11" s="402" t="n"/>
      <c r="F11" s="402" t="n"/>
      <c r="G11" s="403" t="n"/>
      <c r="H11" s="402" t="n"/>
      <c r="I11" s="400" t="inlineStr">
        <is>
          <t>梱包サイズ(Ｍ3）</t>
        </is>
      </c>
      <c r="J11" s="400" t="n"/>
      <c r="K11" s="400" t="inlineStr">
        <is>
          <t>ネット重量(kg)</t>
        </is>
      </c>
      <c r="L11" s="400" t="n"/>
      <c r="M11" s="400" t="n"/>
      <c r="N11" s="400" t="inlineStr">
        <is>
          <t>総重量(kg)</t>
        </is>
      </c>
      <c r="O11" s="404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5" t="inlineStr">
        <is>
          <t>Case</t>
        </is>
      </c>
      <c r="D12" s="406" t="inlineStr">
        <is>
          <t>Q'ty</t>
        </is>
      </c>
      <c r="E12" s="407" t="inlineStr">
        <is>
          <t>Description of goods</t>
        </is>
      </c>
      <c r="F12" s="407" t="inlineStr">
        <is>
          <t>Наименование ДС англ</t>
        </is>
      </c>
      <c r="G12" s="408" t="inlineStr">
        <is>
          <t>Наименование ДС рус</t>
        </is>
      </c>
      <c r="H12" s="407" t="inlineStr">
        <is>
          <t>Contents</t>
        </is>
      </c>
      <c r="I12" s="409" t="inlineStr">
        <is>
          <t>Measurement</t>
        </is>
      </c>
      <c r="J12" s="409" t="n"/>
      <c r="K12" s="409" t="inlineStr">
        <is>
          <t>Net Weight(kg)</t>
        </is>
      </c>
      <c r="L12" s="409" t="n"/>
      <c r="M12" s="409" t="n"/>
      <c r="N12" s="409" t="inlineStr">
        <is>
          <t>Gross Weight</t>
        </is>
      </c>
      <c r="O12" s="410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11" t="n">
        <v>0</v>
      </c>
      <c r="D35" s="411" t="n">
        <v>0</v>
      </c>
      <c r="E35" s="412" t="inlineStr">
        <is>
          <t xml:space="preserve">  Sub Total １</t>
        </is>
      </c>
      <c r="F35" s="328" t="n"/>
      <c r="G35" s="413" t="n"/>
      <c r="H35" s="82" t="n"/>
      <c r="I35" s="414" t="n">
        <v>0</v>
      </c>
      <c r="J35" s="415" t="n">
        <v>0</v>
      </c>
      <c r="K35" s="415" t="n">
        <v>0</v>
      </c>
      <c r="L35" s="416" t="n">
        <v>0</v>
      </c>
      <c r="M35" s="417" t="n">
        <v>0</v>
      </c>
      <c r="N35" s="130" t="n">
        <v>0</v>
      </c>
      <c r="O35" s="418" t="n">
        <v>0</v>
      </c>
      <c r="Q35" s="419">
        <f>SUM(#REF!)</f>
        <v/>
      </c>
      <c r="R35" s="420" t="n"/>
    </row>
    <row r="36">
      <c r="D36" s="421">
        <f>'INVOICE(無償サンプル抜き価格)'!H20+'INVOICE(無償サンプル抜き価格)'!#REF!+'Invoice-4 (TESTER)'!E14</f>
        <v/>
      </c>
      <c r="Q36" s="422" t="n"/>
    </row>
    <row r="37">
      <c r="D37" s="423" t="n"/>
      <c r="M37" s="424" t="n"/>
      <c r="Q37" s="422" t="n"/>
    </row>
    <row r="38">
      <c r="N38" s="425" t="n"/>
    </row>
    <row r="39">
      <c r="M39" s="426" t="n"/>
      <c r="N39" s="425" t="n"/>
    </row>
    <row r="40">
      <c r="M40" s="426" t="n"/>
      <c r="N40" s="425" t="n"/>
      <c r="P40" s="427" t="n"/>
    </row>
    <row r="41">
      <c r="M41" s="428" t="n"/>
      <c r="N41" s="425" t="n"/>
      <c r="P41" s="427" t="n"/>
    </row>
    <row r="42">
      <c r="N42" s="429" t="n"/>
    </row>
    <row r="43">
      <c r="M43" s="424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7" t="n"/>
      <c r="L4" s="45" t="n"/>
      <c r="M4" s="45" t="n"/>
      <c r="N4" s="388" t="n"/>
      <c r="O4" s="388" t="n"/>
    </row>
    <row r="5">
      <c r="A5" s="34" t="inlineStr">
        <is>
          <t>INV.NO.</t>
        </is>
      </c>
      <c r="B5" s="389">
        <f>'Invoice-1 '!B3</f>
        <v/>
      </c>
      <c r="C5" s="389" t="n"/>
      <c r="D5" s="389" t="n"/>
      <c r="E5" s="390" t="n"/>
      <c r="F5" s="390" t="n"/>
      <c r="G5" s="390" t="n"/>
      <c r="H5" s="392" t="n"/>
      <c r="I5" s="393" t="n"/>
      <c r="J5" s="393" t="n"/>
      <c r="K5" s="395" t="n"/>
      <c r="L5" s="395" t="n"/>
      <c r="M5" s="395" t="n"/>
      <c r="N5" s="395" t="n"/>
      <c r="O5" s="395" t="n"/>
    </row>
    <row r="6">
      <c r="A6" s="41" t="n"/>
      <c r="B6" s="41" t="n"/>
      <c r="C6" s="396" t="n"/>
      <c r="D6" s="397" t="n"/>
      <c r="E6" s="393" t="n"/>
      <c r="F6" s="393" t="n"/>
      <c r="G6" s="393" t="n"/>
      <c r="H6" s="393" t="n"/>
      <c r="I6" s="393" t="n"/>
      <c r="J6" s="393" t="n"/>
      <c r="K6" s="387" t="n"/>
      <c r="L6" s="393" t="n"/>
      <c r="M6" s="393" t="n"/>
      <c r="N6" s="393" t="n"/>
      <c r="O6" s="387" t="n"/>
    </row>
    <row r="7">
      <c r="A7" s="44" t="inlineStr">
        <is>
          <t xml:space="preserve">Customer : ROYAL COSMETICS Co.,Ltd.     </t>
        </is>
      </c>
      <c r="B7" s="44" t="n"/>
      <c r="C7" s="396" t="n"/>
      <c r="D7" s="397" t="n"/>
      <c r="E7" s="393" t="n"/>
      <c r="F7" s="393" t="n"/>
      <c r="G7" s="393" t="n"/>
      <c r="H7" s="393" t="n"/>
      <c r="J7" s="393" t="n"/>
      <c r="K7" s="41" t="n"/>
      <c r="L7" s="45" t="n"/>
      <c r="M7" s="45" t="n"/>
      <c r="N7" s="45" t="n"/>
      <c r="O7" s="41" t="n"/>
    </row>
    <row r="8">
      <c r="A8" s="46" t="n"/>
      <c r="B8" s="46" t="n"/>
      <c r="C8" s="396" t="inlineStr">
        <is>
          <t>119590 Moscow Mosfilmovskaya Street 70-6 Russian Federation</t>
        </is>
      </c>
      <c r="D8" s="397" t="n"/>
      <c r="E8" s="393" t="n"/>
      <c r="F8" s="393" t="n"/>
      <c r="G8" s="393" t="n"/>
      <c r="H8" s="393" t="n"/>
      <c r="I8" s="393" t="n"/>
      <c r="J8" s="393" t="n"/>
      <c r="K8" s="387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6" t="n"/>
      <c r="D9" s="396" t="n"/>
      <c r="E9" s="45" t="n"/>
      <c r="F9" s="45" t="n"/>
      <c r="G9" s="45" t="n"/>
      <c r="H9" s="393" t="n"/>
      <c r="I9" s="393" t="n"/>
      <c r="J9" s="393" t="n"/>
      <c r="K9" s="387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6" t="n"/>
      <c r="D10" s="45" t="n"/>
      <c r="E10" s="393" t="n"/>
      <c r="F10" s="393" t="n"/>
      <c r="G10" s="393" t="n"/>
      <c r="H10" s="393" t="n"/>
      <c r="I10" s="393" t="n"/>
      <c r="J10" s="393" t="n"/>
      <c r="K10" s="387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00" t="inlineStr">
        <is>
          <t>箱数</t>
        </is>
      </c>
      <c r="D11" s="401" t="inlineStr">
        <is>
          <t>1箱入数(総数）</t>
        </is>
      </c>
      <c r="E11" s="402" t="n"/>
      <c r="F11" s="402" t="n"/>
      <c r="G11" s="402" t="n"/>
      <c r="H11" s="402" t="n"/>
      <c r="I11" s="400" t="inlineStr">
        <is>
          <t>梱包サイズ(Ｍ3）</t>
        </is>
      </c>
      <c r="J11" s="400" t="n"/>
      <c r="K11" s="400" t="inlineStr">
        <is>
          <t>ネット重量(kg)</t>
        </is>
      </c>
      <c r="L11" s="400" t="n"/>
      <c r="M11" s="400" t="n"/>
      <c r="N11" s="400" t="inlineStr">
        <is>
          <t>総重量(kg)</t>
        </is>
      </c>
      <c r="O11" s="404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30" t="inlineStr">
        <is>
          <t>Case</t>
        </is>
      </c>
      <c r="D12" s="431" t="inlineStr">
        <is>
          <t>Q'ty</t>
        </is>
      </c>
      <c r="E12" s="432" t="inlineStr">
        <is>
          <t>Description of goods</t>
        </is>
      </c>
      <c r="F12" s="432" t="inlineStr">
        <is>
          <t>Наименование ДС англ</t>
        </is>
      </c>
      <c r="G12" s="432" t="inlineStr">
        <is>
          <t>Наименование ДС рус</t>
        </is>
      </c>
      <c r="H12" s="432" t="inlineStr">
        <is>
          <t>Contents</t>
        </is>
      </c>
      <c r="I12" s="433" t="inlineStr">
        <is>
          <t>Measurement</t>
        </is>
      </c>
      <c r="J12" s="433" t="n"/>
      <c r="K12" s="433" t="inlineStr">
        <is>
          <t>Net Weight(kg)</t>
        </is>
      </c>
      <c r="L12" s="433" t="n"/>
      <c r="M12" s="433" t="n"/>
      <c r="N12" s="433" t="inlineStr">
        <is>
          <t>Gross Weight</t>
        </is>
      </c>
      <c r="O12" s="434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11">
        <f>SUM(#REF!)</f>
        <v/>
      </c>
      <c r="D36" s="411">
        <f>SUM(#REF!)</f>
        <v/>
      </c>
      <c r="E36" s="412" t="inlineStr">
        <is>
          <t xml:space="preserve">  Sub Total 2</t>
        </is>
      </c>
      <c r="F36" s="328" t="n"/>
      <c r="G36" s="413" t="n"/>
      <c r="H36" s="82" t="n"/>
      <c r="I36" s="435" t="n">
        <v>0</v>
      </c>
      <c r="J36" s="436" t="n">
        <v>0</v>
      </c>
      <c r="K36" s="436" t="n">
        <v>0</v>
      </c>
      <c r="L36" s="437" t="n">
        <v>0</v>
      </c>
      <c r="M36" s="438" t="n">
        <v>0</v>
      </c>
      <c r="N36" s="86" t="n">
        <v>0</v>
      </c>
      <c r="O36" s="439" t="n">
        <v>0</v>
      </c>
      <c r="Q36" s="420">
        <f>SUM(#REF!)</f>
        <v/>
      </c>
      <c r="R36" s="420" t="n"/>
    </row>
    <row r="37">
      <c r="A37" s="26" t="n"/>
      <c r="B37" s="26" t="n"/>
      <c r="C37" s="440">
        <f>C13+'PL1'!C13</f>
        <v/>
      </c>
      <c r="D37" s="440">
        <f>D13+'PL1'!D13</f>
        <v/>
      </c>
      <c r="E37" s="26" t="n"/>
      <c r="F37" s="26" t="n"/>
      <c r="G37" s="26" t="n"/>
      <c r="H37" s="26" t="n"/>
      <c r="I37" s="26" t="n"/>
      <c r="J37" s="441">
        <f>J13+'PL1'!J13</f>
        <v/>
      </c>
      <c r="K37" s="26" t="n"/>
      <c r="L37" s="442" t="n"/>
      <c r="M37" s="441">
        <f>M13+'PL1'!M13</f>
        <v/>
      </c>
      <c r="N37" s="26" t="n"/>
      <c r="O37" s="443">
        <f>O13+'PL1'!O13</f>
        <v/>
      </c>
      <c r="P37" s="56" t="n"/>
      <c r="Q37" s="444">
        <f>Q13+'PL1'!Q13</f>
        <v/>
      </c>
      <c r="R37" s="56" t="n"/>
      <c r="S37" s="276" t="n"/>
      <c r="T37" s="277" t="n"/>
      <c r="U37" s="277" t="n"/>
    </row>
    <row r="38">
      <c r="D38" s="423" t="n"/>
      <c r="M38" s="445" t="n"/>
      <c r="Q38" s="52" t="n"/>
    </row>
    <row r="39">
      <c r="N39" s="425" t="n"/>
      <c r="Q39" s="52" t="n"/>
    </row>
    <row r="40">
      <c r="L40" s="33" t="inlineStr">
        <is>
          <t>HIMELABO</t>
        </is>
      </c>
      <c r="M40" s="426">
        <f>#REF!</f>
        <v/>
      </c>
      <c r="N40" s="425">
        <f>SUM('Invoice-2'!#REF!)</f>
        <v/>
      </c>
      <c r="Q40" s="52" t="n"/>
    </row>
    <row r="41">
      <c r="L41" s="33" t="inlineStr">
        <is>
          <t>SUNSORIT</t>
        </is>
      </c>
      <c r="M41" s="426">
        <f>SUM(#REF!)</f>
        <v/>
      </c>
      <c r="N41" s="429">
        <f>SUM('Invoice-2'!#REF!)</f>
        <v/>
      </c>
      <c r="P41" s="427" t="n"/>
      <c r="Q41" s="52" t="n"/>
    </row>
    <row r="42">
      <c r="L42" s="33" t="inlineStr">
        <is>
          <t>ELEGADOLL</t>
        </is>
      </c>
      <c r="M42" s="446">
        <f>SUM(#REF!)</f>
        <v/>
      </c>
      <c r="N42" s="425">
        <f>SUM('Invoice-2'!#REF!)+O19</f>
        <v/>
      </c>
      <c r="O42" s="33">
        <f>SUM('Invoice-5 (TESTER) '!#REF!)</f>
        <v/>
      </c>
      <c r="P42" s="427" t="n"/>
      <c r="Q42" s="52" t="n"/>
    </row>
    <row r="43">
      <c r="L43" s="33" t="inlineStr">
        <is>
          <t>MAYURI</t>
        </is>
      </c>
      <c r="M43" s="426">
        <f>SUM(#REF!)</f>
        <v/>
      </c>
      <c r="N43" s="429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6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6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6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6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7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7" t="n"/>
      <c r="L4" s="45" t="n"/>
      <c r="M4" s="45" t="n"/>
      <c r="N4" s="388" t="n"/>
      <c r="O4" s="388" t="n"/>
    </row>
    <row r="5">
      <c r="A5" s="34" t="inlineStr">
        <is>
          <t>INV.NO.</t>
        </is>
      </c>
      <c r="B5" s="389">
        <f>'Invoice-1 '!B3</f>
        <v/>
      </c>
      <c r="C5" s="389" t="n"/>
      <c r="D5" s="389" t="n"/>
      <c r="E5" s="390" t="n"/>
      <c r="F5" s="390" t="n"/>
      <c r="G5" s="391" t="n"/>
      <c r="H5" s="392" t="n"/>
      <c r="I5" s="393" t="n"/>
      <c r="J5" s="393" t="n"/>
      <c r="K5" s="395" t="n"/>
      <c r="L5" s="395" t="n"/>
      <c r="M5" s="395" t="n"/>
      <c r="N5" s="395" t="n"/>
      <c r="O5" s="395" t="n"/>
    </row>
    <row r="6">
      <c r="A6" s="41" t="n"/>
      <c r="B6" s="41" t="n"/>
      <c r="C6" s="396" t="n"/>
      <c r="D6" s="397" t="n"/>
      <c r="E6" s="393" t="n"/>
      <c r="F6" s="393" t="n"/>
      <c r="G6" s="398" t="n"/>
      <c r="H6" s="393" t="n"/>
      <c r="I6" s="393" t="n"/>
      <c r="J6" s="393" t="n"/>
      <c r="K6" s="387" t="n"/>
      <c r="L6" s="393" t="n"/>
      <c r="M6" s="393" t="n"/>
      <c r="N6" s="393" t="n"/>
      <c r="O6" s="387" t="n"/>
    </row>
    <row r="7">
      <c r="A7" s="44" t="inlineStr">
        <is>
          <t xml:space="preserve">Customer : ROYAL COSMETICS Co.,Ltd.     </t>
        </is>
      </c>
      <c r="B7" s="44" t="n"/>
      <c r="C7" s="396" t="n"/>
      <c r="D7" s="397" t="n"/>
      <c r="E7" s="393" t="n"/>
      <c r="F7" s="393" t="n"/>
      <c r="G7" s="398" t="n"/>
      <c r="H7" s="393" t="n"/>
      <c r="J7" s="393" t="n"/>
      <c r="K7" s="41" t="n"/>
      <c r="L7" s="45" t="n"/>
      <c r="M7" s="45" t="n"/>
      <c r="N7" s="45" t="n"/>
      <c r="O7" s="41" t="n"/>
    </row>
    <row r="8">
      <c r="A8" s="46" t="n"/>
      <c r="B8" s="46" t="n"/>
      <c r="C8" s="396" t="inlineStr">
        <is>
          <t>119590 Moscow Mosfilmovskaya Street 70-6 Russian Federation</t>
        </is>
      </c>
      <c r="D8" s="397" t="n"/>
      <c r="E8" s="393" t="n"/>
      <c r="F8" s="393" t="n"/>
      <c r="G8" s="398" t="n"/>
      <c r="H8" s="393" t="n"/>
      <c r="I8" s="393" t="n"/>
      <c r="J8" s="393" t="n"/>
      <c r="K8" s="387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6" t="n"/>
      <c r="D9" s="396" t="n"/>
      <c r="E9" s="45" t="n"/>
      <c r="F9" s="45" t="n"/>
      <c r="G9" s="255" t="n"/>
      <c r="H9" s="393" t="n"/>
      <c r="I9" s="393" t="n"/>
      <c r="J9" s="393" t="n"/>
      <c r="K9" s="387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6" t="n"/>
      <c r="D10" s="45" t="n"/>
      <c r="E10" s="393" t="n"/>
      <c r="F10" s="393" t="n"/>
      <c r="G10" s="398" t="n"/>
      <c r="H10" s="393" t="n"/>
      <c r="I10" s="393" t="n"/>
      <c r="J10" s="393" t="n"/>
      <c r="K10" s="387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400" t="inlineStr">
        <is>
          <t>箱数</t>
        </is>
      </c>
      <c r="D11" s="401" t="inlineStr">
        <is>
          <t>1箱入数(総数）</t>
        </is>
      </c>
      <c r="E11" s="402" t="n"/>
      <c r="F11" s="402" t="n"/>
      <c r="G11" s="403" t="n"/>
      <c r="H11" s="402" t="n"/>
      <c r="I11" s="402" t="inlineStr">
        <is>
          <t>梱包サイズ(Ｍ3）</t>
        </is>
      </c>
      <c r="J11" s="448" t="n"/>
      <c r="K11" s="402" t="inlineStr">
        <is>
          <t>ネット重量(kg)</t>
        </is>
      </c>
      <c r="L11" s="449" t="n"/>
      <c r="M11" s="448" t="n"/>
      <c r="N11" s="450" t="inlineStr">
        <is>
          <t>総重量(kg)</t>
        </is>
      </c>
      <c r="O11" s="451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5" t="inlineStr">
        <is>
          <t>Case</t>
        </is>
      </c>
      <c r="D12" s="406" t="inlineStr">
        <is>
          <t>Q'ty</t>
        </is>
      </c>
      <c r="E12" s="407" t="inlineStr">
        <is>
          <t>Description of goods</t>
        </is>
      </c>
      <c r="F12" s="407" t="inlineStr">
        <is>
          <t>Наименование ДС англ</t>
        </is>
      </c>
      <c r="G12" s="408" t="inlineStr">
        <is>
          <t>Наименование ДС рус</t>
        </is>
      </c>
      <c r="H12" s="407" t="inlineStr">
        <is>
          <t>Contents</t>
        </is>
      </c>
      <c r="I12" s="409" t="inlineStr">
        <is>
          <t>Measurement</t>
        </is>
      </c>
      <c r="J12" s="409" t="n"/>
      <c r="K12" s="409" t="inlineStr">
        <is>
          <t>Net Weight(kg)</t>
        </is>
      </c>
      <c r="L12" s="409" t="n"/>
      <c r="M12" s="409" t="n"/>
      <c r="N12" s="409" t="inlineStr">
        <is>
          <t>Gross Weight</t>
        </is>
      </c>
      <c r="O12" s="410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52">
        <f>#REF!+'PL2'!C14</f>
        <v/>
      </c>
      <c r="D13" s="453">
        <f>#REF!+'PL2'!D14</f>
        <v/>
      </c>
      <c r="E13" s="325" t="inlineStr">
        <is>
          <t>TOTAL</t>
        </is>
      </c>
      <c r="F13" s="454" t="n"/>
      <c r="G13" s="454" t="n"/>
      <c r="H13" s="107" t="n"/>
      <c r="I13" s="107" t="n">
        <v>0</v>
      </c>
      <c r="J13" s="455" t="n">
        <v>0</v>
      </c>
      <c r="K13" s="107" t="n">
        <v>0</v>
      </c>
      <c r="L13" s="456" t="n">
        <v>0</v>
      </c>
      <c r="M13" s="455" t="n">
        <v>0</v>
      </c>
      <c r="N13" s="107" t="n">
        <v>0</v>
      </c>
      <c r="O13" s="457" t="n">
        <v>0</v>
      </c>
      <c r="P13" s="56" t="n"/>
      <c r="Q13" s="444">
        <f>'PL2'!Q14+'PL3'!#REF!</f>
        <v/>
      </c>
      <c r="R13" s="56" t="n"/>
      <c r="S13" s="276" t="n"/>
      <c r="T13" s="277" t="n"/>
      <c r="U13" s="277" t="n"/>
    </row>
    <row r="14">
      <c r="D14" s="423" t="n"/>
      <c r="M14" s="424" t="n">
        <v>1156.743</v>
      </c>
      <c r="P14" s="54" t="n"/>
      <c r="Q14" s="54" t="n"/>
      <c r="S14" s="275" t="n"/>
    </row>
    <row r="15">
      <c r="M15" s="458">
        <f>M14-M13</f>
        <v/>
      </c>
      <c r="N15" s="425" t="n"/>
      <c r="O15" s="33" t="n">
        <v>1403.823</v>
      </c>
      <c r="P15" s="54" t="n"/>
      <c r="Q15" s="459" t="n"/>
      <c r="S15" s="275" t="n"/>
    </row>
    <row r="16">
      <c r="N16" s="425" t="n"/>
      <c r="O16" s="445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6">
        <f>SUM(#REF!)</f>
        <v/>
      </c>
      <c r="M17" s="33">
        <f>SUM('Invoice-3'!#REF!)</f>
        <v/>
      </c>
      <c r="N17" s="425" t="n"/>
      <c r="P17" s="460" t="n"/>
      <c r="Q17" s="54" t="n"/>
      <c r="S17" s="275" t="n"/>
    </row>
    <row r="18">
      <c r="K18" s="33" t="inlineStr">
        <is>
          <t>MEDION</t>
        </is>
      </c>
      <c r="L18" s="426">
        <f>SUM(#REF!)</f>
        <v/>
      </c>
      <c r="M18" s="426">
        <f>SUM('Invoice-3'!#REF!)+N18</f>
        <v/>
      </c>
      <c r="N18" s="425">
        <f>SUM('Invoice-5 (TESTER) '!#REF!)</f>
        <v/>
      </c>
      <c r="P18" s="461" t="n"/>
    </row>
    <row r="19">
      <c r="K19" s="33" t="inlineStr">
        <is>
          <t>McCoy</t>
        </is>
      </c>
      <c r="L19" s="426">
        <f>SUM(#REF!)</f>
        <v/>
      </c>
      <c r="M19" s="426">
        <f>SUM('Invoice-3'!#REF!)+N19</f>
        <v/>
      </c>
      <c r="N19" s="429">
        <f>SUM('Invoice-5 (TESTER) '!#REF!)</f>
        <v/>
      </c>
      <c r="P19" s="462" t="n"/>
    </row>
    <row r="20">
      <c r="K20" s="33" t="inlineStr">
        <is>
          <t>LUXCES</t>
        </is>
      </c>
      <c r="L20" s="426">
        <f>SUM(#REF!)</f>
        <v/>
      </c>
      <c r="M20" s="426">
        <f>SUM('Invoice-3'!#REF!)</f>
        <v/>
      </c>
      <c r="N20" s="426" t="n"/>
    </row>
    <row r="21">
      <c r="K21" s="33" t="inlineStr">
        <is>
          <t>EVLISS</t>
        </is>
      </c>
      <c r="L21" s="426">
        <f>SUM(#REF!)</f>
        <v/>
      </c>
      <c r="M21" s="426">
        <f>SUM('Invoice-3'!#REF!)</f>
        <v/>
      </c>
      <c r="Q21" s="54" t="n"/>
    </row>
    <row r="22">
      <c r="K22" s="33" t="inlineStr">
        <is>
          <t>PROLABO</t>
        </is>
      </c>
      <c r="L22" s="426">
        <f>SUM(#REF!)</f>
        <v/>
      </c>
      <c r="M22" s="426">
        <f>SUM('Invoice-3'!#REF!)</f>
        <v/>
      </c>
    </row>
    <row r="23">
      <c r="K23" s="33" t="inlineStr">
        <is>
          <t>cocochi</t>
        </is>
      </c>
      <c r="L23" s="426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6">
        <f>SUM(#REF!)</f>
        <v/>
      </c>
      <c r="M25" s="463">
        <f>SUM('Invoice-3'!#REF!)</f>
        <v/>
      </c>
    </row>
    <row r="26">
      <c r="K26" s="33" t="inlineStr">
        <is>
          <t>GLOW</t>
        </is>
      </c>
      <c r="L26" s="426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6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2025-09-16T05:52:08Z</dcterms:modified>
  <cp:lastModifiedBy>aoi kuwamura</cp:lastModifiedBy>
  <cp:lastPrinted>2025-07-09T09:44:31Z</cp:lastPrinted>
</cp:coreProperties>
</file>