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600" firstSheet="1" activeTab="7" autoFilterDateGrouping="1"/>
  </bookViews>
  <sheets>
    <sheet name="INVOICE(無償サンプル抜き価格)" sheetId="1" state="visible" r:id="rId1"/>
    <sheet name="Invoice-1 " sheetId="2" state="visible" r:id="rId2"/>
    <sheet name="Invoice-2" sheetId="3" state="visible" r:id="rId3"/>
    <sheet name="Invoice-3" sheetId="4" state="visible" r:id="rId4"/>
    <sheet name="Invoice-4 (TESTER)" sheetId="5" state="visible" r:id="rId5"/>
    <sheet name="Invoice-5 (TESTER) " sheetId="6" state="visible" r:id="rId6"/>
    <sheet name="PL1" sheetId="7" state="visible" r:id="rId7"/>
    <sheet name="PL2" sheetId="8" state="visible" r:id="rId8"/>
    <sheet name="PL3" sheetId="9" state="visible" r:id="rId9"/>
    <sheet name="Sheet1" sheetId="10" state="visible" r:id="rId10"/>
    <sheet name="Честный Знак" sheetId="11" state="visible" r:id="rId11"/>
  </sheets>
  <definedNames>
    <definedName name="_xlnm._FilterDatabase" localSheetId="0" hidden="1">'INVOICE(無償サンプル抜き価格)'!$A$17:$J$17</definedName>
    <definedName name="_xlnm.Print_Area" localSheetId="0">'INVOICE(無償サンプル抜き価格)'!$A$1:$J$58</definedName>
    <definedName name="_xlnm._FilterDatabase" localSheetId="1" hidden="1">'Invoice-1 '!$A$13:$M$14</definedName>
    <definedName name="_xlnm._FilterDatabase" localSheetId="2" hidden="1">'Invoice-2'!$A$13:$AJ$15</definedName>
    <definedName name="_xlnm.Print_Area" localSheetId="2">'Invoice-2'!$A$1:$N$14</definedName>
    <definedName name="_xlnm._FilterDatabase" localSheetId="3" hidden="1">'Invoice-3'!$A$13:$AJ$15</definedName>
    <definedName name="_xlnm.Print_Area" localSheetId="3">'Invoice-3'!$A$1:$N$14</definedName>
    <definedName name="_xlnm._FilterDatabase" localSheetId="4" hidden="1">'Invoice-4 (TESTER)'!$A$13:$AI$15</definedName>
    <definedName name="_xlnm.Print_Area" localSheetId="4">'Invoice-4 (TESTER)'!$A$1:$M$14</definedName>
    <definedName name="_xlnm._FilterDatabase" localSheetId="5" hidden="1">'Invoice-5 (TESTER) '!$A$13:$AK$15</definedName>
    <definedName name="_xlnm.Print_Area" localSheetId="5">'Invoice-5 (TESTER) '!$A$1:$M$15</definedName>
    <definedName name="_xlnm._FilterDatabase" localSheetId="6" hidden="1">'PL1'!$A$11:$W$14</definedName>
    <definedName name="_xlnm.Print_Area" localSheetId="6">'PL1'!$A$1:$O$13</definedName>
    <definedName name="_xlnm._FilterDatabase" localSheetId="7" hidden="1">'PL2'!$A$11:$W$14</definedName>
    <definedName name="_xlnm.Print_Area" localSheetId="7">'PL2'!$A$1:$O$13</definedName>
    <definedName name="_xlnm._FilterDatabase" localSheetId="8" hidden="1">'PL3'!$A$11:$U$27</definedName>
    <definedName name="_xlnm.Print_Area" localSheetId="8">'PL3'!$A$1:$O$13</definedName>
  </definedNames>
  <calcPr calcId="191029" fullCalcOnLoad="1"/>
</workbook>
</file>

<file path=xl/styles.xml><?xml version="1.0" encoding="utf-8"?>
<styleSheet xmlns="http://schemas.openxmlformats.org/spreadsheetml/2006/main">
  <numFmts count="33">
    <numFmt numFmtId="164" formatCode="&quot;¥&quot;#,##0;[Red]&quot;¥&quot;\-#,##0"/>
    <numFmt numFmtId="165" formatCode="&quot;¥&quot;#,##0_);[Red]\(&quot;¥&quot;#,##0\)"/>
    <numFmt numFmtId="166" formatCode="_-* #,##0_-;\-* #,##0_-;_-* \-_-;_-@_-"/>
    <numFmt numFmtId="167" formatCode="#,##0_ ;\-#,##0\ "/>
    <numFmt numFmtId="168" formatCode="[$-409]mmmm\ d\,\ yyyy;@"/>
    <numFmt numFmtId="169" formatCode="_-[$¥-411]* #,##0_-;\-[$¥-411]* #,##0_-;_-[$¥-411]* &quot;-&quot;??_-;_-@_-"/>
    <numFmt numFmtId="170" formatCode="\(#,###\)"/>
    <numFmt numFmtId="171" formatCode="0.000_);[Red]\(0.000\)"/>
    <numFmt numFmtId="172" formatCode="_-* #,##0.00\ _¥_-;\-* #,##0.00\ _¥_-;_-* &quot;-&quot;??\ _¥_-;_-@_-"/>
    <numFmt numFmtId="173" formatCode="_-* #,##0.000\ _₽_-;\-* #,##0.000\ _₽_-;_-* &quot;-&quot;???\ _₽_-;_-@_-"/>
    <numFmt numFmtId="174" formatCode="_-* #,##0.000\ _¥_-;\-* #,##0.000\ _¥_-;_-* &quot;-&quot;??\ _¥_-;_-@_-"/>
    <numFmt numFmtId="175" formatCode="0_);[Red]\(0\)"/>
    <numFmt numFmtId="176" formatCode="0.000"/>
    <numFmt numFmtId="177" formatCode="0.000;[Red]0.000"/>
    <numFmt numFmtId="178" formatCode="#,##0.000_);[Red]\(#,##0.000\)"/>
    <numFmt numFmtId="179" formatCode="_-* #,##0.000_-;\-* #,##0.000_-;_-* \-_-;_-@_-"/>
    <numFmt numFmtId="180" formatCode="_ * #,##0.00_ ;_ * \-#,##0.00_ ;_ * &quot;-&quot;??_ ;_ @_ "/>
    <numFmt numFmtId="181" formatCode="0.00000_);[Red]\(0.00000\)"/>
    <numFmt numFmtId="182" formatCode="0.0000%"/>
    <numFmt numFmtId="183" formatCode="&quot;¥&quot;#,##0.00;[Red]&quot;¥&quot;\-#,##0.00"/>
    <numFmt numFmtId="184" formatCode="_-* #,##0\ _₽_-;\-* #,##0\ _₽_-;_-* &quot;-&quot;???\ _₽_-;_-@_-"/>
    <numFmt numFmtId="185" formatCode="0.0000_);[Red]\(0.0000\)"/>
    <numFmt numFmtId="186" formatCode="&quot;¥&quot;#,##0.000_);[Red]\(&quot;¥&quot;#,##0.000\)"/>
    <numFmt numFmtId="187" formatCode="0.00_);[Red]\(0.00\)"/>
    <numFmt numFmtId="188" formatCode="&quot;¥&quot;#,##0.0000_);[Red]\(&quot;¥&quot;#,##0.0000\)"/>
    <numFmt numFmtId="189" formatCode="&quot;¥&quot;#,##0.00_);[Red]\(&quot;¥&quot;#,##0.00\)"/>
    <numFmt numFmtId="190" formatCode="0.0000_ "/>
    <numFmt numFmtId="191" formatCode="_-* #,##0.00_-;\-* #,##0.00_-;_-* &quot;-&quot;??_-;_-@_-"/>
    <numFmt numFmtId="192" formatCode="0.000_ "/>
    <numFmt numFmtId="193" formatCode="\¥#,##0;[Red]&quot;¥-&quot;#,##0"/>
    <numFmt numFmtId="194" formatCode="_ * #,##0_ ;_ * \-#,##0_ ;_ * \-_ ;_ @_ "/>
    <numFmt numFmtId="195" formatCode="_-&quot;L. &quot;* #,##0_-;&quot;-L. &quot;* #,##0_-;_-&quot;L. &quot;* \-_-;_-@_-"/>
    <numFmt numFmtId="196" formatCode="&quot;¥&quot;#,##0;[Red]&quot;¥-&quot;#,##0"/>
  </numFmts>
  <fonts count="99">
    <font>
      <name val="ＭＳ Ｐゴシック"/>
      <charset val="128"/>
      <family val="2"/>
      <color theme="1"/>
      <sz val="11"/>
      <scheme val="minor"/>
    </font>
    <font>
      <name val="ＭＳ Ｐゴシック"/>
      <charset val="204"/>
      <family val="2"/>
      <color theme="1"/>
      <sz val="11"/>
      <scheme val="minor"/>
    </font>
    <font>
      <name val="ＭＳ Ｐゴシック"/>
      <charset val="204"/>
      <family val="2"/>
      <color theme="1"/>
      <sz val="11"/>
      <scheme val="minor"/>
    </font>
    <font>
      <name val="ＭＳ Ｐゴシック"/>
      <charset val="204"/>
      <family val="2"/>
      <color theme="1"/>
      <sz val="11"/>
      <scheme val="minor"/>
    </font>
    <font>
      <name val="Arial Unicode MS"/>
      <family val="3"/>
      <sz val="10"/>
    </font>
    <font>
      <name val="ＭＳ Ｐゴシック"/>
      <charset val="128"/>
      <family val="2"/>
      <sz val="6"/>
      <scheme val="minor"/>
    </font>
    <font>
      <name val="ＭＳ Ｐゴシック"/>
      <charset val="128"/>
      <family val="3"/>
      <sz val="6"/>
    </font>
    <font>
      <name val="Arial"/>
      <family val="2"/>
      <sz val="10"/>
    </font>
    <font>
      <name val="ＭＳ Ｐゴシック"/>
      <charset val="128"/>
      <family val="3"/>
      <color indexed="8"/>
      <sz val="11"/>
    </font>
    <font>
      <name val="ＭＳ Ｐゴシック"/>
      <charset val="128"/>
      <family val="3"/>
      <sz val="11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Calibri"/>
      <charset val="204"/>
      <family val="2"/>
      <color indexed="62"/>
      <sz val="11"/>
    </font>
    <font>
      <name val="Calibri"/>
      <charset val="204"/>
      <family val="2"/>
      <b val="1"/>
      <color indexed="63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b val="1"/>
      <color indexed="9"/>
      <sz val="11"/>
    </font>
    <font>
      <name val="Cambria"/>
      <charset val="204"/>
      <family val="1"/>
      <b val="1"/>
      <color indexed="56"/>
      <sz val="18"/>
    </font>
    <font>
      <name val="Calibri"/>
      <charset val="204"/>
      <family val="2"/>
      <color indexed="60"/>
      <sz val="11"/>
    </font>
    <font>
      <name val="Arial Cyr"/>
      <charset val="204"/>
      <family val="2"/>
      <sz val="10"/>
    </font>
    <font>
      <name val="Calibri"/>
      <charset val="204"/>
      <family val="2"/>
      <color indexed="20"/>
      <sz val="11"/>
    </font>
    <font>
      <name val="Calibri"/>
      <charset val="204"/>
      <family val="2"/>
      <i val="1"/>
      <color indexed="23"/>
      <sz val="11"/>
    </font>
    <font>
      <name val="Calibri"/>
      <charset val="204"/>
      <family val="2"/>
      <color indexed="52"/>
      <sz val="11"/>
    </font>
    <font>
      <name val="Calibri"/>
      <charset val="204"/>
      <family val="2"/>
      <color indexed="10"/>
      <sz val="11"/>
    </font>
    <font>
      <name val="Calibri"/>
      <charset val="204"/>
      <family val="2"/>
      <color indexed="17"/>
      <sz val="11"/>
    </font>
    <font>
      <name val="ＭＳ ゴシック"/>
      <charset val="128"/>
      <family val="3"/>
      <sz val="11"/>
    </font>
    <font>
      <name val="Calibri"/>
      <family val="2"/>
      <color indexed="8"/>
      <sz val="11"/>
    </font>
    <font>
      <name val="ＭＳ Ｐゴシック"/>
      <charset val="128"/>
      <family val="2"/>
      <color theme="1"/>
      <sz val="11"/>
      <scheme val="minor"/>
    </font>
    <font>
      <name val="?? ?????"/>
      <family val="3"/>
      <sz val="11"/>
    </font>
    <font>
      <name val="ＭＳ Ｐゴシック"/>
      <charset val="128"/>
      <family val="3"/>
      <color theme="1"/>
      <sz val="11"/>
      <scheme val="minor"/>
    </font>
    <font>
      <name val="Arial Unicode MS"/>
      <charset val="128"/>
      <family val="3"/>
      <sz val="10"/>
    </font>
    <font>
      <name val="ＭＳ Ｐゴシック"/>
      <charset val="128"/>
      <family val="3"/>
      <color theme="1"/>
      <sz val="11"/>
    </font>
    <font>
      <name val="Calibri"/>
      <family val="2"/>
      <color indexed="9"/>
      <sz val="11"/>
    </font>
    <font>
      <name val="Calibri"/>
      <family val="2"/>
      <color indexed="62"/>
      <sz val="11"/>
    </font>
    <font>
      <name val="Calibri"/>
      <family val="2"/>
      <b val="1"/>
      <color indexed="63"/>
      <sz val="11"/>
    </font>
    <font>
      <name val="Calibri"/>
      <family val="2"/>
      <b val="1"/>
      <color indexed="52"/>
      <sz val="11"/>
    </font>
    <font>
      <name val="Calibri"/>
      <family val="2"/>
      <b val="1"/>
      <color indexed="56"/>
      <sz val="15"/>
    </font>
    <font>
      <name val="Calibri"/>
      <family val="2"/>
      <b val="1"/>
      <color indexed="56"/>
      <sz val="13"/>
    </font>
    <font>
      <name val="Calibri"/>
      <family val="2"/>
      <b val="1"/>
      <color indexed="56"/>
      <sz val="11"/>
    </font>
    <font>
      <name val="Calibri"/>
      <family val="2"/>
      <b val="1"/>
      <color indexed="8"/>
      <sz val="11"/>
    </font>
    <font>
      <name val="Calibri"/>
      <family val="2"/>
      <b val="1"/>
      <color indexed="9"/>
      <sz val="11"/>
    </font>
    <font>
      <name val="Cambria"/>
      <family val="1"/>
      <b val="1"/>
      <color indexed="56"/>
      <sz val="18"/>
    </font>
    <font>
      <name val="Calibri"/>
      <family val="2"/>
      <color indexed="60"/>
      <sz val="11"/>
    </font>
    <font>
      <name val="Calibri"/>
      <family val="2"/>
      <color indexed="20"/>
      <sz val="11"/>
    </font>
    <font>
      <name val="Calibri"/>
      <family val="2"/>
      <i val="1"/>
      <color indexed="23"/>
      <sz val="11"/>
    </font>
    <font>
      <name val="Calibri"/>
      <family val="2"/>
      <color indexed="52"/>
      <sz val="11"/>
    </font>
    <font>
      <name val="Calibri"/>
      <family val="2"/>
      <color indexed="10"/>
      <sz val="11"/>
    </font>
    <font>
      <name val="Calibri"/>
      <family val="2"/>
      <color indexed="17"/>
      <sz val="11"/>
    </font>
    <font>
      <name val="Times New Roman"/>
      <charset val="204"/>
      <family val="1"/>
      <b val="1"/>
      <sz val="11"/>
    </font>
    <font>
      <name val="Times New Roman"/>
      <charset val="204"/>
      <family val="1"/>
      <color theme="1"/>
      <sz val="11"/>
    </font>
    <font>
      <name val="Times New Roman"/>
      <charset val="204"/>
      <family val="1"/>
      <color rgb="FF2C2D2E"/>
      <sz val="11"/>
    </font>
    <font>
      <name val="Times New Roman"/>
      <charset val="204"/>
      <family val="1"/>
      <sz val="11"/>
    </font>
    <font>
      <name val="Times New Roman"/>
      <charset val="204"/>
      <family val="1"/>
      <b val="1"/>
      <sz val="16"/>
    </font>
    <font>
      <name val="Times New Roman"/>
      <charset val="204"/>
      <family val="1"/>
      <sz val="9"/>
    </font>
    <font>
      <name val="Times New Roman"/>
      <charset val="204"/>
      <family val="1"/>
      <sz val="14"/>
    </font>
    <font>
      <name val="Times New Roman"/>
      <charset val="204"/>
      <family val="1"/>
      <sz val="17"/>
    </font>
    <font>
      <name val="Times New Roman"/>
      <family val="1"/>
      <sz val="12"/>
    </font>
    <font>
      <name val="Arial Unicode MS"/>
      <family val="3"/>
      <sz val="7"/>
    </font>
    <font>
      <name val="Yu Mincho"/>
      <charset val="128"/>
      <family val="1"/>
      <sz val="12"/>
    </font>
    <font>
      <name val="ＭＳ Ｐゴシック"/>
      <charset val="128"/>
      <family val="3"/>
      <sz val="12"/>
    </font>
    <font>
      <name val="Arial Unicode MS"/>
      <family val="3"/>
      <sz val="12"/>
    </font>
    <font>
      <name val="Times New Roman"/>
      <charset val="204"/>
      <family val="1"/>
      <color theme="1"/>
      <sz val="12"/>
    </font>
    <font>
      <name val="Times New Roman"/>
      <charset val="204"/>
      <family val="1"/>
      <b val="1"/>
      <i val="1"/>
      <sz val="30"/>
    </font>
    <font>
      <name val="Times New Roman"/>
      <charset val="204"/>
      <family val="1"/>
      <b val="1"/>
      <sz val="18"/>
    </font>
    <font>
      <name val="Times New Roman"/>
      <charset val="204"/>
      <family val="1"/>
      <b val="1"/>
      <sz val="12"/>
    </font>
    <font>
      <name val="Times New Roman"/>
      <charset val="204"/>
      <family val="1"/>
      <sz val="8"/>
    </font>
    <font>
      <name val="Times New Roman"/>
      <charset val="204"/>
      <family val="1"/>
      <b val="1"/>
      <sz val="9"/>
    </font>
    <font>
      <name val="ＭＳ 明朝"/>
      <charset val="128"/>
      <family val="1"/>
      <b val="1"/>
      <sz val="8"/>
    </font>
    <font>
      <name val="BIZ UDMincho Medium"/>
      <charset val="128"/>
      <family val="1"/>
      <b val="1"/>
      <sz val="11"/>
    </font>
    <font>
      <name val="Times New Roman"/>
      <charset val="204"/>
      <family val="1"/>
      <b val="1"/>
      <sz val="8"/>
    </font>
    <font>
      <name val="Segoe UI Symbol"/>
      <family val="1"/>
      <b val="1"/>
      <sz val="12"/>
    </font>
    <font>
      <name val="BIZ UDMincho Medium"/>
      <charset val="128"/>
      <family val="1"/>
      <b val="1"/>
      <sz val="8"/>
    </font>
    <font>
      <name val="Times New Roman"/>
      <charset val="204"/>
      <family val="1"/>
      <sz val="10"/>
    </font>
    <font>
      <name val="Times New Roman"/>
      <charset val="204"/>
      <family val="1"/>
      <sz val="12"/>
    </font>
    <font>
      <name val="Times New Roman"/>
      <charset val="204"/>
      <family val="1"/>
      <sz val="7"/>
    </font>
    <font>
      <name val="Times New Roman"/>
      <charset val="204"/>
      <family val="1"/>
      <b val="1"/>
      <sz val="10"/>
    </font>
    <font>
      <name val="Times New Roman"/>
      <charset val="204"/>
      <family val="1"/>
      <b val="1"/>
      <sz val="17"/>
    </font>
    <font>
      <name val="Times New Roman"/>
      <charset val="204"/>
      <family val="1"/>
      <sz val="18"/>
    </font>
    <font>
      <name val="Times New Roman"/>
      <charset val="204"/>
      <family val="1"/>
      <color theme="7"/>
      <sz val="12"/>
    </font>
    <font>
      <name val="Times New Roman"/>
      <charset val="204"/>
      <family val="1"/>
      <color rgb="FFFF0000"/>
      <sz val="12"/>
    </font>
    <font>
      <name val="Arial"/>
      <charset val="204"/>
      <family val="2"/>
      <color rgb="FF181F38"/>
      <sz val="11"/>
    </font>
    <font>
      <name val="Arial Unicode MS"/>
      <family val="3"/>
      <sz val="9"/>
    </font>
    <font>
      <name val="Times New Roman"/>
      <charset val="204"/>
      <family val="1"/>
      <b val="1"/>
      <color theme="1"/>
      <sz val="9"/>
    </font>
    <font>
      <name val="Times New Roman"/>
      <charset val="204"/>
      <family val="1"/>
      <color rgb="FFFF0000"/>
      <sz val="10"/>
    </font>
    <font>
      <name val="Times New Roman"/>
      <charset val="204"/>
      <family val="1"/>
      <b val="1"/>
      <color rgb="FFFF0000"/>
      <sz val="10"/>
    </font>
    <font>
      <name val="Times New Roman"/>
      <charset val="204"/>
      <family val="1"/>
      <b val="1"/>
      <color rgb="FFFF0000"/>
      <sz val="12"/>
    </font>
    <font>
      <name val="Times New Roman"/>
      <charset val="204"/>
      <family val="1"/>
      <b val="1"/>
      <color rgb="FFFF0000"/>
      <sz val="8"/>
    </font>
    <font>
      <name val="ＭＳ Ｐゴシック"/>
      <charset val="128"/>
      <family val="2"/>
      <sz val="10"/>
      <scheme val="minor"/>
    </font>
    <font>
      <name val="Times New Roman"/>
      <charset val="204"/>
      <family val="1"/>
      <color rgb="FF212529"/>
      <sz val="11"/>
    </font>
    <font>
      <name val="ＭＳ Ｐゴシック"/>
      <charset val="204"/>
      <family val="2"/>
      <color rgb="FFFF0000"/>
      <sz val="10"/>
      <scheme val="minor"/>
    </font>
    <font>
      <name val="ＭＳ Ｐゴシック"/>
      <charset val="204"/>
      <family val="2"/>
      <color rgb="FFFF0000"/>
      <sz val="11"/>
      <scheme val="minor"/>
    </font>
    <font>
      <name val="Arial"/>
      <charset val="204"/>
      <family val="2"/>
      <color rgb="FFFF0000"/>
      <sz val="11"/>
    </font>
    <font>
      <name val="Times New Roman"/>
      <charset val="204"/>
      <family val="1"/>
      <color rgb="FFFF0000"/>
      <sz val="11"/>
    </font>
    <font>
      <name val="ＭＳ Ｐゴシック"/>
      <charset val="204"/>
      <family val="2"/>
      <b val="1"/>
      <i val="1"/>
      <color theme="7" tint="-0.249977111117893"/>
      <sz val="11"/>
      <u val="single"/>
      <scheme val="minor"/>
    </font>
    <font>
      <name val="Arial"/>
      <charset val="204"/>
      <family val="2"/>
      <i val="1"/>
      <color rgb="FF7030A0"/>
      <sz val="11"/>
    </font>
    <font>
      <name val="Times New Roman"/>
      <color rgb="00000000"/>
      <sz val="14"/>
    </font>
  </fonts>
  <fills count="29">
    <fill>
      <patternFill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92D050"/>
        <bgColor indexed="64"/>
      </patternFill>
    </fill>
  </fills>
  <borders count="139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/>
      <right style="thin"/>
      <top style="thin"/>
      <bottom style="thin"/>
    </border>
  </borders>
  <cellStyleXfs count="4655">
    <xf numFmtId="0" fontId="30" fillId="0" borderId="0" applyAlignment="1">
      <alignment vertical="center"/>
    </xf>
    <xf numFmtId="166" fontId="4" fillId="0" borderId="0"/>
    <xf numFmtId="0" fontId="7" fillId="0" borderId="0"/>
    <xf numFmtId="0" fontId="8" fillId="0" borderId="0" applyAlignment="1">
      <alignment vertical="center"/>
    </xf>
    <xf numFmtId="38" fontId="4" fillId="0" borderId="0"/>
    <xf numFmtId="0" fontId="7" fillId="0" borderId="0"/>
    <xf numFmtId="0" fontId="10" fillId="2" borderId="0"/>
    <xf numFmtId="0" fontId="10" fillId="3" borderId="0"/>
    <xf numFmtId="0" fontId="10" fillId="4" borderId="0"/>
    <xf numFmtId="0" fontId="10" fillId="5" borderId="0"/>
    <xf numFmtId="0" fontId="10" fillId="6" borderId="0"/>
    <xf numFmtId="0" fontId="10" fillId="7" borderId="0"/>
    <xf numFmtId="0" fontId="10" fillId="8" borderId="0"/>
    <xf numFmtId="0" fontId="10" fillId="9" borderId="0"/>
    <xf numFmtId="0" fontId="10" fillId="10" borderId="0"/>
    <xf numFmtId="0" fontId="10" fillId="5" borderId="0"/>
    <xf numFmtId="0" fontId="10" fillId="8" borderId="0"/>
    <xf numFmtId="0" fontId="10" fillId="11" borderId="0"/>
    <xf numFmtId="0" fontId="11" fillId="12" borderId="0"/>
    <xf numFmtId="0" fontId="11" fillId="9" borderId="0"/>
    <xf numFmtId="0" fontId="11" fillId="10" borderId="0"/>
    <xf numFmtId="0" fontId="11" fillId="13" borderId="0"/>
    <xf numFmtId="0" fontId="11" fillId="14" borderId="0"/>
    <xf numFmtId="0" fontId="11" fillId="15" borderId="0"/>
    <xf numFmtId="0" fontId="11" fillId="16" borderId="0"/>
    <xf numFmtId="0" fontId="11" fillId="17" borderId="0"/>
    <xf numFmtId="0" fontId="11" fillId="18" borderId="0"/>
    <xf numFmtId="0" fontId="11" fillId="13" borderId="0"/>
    <xf numFmtId="0" fontId="11" fillId="14" borderId="0"/>
    <xf numFmtId="0" fontId="11" fillId="19" borderId="0"/>
    <xf numFmtId="0" fontId="12" fillId="7" borderId="108"/>
    <xf numFmtId="0" fontId="13" fillId="20" borderId="109"/>
    <xf numFmtId="0" fontId="14" fillId="20" borderId="108"/>
    <xf numFmtId="0" fontId="15" fillId="0" borderId="4"/>
    <xf numFmtId="0" fontId="16" fillId="0" borderId="5"/>
    <xf numFmtId="0" fontId="17" fillId="0" borderId="103"/>
    <xf numFmtId="0" fontId="17" fillId="0" borderId="0"/>
    <xf numFmtId="0" fontId="18" fillId="0" borderId="110"/>
    <xf numFmtId="0" fontId="19" fillId="21" borderId="8"/>
    <xf numFmtId="0" fontId="20" fillId="0" borderId="0"/>
    <xf numFmtId="0" fontId="21" fillId="22" borderId="0"/>
    <xf numFmtId="0" fontId="4" fillId="0" borderId="0"/>
    <xf numFmtId="0" fontId="23" fillId="3" borderId="0"/>
    <xf numFmtId="0" fontId="24" fillId="0" borderId="0"/>
    <xf numFmtId="0" fontId="22" fillId="23" borderId="111"/>
    <xf numFmtId="0" fontId="25" fillId="0" borderId="10"/>
    <xf numFmtId="0" fontId="26" fillId="0" borderId="0"/>
    <xf numFmtId="0" fontId="27" fillId="4" borderId="0"/>
    <xf numFmtId="9" fontId="9" fillId="0" borderId="0"/>
    <xf numFmtId="9" fontId="9" fillId="0" borderId="0"/>
    <xf numFmtId="9" fontId="28" fillId="0" borderId="0"/>
    <xf numFmtId="38" fontId="4" fillId="0" borderId="0"/>
    <xf numFmtId="38" fontId="9" fillId="0" borderId="0"/>
    <xf numFmtId="193" fontId="4" fillId="0" borderId="0"/>
    <xf numFmtId="0" fontId="29" fillId="0" borderId="0" applyAlignment="1">
      <alignment vertical="center"/>
    </xf>
    <xf numFmtId="0" fontId="9" fillId="0" borderId="0"/>
    <xf numFmtId="0" fontId="22" fillId="0" borderId="0"/>
    <xf numFmtId="0" fontId="7" fillId="0" borderId="0"/>
    <xf numFmtId="0" fontId="7" fillId="0" borderId="0"/>
    <xf numFmtId="0" fontId="31" fillId="0" borderId="0"/>
    <xf numFmtId="0" fontId="32" fillId="0" borderId="0" applyAlignment="1">
      <alignment vertical="center"/>
    </xf>
    <xf numFmtId="0" fontId="7" fillId="0" borderId="0"/>
    <xf numFmtId="6" fontId="30" fillId="0" borderId="0" applyAlignment="1">
      <alignment vertical="center"/>
    </xf>
    <xf numFmtId="0" fontId="32" fillId="0" borderId="0" applyAlignment="1">
      <alignment vertical="center"/>
    </xf>
    <xf numFmtId="9" fontId="7" fillId="0" borderId="0"/>
    <xf numFmtId="166" fontId="7" fillId="0" borderId="0"/>
    <xf numFmtId="194" fontId="7" fillId="0" borderId="0"/>
    <xf numFmtId="166" fontId="33" fillId="0" borderId="0"/>
    <xf numFmtId="195" fontId="7" fillId="0" borderId="0"/>
    <xf numFmtId="0" fontId="9" fillId="0" borderId="0" applyAlignment="1">
      <alignment vertical="center"/>
    </xf>
    <xf numFmtId="0" fontId="9" fillId="0" borderId="0"/>
    <xf numFmtId="6" fontId="30" fillId="0" borderId="0" applyAlignment="1">
      <alignment vertical="center"/>
    </xf>
    <xf numFmtId="166" fontId="33" fillId="0" borderId="0"/>
    <xf numFmtId="6" fontId="30" fillId="0" borderId="0" applyAlignment="1">
      <alignment vertical="center"/>
    </xf>
    <xf numFmtId="6" fontId="30" fillId="0" borderId="0" applyAlignment="1">
      <alignment vertical="center"/>
    </xf>
    <xf numFmtId="0" fontId="34" fillId="0" borderId="0" applyAlignment="1">
      <alignment vertical="center"/>
    </xf>
    <xf numFmtId="0" fontId="29" fillId="2" borderId="0"/>
    <xf numFmtId="0" fontId="29" fillId="3" borderId="0"/>
    <xf numFmtId="0" fontId="29" fillId="4" borderId="0"/>
    <xf numFmtId="0" fontId="29" fillId="5" borderId="0"/>
    <xf numFmtId="0" fontId="29" fillId="6" borderId="0"/>
    <xf numFmtId="0" fontId="29" fillId="7" borderId="0"/>
    <xf numFmtId="0" fontId="29" fillId="8" borderId="0"/>
    <xf numFmtId="0" fontId="29" fillId="9" borderId="0"/>
    <xf numFmtId="0" fontId="29" fillId="10" borderId="0"/>
    <xf numFmtId="0" fontId="29" fillId="5" borderId="0"/>
    <xf numFmtId="0" fontId="29" fillId="8" borderId="0"/>
    <xf numFmtId="0" fontId="29" fillId="11" borderId="0"/>
    <xf numFmtId="0" fontId="35" fillId="12" borderId="0"/>
    <xf numFmtId="0" fontId="35" fillId="9" borderId="0"/>
    <xf numFmtId="0" fontId="35" fillId="10" borderId="0"/>
    <xf numFmtId="0" fontId="35" fillId="13" borderId="0"/>
    <xf numFmtId="0" fontId="35" fillId="14" borderId="0"/>
    <xf numFmtId="0" fontId="35" fillId="15" borderId="0"/>
    <xf numFmtId="0" fontId="35" fillId="16" borderId="0"/>
    <xf numFmtId="0" fontId="35" fillId="17" borderId="0"/>
    <xf numFmtId="0" fontId="35" fillId="18" borderId="0"/>
    <xf numFmtId="0" fontId="35" fillId="13" borderId="0"/>
    <xf numFmtId="0" fontId="35" fillId="14" borderId="0"/>
    <xf numFmtId="0" fontId="35" fillId="19" borderId="0"/>
    <xf numFmtId="0" fontId="36" fillId="7" borderId="108"/>
    <xf numFmtId="0" fontId="37" fillId="20" borderId="109"/>
    <xf numFmtId="0" fontId="38" fillId="20" borderId="108"/>
    <xf numFmtId="0" fontId="39" fillId="0" borderId="4"/>
    <xf numFmtId="0" fontId="40" fillId="0" borderId="5"/>
    <xf numFmtId="0" fontId="41" fillId="0" borderId="103"/>
    <xf numFmtId="0" fontId="41" fillId="0" borderId="0"/>
    <xf numFmtId="0" fontId="42" fillId="0" borderId="110"/>
    <xf numFmtId="0" fontId="43" fillId="21" borderId="8"/>
    <xf numFmtId="0" fontId="44" fillId="0" borderId="0"/>
    <xf numFmtId="0" fontId="45" fillId="22" borderId="0"/>
    <xf numFmtId="0" fontId="33" fillId="0" borderId="0"/>
    <xf numFmtId="0" fontId="46" fillId="3" borderId="0"/>
    <xf numFmtId="0" fontId="47" fillId="0" borderId="0"/>
    <xf numFmtId="0" fontId="48" fillId="0" borderId="10"/>
    <xf numFmtId="0" fontId="49" fillId="0" borderId="0"/>
    <xf numFmtId="0" fontId="50" fillId="4" borderId="0"/>
    <xf numFmtId="38" fontId="33" fillId="0" borderId="0"/>
    <xf numFmtId="38" fontId="33" fillId="0" borderId="0"/>
    <xf numFmtId="38" fontId="33" fillId="0" borderId="0"/>
    <xf numFmtId="38" fontId="33" fillId="0" borderId="0"/>
    <xf numFmtId="196" fontId="33" fillId="0" borderId="0"/>
    <xf numFmtId="9" fontId="30" fillId="0" borderId="0"/>
    <xf numFmtId="9" fontId="30" fillId="0" borderId="0" applyAlignment="1">
      <alignment vertical="center"/>
    </xf>
    <xf numFmtId="38" fontId="30" fillId="0" borderId="0" applyAlignment="1">
      <alignment vertical="center"/>
    </xf>
    <xf numFmtId="0" fontId="34" fillId="0" borderId="0" applyAlignment="1">
      <alignment vertical="center"/>
    </xf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38" fontId="33" fillId="0" borderId="0"/>
    <xf numFmtId="0" fontId="29" fillId="0" borderId="0" applyAlignment="1">
      <alignment vertical="center"/>
    </xf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6" fontId="30" fillId="0" borderId="0" applyAlignment="1">
      <alignment vertical="center"/>
    </xf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12" fillId="7" borderId="108"/>
    <xf numFmtId="0" fontId="13" fillId="20" borderId="109"/>
    <xf numFmtId="0" fontId="14" fillId="20" borderId="108"/>
    <xf numFmtId="0" fontId="18" fillId="0" borderId="110"/>
    <xf numFmtId="6" fontId="30" fillId="0" borderId="0" applyAlignment="1">
      <alignment vertical="center"/>
    </xf>
    <xf numFmtId="6" fontId="30" fillId="0" borderId="0" applyAlignment="1">
      <alignment vertical="center"/>
    </xf>
    <xf numFmtId="6" fontId="30" fillId="0" borderId="0" applyAlignment="1">
      <alignment vertical="center"/>
    </xf>
    <xf numFmtId="6" fontId="30" fillId="0" borderId="0" applyAlignment="1">
      <alignment vertical="center"/>
    </xf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6" fontId="30" fillId="0" borderId="0" applyAlignment="1">
      <alignment vertical="center"/>
    </xf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6" fontId="30" fillId="0" borderId="0" applyAlignment="1">
      <alignment vertical="center"/>
    </xf>
    <xf numFmtId="9" fontId="30" fillId="0" borderId="0" applyAlignment="1">
      <alignment vertical="center"/>
    </xf>
    <xf numFmtId="0" fontId="22" fillId="23" borderId="111"/>
    <xf numFmtId="0" fontId="42" fillId="0" borderId="110"/>
    <xf numFmtId="0" fontId="22" fillId="23" borderId="111"/>
    <xf numFmtId="0" fontId="42" fillId="0" borderId="110"/>
    <xf numFmtId="0" fontId="37" fillId="20" borderId="109"/>
    <xf numFmtId="0" fontId="42" fillId="0" borderId="110"/>
    <xf numFmtId="0" fontId="22" fillId="23" borderId="111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6" fillId="7" borderId="108"/>
    <xf numFmtId="0" fontId="36" fillId="7" borderId="108"/>
    <xf numFmtId="0" fontId="37" fillId="20" borderId="109"/>
    <xf numFmtId="6" fontId="30" fillId="0" borderId="0" applyAlignment="1">
      <alignment vertical="center"/>
    </xf>
    <xf numFmtId="0" fontId="36" fillId="7" borderId="108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7" fillId="20" borderId="109"/>
    <xf numFmtId="6" fontId="30" fillId="0" borderId="0" applyAlignment="1">
      <alignment vertical="center"/>
    </xf>
    <xf numFmtId="0" fontId="36" fillId="7" borderId="108"/>
    <xf numFmtId="0" fontId="22" fillId="23" borderId="111"/>
    <xf numFmtId="6" fontId="30" fillId="0" borderId="0" applyAlignment="1">
      <alignment vertical="center"/>
    </xf>
    <xf numFmtId="0" fontId="38" fillId="20" borderId="108"/>
    <xf numFmtId="0" fontId="22" fillId="23" borderId="111"/>
    <xf numFmtId="0" fontId="42" fillId="0" borderId="110"/>
    <xf numFmtId="0" fontId="38" fillId="20" borderId="108"/>
    <xf numFmtId="0" fontId="22" fillId="23" borderId="111"/>
    <xf numFmtId="0" fontId="22" fillId="23" borderId="111"/>
    <xf numFmtId="0" fontId="37" fillId="20" borderId="109"/>
    <xf numFmtId="0" fontId="36" fillId="7" borderId="108"/>
    <xf numFmtId="0" fontId="36" fillId="7" borderId="108"/>
    <xf numFmtId="0" fontId="36" fillId="7" borderId="108"/>
    <xf numFmtId="0" fontId="38" fillId="20" borderId="108"/>
    <xf numFmtId="0" fontId="38" fillId="20" borderId="108"/>
    <xf numFmtId="0" fontId="37" fillId="20" borderId="109"/>
    <xf numFmtId="0" fontId="42" fillId="0" borderId="110"/>
    <xf numFmtId="0" fontId="37" fillId="20" borderId="109"/>
    <xf numFmtId="0" fontId="36" fillId="7" borderId="108"/>
    <xf numFmtId="0" fontId="22" fillId="23" borderId="111"/>
    <xf numFmtId="0" fontId="36" fillId="7" borderId="108"/>
    <xf numFmtId="0" fontId="42" fillId="0" borderId="110"/>
    <xf numFmtId="0" fontId="37" fillId="20" borderId="109"/>
    <xf numFmtId="0" fontId="42" fillId="0" borderId="110"/>
    <xf numFmtId="0" fontId="38" fillId="20" borderId="108"/>
    <xf numFmtId="0" fontId="42" fillId="0" borderId="110"/>
    <xf numFmtId="0" fontId="38" fillId="20" borderId="108"/>
    <xf numFmtId="0" fontId="37" fillId="20" borderId="109"/>
    <xf numFmtId="0" fontId="37" fillId="20" borderId="109"/>
    <xf numFmtId="0" fontId="37" fillId="20" borderId="109"/>
    <xf numFmtId="0" fontId="37" fillId="20" borderId="109"/>
    <xf numFmtId="0" fontId="42" fillId="0" borderId="110"/>
    <xf numFmtId="0" fontId="22" fillId="23" borderId="111"/>
    <xf numFmtId="0" fontId="37" fillId="20" borderId="109"/>
    <xf numFmtId="0" fontId="38" fillId="20" borderId="108"/>
    <xf numFmtId="0" fontId="22" fillId="23" borderId="111"/>
    <xf numFmtId="0" fontId="38" fillId="20" borderId="108"/>
    <xf numFmtId="0" fontId="38" fillId="20" borderId="108"/>
    <xf numFmtId="0" fontId="36" fillId="7" borderId="108"/>
    <xf numFmtId="0" fontId="42" fillId="0" borderId="110"/>
    <xf numFmtId="0" fontId="36" fillId="7" borderId="108"/>
    <xf numFmtId="0" fontId="42" fillId="0" borderId="110"/>
    <xf numFmtId="0" fontId="22" fillId="23" borderId="111"/>
    <xf numFmtId="0" fontId="37" fillId="20" borderId="109"/>
    <xf numFmtId="0" fontId="42" fillId="0" borderId="110"/>
    <xf numFmtId="0" fontId="3" fillId="0" borderId="0"/>
    <xf numFmtId="6" fontId="30" fillId="0" borderId="0" applyAlignment="1">
      <alignment vertical="center"/>
    </xf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6" fontId="30" fillId="0" borderId="0" applyAlignment="1">
      <alignment vertical="center"/>
    </xf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" fillId="0" borderId="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22" fillId="23" borderId="111"/>
    <xf numFmtId="0" fontId="37" fillId="20" borderId="109"/>
    <xf numFmtId="0" fontId="14" fillId="20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6" fillId="7" borderId="108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8" fillId="20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37" fillId="20" borderId="109"/>
    <xf numFmtId="0" fontId="22" fillId="23" borderId="111"/>
    <xf numFmtId="0" fontId="22" fillId="23" borderId="111"/>
    <xf numFmtId="0" fontId="37" fillId="20" borderId="109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8" fillId="20" borderId="108"/>
    <xf numFmtId="0" fontId="42" fillId="0" borderId="110"/>
    <xf numFmtId="0" fontId="36" fillId="7" borderId="108"/>
    <xf numFmtId="0" fontId="38" fillId="20" borderId="108"/>
    <xf numFmtId="0" fontId="36" fillId="7" borderId="108"/>
    <xf numFmtId="0" fontId="37" fillId="20" borderId="109"/>
    <xf numFmtId="0" fontId="42" fillId="0" borderId="110"/>
    <xf numFmtId="0" fontId="36" fillId="7" borderId="108"/>
    <xf numFmtId="0" fontId="22" fillId="23" borderId="111"/>
    <xf numFmtId="0" fontId="38" fillId="20" borderId="108"/>
    <xf numFmtId="0" fontId="22" fillId="23" borderId="111"/>
    <xf numFmtId="0" fontId="37" fillId="20" borderId="109"/>
    <xf numFmtId="0" fontId="18" fillId="0" borderId="110"/>
    <xf numFmtId="0" fontId="38" fillId="20" borderId="108"/>
    <xf numFmtId="0" fontId="36" fillId="7" borderId="108"/>
    <xf numFmtId="0" fontId="37" fillId="20" borderId="109"/>
    <xf numFmtId="0" fontId="37" fillId="20" borderId="109"/>
    <xf numFmtId="0" fontId="42" fillId="0" borderId="110"/>
    <xf numFmtId="0" fontId="36" fillId="7" borderId="108"/>
    <xf numFmtId="0" fontId="37" fillId="20" borderId="109"/>
    <xf numFmtId="0" fontId="22" fillId="23" borderId="111"/>
    <xf numFmtId="0" fontId="37" fillId="20" borderId="109"/>
    <xf numFmtId="0" fontId="42" fillId="0" borderId="110"/>
    <xf numFmtId="0" fontId="22" fillId="23" borderId="111"/>
    <xf numFmtId="0" fontId="36" fillId="7" borderId="108"/>
    <xf numFmtId="0" fontId="42" fillId="0" borderId="110"/>
    <xf numFmtId="0" fontId="22" fillId="23" borderId="111"/>
    <xf numFmtId="0" fontId="36" fillId="7" borderId="108"/>
    <xf numFmtId="0" fontId="38" fillId="20" borderId="108"/>
    <xf numFmtId="0" fontId="36" fillId="7" borderId="108"/>
    <xf numFmtId="0" fontId="38" fillId="20" borderId="108"/>
    <xf numFmtId="0" fontId="38" fillId="20" borderId="108"/>
    <xf numFmtId="0" fontId="42" fillId="0" borderId="110"/>
    <xf numFmtId="0" fontId="36" fillId="7" borderId="108"/>
    <xf numFmtId="0" fontId="13" fillId="20" borderId="109"/>
    <xf numFmtId="0" fontId="37" fillId="20" borderId="109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6" fillId="7" borderId="108"/>
    <xf numFmtId="0" fontId="36" fillId="7" borderId="108"/>
    <xf numFmtId="0" fontId="42" fillId="0" borderId="110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38" fillId="20" borderId="108"/>
    <xf numFmtId="0" fontId="22" fillId="23" borderId="111"/>
    <xf numFmtId="0" fontId="37" fillId="20" borderId="109"/>
    <xf numFmtId="0" fontId="22" fillId="23" borderId="111"/>
    <xf numFmtId="0" fontId="36" fillId="7" borderId="108"/>
    <xf numFmtId="0" fontId="38" fillId="20" borderId="108"/>
    <xf numFmtId="0" fontId="22" fillId="23" borderId="111"/>
    <xf numFmtId="0" fontId="22" fillId="23" borderId="111"/>
    <xf numFmtId="0" fontId="37" fillId="20" borderId="109"/>
    <xf numFmtId="0" fontId="42" fillId="0" borderId="110"/>
    <xf numFmtId="0" fontId="36" fillId="7" borderId="108"/>
    <xf numFmtId="0" fontId="37" fillId="20" borderId="109"/>
    <xf numFmtId="0" fontId="42" fillId="0" borderId="110"/>
    <xf numFmtId="0" fontId="36" fillId="7" borderId="108"/>
    <xf numFmtId="0" fontId="38" fillId="20" borderId="108"/>
    <xf numFmtId="0" fontId="38" fillId="20" borderId="108"/>
    <xf numFmtId="0" fontId="22" fillId="23" borderId="111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42" fillId="0" borderId="110"/>
    <xf numFmtId="0" fontId="37" fillId="20" borderId="109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38" fillId="20" borderId="108"/>
    <xf numFmtId="0" fontId="12" fillId="7" borderId="108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6" fontId="30" fillId="0" borderId="0" applyAlignment="1">
      <alignment vertical="center"/>
    </xf>
    <xf numFmtId="0" fontId="22" fillId="23" borderId="111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42" fillId="0" borderId="110"/>
    <xf numFmtId="0" fontId="42" fillId="0" borderId="110"/>
    <xf numFmtId="0" fontId="38" fillId="20" borderId="108"/>
    <xf numFmtId="0" fontId="41" fillId="0" borderId="103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36" fillId="7" borderId="108"/>
    <xf numFmtId="0" fontId="37" fillId="20" borderId="109"/>
    <xf numFmtId="6" fontId="30" fillId="0" borderId="0" applyAlignment="1">
      <alignment vertical="center"/>
    </xf>
    <xf numFmtId="0" fontId="37" fillId="20" borderId="109"/>
    <xf numFmtId="0" fontId="22" fillId="23" borderId="111"/>
    <xf numFmtId="0" fontId="36" fillId="7" borderId="108"/>
    <xf numFmtId="0" fontId="22" fillId="23" borderId="111"/>
    <xf numFmtId="0" fontId="36" fillId="7" borderId="108"/>
    <xf numFmtId="0" fontId="38" fillId="20" borderId="108"/>
    <xf numFmtId="0" fontId="36" fillId="7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22" fillId="23" borderId="111"/>
    <xf numFmtId="0" fontId="37" fillId="20" borderId="109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42" fillId="0" borderId="110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7" fillId="20" borderId="109"/>
    <xf numFmtId="0" fontId="38" fillId="20" borderId="108"/>
    <xf numFmtId="0" fontId="36" fillId="7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6" fillId="7" borderId="108"/>
    <xf numFmtId="0" fontId="37" fillId="20" borderId="109"/>
    <xf numFmtId="0" fontId="42" fillId="0" borderId="110"/>
    <xf numFmtId="0" fontId="38" fillId="20" borderId="108"/>
    <xf numFmtId="0" fontId="22" fillId="23" borderId="111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42" fillId="0" borderId="110"/>
    <xf numFmtId="0" fontId="22" fillId="23" borderId="111"/>
    <xf numFmtId="0" fontId="36" fillId="7" borderId="108"/>
    <xf numFmtId="0" fontId="36" fillId="7" borderId="108"/>
    <xf numFmtId="0" fontId="3" fillId="0" borderId="0"/>
    <xf numFmtId="6" fontId="30" fillId="0" borderId="0" applyAlignment="1">
      <alignment vertical="center"/>
    </xf>
    <xf numFmtId="0" fontId="38" fillId="20" borderId="108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42" fillId="0" borderId="110"/>
    <xf numFmtId="0" fontId="38" fillId="20" borderId="108"/>
    <xf numFmtId="0" fontId="36" fillId="7" borderId="108"/>
    <xf numFmtId="0" fontId="36" fillId="7" borderId="108"/>
    <xf numFmtId="0" fontId="22" fillId="23" borderId="111"/>
    <xf numFmtId="6" fontId="30" fillId="0" borderId="0" applyAlignment="1">
      <alignment vertical="center"/>
    </xf>
    <xf numFmtId="0" fontId="38" fillId="20" borderId="108"/>
    <xf numFmtId="0" fontId="22" fillId="23" borderId="111"/>
    <xf numFmtId="0" fontId="37" fillId="20" borderId="109"/>
    <xf numFmtId="0" fontId="22" fillId="23" borderId="111"/>
    <xf numFmtId="0" fontId="38" fillId="20" borderId="108"/>
    <xf numFmtId="0" fontId="36" fillId="7" borderId="108"/>
    <xf numFmtId="0" fontId="37" fillId="20" borderId="109"/>
    <xf numFmtId="0" fontId="22" fillId="23" borderId="111"/>
    <xf numFmtId="0" fontId="36" fillId="7" borderId="108"/>
    <xf numFmtId="0" fontId="22" fillId="23" borderId="111"/>
    <xf numFmtId="0" fontId="36" fillId="7" borderId="108"/>
    <xf numFmtId="0" fontId="42" fillId="0" borderId="110"/>
    <xf numFmtId="0" fontId="42" fillId="0" borderId="110"/>
    <xf numFmtId="0" fontId="37" fillId="20" borderId="109"/>
    <xf numFmtId="0" fontId="42" fillId="0" borderId="110"/>
    <xf numFmtId="0" fontId="36" fillId="7" borderId="108"/>
    <xf numFmtId="0" fontId="37" fillId="20" borderId="109"/>
    <xf numFmtId="0" fontId="22" fillId="23" borderId="111"/>
    <xf numFmtId="0" fontId="42" fillId="0" borderId="110"/>
    <xf numFmtId="0" fontId="37" fillId="20" borderId="109"/>
    <xf numFmtId="0" fontId="42" fillId="0" borderId="110"/>
    <xf numFmtId="0" fontId="42" fillId="0" borderId="110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42" fillId="0" borderId="110"/>
    <xf numFmtId="0" fontId="42" fillId="0" borderId="110"/>
    <xf numFmtId="0" fontId="22" fillId="23" borderId="111"/>
    <xf numFmtId="0" fontId="41" fillId="0" borderId="103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37" fillId="20" borderId="109"/>
    <xf numFmtId="0" fontId="22" fillId="23" borderId="111"/>
    <xf numFmtId="0" fontId="37" fillId="20" borderId="109"/>
    <xf numFmtId="0" fontId="22" fillId="23" borderId="111"/>
    <xf numFmtId="0" fontId="38" fillId="20" borderId="108"/>
    <xf numFmtId="0" fontId="36" fillId="7" borderId="108"/>
    <xf numFmtId="0" fontId="38" fillId="20" borderId="108"/>
    <xf numFmtId="0" fontId="38" fillId="20" borderId="108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7" fillId="20" borderId="109"/>
    <xf numFmtId="0" fontId="3" fillId="0" borderId="0"/>
    <xf numFmtId="0" fontId="37" fillId="20" borderId="109"/>
    <xf numFmtId="0" fontId="42" fillId="0" borderId="110"/>
    <xf numFmtId="0" fontId="22" fillId="23" borderId="111"/>
    <xf numFmtId="0" fontId="42" fillId="0" borderId="110"/>
    <xf numFmtId="0" fontId="38" fillId="20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22" fillId="23" borderId="111"/>
    <xf numFmtId="0" fontId="36" fillId="7" borderId="108"/>
    <xf numFmtId="0" fontId="36" fillId="7" borderId="108"/>
    <xf numFmtId="0" fontId="22" fillId="23" borderId="111"/>
    <xf numFmtId="0" fontId="36" fillId="7" borderId="108"/>
    <xf numFmtId="0" fontId="22" fillId="23" borderId="111"/>
    <xf numFmtId="0" fontId="38" fillId="20" borderId="108"/>
    <xf numFmtId="0" fontId="36" fillId="7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6" fillId="7" borderId="108"/>
    <xf numFmtId="0" fontId="22" fillId="23" borderId="111"/>
    <xf numFmtId="0" fontId="38" fillId="20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22" fillId="23" borderId="111"/>
    <xf numFmtId="0" fontId="37" fillId="20" borderId="109"/>
    <xf numFmtId="0" fontId="37" fillId="20" borderId="109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36" fillId="7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8" fillId="20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12" fillId="7" borderId="108"/>
    <xf numFmtId="0" fontId="13" fillId="20" borderId="109"/>
    <xf numFmtId="0" fontId="14" fillId="20" borderId="108"/>
    <xf numFmtId="0" fontId="17" fillId="0" borderId="103"/>
    <xf numFmtId="0" fontId="18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12" fillId="7" borderId="108"/>
    <xf numFmtId="0" fontId="13" fillId="20" borderId="109"/>
    <xf numFmtId="0" fontId="14" fillId="20" borderId="108"/>
    <xf numFmtId="0" fontId="18" fillId="0" borderId="110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7" fillId="20" borderId="109"/>
    <xf numFmtId="0" fontId="42" fillId="0" borderId="110"/>
    <xf numFmtId="0" fontId="22" fillId="23" borderId="111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6" fillId="7" borderId="108"/>
    <xf numFmtId="0" fontId="36" fillId="7" borderId="108"/>
    <xf numFmtId="0" fontId="37" fillId="20" borderId="109"/>
    <xf numFmtId="0" fontId="36" fillId="7" borderId="108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22" fillId="23" borderId="111"/>
    <xf numFmtId="0" fontId="22" fillId="23" borderId="111"/>
    <xf numFmtId="0" fontId="37" fillId="20" borderId="109"/>
    <xf numFmtId="0" fontId="36" fillId="7" borderId="108"/>
    <xf numFmtId="0" fontId="36" fillId="7" borderId="108"/>
    <xf numFmtId="0" fontId="36" fillId="7" borderId="108"/>
    <xf numFmtId="0" fontId="38" fillId="20" borderId="108"/>
    <xf numFmtId="0" fontId="38" fillId="20" borderId="108"/>
    <xf numFmtId="0" fontId="37" fillId="20" borderId="109"/>
    <xf numFmtId="0" fontId="42" fillId="0" borderId="110"/>
    <xf numFmtId="0" fontId="37" fillId="20" borderId="109"/>
    <xf numFmtId="0" fontId="36" fillId="7" borderId="108"/>
    <xf numFmtId="0" fontId="22" fillId="23" borderId="111"/>
    <xf numFmtId="0" fontId="36" fillId="7" borderId="108"/>
    <xf numFmtId="0" fontId="42" fillId="0" borderId="110"/>
    <xf numFmtId="0" fontId="37" fillId="20" borderId="109"/>
    <xf numFmtId="0" fontId="42" fillId="0" borderId="110"/>
    <xf numFmtId="0" fontId="38" fillId="20" borderId="108"/>
    <xf numFmtId="0" fontId="42" fillId="0" borderId="110"/>
    <xf numFmtId="0" fontId="38" fillId="20" borderId="108"/>
    <xf numFmtId="0" fontId="37" fillId="20" borderId="109"/>
    <xf numFmtId="0" fontId="37" fillId="20" borderId="109"/>
    <xf numFmtId="0" fontId="37" fillId="20" borderId="109"/>
    <xf numFmtId="0" fontId="37" fillId="20" borderId="109"/>
    <xf numFmtId="0" fontId="42" fillId="0" borderId="110"/>
    <xf numFmtId="0" fontId="22" fillId="23" borderId="111"/>
    <xf numFmtId="0" fontId="37" fillId="20" borderId="109"/>
    <xf numFmtId="0" fontId="38" fillId="20" borderId="108"/>
    <xf numFmtId="0" fontId="22" fillId="23" borderId="111"/>
    <xf numFmtId="0" fontId="38" fillId="20" borderId="108"/>
    <xf numFmtId="0" fontId="38" fillId="20" borderId="108"/>
    <xf numFmtId="0" fontId="36" fillId="7" borderId="108"/>
    <xf numFmtId="0" fontId="42" fillId="0" borderId="110"/>
    <xf numFmtId="0" fontId="36" fillId="7" borderId="108"/>
    <xf numFmtId="0" fontId="42" fillId="0" borderId="110"/>
    <xf numFmtId="0" fontId="22" fillId="23" borderId="111"/>
    <xf numFmtId="0" fontId="37" fillId="20" borderId="109"/>
    <xf numFmtId="0" fontId="42" fillId="0" borderId="110"/>
    <xf numFmtId="0" fontId="3" fillId="0" borderId="0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" fillId="0" borderId="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22" fillId="23" borderId="111"/>
    <xf numFmtId="0" fontId="37" fillId="20" borderId="109"/>
    <xf numFmtId="0" fontId="14" fillId="20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6" fillId="7" borderId="108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8" fillId="20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37" fillId="20" borderId="109"/>
    <xf numFmtId="0" fontId="22" fillId="23" borderId="111"/>
    <xf numFmtId="0" fontId="22" fillId="23" borderId="111"/>
    <xf numFmtId="0" fontId="37" fillId="20" borderId="109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8" fillId="20" borderId="108"/>
    <xf numFmtId="0" fontId="42" fillId="0" borderId="110"/>
    <xf numFmtId="0" fontId="36" fillId="7" borderId="108"/>
    <xf numFmtId="0" fontId="38" fillId="20" borderId="108"/>
    <xf numFmtId="0" fontId="36" fillId="7" borderId="108"/>
    <xf numFmtId="0" fontId="37" fillId="20" borderId="109"/>
    <xf numFmtId="0" fontId="42" fillId="0" borderId="110"/>
    <xf numFmtId="0" fontId="36" fillId="7" borderId="108"/>
    <xf numFmtId="0" fontId="22" fillId="23" borderId="111"/>
    <xf numFmtId="0" fontId="38" fillId="20" borderId="108"/>
    <xf numFmtId="0" fontId="22" fillId="23" borderId="111"/>
    <xf numFmtId="0" fontId="37" fillId="20" borderId="109"/>
    <xf numFmtId="0" fontId="18" fillId="0" borderId="110"/>
    <xf numFmtId="0" fontId="38" fillId="20" borderId="108"/>
    <xf numFmtId="0" fontId="36" fillId="7" borderId="108"/>
    <xf numFmtId="0" fontId="37" fillId="20" borderId="109"/>
    <xf numFmtId="0" fontId="37" fillId="20" borderId="109"/>
    <xf numFmtId="0" fontId="42" fillId="0" borderId="110"/>
    <xf numFmtId="0" fontId="36" fillId="7" borderId="108"/>
    <xf numFmtId="0" fontId="37" fillId="20" borderId="109"/>
    <xf numFmtId="0" fontId="22" fillId="23" borderId="111"/>
    <xf numFmtId="0" fontId="37" fillId="20" borderId="109"/>
    <xf numFmtId="0" fontId="42" fillId="0" borderId="110"/>
    <xf numFmtId="0" fontId="22" fillId="23" borderId="111"/>
    <xf numFmtId="0" fontId="36" fillId="7" borderId="108"/>
    <xf numFmtId="0" fontId="42" fillId="0" borderId="110"/>
    <xf numFmtId="0" fontId="22" fillId="23" borderId="111"/>
    <xf numFmtId="0" fontId="36" fillId="7" borderId="108"/>
    <xf numFmtId="0" fontId="38" fillId="20" borderId="108"/>
    <xf numFmtId="0" fontId="36" fillId="7" borderId="108"/>
    <xf numFmtId="0" fontId="38" fillId="20" borderId="108"/>
    <xf numFmtId="0" fontId="38" fillId="20" borderId="108"/>
    <xf numFmtId="0" fontId="42" fillId="0" borderId="110"/>
    <xf numFmtId="0" fontId="36" fillId="7" borderId="108"/>
    <xf numFmtId="0" fontId="13" fillId="20" borderId="109"/>
    <xf numFmtId="0" fontId="37" fillId="20" borderId="109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6" fillId="7" borderId="108"/>
    <xf numFmtId="0" fontId="36" fillId="7" borderId="108"/>
    <xf numFmtId="0" fontId="42" fillId="0" borderId="110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38" fillId="20" borderId="108"/>
    <xf numFmtId="0" fontId="22" fillId="23" borderId="111"/>
    <xf numFmtId="0" fontId="37" fillId="20" borderId="109"/>
    <xf numFmtId="0" fontId="22" fillId="23" borderId="111"/>
    <xf numFmtId="0" fontId="36" fillId="7" borderId="108"/>
    <xf numFmtId="0" fontId="38" fillId="20" borderId="108"/>
    <xf numFmtId="0" fontId="22" fillId="23" borderId="111"/>
    <xf numFmtId="0" fontId="22" fillId="23" borderId="111"/>
    <xf numFmtId="0" fontId="37" fillId="20" borderId="109"/>
    <xf numFmtId="0" fontId="42" fillId="0" borderId="110"/>
    <xf numFmtId="0" fontId="36" fillId="7" borderId="108"/>
    <xf numFmtId="0" fontId="37" fillId="20" borderId="109"/>
    <xf numFmtId="0" fontId="42" fillId="0" borderId="110"/>
    <xf numFmtId="0" fontId="36" fillId="7" borderId="108"/>
    <xf numFmtId="0" fontId="38" fillId="20" borderId="108"/>
    <xf numFmtId="0" fontId="38" fillId="20" borderId="108"/>
    <xf numFmtId="0" fontId="22" fillId="23" borderId="111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42" fillId="0" borderId="110"/>
    <xf numFmtId="0" fontId="37" fillId="20" borderId="109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38" fillId="20" borderId="108"/>
    <xf numFmtId="0" fontId="12" fillId="7" borderId="108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42" fillId="0" borderId="110"/>
    <xf numFmtId="0" fontId="42" fillId="0" borderId="110"/>
    <xf numFmtId="0" fontId="38" fillId="20" borderId="108"/>
    <xf numFmtId="0" fontId="41" fillId="0" borderId="103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7" fillId="20" borderId="109"/>
    <xf numFmtId="0" fontId="42" fillId="0" borderId="110"/>
    <xf numFmtId="0" fontId="37" fillId="20" borderId="109"/>
    <xf numFmtId="0" fontId="36" fillId="7" borderId="108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22" fillId="23" borderId="111"/>
    <xf numFmtId="0" fontId="36" fillId="7" borderId="108"/>
    <xf numFmtId="0" fontId="38" fillId="20" borderId="108"/>
    <xf numFmtId="0" fontId="36" fillId="7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22" fillId="23" borderId="111"/>
    <xf numFmtId="0" fontId="37" fillId="20" borderId="109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42" fillId="0" borderId="110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7" fillId="20" borderId="109"/>
    <xf numFmtId="0" fontId="38" fillId="20" borderId="108"/>
    <xf numFmtId="0" fontId="36" fillId="7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6" fillId="7" borderId="108"/>
    <xf numFmtId="0" fontId="37" fillId="20" borderId="109"/>
    <xf numFmtId="0" fontId="42" fillId="0" borderId="110"/>
    <xf numFmtId="0" fontId="38" fillId="20" borderId="108"/>
    <xf numFmtId="0" fontId="22" fillId="23" borderId="111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42" fillId="0" borderId="110"/>
    <xf numFmtId="0" fontId="22" fillId="23" borderId="111"/>
    <xf numFmtId="0" fontId="36" fillId="7" borderId="108"/>
    <xf numFmtId="0" fontId="36" fillId="7" borderId="108"/>
    <xf numFmtId="0" fontId="3" fillId="0" borderId="0"/>
    <xf numFmtId="0" fontId="38" fillId="20" borderId="108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42" fillId="0" borderId="110"/>
    <xf numFmtId="0" fontId="38" fillId="20" borderId="108"/>
    <xf numFmtId="0" fontId="36" fillId="7" borderId="108"/>
    <xf numFmtId="0" fontId="36" fillId="7" borderId="108"/>
    <xf numFmtId="0" fontId="22" fillId="23" borderId="111"/>
    <xf numFmtId="0" fontId="38" fillId="20" borderId="108"/>
    <xf numFmtId="0" fontId="22" fillId="23" borderId="111"/>
    <xf numFmtId="0" fontId="37" fillId="20" borderId="109"/>
    <xf numFmtId="0" fontId="22" fillId="23" borderId="111"/>
    <xf numFmtId="0" fontId="38" fillId="20" borderId="108"/>
    <xf numFmtId="0" fontId="36" fillId="7" borderId="108"/>
    <xf numFmtId="0" fontId="37" fillId="20" borderId="109"/>
    <xf numFmtId="0" fontId="22" fillId="23" borderId="111"/>
    <xf numFmtId="0" fontId="36" fillId="7" borderId="108"/>
    <xf numFmtId="0" fontId="22" fillId="23" borderId="111"/>
    <xf numFmtId="0" fontId="36" fillId="7" borderId="108"/>
    <xf numFmtId="0" fontId="42" fillId="0" borderId="110"/>
    <xf numFmtId="0" fontId="42" fillId="0" borderId="110"/>
    <xf numFmtId="0" fontId="37" fillId="20" borderId="109"/>
    <xf numFmtId="0" fontId="42" fillId="0" borderId="110"/>
    <xf numFmtId="0" fontId="36" fillId="7" borderId="108"/>
    <xf numFmtId="0" fontId="37" fillId="20" borderId="109"/>
    <xf numFmtId="0" fontId="22" fillId="23" borderId="111"/>
    <xf numFmtId="0" fontId="42" fillId="0" borderId="110"/>
    <xf numFmtId="0" fontId="37" fillId="20" borderId="109"/>
    <xf numFmtId="0" fontId="42" fillId="0" borderId="110"/>
    <xf numFmtId="0" fontId="42" fillId="0" borderId="110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42" fillId="0" borderId="110"/>
    <xf numFmtId="0" fontId="42" fillId="0" borderId="110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37" fillId="20" borderId="109"/>
    <xf numFmtId="0" fontId="22" fillId="23" borderId="111"/>
    <xf numFmtId="0" fontId="37" fillId="20" borderId="109"/>
    <xf numFmtId="0" fontId="22" fillId="23" borderId="111"/>
    <xf numFmtId="0" fontId="38" fillId="20" borderId="108"/>
    <xf numFmtId="0" fontId="36" fillId="7" borderId="108"/>
    <xf numFmtId="0" fontId="38" fillId="20" borderId="108"/>
    <xf numFmtId="0" fontId="38" fillId="20" borderId="108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7" fillId="20" borderId="109"/>
    <xf numFmtId="0" fontId="3" fillId="0" borderId="0"/>
    <xf numFmtId="0" fontId="37" fillId="20" borderId="109"/>
    <xf numFmtId="0" fontId="42" fillId="0" borderId="110"/>
    <xf numFmtId="0" fontId="22" fillId="23" borderId="111"/>
    <xf numFmtId="0" fontId="42" fillId="0" borderId="110"/>
    <xf numFmtId="0" fontId="38" fillId="20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22" fillId="23" borderId="111"/>
    <xf numFmtId="0" fontId="36" fillId="7" borderId="108"/>
    <xf numFmtId="0" fontId="36" fillId="7" borderId="108"/>
    <xf numFmtId="0" fontId="22" fillId="23" borderId="111"/>
    <xf numFmtId="0" fontId="36" fillId="7" borderId="108"/>
    <xf numFmtId="0" fontId="22" fillId="23" borderId="111"/>
    <xf numFmtId="0" fontId="38" fillId="20" borderId="108"/>
    <xf numFmtId="0" fontId="36" fillId="7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6" fillId="7" borderId="108"/>
    <xf numFmtId="0" fontId="22" fillId="23" borderId="111"/>
    <xf numFmtId="0" fontId="38" fillId="20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22" fillId="23" borderId="111"/>
    <xf numFmtId="0" fontId="37" fillId="20" borderId="109"/>
    <xf numFmtId="0" fontId="37" fillId="20" borderId="109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36" fillId="7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8" fillId="20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</cellStyleXfs>
  <cellXfs count="460">
    <xf numFmtId="0" fontId="0" fillId="0" borderId="0" applyAlignment="1" pivotButton="0" quotePrefix="0" xfId="0">
      <alignment vertical="center"/>
    </xf>
    <xf numFmtId="38" fontId="51" fillId="24" borderId="0" applyAlignment="1" pivotButton="0" quotePrefix="0" xfId="0">
      <alignment vertical="center"/>
    </xf>
    <xf numFmtId="0" fontId="52" fillId="0" borderId="24" applyAlignment="1" pivotButton="0" quotePrefix="0" xfId="0">
      <alignment vertical="center"/>
    </xf>
    <xf numFmtId="0" fontId="64" fillId="0" borderId="0" applyAlignment="1" pivotButton="0" quotePrefix="0" xfId="58">
      <alignment horizontal="left"/>
    </xf>
    <xf numFmtId="0" fontId="64" fillId="0" borderId="12" pivotButton="0" quotePrefix="0" xfId="58"/>
    <xf numFmtId="0" fontId="64" fillId="0" borderId="0" pivotButton="0" quotePrefix="0" xfId="58"/>
    <xf numFmtId="0" fontId="64" fillId="0" borderId="20" pivotButton="0" quotePrefix="0" xfId="58"/>
    <xf numFmtId="0" fontId="64" fillId="0" borderId="17" pivotButton="0" quotePrefix="0" xfId="58"/>
    <xf numFmtId="0" fontId="54" fillId="24" borderId="91" applyAlignment="1" pivotButton="0" quotePrefix="0" xfId="0">
      <alignment vertical="center"/>
    </xf>
    <xf numFmtId="0" fontId="66" fillId="24" borderId="0" applyAlignment="1" pivotButton="0" quotePrefix="0" xfId="0">
      <alignment vertical="center"/>
    </xf>
    <xf numFmtId="0" fontId="54" fillId="24" borderId="0" applyAlignment="1" pivotButton="0" quotePrefix="0" xfId="0">
      <alignment vertical="top"/>
    </xf>
    <xf numFmtId="0" fontId="51" fillId="24" borderId="23" applyAlignment="1" pivotButton="0" quotePrefix="0" xfId="0">
      <alignment vertical="center"/>
    </xf>
    <xf numFmtId="0" fontId="54" fillId="0" borderId="0" applyAlignment="1" pivotButton="0" quotePrefix="0" xfId="0">
      <alignment vertical="center"/>
    </xf>
    <xf numFmtId="0" fontId="52" fillId="0" borderId="0" applyAlignment="1" pivotButton="0" quotePrefix="0" xfId="0">
      <alignment vertical="center"/>
    </xf>
    <xf numFmtId="38" fontId="54" fillId="0" borderId="24" applyAlignment="1" pivotButton="0" quotePrefix="0" xfId="0">
      <alignment vertical="center"/>
    </xf>
    <xf numFmtId="0" fontId="54" fillId="0" borderId="24" applyAlignment="1" pivotButton="0" quotePrefix="0" xfId="0">
      <alignment vertical="center"/>
    </xf>
    <xf numFmtId="0" fontId="54" fillId="0" borderId="95" applyAlignment="1" pivotButton="0" quotePrefix="0" xfId="0">
      <alignment vertical="center"/>
    </xf>
    <xf numFmtId="0" fontId="52" fillId="0" borderId="95" applyAlignment="1" pivotButton="0" quotePrefix="0" xfId="0">
      <alignment vertical="center"/>
    </xf>
    <xf numFmtId="164" fontId="54" fillId="24" borderId="0" applyAlignment="1" pivotButton="0" quotePrefix="0" xfId="0">
      <alignment vertical="center"/>
    </xf>
    <xf numFmtId="0" fontId="67" fillId="24" borderId="0" pivotButton="0" quotePrefix="0" xfId="59"/>
    <xf numFmtId="0" fontId="68" fillId="24" borderId="0" pivotButton="0" quotePrefix="0" xfId="59"/>
    <xf numFmtId="0" fontId="56" fillId="24" borderId="0" pivotButton="0" quotePrefix="0" xfId="59"/>
    <xf numFmtId="0" fontId="56" fillId="24" borderId="0" applyAlignment="1" pivotButton="0" quotePrefix="0" xfId="59">
      <alignment horizontal="right"/>
    </xf>
    <xf numFmtId="0" fontId="56" fillId="24" borderId="0" applyAlignment="1" pivotButton="0" quotePrefix="0" xfId="0">
      <alignment vertical="center"/>
    </xf>
    <xf numFmtId="0" fontId="56" fillId="24" borderId="17" pivotButton="0" quotePrefix="0" xfId="59"/>
    <xf numFmtId="0" fontId="69" fillId="24" borderId="20" pivotButton="0" quotePrefix="0" xfId="59"/>
    <xf numFmtId="0" fontId="51" fillId="0" borderId="0" applyAlignment="1" pivotButton="0" quotePrefix="0" xfId="0">
      <alignment vertical="center"/>
    </xf>
    <xf numFmtId="164" fontId="58" fillId="0" borderId="91" applyAlignment="1" pivotButton="0" quotePrefix="0" xfId="62">
      <alignment horizontal="center" vertical="center"/>
    </xf>
    <xf numFmtId="165" fontId="58" fillId="0" borderId="1" applyAlignment="1" pivotButton="0" quotePrefix="0" xfId="58">
      <alignment horizontal="right" vertical="center"/>
    </xf>
    <xf numFmtId="164" fontId="54" fillId="0" borderId="0" applyAlignment="1" pivotButton="0" quotePrefix="0" xfId="62">
      <alignment horizontal="center" vertical="center"/>
    </xf>
    <xf numFmtId="38" fontId="54" fillId="24" borderId="0" applyAlignment="1" pivotButton="0" quotePrefix="0" xfId="0">
      <alignment vertical="center"/>
    </xf>
    <xf numFmtId="0" fontId="65" fillId="24" borderId="0" applyAlignment="1" pivotButton="0" quotePrefix="0" xfId="0">
      <alignment horizontal="center" vertical="center"/>
    </xf>
    <xf numFmtId="0" fontId="51" fillId="24" borderId="0" applyAlignment="1" pivotButton="0" quotePrefix="0" xfId="0">
      <alignment horizontal="center" vertical="center"/>
    </xf>
    <xf numFmtId="0" fontId="68" fillId="0" borderId="0" applyAlignment="1" pivotButton="0" quotePrefix="0" xfId="0">
      <alignment vertical="center"/>
    </xf>
    <xf numFmtId="0" fontId="68" fillId="0" borderId="0" pivotButton="0" quotePrefix="0" xfId="57"/>
    <xf numFmtId="0" fontId="68" fillId="0" borderId="0" applyAlignment="1" pivotButton="0" quotePrefix="0" xfId="57">
      <alignment horizontal="center"/>
    </xf>
    <xf numFmtId="166" fontId="68" fillId="0" borderId="0" applyAlignment="1" pivotButton="0" quotePrefix="0" xfId="1">
      <alignment horizontal="center"/>
    </xf>
    <xf numFmtId="167" fontId="68" fillId="0" borderId="0" applyAlignment="1" pivotButton="0" quotePrefix="0" xfId="1">
      <alignment horizontal="center" vertical="center"/>
    </xf>
    <xf numFmtId="166" fontId="68" fillId="0" borderId="0" applyAlignment="1" pivotButton="0" quotePrefix="0" xfId="1">
      <alignment horizontal="left" vertical="center"/>
    </xf>
    <xf numFmtId="166" fontId="68" fillId="0" borderId="0" applyAlignment="1" pivotButton="0" quotePrefix="0" xfId="1">
      <alignment horizontal="right"/>
    </xf>
    <xf numFmtId="168" fontId="68" fillId="0" borderId="0" pivotButton="0" quotePrefix="0" xfId="57"/>
    <xf numFmtId="0" fontId="68" fillId="0" borderId="0" applyAlignment="1" pivotButton="0" quotePrefix="0" xfId="2">
      <alignment horizontal="center"/>
    </xf>
    <xf numFmtId="166" fontId="68" fillId="0" borderId="0" pivotButton="0" quotePrefix="0" xfId="1"/>
    <xf numFmtId="167" fontId="68" fillId="0" borderId="0" applyAlignment="1" pivotButton="0" quotePrefix="0" xfId="1">
      <alignment horizontal="right"/>
    </xf>
    <xf numFmtId="0" fontId="68" fillId="0" borderId="0" applyAlignment="1" pivotButton="0" quotePrefix="0" xfId="2">
      <alignment horizontal="left" vertical="center"/>
    </xf>
    <xf numFmtId="0" fontId="68" fillId="0" borderId="0" pivotButton="0" quotePrefix="0" xfId="2"/>
    <xf numFmtId="0" fontId="68" fillId="0" borderId="0" applyAlignment="1" pivotButton="0" quotePrefix="0" xfId="2">
      <alignment horizontal="center" shrinkToFit="1"/>
    </xf>
    <xf numFmtId="49" fontId="68" fillId="0" borderId="0" applyAlignment="1" pivotButton="0" quotePrefix="0" xfId="1">
      <alignment horizontal="right"/>
    </xf>
    <xf numFmtId="49" fontId="68" fillId="0" borderId="0" applyAlignment="1" pivotButton="0" quotePrefix="0" xfId="1">
      <alignment horizontal="center"/>
    </xf>
    <xf numFmtId="0" fontId="72" fillId="0" borderId="0" applyAlignment="1" pivotButton="0" quotePrefix="0" xfId="2">
      <alignment horizontal="center"/>
    </xf>
    <xf numFmtId="166" fontId="72" fillId="0" borderId="113" applyAlignment="1" pivotButton="0" quotePrefix="0" xfId="1">
      <alignment shrinkToFit="1"/>
    </xf>
    <xf numFmtId="167" fontId="72" fillId="0" borderId="113" applyAlignment="1" pivotButton="0" quotePrefix="0" xfId="1">
      <alignment horizontal="center" shrinkToFit="1"/>
    </xf>
    <xf numFmtId="1" fontId="68" fillId="0" borderId="0" applyAlignment="1" pivotButton="0" quotePrefix="0" xfId="0">
      <alignment horizontal="center" vertical="center"/>
    </xf>
    <xf numFmtId="0" fontId="68" fillId="0" borderId="0" applyAlignment="1" pivotButton="0" quotePrefix="0" xfId="0">
      <alignment horizontal="center" vertical="center"/>
    </xf>
    <xf numFmtId="1" fontId="68" fillId="0" borderId="0" applyAlignment="1" pivotButton="0" quotePrefix="0" xfId="0">
      <alignment vertical="center"/>
    </xf>
    <xf numFmtId="169" fontId="68" fillId="0" borderId="0" applyAlignment="1" pivotButton="0" quotePrefix="0" xfId="0">
      <alignment horizontal="center" vertical="center"/>
    </xf>
    <xf numFmtId="0" fontId="54" fillId="0" borderId="0" applyAlignment="1" pivotButton="0" quotePrefix="0" xfId="0">
      <alignment horizontal="center" vertical="center"/>
    </xf>
    <xf numFmtId="169" fontId="51" fillId="0" borderId="0" applyAlignment="1" pivotButton="0" quotePrefix="0" xfId="0">
      <alignment horizontal="center" vertical="center"/>
    </xf>
    <xf numFmtId="170" fontId="68" fillId="0" borderId="0" applyAlignment="1" pivotButton="0" quotePrefix="0" xfId="0">
      <alignment horizontal="center" vertical="center"/>
    </xf>
    <xf numFmtId="171" fontId="68" fillId="0" borderId="0" applyAlignment="1" pivotButton="0" quotePrefix="0" xfId="0">
      <alignment vertical="center"/>
    </xf>
    <xf numFmtId="172" fontId="68" fillId="0" borderId="0" applyAlignment="1" pivotButton="0" quotePrefix="0" xfId="0">
      <alignment vertical="center"/>
    </xf>
    <xf numFmtId="173" fontId="68" fillId="0" borderId="0" applyAlignment="1" pivotButton="0" quotePrefix="0" xfId="0">
      <alignment vertical="center"/>
    </xf>
    <xf numFmtId="174" fontId="68" fillId="0" borderId="0" applyAlignment="1" pivotButton="0" quotePrefix="0" xfId="0">
      <alignment vertical="center"/>
    </xf>
    <xf numFmtId="0" fontId="72" fillId="0" borderId="0" applyAlignment="1" pivotButton="0" quotePrefix="0" xfId="57">
      <alignment vertical="center"/>
    </xf>
    <xf numFmtId="175" fontId="68" fillId="0" borderId="0" pivotButton="0" quotePrefix="0" xfId="1"/>
    <xf numFmtId="175" fontId="68" fillId="0" borderId="0" applyAlignment="1" pivotButton="0" quotePrefix="0" xfId="0">
      <alignment vertical="center"/>
    </xf>
    <xf numFmtId="0" fontId="72" fillId="0" borderId="112" applyAlignment="1" pivotButton="0" quotePrefix="0" xfId="2">
      <alignment shrinkToFit="1"/>
    </xf>
    <xf numFmtId="0" fontId="72" fillId="0" borderId="113" applyAlignment="1" pivotButton="0" quotePrefix="0" xfId="2">
      <alignment shrinkToFit="1"/>
    </xf>
    <xf numFmtId="166" fontId="72" fillId="0" borderId="114" applyAlignment="1" pivotButton="0" quotePrefix="0" xfId="1">
      <alignment shrinkToFit="1"/>
    </xf>
    <xf numFmtId="166" fontId="72" fillId="0" borderId="92" applyAlignment="1" pivotButton="0" quotePrefix="0" xfId="1">
      <alignment vertical="center" shrinkToFit="1"/>
    </xf>
    <xf numFmtId="167" fontId="72" fillId="0" borderId="92" applyAlignment="1" pivotButton="0" quotePrefix="0" xfId="1">
      <alignment vertical="center"/>
    </xf>
    <xf numFmtId="166" fontId="72" fillId="0" borderId="92" applyAlignment="1" pivotButton="0" quotePrefix="0" xfId="1">
      <alignment vertical="center"/>
    </xf>
    <xf numFmtId="166" fontId="72" fillId="0" borderId="92" pivotButton="0" quotePrefix="0" xfId="1"/>
    <xf numFmtId="166" fontId="72" fillId="0" borderId="116" pivotButton="0" quotePrefix="0" xfId="1"/>
    <xf numFmtId="170" fontId="51" fillId="0" borderId="0" applyAlignment="1" pivotButton="0" quotePrefix="0" xfId="0">
      <alignment horizontal="center" vertical="center"/>
    </xf>
    <xf numFmtId="176" fontId="51" fillId="0" borderId="0" applyAlignment="1" pivotButton="0" quotePrefix="0" xfId="0">
      <alignment horizontal="center" vertical="center"/>
    </xf>
    <xf numFmtId="177" fontId="51" fillId="0" borderId="0" applyAlignment="1" pivotButton="0" quotePrefix="0" xfId="0">
      <alignment horizontal="center" vertical="center"/>
    </xf>
    <xf numFmtId="177" fontId="68" fillId="0" borderId="0" applyAlignment="1" pivotButton="0" quotePrefix="0" xfId="0">
      <alignment vertical="center"/>
    </xf>
    <xf numFmtId="0" fontId="64" fillId="0" borderId="0" pivotButton="0" quotePrefix="0" xfId="57"/>
    <xf numFmtId="0" fontId="68" fillId="0" borderId="119" applyAlignment="1" pivotButton="0" quotePrefix="0" xfId="2">
      <alignment horizontal="center" vertical="center"/>
    </xf>
    <xf numFmtId="0" fontId="68" fillId="0" borderId="120" applyAlignment="1" pivotButton="0" quotePrefix="0" xfId="2">
      <alignment horizontal="center" vertical="center"/>
    </xf>
    <xf numFmtId="170" fontId="72" fillId="0" borderId="120" applyAlignment="1" pivotButton="0" quotePrefix="0" xfId="57">
      <alignment horizontal="center" vertical="center" shrinkToFit="1"/>
    </xf>
    <xf numFmtId="0" fontId="72" fillId="0" borderId="120" applyAlignment="1" pivotButton="0" quotePrefix="0" xfId="57">
      <alignment vertical="center"/>
    </xf>
    <xf numFmtId="178" fontId="72" fillId="0" borderId="120" applyAlignment="1" pivotButton="0" quotePrefix="0" xfId="57">
      <alignment horizontal="center" vertical="center"/>
    </xf>
    <xf numFmtId="176" fontId="72" fillId="0" borderId="120" applyAlignment="1" pivotButton="0" quotePrefix="0" xfId="57">
      <alignment horizontal="center" vertical="center"/>
    </xf>
    <xf numFmtId="171" fontId="72" fillId="0" borderId="120" applyAlignment="1" pivotButton="0" quotePrefix="0" xfId="57">
      <alignment horizontal="center" vertical="center"/>
    </xf>
    <xf numFmtId="0" fontId="68" fillId="0" borderId="120" applyAlignment="1" pivotButton="0" quotePrefix="0" xfId="122">
      <alignment horizontal="center" vertical="center"/>
    </xf>
    <xf numFmtId="171" fontId="72" fillId="0" borderId="121" applyAlignment="1" pivotButton="0" quotePrefix="0" xfId="57">
      <alignment horizontal="center" vertical="center"/>
    </xf>
    <xf numFmtId="9" fontId="54" fillId="24" borderId="0" applyAlignment="1" pivotButton="0" quotePrefix="0" xfId="122">
      <alignment vertical="center"/>
    </xf>
    <xf numFmtId="164" fontId="54" fillId="24" borderId="0" applyAlignment="1" pivotButton="0" quotePrefix="0" xfId="122">
      <alignment vertical="center"/>
    </xf>
    <xf numFmtId="176" fontId="58" fillId="0" borderId="0" applyAlignment="1" pivotButton="0" quotePrefix="0" xfId="58">
      <alignment horizontal="right" vertical="center"/>
    </xf>
    <xf numFmtId="38" fontId="54" fillId="0" borderId="98" applyAlignment="1" pivotButton="0" quotePrefix="0" xfId="0">
      <alignment vertical="center"/>
    </xf>
    <xf numFmtId="171" fontId="51" fillId="0" borderId="0" applyAlignment="1" pivotButton="0" quotePrefix="0" xfId="0">
      <alignment vertical="center"/>
    </xf>
    <xf numFmtId="38" fontId="54" fillId="0" borderId="0" applyAlignment="1" pivotButton="0" quotePrefix="0" xfId="0">
      <alignment vertical="center"/>
    </xf>
    <xf numFmtId="166" fontId="72" fillId="0" borderId="113" applyAlignment="1" pivotButton="0" quotePrefix="0" xfId="1">
      <alignment horizontal="center" shrinkToFit="1"/>
    </xf>
    <xf numFmtId="0" fontId="68" fillId="0" borderId="86" applyAlignment="1" pivotButton="0" quotePrefix="0" xfId="0">
      <alignment horizontal="center" vertical="center"/>
    </xf>
    <xf numFmtId="0" fontId="72" fillId="0" borderId="86" applyAlignment="1" pivotButton="0" quotePrefix="0" xfId="0">
      <alignment horizontal="center" vertical="center" wrapText="1"/>
    </xf>
    <xf numFmtId="0" fontId="68" fillId="0" borderId="99" applyAlignment="1" pivotButton="0" quotePrefix="0" xfId="0">
      <alignment horizontal="center" vertical="center"/>
    </xf>
    <xf numFmtId="0" fontId="72" fillId="0" borderId="96" applyAlignment="1" pivotButton="0" quotePrefix="0" xfId="2">
      <alignment vertical="center" shrinkToFit="1"/>
    </xf>
    <xf numFmtId="166" fontId="72" fillId="0" borderId="96" applyAlignment="1" pivotButton="0" quotePrefix="0" xfId="1">
      <alignment vertical="center" shrinkToFit="1"/>
    </xf>
    <xf numFmtId="0" fontId="68" fillId="0" borderId="119" applyAlignment="1" pivotButton="0" quotePrefix="0" xfId="2">
      <alignment vertical="center"/>
    </xf>
    <xf numFmtId="0" fontId="68" fillId="0" borderId="120" applyAlignment="1" pivotButton="0" quotePrefix="0" xfId="2">
      <alignment vertical="center"/>
    </xf>
    <xf numFmtId="0" fontId="72" fillId="0" borderId="115" applyAlignment="1" pivotButton="0" quotePrefix="0" xfId="2">
      <alignment vertical="center" shrinkToFit="1"/>
    </xf>
    <xf numFmtId="0" fontId="72" fillId="0" borderId="92" applyAlignment="1" pivotButton="0" quotePrefix="0" xfId="2">
      <alignment vertical="center" shrinkToFit="1"/>
    </xf>
    <xf numFmtId="179" fontId="68" fillId="0" borderId="0" applyAlignment="1" pivotButton="0" quotePrefix="0" xfId="0">
      <alignment vertical="center"/>
    </xf>
    <xf numFmtId="180" fontId="68" fillId="0" borderId="0" applyAlignment="1" pivotButton="0" quotePrefix="0" xfId="0">
      <alignment vertical="center"/>
    </xf>
    <xf numFmtId="0" fontId="51" fillId="0" borderId="127" applyAlignment="1" pivotButton="0" quotePrefix="0" xfId="0">
      <alignment vertical="center"/>
    </xf>
    <xf numFmtId="0" fontId="51" fillId="0" borderId="128" applyAlignment="1" pivotButton="0" quotePrefix="0" xfId="0">
      <alignment vertical="center"/>
    </xf>
    <xf numFmtId="170" fontId="51" fillId="0" borderId="128" applyAlignment="1" pivotButton="0" quotePrefix="0" xfId="0">
      <alignment vertical="center"/>
    </xf>
    <xf numFmtId="170" fontId="51" fillId="0" borderId="128" applyAlignment="1" pivotButton="0" quotePrefix="0" xfId="0">
      <alignment horizontal="center" vertical="center"/>
    </xf>
    <xf numFmtId="176" fontId="51" fillId="0" borderId="128" applyAlignment="1" pivotButton="0" quotePrefix="0" xfId="0">
      <alignment horizontal="center" vertical="center"/>
    </xf>
    <xf numFmtId="181" fontId="51" fillId="0" borderId="128" applyAlignment="1" pivotButton="0" quotePrefix="0" xfId="0">
      <alignment vertical="center"/>
    </xf>
    <xf numFmtId="182" fontId="54" fillId="24" borderId="0" applyAlignment="1" pivotButton="0" quotePrefix="0" xfId="122">
      <alignment vertical="center"/>
    </xf>
    <xf numFmtId="183" fontId="54" fillId="24" borderId="0" applyAlignment="1" pivotButton="0" quotePrefix="0" xfId="0">
      <alignment vertical="center"/>
    </xf>
    <xf numFmtId="38" fontId="54" fillId="0" borderId="122" applyAlignment="1" pivotButton="0" quotePrefix="0" xfId="0">
      <alignment vertical="center"/>
    </xf>
    <xf numFmtId="0" fontId="72" fillId="0" borderId="117" applyAlignment="1" pivotButton="0" quotePrefix="0" xfId="2">
      <alignment vertical="center" shrinkToFit="1"/>
    </xf>
    <xf numFmtId="167" fontId="72" fillId="0" borderId="96" applyAlignment="1" pivotButton="0" quotePrefix="0" xfId="1">
      <alignment vertical="center"/>
    </xf>
    <xf numFmtId="166" fontId="72" fillId="0" borderId="96" applyAlignment="1" pivotButton="0" quotePrefix="0" xfId="1">
      <alignment vertical="center"/>
    </xf>
    <xf numFmtId="166" fontId="72" fillId="0" borderId="96" pivotButton="0" quotePrefix="0" xfId="1"/>
    <xf numFmtId="166" fontId="72" fillId="0" borderId="118" pivotButton="0" quotePrefix="0" xfId="1"/>
    <xf numFmtId="171" fontId="68" fillId="0" borderId="120" applyAlignment="1" pivotButton="0" quotePrefix="0" xfId="57">
      <alignment horizontal="center" vertical="center"/>
    </xf>
    <xf numFmtId="169" fontId="68" fillId="0" borderId="0" applyAlignment="1" pivotButton="0" quotePrefix="0" xfId="0">
      <alignment vertical="center"/>
    </xf>
    <xf numFmtId="184" fontId="68" fillId="0" borderId="0" applyAlignment="1" pivotButton="0" quotePrefix="0" xfId="0">
      <alignment vertical="center"/>
    </xf>
    <xf numFmtId="164" fontId="68" fillId="0" borderId="0" applyAlignment="1" pivotButton="0" quotePrefix="0" xfId="62">
      <alignment vertical="center"/>
    </xf>
    <xf numFmtId="175" fontId="68" fillId="0" borderId="0" pivotButton="0" quotePrefix="0" xfId="57"/>
    <xf numFmtId="180" fontId="68" fillId="0" borderId="0" applyAlignment="1" pivotButton="0" quotePrefix="0" xfId="2">
      <alignment horizontal="center"/>
    </xf>
    <xf numFmtId="178" fontId="72" fillId="0" borderId="120" applyAlignment="1" pivotButton="0" quotePrefix="0" xfId="57">
      <alignment horizontal="right" vertical="center"/>
    </xf>
    <xf numFmtId="176" fontId="72" fillId="0" borderId="120" applyAlignment="1" pivotButton="0" quotePrefix="0" xfId="57">
      <alignment horizontal="right" vertical="center"/>
    </xf>
    <xf numFmtId="171" fontId="68" fillId="0" borderId="120" applyAlignment="1" pivotButton="0" quotePrefix="0" xfId="57">
      <alignment horizontal="right" vertical="center"/>
    </xf>
    <xf numFmtId="171" fontId="72" fillId="0" borderId="120" applyAlignment="1" pivotButton="0" quotePrefix="0" xfId="57">
      <alignment horizontal="right" vertical="center"/>
    </xf>
    <xf numFmtId="0" fontId="68" fillId="0" borderId="120" applyAlignment="1" pivotButton="0" quotePrefix="0" xfId="122">
      <alignment horizontal="right" vertical="center"/>
    </xf>
    <xf numFmtId="171" fontId="72" fillId="0" borderId="121" applyAlignment="1" pivotButton="0" quotePrefix="0" xfId="57">
      <alignment horizontal="right" vertical="center"/>
    </xf>
    <xf numFmtId="169" fontId="75" fillId="0" borderId="0" applyAlignment="1" pivotButton="0" quotePrefix="0" xfId="0">
      <alignment horizontal="center" vertical="center"/>
    </xf>
    <xf numFmtId="170" fontId="68" fillId="0" borderId="0" applyAlignment="1" pivotButton="0" quotePrefix="0" xfId="0">
      <alignment vertical="center"/>
    </xf>
    <xf numFmtId="164" fontId="68" fillId="0" borderId="0" applyAlignment="1" pivotButton="0" quotePrefix="0" xfId="0">
      <alignment horizontal="center" vertical="center"/>
    </xf>
    <xf numFmtId="179" fontId="76" fillId="0" borderId="0" applyAlignment="1" pivotButton="0" quotePrefix="0" xfId="0">
      <alignment vertical="center"/>
    </xf>
    <xf numFmtId="0" fontId="67" fillId="0" borderId="0" applyAlignment="1" pivotButton="0" quotePrefix="0" xfId="58">
      <alignment horizontal="center" vertical="center"/>
    </xf>
    <xf numFmtId="0" fontId="76" fillId="0" borderId="0" pivotButton="0" quotePrefix="0" xfId="58"/>
    <xf numFmtId="0" fontId="77" fillId="0" borderId="0" pivotButton="0" quotePrefix="0" xfId="58"/>
    <xf numFmtId="0" fontId="76" fillId="0" borderId="0" applyAlignment="1" pivotButton="0" quotePrefix="0" xfId="58">
      <alignment horizontal="left"/>
    </xf>
    <xf numFmtId="165" fontId="76" fillId="0" borderId="0" pivotButton="0" quotePrefix="0" xfId="58"/>
    <xf numFmtId="14" fontId="76" fillId="0" borderId="0" applyAlignment="1" pivotButton="0" quotePrefix="0" xfId="58">
      <alignment horizontal="center"/>
    </xf>
    <xf numFmtId="0" fontId="76" fillId="0" borderId="11" pivotButton="0" quotePrefix="0" xfId="58"/>
    <xf numFmtId="0" fontId="76" fillId="0" borderId="12" pivotButton="0" quotePrefix="0" xfId="58"/>
    <xf numFmtId="165" fontId="76" fillId="0" borderId="25" pivotButton="0" quotePrefix="0" xfId="58"/>
    <xf numFmtId="165" fontId="76" fillId="0" borderId="12" pivotButton="0" quotePrefix="0" xfId="58"/>
    <xf numFmtId="165" fontId="76" fillId="0" borderId="13" pivotButton="0" quotePrefix="0" xfId="58"/>
    <xf numFmtId="0" fontId="76" fillId="0" borderId="14" pivotButton="0" quotePrefix="0" xfId="58"/>
    <xf numFmtId="0" fontId="76" fillId="0" borderId="24" pivotButton="0" quotePrefix="0" xfId="58"/>
    <xf numFmtId="0" fontId="76" fillId="0" borderId="15" pivotButton="0" quotePrefix="0" xfId="58"/>
    <xf numFmtId="14" fontId="76" fillId="0" borderId="14" pivotButton="0" quotePrefix="0" xfId="57"/>
    <xf numFmtId="165" fontId="76" fillId="0" borderId="15" pivotButton="0" quotePrefix="0" xfId="58"/>
    <xf numFmtId="0" fontId="76" fillId="0" borderId="14" pivotButton="0" quotePrefix="0" xfId="57"/>
    <xf numFmtId="49" fontId="76" fillId="0" borderId="24" pivotButton="0" quotePrefix="0" xfId="58"/>
    <xf numFmtId="175" fontId="76" fillId="0" borderId="0" pivotButton="0" quotePrefix="0" xfId="58"/>
    <xf numFmtId="0" fontId="76" fillId="0" borderId="0" applyAlignment="1" pivotButton="0" quotePrefix="0" xfId="58">
      <alignment horizontal="center"/>
    </xf>
    <xf numFmtId="0" fontId="76" fillId="0" borderId="0" pivotButton="0" quotePrefix="0" xfId="57"/>
    <xf numFmtId="0" fontId="76" fillId="0" borderId="21" pivotButton="0" quotePrefix="0" xfId="58"/>
    <xf numFmtId="0" fontId="76" fillId="0" borderId="17" pivotButton="0" quotePrefix="0" xfId="58"/>
    <xf numFmtId="165" fontId="76" fillId="0" borderId="17" pivotButton="0" quotePrefix="0" xfId="58"/>
    <xf numFmtId="165" fontId="76" fillId="0" borderId="18" pivotButton="0" quotePrefix="0" xfId="58"/>
    <xf numFmtId="0" fontId="76" fillId="0" borderId="19" pivotButton="0" quotePrefix="0" xfId="58"/>
    <xf numFmtId="0" fontId="76" fillId="0" borderId="20" pivotButton="0" quotePrefix="0" xfId="58"/>
    <xf numFmtId="0" fontId="76" fillId="0" borderId="16" pivotButton="0" quotePrefix="0" xfId="58"/>
    <xf numFmtId="9" fontId="76" fillId="0" borderId="0" pivotButton="0" quotePrefix="0" xfId="122"/>
    <xf numFmtId="0" fontId="58" fillId="0" borderId="22" pivotButton="0" quotePrefix="0" xfId="58"/>
    <xf numFmtId="0" fontId="67" fillId="0" borderId="91" pivotButton="0" quotePrefix="0" xfId="58"/>
    <xf numFmtId="0" fontId="58" fillId="0" borderId="91" applyAlignment="1" pivotButton="0" quotePrefix="0" xfId="0">
      <alignment vertical="center"/>
    </xf>
    <xf numFmtId="176" fontId="58" fillId="0" borderId="107" applyAlignment="1" pivotButton="0" quotePrefix="0" xfId="58">
      <alignment horizontal="right" vertical="center"/>
    </xf>
    <xf numFmtId="176" fontId="58" fillId="0" borderId="106" applyAlignment="1" pivotButton="0" quotePrefix="0" xfId="58">
      <alignment horizontal="right" vertical="center"/>
    </xf>
    <xf numFmtId="0" fontId="55" fillId="0" borderId="0" pivotButton="0" quotePrefix="0" xfId="58"/>
    <xf numFmtId="176" fontId="79" fillId="0" borderId="86" applyAlignment="1" pivotButton="0" quotePrefix="0" xfId="58">
      <alignment horizontal="right" vertical="center"/>
    </xf>
    <xf numFmtId="0" fontId="57" fillId="0" borderId="0" pivotButton="0" quotePrefix="0" xfId="58"/>
    <xf numFmtId="165" fontId="57" fillId="0" borderId="0" pivotButton="0" quotePrefix="0" xfId="58"/>
    <xf numFmtId="185" fontId="76" fillId="0" borderId="0" pivotButton="0" quotePrefix="0" xfId="58"/>
    <xf numFmtId="186" fontId="76" fillId="0" borderId="0" pivotButton="0" quotePrefix="0" xfId="58"/>
    <xf numFmtId="187" fontId="76" fillId="0" borderId="0" pivotButton="0" quotePrefix="0" xfId="58"/>
    <xf numFmtId="188" fontId="76" fillId="0" borderId="0" pivotButton="0" quotePrefix="0" xfId="58"/>
    <xf numFmtId="38" fontId="76" fillId="0" borderId="0" pivotButton="0" quotePrefix="0" xfId="58"/>
    <xf numFmtId="189" fontId="58" fillId="0" borderId="0" pivotButton="0" quotePrefix="0" xfId="58"/>
    <xf numFmtId="0" fontId="76" fillId="0" borderId="127" pivotButton="0" quotePrefix="0" xfId="58"/>
    <xf numFmtId="0" fontId="76" fillId="0" borderId="128" pivotButton="0" quotePrefix="0" xfId="58"/>
    <xf numFmtId="0" fontId="55" fillId="0" borderId="128" pivotButton="0" quotePrefix="0" xfId="58"/>
    <xf numFmtId="165" fontId="80" fillId="0" borderId="0" pivotButton="0" quotePrefix="0" xfId="58"/>
    <xf numFmtId="171" fontId="76" fillId="0" borderId="0" pivotButton="0" quotePrefix="0" xfId="58"/>
    <xf numFmtId="189" fontId="76" fillId="0" borderId="0" pivotButton="0" quotePrefix="0" xfId="58"/>
    <xf numFmtId="2" fontId="76" fillId="0" borderId="0" pivotButton="0" quotePrefix="0" xfId="58"/>
    <xf numFmtId="0" fontId="57" fillId="0" borderId="22" applyAlignment="1" pivotButton="0" quotePrefix="0" xfId="58">
      <alignment horizontal="center" vertical="center"/>
    </xf>
    <xf numFmtId="165" fontId="81" fillId="0" borderId="0" pivotButton="0" quotePrefix="0" xfId="58"/>
    <xf numFmtId="164" fontId="54" fillId="0" borderId="0" applyAlignment="1" pivotButton="0" quotePrefix="0" xfId="62">
      <alignment horizontal="center" vertical="center"/>
    </xf>
    <xf numFmtId="164" fontId="51" fillId="24" borderId="0" applyAlignment="1" pivotButton="0" quotePrefix="0" xfId="0">
      <alignment vertical="center"/>
    </xf>
    <xf numFmtId="164" fontId="54" fillId="24" borderId="0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0" fontId="51" fillId="24" borderId="91" applyAlignment="1" pivotButton="0" quotePrefix="0" xfId="0">
      <alignment horizontal="center" vertical="center"/>
    </xf>
    <xf numFmtId="0" fontId="54" fillId="24" borderId="0" applyAlignment="1" pivotButton="0" quotePrefix="0" xfId="0">
      <alignment vertical="center"/>
    </xf>
    <xf numFmtId="168" fontId="54" fillId="24" borderId="0" applyAlignment="1" pivotButton="0" quotePrefix="0" xfId="0">
      <alignment horizontal="left" vertical="center"/>
    </xf>
    <xf numFmtId="0" fontId="54" fillId="24" borderId="0" applyAlignment="1" pivotButton="0" quotePrefix="0" xfId="0">
      <alignment horizontal="left" vertical="center"/>
    </xf>
    <xf numFmtId="49" fontId="54" fillId="24" borderId="0" applyAlignment="1" pivotButton="0" quotePrefix="0" xfId="0">
      <alignment vertical="center"/>
    </xf>
    <xf numFmtId="0" fontId="54" fillId="24" borderId="0" applyAlignment="1" pivotButton="0" quotePrefix="0" xfId="0">
      <alignment horizontal="center" vertical="center"/>
    </xf>
    <xf numFmtId="0" fontId="54" fillId="24" borderId="0" applyAlignment="1" pivotButton="0" quotePrefix="0" xfId="0">
      <alignment horizontal="left" vertical="top" wrapText="1"/>
    </xf>
    <xf numFmtId="0" fontId="52" fillId="0" borderId="97" applyAlignment="1" pivotButton="0" quotePrefix="0" xfId="0">
      <alignment vertical="center"/>
    </xf>
    <xf numFmtId="0" fontId="54" fillId="24" borderId="133" applyAlignment="1" pivotButton="0" quotePrefix="0" xfId="0">
      <alignment vertical="center"/>
    </xf>
    <xf numFmtId="38" fontId="54" fillId="0" borderId="133" applyAlignment="1" pivotButton="0" quotePrefix="0" xfId="0">
      <alignment vertical="center"/>
    </xf>
    <xf numFmtId="0" fontId="54" fillId="0" borderId="133" applyAlignment="1" pivotButton="0" quotePrefix="0" xfId="0">
      <alignment vertical="center"/>
    </xf>
    <xf numFmtId="0" fontId="56" fillId="0" borderId="0" pivotButton="0" quotePrefix="0" xfId="58"/>
    <xf numFmtId="190" fontId="68" fillId="0" borderId="0" applyAlignment="1" pivotButton="0" quotePrefix="0" xfId="0">
      <alignment vertical="center"/>
    </xf>
    <xf numFmtId="176" fontId="68" fillId="0" borderId="0" applyAlignment="1" pivotButton="0" quotePrefix="0" xfId="0">
      <alignment vertical="center"/>
    </xf>
    <xf numFmtId="191" fontId="68" fillId="0" borderId="0" applyAlignment="1" pivotButton="0" quotePrefix="0" xfId="0">
      <alignment vertical="center"/>
    </xf>
    <xf numFmtId="165" fontId="67" fillId="0" borderId="99" pivotButton="0" quotePrefix="0" xfId="58"/>
    <xf numFmtId="0" fontId="66" fillId="0" borderId="128" pivotButton="0" quotePrefix="0" xfId="58"/>
    <xf numFmtId="165" fontId="66" fillId="0" borderId="128" pivotButton="0" quotePrefix="0" xfId="58"/>
    <xf numFmtId="165" fontId="66" fillId="0" borderId="129" pivotButton="0" quotePrefix="0" xfId="58"/>
    <xf numFmtId="176" fontId="76" fillId="0" borderId="0" pivotButton="0" quotePrefix="0" xfId="58"/>
    <xf numFmtId="177" fontId="51" fillId="0" borderId="129" applyAlignment="1" pivotButton="0" quotePrefix="0" xfId="0">
      <alignment horizontal="center" vertical="center"/>
    </xf>
    <xf numFmtId="0" fontId="83" fillId="25" borderId="0" applyAlignment="1" pivotButton="0" quotePrefix="0" xfId="0">
      <alignment vertical="center" wrapText="1"/>
    </xf>
    <xf numFmtId="0" fontId="56" fillId="0" borderId="0" applyAlignment="1" pivotButton="0" quotePrefix="0" xfId="58">
      <alignment horizontal="left" vertical="center" wrapText="1"/>
    </xf>
    <xf numFmtId="0" fontId="58" fillId="0" borderId="91" applyAlignment="1" pivotButton="0" quotePrefix="0" xfId="0">
      <alignment horizontal="center" vertical="center"/>
    </xf>
    <xf numFmtId="165" fontId="58" fillId="0" borderId="1" applyAlignment="1" pivotButton="0" quotePrefix="0" xfId="58">
      <alignment horizontal="center" vertical="center"/>
    </xf>
    <xf numFmtId="176" fontId="58" fillId="0" borderId="107" applyAlignment="1" pivotButton="0" quotePrefix="0" xfId="58">
      <alignment horizontal="center" vertical="center"/>
    </xf>
    <xf numFmtId="176" fontId="58" fillId="0" borderId="94" applyAlignment="1" pivotButton="0" quotePrefix="0" xfId="58">
      <alignment horizontal="center" vertical="center"/>
    </xf>
    <xf numFmtId="176" fontId="58" fillId="0" borderId="0" applyAlignment="1" pivotButton="0" quotePrefix="0" xfId="58">
      <alignment horizontal="center" vertical="center"/>
    </xf>
    <xf numFmtId="0" fontId="79" fillId="0" borderId="91" applyAlignment="1" pivotButton="0" quotePrefix="0" xfId="0">
      <alignment horizontal="center" vertical="center"/>
    </xf>
    <xf numFmtId="164" fontId="79" fillId="0" borderId="91" applyAlignment="1" pivotButton="0" quotePrefix="0" xfId="62">
      <alignment horizontal="center" vertical="center"/>
    </xf>
    <xf numFmtId="165" fontId="79" fillId="0" borderId="1" applyAlignment="1" pivotButton="0" quotePrefix="0" xfId="58">
      <alignment horizontal="center" vertical="center"/>
    </xf>
    <xf numFmtId="0" fontId="78" fillId="0" borderId="131" applyAlignment="1" pivotButton="0" quotePrefix="0" xfId="0">
      <alignment horizontal="center" vertical="center" wrapText="1"/>
    </xf>
    <xf numFmtId="0" fontId="69" fillId="0" borderId="128" applyAlignment="1" pivotButton="0" quotePrefix="0" xfId="58">
      <alignment horizontal="center" vertical="center"/>
    </xf>
    <xf numFmtId="0" fontId="67" fillId="0" borderId="128" applyAlignment="1" pivotButton="0" quotePrefix="0" xfId="58">
      <alignment horizontal="center" vertical="center"/>
    </xf>
    <xf numFmtId="165" fontId="67" fillId="0" borderId="128" applyAlignment="1" pivotButton="0" quotePrefix="0" xfId="58">
      <alignment horizontal="center" vertical="center"/>
    </xf>
    <xf numFmtId="0" fontId="67" fillId="0" borderId="129" applyAlignment="1" pivotButton="0" quotePrefix="0" xfId="58">
      <alignment horizontal="center" vertical="center"/>
    </xf>
    <xf numFmtId="0" fontId="67" fillId="0" borderId="134" applyAlignment="1" pivotButton="0" quotePrefix="0" xfId="58">
      <alignment horizontal="center" vertical="center"/>
    </xf>
    <xf numFmtId="0" fontId="67" fillId="0" borderId="135" applyAlignment="1" pivotButton="0" quotePrefix="0" xfId="58">
      <alignment horizontal="center" vertical="center"/>
    </xf>
    <xf numFmtId="0" fontId="67" fillId="0" borderId="127" applyAlignment="1" pivotButton="0" quotePrefix="0" xfId="58">
      <alignment horizontal="center" vertical="center"/>
    </xf>
    <xf numFmtId="0" fontId="76" fillId="0" borderId="0" applyAlignment="1" pivotButton="0" quotePrefix="0" xfId="58">
      <alignment horizontal="center" vertical="center"/>
    </xf>
    <xf numFmtId="0" fontId="78" fillId="0" borderId="132" applyAlignment="1" pivotButton="0" quotePrefix="0" xfId="0">
      <alignment horizontal="center" vertical="center" wrapText="1"/>
    </xf>
    <xf numFmtId="0" fontId="78" fillId="0" borderId="93" applyAlignment="1" pivotButton="0" quotePrefix="0" xfId="0">
      <alignment horizontal="center" vertical="center" wrapText="1"/>
    </xf>
    <xf numFmtId="176" fontId="58" fillId="0" borderId="106" applyAlignment="1" pivotButton="0" quotePrefix="0" xfId="58">
      <alignment horizontal="center" vertical="center"/>
    </xf>
    <xf numFmtId="0" fontId="80" fillId="0" borderId="0" applyAlignment="1" pivotButton="0" quotePrefix="0" xfId="58">
      <alignment horizontal="center" vertical="center"/>
    </xf>
    <xf numFmtId="165" fontId="80" fillId="0" borderId="0" applyAlignment="1" pivotButton="0" quotePrefix="0" xfId="58">
      <alignment horizontal="center" vertical="center"/>
    </xf>
    <xf numFmtId="165" fontId="76" fillId="0" borderId="0" applyAlignment="1" pivotButton="0" quotePrefix="0" xfId="58">
      <alignment horizontal="center" vertical="center"/>
    </xf>
    <xf numFmtId="0" fontId="85" fillId="0" borderId="128" applyAlignment="1" pivotButton="0" quotePrefix="0" xfId="58">
      <alignment horizontal="center" vertical="center"/>
    </xf>
    <xf numFmtId="0" fontId="80" fillId="0" borderId="128" applyAlignment="1" pivotButton="0" quotePrefix="0" xfId="58">
      <alignment horizontal="center" vertical="center"/>
    </xf>
    <xf numFmtId="165" fontId="80" fillId="0" borderId="128" applyAlignment="1" pivotButton="0" quotePrefix="0" xfId="58">
      <alignment horizontal="center" vertical="center"/>
    </xf>
    <xf numFmtId="165" fontId="80" fillId="0" borderId="129" applyAlignment="1" pivotButton="0" quotePrefix="0" xfId="58">
      <alignment horizontal="center" vertical="center"/>
    </xf>
    <xf numFmtId="165" fontId="79" fillId="0" borderId="91" applyAlignment="1" pivotButton="0" quotePrefix="0" xfId="0">
      <alignment horizontal="center" vertical="center"/>
    </xf>
    <xf numFmtId="165" fontId="79" fillId="0" borderId="1" applyAlignment="1" pivotButton="0" quotePrefix="0" xfId="0">
      <alignment horizontal="center" vertical="center"/>
    </xf>
    <xf numFmtId="176" fontId="79" fillId="0" borderId="86" applyAlignment="1" pivotButton="0" quotePrefix="0" xfId="58">
      <alignment horizontal="center" vertical="center"/>
    </xf>
    <xf numFmtId="0" fontId="66" fillId="0" borderId="0" applyAlignment="1" pivotButton="0" quotePrefix="0" xfId="58">
      <alignment horizontal="center" vertical="center"/>
    </xf>
    <xf numFmtId="165" fontId="66" fillId="0" borderId="0" applyAlignment="1" pivotButton="0" quotePrefix="0" xfId="58">
      <alignment horizontal="center" vertical="center"/>
    </xf>
    <xf numFmtId="165" fontId="67" fillId="0" borderId="86" applyAlignment="1" pivotButton="0" quotePrefix="0" xfId="58">
      <alignment horizontal="center" vertical="center"/>
    </xf>
    <xf numFmtId="0" fontId="67" fillId="0" borderId="136" applyAlignment="1" pivotButton="0" quotePrefix="0" xfId="58">
      <alignment horizontal="center" vertical="center"/>
    </xf>
    <xf numFmtId="0" fontId="72" fillId="0" borderId="0" applyAlignment="1" pivotButton="0" quotePrefix="0" xfId="57">
      <alignment vertical="center" wrapText="1"/>
    </xf>
    <xf numFmtId="0" fontId="68" fillId="0" borderId="0" applyAlignment="1" pivotButton="0" quotePrefix="0" xfId="57">
      <alignment wrapText="1"/>
    </xf>
    <xf numFmtId="167" fontId="68" fillId="0" borderId="0" applyAlignment="1" pivotButton="0" quotePrefix="0" xfId="1">
      <alignment horizontal="center" vertical="center" wrapText="1"/>
    </xf>
    <xf numFmtId="166" fontId="68" fillId="0" borderId="0" applyAlignment="1" pivotButton="0" quotePrefix="0" xfId="1">
      <alignment horizontal="right" wrapText="1"/>
    </xf>
    <xf numFmtId="0" fontId="68" fillId="0" borderId="0" applyAlignment="1" pivotButton="0" quotePrefix="0" xfId="2">
      <alignment wrapText="1"/>
    </xf>
    <xf numFmtId="166" fontId="72" fillId="0" borderId="113" applyAlignment="1" pivotButton="0" quotePrefix="0" xfId="1">
      <alignment horizontal="center" wrapText="1" shrinkToFit="1"/>
    </xf>
    <xf numFmtId="166" fontId="72" fillId="0" borderId="96" applyAlignment="1" pivotButton="0" quotePrefix="0" xfId="1">
      <alignment vertical="center" wrapText="1"/>
    </xf>
    <xf numFmtId="0" fontId="68" fillId="0" borderId="0" applyAlignment="1" pivotButton="0" quotePrefix="0" xfId="0">
      <alignment vertical="center" wrapText="1"/>
    </xf>
    <xf numFmtId="0" fontId="76" fillId="0" borderId="0" applyAlignment="1" pivotButton="0" quotePrefix="0" xfId="58">
      <alignment horizontal="left" vertical="center"/>
    </xf>
    <xf numFmtId="0" fontId="76" fillId="0" borderId="0" applyAlignment="1" pivotButton="0" quotePrefix="0" xfId="58">
      <alignment horizontal="left" vertical="center" wrapText="1"/>
    </xf>
    <xf numFmtId="0" fontId="78" fillId="0" borderId="131" applyAlignment="1" pivotButton="0" quotePrefix="0" xfId="0">
      <alignment horizontal="left" vertical="center" wrapText="1"/>
    </xf>
    <xf numFmtId="0" fontId="75" fillId="0" borderId="0" applyAlignment="1" pivotButton="0" quotePrefix="0" xfId="58">
      <alignment horizontal="left" vertical="center"/>
    </xf>
    <xf numFmtId="0" fontId="75" fillId="0" borderId="0" applyAlignment="1" pivotButton="0" quotePrefix="0" xfId="58">
      <alignment horizontal="left" vertical="center" wrapText="1"/>
    </xf>
    <xf numFmtId="0" fontId="56" fillId="0" borderId="0" applyAlignment="1" pivotButton="0" quotePrefix="0" xfId="58">
      <alignment horizontal="left" vertical="center"/>
    </xf>
    <xf numFmtId="0" fontId="69" fillId="0" borderId="131" applyAlignment="1" pivotButton="0" quotePrefix="0" xfId="0">
      <alignment horizontal="center" vertical="center" wrapText="1"/>
    </xf>
    <xf numFmtId="192" fontId="76" fillId="0" borderId="0" applyAlignment="1" pivotButton="0" quotePrefix="0" xfId="58">
      <alignment horizontal="center" vertical="center"/>
    </xf>
    <xf numFmtId="0" fontId="68" fillId="0" borderId="0" applyAlignment="1" pivotButton="0" quotePrefix="0" xfId="58">
      <alignment horizontal="center" vertical="center"/>
    </xf>
    <xf numFmtId="0" fontId="72" fillId="0" borderId="131" applyAlignment="1" pivotButton="0" quotePrefix="0" xfId="0">
      <alignment horizontal="center" vertical="center" wrapText="1"/>
    </xf>
    <xf numFmtId="0" fontId="68" fillId="0" borderId="0" applyAlignment="1" pivotButton="0" quotePrefix="0" xfId="58">
      <alignment horizontal="center" vertical="center" wrapText="1"/>
    </xf>
    <xf numFmtId="173" fontId="68" fillId="0" borderId="0" applyAlignment="1" pivotButton="0" quotePrefix="0" xfId="0">
      <alignment horizontal="center" vertical="center"/>
    </xf>
    <xf numFmtId="0" fontId="68" fillId="0" borderId="0" applyAlignment="1" pivotButton="0" quotePrefix="0" xfId="0">
      <alignment horizontal="left" vertical="center" wrapText="1"/>
    </xf>
    <xf numFmtId="0" fontId="68" fillId="0" borderId="0" applyAlignment="1" pivotButton="0" quotePrefix="0" xfId="0">
      <alignment horizontal="center" vertical="center" wrapText="1"/>
    </xf>
    <xf numFmtId="0" fontId="72" fillId="0" borderId="99" applyAlignment="1" pivotButton="0" quotePrefix="0" xfId="0">
      <alignment horizontal="center" vertical="center"/>
    </xf>
    <xf numFmtId="0" fontId="72" fillId="0" borderId="86" applyAlignment="1" pivotButton="0" quotePrefix="0" xfId="0">
      <alignment horizontal="center" vertical="center"/>
    </xf>
    <xf numFmtId="1" fontId="68" fillId="0" borderId="0" applyAlignment="1" pivotButton="0" quotePrefix="0" xfId="0">
      <alignment horizontal="left" vertical="center" wrapText="1"/>
    </xf>
    <xf numFmtId="0" fontId="54" fillId="0" borderId="0" applyAlignment="1" pivotButton="0" quotePrefix="0" xfId="0">
      <alignment horizontal="left" vertical="center" wrapText="1"/>
    </xf>
    <xf numFmtId="0" fontId="54" fillId="0" borderId="0" applyAlignment="1" pivotButton="0" quotePrefix="0" xfId="0">
      <alignment horizontal="center" vertical="center" wrapText="1"/>
    </xf>
    <xf numFmtId="0" fontId="82" fillId="0" borderId="0" applyAlignment="1" pivotButton="0" quotePrefix="0" xfId="58">
      <alignment horizontal="center" vertical="center"/>
    </xf>
    <xf numFmtId="0" fontId="87" fillId="0" borderId="0" applyAlignment="1" pivotButton="0" quotePrefix="0" xfId="0">
      <alignment horizontal="center" vertical="center" wrapText="1"/>
    </xf>
    <xf numFmtId="0" fontId="88" fillId="0" borderId="0" applyAlignment="1" pivotButton="0" quotePrefix="0" xfId="58">
      <alignment horizontal="center" vertical="center"/>
    </xf>
    <xf numFmtId="0" fontId="89" fillId="0" borderId="0" applyAlignment="1" pivotButton="0" quotePrefix="0" xfId="0">
      <alignment horizontal="center" vertical="center" wrapText="1"/>
    </xf>
    <xf numFmtId="0" fontId="82" fillId="0" borderId="0" applyAlignment="1" pivotButton="0" quotePrefix="0" xfId="58">
      <alignment horizontal="center" vertical="center" wrapText="1"/>
    </xf>
    <xf numFmtId="0" fontId="89" fillId="0" borderId="0" applyAlignment="1" pivotButton="0" quotePrefix="0" xfId="58">
      <alignment horizontal="center" vertical="center" wrapText="1"/>
    </xf>
    <xf numFmtId="0" fontId="0" fillId="26" borderId="0" applyAlignment="1" pivotButton="0" quotePrefix="0" xfId="0">
      <alignment vertical="center" wrapText="1"/>
    </xf>
    <xf numFmtId="0" fontId="0" fillId="25" borderId="0" applyAlignment="1" pivotButton="0" quotePrefix="0" xfId="0">
      <alignment vertical="center" wrapText="1"/>
    </xf>
    <xf numFmtId="0" fontId="0" fillId="27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9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left" vertical="center" wrapText="1"/>
    </xf>
    <xf numFmtId="0" fontId="83" fillId="0" borderId="0" applyAlignment="1" pivotButton="0" quotePrefix="0" xfId="0">
      <alignment vertical="center" wrapText="1"/>
    </xf>
    <xf numFmtId="0" fontId="91" fillId="0" borderId="0" applyAlignment="1" pivotButton="0" quotePrefix="0" xfId="0">
      <alignment vertical="center" wrapText="1"/>
    </xf>
    <xf numFmtId="0" fontId="0" fillId="28" borderId="0" applyAlignment="1" pivotButton="0" quotePrefix="0" xfId="0">
      <alignment vertical="center" wrapText="1"/>
    </xf>
    <xf numFmtId="164" fontId="54" fillId="0" borderId="24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164" fontId="54" fillId="24" borderId="0" applyAlignment="1" pivotButton="0" quotePrefix="0" xfId="62">
      <alignment horizontal="center" vertical="center"/>
    </xf>
    <xf numFmtId="164" fontId="51" fillId="24" borderId="0" applyAlignment="1" pivotButton="0" quotePrefix="0" xfId="0">
      <alignment vertical="center"/>
    </xf>
    <xf numFmtId="0" fontId="51" fillId="24" borderId="0" applyAlignment="1" pivotButton="0" quotePrefix="0" xfId="0">
      <alignment vertical="center"/>
    </xf>
    <xf numFmtId="164" fontId="54" fillId="24" borderId="24" applyAlignment="1" pivotButton="0" quotePrefix="0" xfId="62">
      <alignment horizontal="center" vertical="center"/>
    </xf>
    <xf numFmtId="164" fontId="54" fillId="0" borderId="97" applyAlignment="1" pivotButton="0" quotePrefix="0" xfId="62">
      <alignment horizontal="center" vertical="center"/>
    </xf>
    <xf numFmtId="164" fontId="54" fillId="0" borderId="95" applyAlignment="1" pivotButton="0" quotePrefix="0" xfId="62">
      <alignment horizontal="center" vertical="center"/>
    </xf>
    <xf numFmtId="164" fontId="54" fillId="0" borderId="24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0" fontId="65" fillId="24" borderId="0" applyAlignment="1" pivotButton="0" quotePrefix="0" xfId="0">
      <alignment horizontal="center" vertical="center"/>
    </xf>
    <xf numFmtId="0" fontId="65" fillId="24" borderId="91" applyAlignment="1" pivotButton="0" quotePrefix="0" xfId="0">
      <alignment horizontal="center" vertical="center"/>
    </xf>
    <xf numFmtId="0" fontId="51" fillId="24" borderId="23" applyAlignment="1" pivotButton="0" quotePrefix="0" xfId="0">
      <alignment horizontal="center" vertical="center"/>
    </xf>
    <xf numFmtId="0" fontId="51" fillId="24" borderId="91" applyAlignment="1" pivotButton="0" quotePrefix="0" xfId="0">
      <alignment horizontal="center" vertical="center"/>
    </xf>
    <xf numFmtId="0" fontId="54" fillId="24" borderId="0" applyAlignment="1" pivotButton="0" quotePrefix="0" xfId="0">
      <alignment vertical="center"/>
    </xf>
    <xf numFmtId="0" fontId="55" fillId="24" borderId="0" applyAlignment="1" pivotButton="0" quotePrefix="0" xfId="0">
      <alignment vertical="center"/>
    </xf>
    <xf numFmtId="168" fontId="54" fillId="24" borderId="0" applyAlignment="1" pivotButton="0" quotePrefix="0" xfId="0">
      <alignment horizontal="left" vertical="center"/>
    </xf>
    <xf numFmtId="0" fontId="53" fillId="24" borderId="0" applyAlignment="1" pivotButton="0" quotePrefix="0" xfId="0">
      <alignment horizontal="left" vertical="center"/>
    </xf>
    <xf numFmtId="0" fontId="54" fillId="24" borderId="0" applyAlignment="1" pivotButton="0" quotePrefix="0" xfId="0">
      <alignment horizontal="left" vertical="center"/>
    </xf>
    <xf numFmtId="49" fontId="54" fillId="24" borderId="0" applyAlignment="1" pivotButton="0" quotePrefix="0" xfId="0">
      <alignment vertical="center"/>
    </xf>
    <xf numFmtId="0" fontId="54" fillId="24" borderId="0" applyAlignment="1" pivotButton="0" quotePrefix="0" xfId="0">
      <alignment horizontal="center" vertical="center"/>
    </xf>
    <xf numFmtId="0" fontId="54" fillId="24" borderId="0" applyAlignment="1" pivotButton="0" quotePrefix="0" xfId="0">
      <alignment horizontal="left" vertical="top" wrapText="1"/>
    </xf>
    <xf numFmtId="0" fontId="67" fillId="0" borderId="0" applyAlignment="1" pivotButton="0" quotePrefix="0" xfId="58">
      <alignment horizontal="center" vertical="center"/>
    </xf>
    <xf numFmtId="0" fontId="58" fillId="0" borderId="91" applyAlignment="1" pivotButton="0" quotePrefix="0" xfId="58">
      <alignment horizontal="center"/>
    </xf>
    <xf numFmtId="0" fontId="72" fillId="0" borderId="23" applyAlignment="1" pivotButton="0" quotePrefix="0" xfId="57">
      <alignment horizontal="center" vertical="center"/>
    </xf>
    <xf numFmtId="0" fontId="72" fillId="0" borderId="91" applyAlignment="1" pivotButton="0" quotePrefix="0" xfId="57">
      <alignment horizontal="center" vertical="center"/>
    </xf>
    <xf numFmtId="0" fontId="72" fillId="0" borderId="130" applyAlignment="1" pivotButton="0" quotePrefix="0" xfId="57">
      <alignment horizontal="center" vertical="center"/>
    </xf>
    <xf numFmtId="166" fontId="72" fillId="0" borderId="123" applyAlignment="1" pivotButton="0" quotePrefix="0" xfId="1">
      <alignment horizontal="center" shrinkToFit="1"/>
    </xf>
    <xf numFmtId="166" fontId="72" fillId="0" borderId="125" applyAlignment="1" pivotButton="0" quotePrefix="0" xfId="1">
      <alignment horizontal="center" shrinkToFit="1"/>
    </xf>
    <xf numFmtId="166" fontId="72" fillId="0" borderId="124" applyAlignment="1" pivotButton="0" quotePrefix="0" xfId="1">
      <alignment horizontal="center" shrinkToFit="1"/>
    </xf>
    <xf numFmtId="166" fontId="72" fillId="0" borderId="126" applyAlignment="1" pivotButton="0" quotePrefix="0" xfId="1">
      <alignment horizontal="center" shrinkToFit="1"/>
    </xf>
    <xf numFmtId="0" fontId="51" fillId="0" borderId="128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91" pivotButton="0" quotePrefix="0" xfId="0"/>
    <xf numFmtId="168" fontId="54" fillId="24" borderId="0" applyAlignment="1" pivotButton="0" quotePrefix="0" xfId="0">
      <alignment horizontal="left" vertical="center"/>
    </xf>
    <xf numFmtId="164" fontId="54" fillId="0" borderId="24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164" fontId="54" fillId="24" borderId="0" applyAlignment="1" pivotButton="0" quotePrefix="0" xfId="0">
      <alignment vertical="center"/>
    </xf>
    <xf numFmtId="164" fontId="54" fillId="24" borderId="0" applyAlignment="1" pivotButton="0" quotePrefix="0" xfId="62">
      <alignment horizontal="center" vertical="center"/>
    </xf>
    <xf numFmtId="164" fontId="54" fillId="24" borderId="24" applyAlignment="1" pivotButton="0" quotePrefix="0" xfId="62">
      <alignment horizontal="center" vertical="center"/>
    </xf>
    <xf numFmtId="164" fontId="54" fillId="0" borderId="97" applyAlignment="1" pivotButton="0" quotePrefix="0" xfId="62">
      <alignment horizontal="center" vertical="center"/>
    </xf>
    <xf numFmtId="0" fontId="0" fillId="0" borderId="95" pivotButton="0" quotePrefix="0" xfId="0"/>
    <xf numFmtId="182" fontId="54" fillId="24" borderId="0" applyAlignment="1" pivotButton="0" quotePrefix="0" xfId="122">
      <alignment vertical="center"/>
    </xf>
    <xf numFmtId="164" fontId="51" fillId="24" borderId="0" applyAlignment="1" pivotButton="0" quotePrefix="0" xfId="0">
      <alignment vertical="center"/>
    </xf>
    <xf numFmtId="164" fontId="54" fillId="24" borderId="0" applyAlignment="1" pivotButton="0" quotePrefix="0" xfId="122">
      <alignment vertical="center"/>
    </xf>
    <xf numFmtId="183" fontId="54" fillId="24" borderId="0" applyAlignment="1" pivotButton="0" quotePrefix="0" xfId="0">
      <alignment vertical="center"/>
    </xf>
    <xf numFmtId="165" fontId="76" fillId="0" borderId="0" pivotButton="0" quotePrefix="0" xfId="58"/>
    <xf numFmtId="165" fontId="76" fillId="0" borderId="25" pivotButton="0" quotePrefix="0" xfId="58"/>
    <xf numFmtId="165" fontId="76" fillId="0" borderId="12" pivotButton="0" quotePrefix="0" xfId="58"/>
    <xf numFmtId="165" fontId="76" fillId="0" borderId="13" pivotButton="0" quotePrefix="0" xfId="58"/>
    <xf numFmtId="165" fontId="76" fillId="0" borderId="15" pivotButton="0" quotePrefix="0" xfId="58"/>
    <xf numFmtId="175" fontId="76" fillId="0" borderId="0" pivotButton="0" quotePrefix="0" xfId="58"/>
    <xf numFmtId="165" fontId="76" fillId="0" borderId="17" pivotButton="0" quotePrefix="0" xfId="58"/>
    <xf numFmtId="165" fontId="76" fillId="0" borderId="18" pivotButton="0" quotePrefix="0" xfId="58"/>
    <xf numFmtId="165" fontId="67" fillId="0" borderId="128" applyAlignment="1" pivotButton="0" quotePrefix="0" xfId="58">
      <alignment horizontal="center" vertical="center"/>
    </xf>
    <xf numFmtId="0" fontId="98" fillId="0" borderId="138" pivotButton="0" quotePrefix="0" xfId="0"/>
    <xf numFmtId="0" fontId="98" fillId="0" borderId="138" applyAlignment="1" pivotButton="0" quotePrefix="0" xfId="0">
      <alignment horizontal="center" vertical="center"/>
    </xf>
    <xf numFmtId="164" fontId="98" fillId="0" borderId="138" applyAlignment="1" pivotButton="0" quotePrefix="0" xfId="62">
      <alignment horizontal="center" vertical="center"/>
    </xf>
    <xf numFmtId="165" fontId="98" fillId="0" borderId="138" applyAlignment="1" pivotButton="0" quotePrefix="0" xfId="58">
      <alignment horizontal="center" vertical="center"/>
    </xf>
    <xf numFmtId="176" fontId="98" fillId="0" borderId="138" applyAlignment="1" pivotButton="0" quotePrefix="0" xfId="58">
      <alignment horizontal="center" vertical="center"/>
    </xf>
    <xf numFmtId="176" fontId="58" fillId="0" borderId="0" applyAlignment="1" pivotButton="0" quotePrefix="0" xfId="58">
      <alignment horizontal="center" vertical="center"/>
    </xf>
    <xf numFmtId="188" fontId="76" fillId="0" borderId="0" pivotButton="0" quotePrefix="0" xfId="58"/>
    <xf numFmtId="185" fontId="76" fillId="0" borderId="0" pivotButton="0" quotePrefix="0" xfId="58"/>
    <xf numFmtId="186" fontId="76" fillId="0" borderId="0" pivotButton="0" quotePrefix="0" xfId="58"/>
    <xf numFmtId="165" fontId="80" fillId="0" borderId="0" applyAlignment="1" pivotButton="0" quotePrefix="0" xfId="58">
      <alignment horizontal="center" vertical="center"/>
    </xf>
    <xf numFmtId="165" fontId="76" fillId="0" borderId="0" applyAlignment="1" pivotButton="0" quotePrefix="0" xfId="58">
      <alignment horizontal="center" vertical="center"/>
    </xf>
    <xf numFmtId="165" fontId="57" fillId="0" borderId="0" pivotButton="0" quotePrefix="0" xfId="58"/>
    <xf numFmtId="165" fontId="81" fillId="0" borderId="0" pivotButton="0" quotePrefix="0" xfId="58"/>
    <xf numFmtId="176" fontId="76" fillId="0" borderId="0" pivotButton="0" quotePrefix="0" xfId="58"/>
    <xf numFmtId="165" fontId="79" fillId="0" borderId="91" applyAlignment="1" pivotButton="0" quotePrefix="0" xfId="0">
      <alignment horizontal="center" vertical="center"/>
    </xf>
    <xf numFmtId="165" fontId="79" fillId="0" borderId="1" applyAlignment="1" pivotButton="0" quotePrefix="0" xfId="0">
      <alignment horizontal="center" vertical="center"/>
    </xf>
    <xf numFmtId="176" fontId="58" fillId="0" borderId="106" applyAlignment="1" pivotButton="0" quotePrefix="0" xfId="58">
      <alignment horizontal="center" vertical="center"/>
    </xf>
    <xf numFmtId="189" fontId="58" fillId="0" borderId="0" pivotButton="0" quotePrefix="0" xfId="58"/>
    <xf numFmtId="165" fontId="80" fillId="0" borderId="128" applyAlignment="1" pivotButton="0" quotePrefix="0" xfId="58">
      <alignment horizontal="center" vertical="center"/>
    </xf>
    <xf numFmtId="165" fontId="80" fillId="0" borderId="129" applyAlignment="1" pivotButton="0" quotePrefix="0" xfId="58">
      <alignment horizontal="center" vertical="center"/>
    </xf>
    <xf numFmtId="165" fontId="80" fillId="0" borderId="0" pivotButton="0" quotePrefix="0" xfId="58"/>
    <xf numFmtId="171" fontId="76" fillId="0" borderId="0" pivotButton="0" quotePrefix="0" xfId="58"/>
    <xf numFmtId="192" fontId="76" fillId="0" borderId="0" applyAlignment="1" pivotButton="0" quotePrefix="0" xfId="58">
      <alignment horizontal="center" vertical="center"/>
    </xf>
    <xf numFmtId="189" fontId="76" fillId="0" borderId="0" pivotButton="0" quotePrefix="0" xfId="58"/>
    <xf numFmtId="165" fontId="66" fillId="0" borderId="0" applyAlignment="1" pivotButton="0" quotePrefix="0" xfId="58">
      <alignment horizontal="center" vertical="center"/>
    </xf>
    <xf numFmtId="165" fontId="67" fillId="0" borderId="86" applyAlignment="1" pivotButton="0" quotePrefix="0" xfId="58">
      <alignment horizontal="center" vertical="center"/>
    </xf>
    <xf numFmtId="176" fontId="79" fillId="0" borderId="86" applyAlignment="1" pivotButton="0" quotePrefix="0" xfId="58">
      <alignment horizontal="center" vertical="center"/>
    </xf>
    <xf numFmtId="0" fontId="98" fillId="0" borderId="138" applyAlignment="1" pivotButton="0" quotePrefix="0" xfId="0">
      <alignment vertical="center"/>
    </xf>
    <xf numFmtId="165" fontId="98" fillId="0" borderId="138" applyAlignment="1" pivotButton="0" quotePrefix="0" xfId="58">
      <alignment horizontal="right" vertical="center"/>
    </xf>
    <xf numFmtId="176" fontId="98" fillId="0" borderId="138" applyAlignment="1" pivotButton="0" quotePrefix="0" xfId="58">
      <alignment horizontal="right" vertical="center"/>
    </xf>
    <xf numFmtId="176" fontId="58" fillId="0" borderId="0" applyAlignment="1" pivotButton="0" quotePrefix="0" xfId="58">
      <alignment horizontal="right" vertical="center"/>
    </xf>
    <xf numFmtId="165" fontId="66" fillId="0" borderId="128" pivotButton="0" quotePrefix="0" xfId="58"/>
    <xf numFmtId="165" fontId="66" fillId="0" borderId="129" pivotButton="0" quotePrefix="0" xfId="58"/>
    <xf numFmtId="165" fontId="67" fillId="0" borderId="99" pivotButton="0" quotePrefix="0" xfId="58"/>
    <xf numFmtId="176" fontId="79" fillId="0" borderId="86" applyAlignment="1" pivotButton="0" quotePrefix="0" xfId="58">
      <alignment horizontal="right" vertical="center"/>
    </xf>
    <xf numFmtId="166" fontId="68" fillId="0" borderId="0" applyAlignment="1" pivotButton="0" quotePrefix="0" xfId="1">
      <alignment horizontal="center"/>
    </xf>
    <xf numFmtId="175" fontId="68" fillId="0" borderId="0" pivotButton="0" quotePrefix="0" xfId="1"/>
    <xf numFmtId="175" fontId="68" fillId="0" borderId="0" applyAlignment="1" pivotButton="0" quotePrefix="0" xfId="0">
      <alignment vertical="center"/>
    </xf>
    <xf numFmtId="167" fontId="68" fillId="0" borderId="0" applyAlignment="1" pivotButton="0" quotePrefix="0" xfId="1">
      <alignment horizontal="center" vertical="center"/>
    </xf>
    <xf numFmtId="167" fontId="68" fillId="0" borderId="0" applyAlignment="1" pivotButton="0" quotePrefix="0" xfId="1">
      <alignment horizontal="center" vertical="center" wrapText="1"/>
    </xf>
    <xf numFmtId="166" fontId="68" fillId="0" borderId="0" applyAlignment="1" pivotButton="0" quotePrefix="0" xfId="1">
      <alignment horizontal="left" vertical="center"/>
    </xf>
    <xf numFmtId="166" fontId="68" fillId="0" borderId="0" applyAlignment="1" pivotButton="0" quotePrefix="0" xfId="1">
      <alignment horizontal="right"/>
    </xf>
    <xf numFmtId="175" fontId="68" fillId="0" borderId="0" pivotButton="0" quotePrefix="0" xfId="57"/>
    <xf numFmtId="168" fontId="68" fillId="0" borderId="0" pivotButton="0" quotePrefix="0" xfId="57"/>
    <xf numFmtId="166" fontId="68" fillId="0" borderId="0" pivotButton="0" quotePrefix="0" xfId="1"/>
    <xf numFmtId="167" fontId="68" fillId="0" borderId="0" applyAlignment="1" pivotButton="0" quotePrefix="0" xfId="1">
      <alignment horizontal="right"/>
    </xf>
    <xf numFmtId="166" fontId="68" fillId="0" borderId="0" applyAlignment="1" pivotButton="0" quotePrefix="0" xfId="1">
      <alignment horizontal="right" wrapText="1"/>
    </xf>
    <xf numFmtId="180" fontId="68" fillId="0" borderId="0" applyAlignment="1" pivotButton="0" quotePrefix="0" xfId="2">
      <alignment horizontal="center"/>
    </xf>
    <xf numFmtId="166" fontId="72" fillId="0" borderId="113" applyAlignment="1" pivotButton="0" quotePrefix="0" xfId="1">
      <alignment shrinkToFit="1"/>
    </xf>
    <xf numFmtId="167" fontId="72" fillId="0" borderId="113" applyAlignment="1" pivotButton="0" quotePrefix="0" xfId="1">
      <alignment horizontal="center" shrinkToFit="1"/>
    </xf>
    <xf numFmtId="166" fontId="72" fillId="0" borderId="113" applyAlignment="1" pivotButton="0" quotePrefix="0" xfId="1">
      <alignment horizontal="center" shrinkToFit="1"/>
    </xf>
    <xf numFmtId="166" fontId="72" fillId="0" borderId="113" applyAlignment="1" pivotButton="0" quotePrefix="0" xfId="1">
      <alignment horizontal="center" wrapText="1" shrinkToFit="1"/>
    </xf>
    <xf numFmtId="166" fontId="72" fillId="0" borderId="114" applyAlignment="1" pivotButton="0" quotePrefix="0" xfId="1">
      <alignment shrinkToFit="1"/>
    </xf>
    <xf numFmtId="166" fontId="72" fillId="0" borderId="96" applyAlignment="1" pivotButton="0" quotePrefix="0" xfId="1">
      <alignment vertical="center" shrinkToFit="1"/>
    </xf>
    <xf numFmtId="167" fontId="72" fillId="0" borderId="96" applyAlignment="1" pivotButton="0" quotePrefix="0" xfId="1">
      <alignment vertical="center"/>
    </xf>
    <xf numFmtId="166" fontId="72" fillId="0" borderId="96" applyAlignment="1" pivotButton="0" quotePrefix="0" xfId="1">
      <alignment vertical="center"/>
    </xf>
    <xf numFmtId="166" fontId="72" fillId="0" borderId="96" applyAlignment="1" pivotButton="0" quotePrefix="0" xfId="1">
      <alignment vertical="center" wrapText="1"/>
    </xf>
    <xf numFmtId="166" fontId="72" fillId="0" borderId="96" pivotButton="0" quotePrefix="0" xfId="1"/>
    <xf numFmtId="166" fontId="72" fillId="0" borderId="118" pivotButton="0" quotePrefix="0" xfId="1"/>
    <xf numFmtId="170" fontId="72" fillId="0" borderId="120" applyAlignment="1" pivotButton="0" quotePrefix="0" xfId="57">
      <alignment horizontal="center" vertical="center" shrinkToFit="1"/>
    </xf>
    <xf numFmtId="0" fontId="72" fillId="0" borderId="120" applyAlignment="1" pivotButton="0" quotePrefix="0" xfId="57">
      <alignment horizontal="center" vertical="center"/>
    </xf>
    <xf numFmtId="0" fontId="0" fillId="0" borderId="130" pivotButton="0" quotePrefix="0" xfId="0"/>
    <xf numFmtId="178" fontId="98" fillId="0" borderId="138" applyAlignment="1" pivotButton="0" quotePrefix="0" xfId="57">
      <alignment horizontal="right" vertical="center"/>
    </xf>
    <xf numFmtId="176" fontId="98" fillId="0" borderId="138" applyAlignment="1" pivotButton="0" quotePrefix="0" xfId="57">
      <alignment horizontal="right" vertical="center"/>
    </xf>
    <xf numFmtId="171" fontId="98" fillId="0" borderId="138" applyAlignment="1" pivotButton="0" quotePrefix="0" xfId="57">
      <alignment horizontal="right" vertical="center"/>
    </xf>
    <xf numFmtId="0" fontId="98" fillId="0" borderId="138" applyAlignment="1" pivotButton="0" quotePrefix="0" xfId="122">
      <alignment horizontal="right" vertical="center"/>
    </xf>
    <xf numFmtId="169" fontId="75" fillId="0" borderId="0" applyAlignment="1" pivotButton="0" quotePrefix="0" xfId="0">
      <alignment horizontal="center" vertical="center"/>
    </xf>
    <xf numFmtId="169" fontId="68" fillId="0" borderId="0" applyAlignment="1" pivotButton="0" quotePrefix="0" xfId="0">
      <alignment horizontal="center" vertical="center"/>
    </xf>
    <xf numFmtId="170" fontId="68" fillId="0" borderId="0" applyAlignment="1" pivotButton="0" quotePrefix="0" xfId="0">
      <alignment vertical="center"/>
    </xf>
    <xf numFmtId="164" fontId="68" fillId="0" borderId="0" applyAlignment="1" pivotButton="0" quotePrefix="0" xfId="0">
      <alignment horizontal="center" vertical="center"/>
    </xf>
    <xf numFmtId="170" fontId="68" fillId="0" borderId="0" applyAlignment="1" pivotButton="0" quotePrefix="0" xfId="0">
      <alignment horizontal="center" vertical="center"/>
    </xf>
    <xf numFmtId="171" fontId="68" fillId="0" borderId="0" applyAlignment="1" pivotButton="0" quotePrefix="0" xfId="0">
      <alignment vertical="center"/>
    </xf>
    <xf numFmtId="172" fontId="68" fillId="0" borderId="0" applyAlignment="1" pivotButton="0" quotePrefix="0" xfId="0">
      <alignment vertical="center"/>
    </xf>
    <xf numFmtId="179" fontId="68" fillId="0" borderId="0" applyAlignment="1" pivotButton="0" quotePrefix="0" xfId="0">
      <alignment vertical="center"/>
    </xf>
    <xf numFmtId="173" fontId="68" fillId="0" borderId="0" applyAlignment="1" pivotButton="0" quotePrefix="0" xfId="0">
      <alignment horizontal="center" vertical="center"/>
    </xf>
    <xf numFmtId="179" fontId="76" fillId="0" borderId="0" applyAlignment="1" pivotButton="0" quotePrefix="0" xfId="0">
      <alignment vertical="center"/>
    </xf>
    <xf numFmtId="174" fontId="68" fillId="0" borderId="0" applyAlignment="1" pivotButton="0" quotePrefix="0" xfId="0">
      <alignment vertical="center"/>
    </xf>
    <xf numFmtId="166" fontId="72" fillId="0" borderId="92" applyAlignment="1" pivotButton="0" quotePrefix="0" xfId="1">
      <alignment vertical="center" shrinkToFit="1"/>
    </xf>
    <xf numFmtId="167" fontId="72" fillId="0" borderId="92" applyAlignment="1" pivotButton="0" quotePrefix="0" xfId="1">
      <alignment vertical="center"/>
    </xf>
    <xf numFmtId="166" fontId="72" fillId="0" borderId="92" applyAlignment="1" pivotButton="0" quotePrefix="0" xfId="1">
      <alignment vertical="center"/>
    </xf>
    <xf numFmtId="166" fontId="72" fillId="0" borderId="92" pivotButton="0" quotePrefix="0" xfId="1"/>
    <xf numFmtId="166" fontId="72" fillId="0" borderId="116" pivotButton="0" quotePrefix="0" xfId="1"/>
    <xf numFmtId="178" fontId="98" fillId="0" borderId="138" applyAlignment="1" pivotButton="0" quotePrefix="0" xfId="57">
      <alignment horizontal="center" vertical="center"/>
    </xf>
    <xf numFmtId="176" fontId="98" fillId="0" borderId="138" applyAlignment="1" pivotButton="0" quotePrefix="0" xfId="57">
      <alignment horizontal="center" vertical="center"/>
    </xf>
    <xf numFmtId="171" fontId="98" fillId="0" borderId="138" applyAlignment="1" pivotButton="0" quotePrefix="0" xfId="57">
      <alignment horizontal="center" vertical="center"/>
    </xf>
    <xf numFmtId="0" fontId="98" fillId="0" borderId="138" applyAlignment="1" pivotButton="0" quotePrefix="0" xfId="122">
      <alignment horizontal="center" vertical="center"/>
    </xf>
    <xf numFmtId="170" fontId="51" fillId="0" borderId="0" applyAlignment="1" pivotButton="0" quotePrefix="0" xfId="0">
      <alignment horizontal="center" vertical="center"/>
    </xf>
    <xf numFmtId="176" fontId="51" fillId="0" borderId="0" applyAlignment="1" pivotButton="0" quotePrefix="0" xfId="0">
      <alignment horizontal="center" vertical="center"/>
    </xf>
    <xf numFmtId="171" fontId="51" fillId="0" borderId="0" applyAlignment="1" pivotButton="0" quotePrefix="0" xfId="0">
      <alignment vertical="center"/>
    </xf>
    <xf numFmtId="177" fontId="51" fillId="0" borderId="0" applyAlignment="1" pivotButton="0" quotePrefix="0" xfId="0">
      <alignment horizontal="center" vertical="center"/>
    </xf>
    <xf numFmtId="169" fontId="51" fillId="0" borderId="0" applyAlignment="1" pivotButton="0" quotePrefix="0" xfId="0">
      <alignment horizontal="center" vertical="center"/>
    </xf>
    <xf numFmtId="177" fontId="68" fillId="0" borderId="0" applyAlignment="1" pivotButton="0" quotePrefix="0" xfId="0">
      <alignment vertical="center"/>
    </xf>
    <xf numFmtId="180" fontId="68" fillId="0" borderId="0" applyAlignment="1" pivotButton="0" quotePrefix="0" xfId="0">
      <alignment vertical="center"/>
    </xf>
    <xf numFmtId="191" fontId="68" fillId="0" borderId="0" applyAlignment="1" pivotButton="0" quotePrefix="0" xfId="0">
      <alignment vertical="center"/>
    </xf>
    <xf numFmtId="0" fontId="0" fillId="0" borderId="124" pivotButton="0" quotePrefix="0" xfId="0"/>
    <xf numFmtId="0" fontId="0" fillId="0" borderId="125" pivotButton="0" quotePrefix="0" xfId="0"/>
    <xf numFmtId="166" fontId="72" fillId="0" borderId="114" applyAlignment="1" pivotButton="0" quotePrefix="0" xfId="1">
      <alignment horizontal="center" shrinkToFit="1"/>
    </xf>
    <xf numFmtId="0" fontId="0" fillId="0" borderId="126" pivotButton="0" quotePrefix="0" xfId="0"/>
    <xf numFmtId="170" fontId="51" fillId="0" borderId="128" applyAlignment="1" pivotButton="0" quotePrefix="0" xfId="0">
      <alignment vertical="center"/>
    </xf>
    <xf numFmtId="170" fontId="51" fillId="0" borderId="128" applyAlignment="1" pivotButton="0" quotePrefix="0" xfId="0">
      <alignment horizontal="center" vertical="center"/>
    </xf>
    <xf numFmtId="0" fontId="0" fillId="0" borderId="128" pivotButton="0" quotePrefix="0" xfId="0"/>
    <xf numFmtId="176" fontId="98" fillId="0" borderId="138" applyAlignment="1" pivotButton="0" quotePrefix="0" xfId="0">
      <alignment horizontal="center" vertical="center"/>
    </xf>
    <xf numFmtId="181" fontId="98" fillId="0" borderId="138" applyAlignment="1" pivotButton="0" quotePrefix="0" xfId="0">
      <alignment vertical="center"/>
    </xf>
    <xf numFmtId="177" fontId="98" fillId="0" borderId="138" applyAlignment="1" pivotButton="0" quotePrefix="0" xfId="0">
      <alignment horizontal="center" vertical="center"/>
    </xf>
    <xf numFmtId="190" fontId="68" fillId="0" borderId="0" applyAlignment="1" pivotButton="0" quotePrefix="0" xfId="0">
      <alignment vertical="center"/>
    </xf>
    <xf numFmtId="169" fontId="68" fillId="0" borderId="0" applyAlignment="1" pivotButton="0" quotePrefix="0" xfId="0">
      <alignment vertical="center"/>
    </xf>
    <xf numFmtId="184" fontId="68" fillId="0" borderId="0" applyAlignment="1" pivotButton="0" quotePrefix="0" xfId="0">
      <alignment vertical="center"/>
    </xf>
    <xf numFmtId="173" fontId="68" fillId="0" borderId="0" applyAlignment="1" pivotButton="0" quotePrefix="0" xfId="0">
      <alignment vertical="center"/>
    </xf>
    <xf numFmtId="164" fontId="68" fillId="0" borderId="0" applyAlignment="1" pivotButton="0" quotePrefix="0" xfId="62">
      <alignment vertical="center"/>
    </xf>
    <xf numFmtId="176" fontId="68" fillId="0" borderId="0" applyAlignment="1" pivotButton="0" quotePrefix="0" xfId="0">
      <alignment vertical="center"/>
    </xf>
  </cellXfs>
  <cellStyles count="4655">
    <cellStyle name="標準" xfId="0" builtinId="0"/>
    <cellStyle name="桁区切り 3" xfId="1"/>
    <cellStyle name="標準 4" xfId="2"/>
    <cellStyle name="標準 5" xfId="3"/>
    <cellStyle name="桁区切り 4" xfId="4"/>
    <cellStyle name="??_x000c_鞜_x0007__x000d_槉U_x0001_??_x0007__x0001__x0001_" xfId="5"/>
    <cellStyle name="20% - Акцент1" xfId="6"/>
    <cellStyle name="20% - Акцент2" xfId="7"/>
    <cellStyle name="20% - Акцент3" xfId="8"/>
    <cellStyle name="20% - Акцент4" xfId="9"/>
    <cellStyle name="20% - Акцент5" xfId="10"/>
    <cellStyle name="20% - Акцент6" xfId="11"/>
    <cellStyle name="40% - Акцент1" xfId="12"/>
    <cellStyle name="40% - Акцент2" xfId="13"/>
    <cellStyle name="40% - Акцент3" xfId="14"/>
    <cellStyle name="40% - Акцент4" xfId="15"/>
    <cellStyle name="40% - Акцент5" xfId="16"/>
    <cellStyle name="40% - Акцент6" xfId="17"/>
    <cellStyle name="60% - Акцент1" xfId="18"/>
    <cellStyle name="60% - Акцент2" xfId="19"/>
    <cellStyle name="60% - Акцент3" xfId="20"/>
    <cellStyle name="60% - Акцент4" xfId="21"/>
    <cellStyle name="60% - Акцент5" xfId="22"/>
    <cellStyle name="60% - Акцент6" xfId="23"/>
    <cellStyle name="Акцент1" xfId="24"/>
    <cellStyle name="Акцент2" xfId="25"/>
    <cellStyle name="Акцент3" xfId="26"/>
    <cellStyle name="Акцент4" xfId="27"/>
    <cellStyle name="Акцент5" xfId="28"/>
    <cellStyle name="Акцент6" xfId="29"/>
    <cellStyle name="Ввод " xfId="30"/>
    <cellStyle name="Вывод" xfId="31"/>
    <cellStyle name="Вычисление" xfId="32"/>
    <cellStyle name="Заголовок 1" xfId="33"/>
    <cellStyle name="Заголовок 2" xfId="34"/>
    <cellStyle name="Заголовок 3" xfId="35"/>
    <cellStyle name="Заголовок 4" xfId="36"/>
    <cellStyle name="Итог" xfId="37"/>
    <cellStyle name="Контрольная ячейка" xfId="38"/>
    <cellStyle name="Название" xfId="39"/>
    <cellStyle name="Нейтральный" xfId="40"/>
    <cellStyle name="Обычный 2" xfId="41"/>
    <cellStyle name="Плохой" xfId="42"/>
    <cellStyle name="Пояснение" xfId="43"/>
    <cellStyle name="Примечание" xfId="44"/>
    <cellStyle name="Связанная ячейка" xfId="45"/>
    <cellStyle name="Текст предупреждения" xfId="46"/>
    <cellStyle name="Хороший" xfId="47"/>
    <cellStyle name="パーセント 2" xfId="48"/>
    <cellStyle name="パーセント 3" xfId="49"/>
    <cellStyle name="パーセント 4" xfId="50"/>
    <cellStyle name="桁区切り 2" xfId="51"/>
    <cellStyle name="桁区切り 2 2" xfId="52"/>
    <cellStyle name="通貨 2" xfId="53"/>
    <cellStyle name="標準 2" xfId="54"/>
    <cellStyle name="標準 3" xfId="55"/>
    <cellStyle name="標準 6" xfId="56"/>
    <cellStyle name="標準_P.L. n I..V." xfId="57"/>
    <cellStyle name="標準_モスクワ輸出０８０６" xfId="58"/>
    <cellStyle name="標準_Приложение _ 2 А к контракту 0515" xfId="59"/>
    <cellStyle name="Обычный 3" xfId="60"/>
    <cellStyle name="Excel Built-in Normal" xfId="61"/>
    <cellStyle name="通貨" xfId="62" builtinId="7"/>
    <cellStyle name="標準 22" xfId="63"/>
    <cellStyle name="パーセント 5" xfId="64"/>
    <cellStyle name="桁区切り 5" xfId="65"/>
    <cellStyle name="桁区切り 2 3" xfId="66"/>
    <cellStyle name="桁区切り 3 2" xfId="67"/>
    <cellStyle name="通貨 3" xfId="68"/>
    <cellStyle name="標準 2 3" xfId="69"/>
    <cellStyle name="標準 2 2" xfId="70"/>
    <cellStyle name="通貨 4" xfId="71"/>
    <cellStyle name="桁区切り 3_160901梱包サイズフォーマット" xfId="72"/>
    <cellStyle name="通貨 5" xfId="73"/>
    <cellStyle name="通貨 4 2" xfId="74"/>
    <cellStyle name="Обычный 4" xfId="75"/>
    <cellStyle name="20% - Акцент1 2" xfId="76"/>
    <cellStyle name="20% - Акцент2 2" xfId="77"/>
    <cellStyle name="20% - Акцент3 2" xfId="78"/>
    <cellStyle name="20% - Акцент4 2" xfId="79"/>
    <cellStyle name="20% - Акцент5 2" xfId="80"/>
    <cellStyle name="20% - Акцент6 2" xfId="81"/>
    <cellStyle name="40% - Акцент1 2" xfId="82"/>
    <cellStyle name="40% - Акцент2 2" xfId="83"/>
    <cellStyle name="40% - Акцент3 2" xfId="84"/>
    <cellStyle name="40% - Акцент4 2" xfId="85"/>
    <cellStyle name="40% - Акцент5 2" xfId="86"/>
    <cellStyle name="40% - Акцент6 2" xfId="87"/>
    <cellStyle name="60% - Акцент1 2" xfId="88"/>
    <cellStyle name="60% - Акцент2 2" xfId="89"/>
    <cellStyle name="60% - Акцент3 2" xfId="90"/>
    <cellStyle name="60% - Акцент4 2" xfId="91"/>
    <cellStyle name="60% - Акцент5 2" xfId="92"/>
    <cellStyle name="60% - Акцент6 2" xfId="93"/>
    <cellStyle name="Акцент1 2" xfId="94"/>
    <cellStyle name="Акцент2 2" xfId="95"/>
    <cellStyle name="Акцент3 2" xfId="96"/>
    <cellStyle name="Акцент4 2" xfId="97"/>
    <cellStyle name="Акцент5 2" xfId="98"/>
    <cellStyle name="Акцент6 2" xfId="99"/>
    <cellStyle name="Ввод  2" xfId="100"/>
    <cellStyle name="Вывод 2" xfId="101"/>
    <cellStyle name="Вычисление 2" xfId="102"/>
    <cellStyle name="Заголовок 1 2" xfId="103"/>
    <cellStyle name="Заголовок 2 2" xfId="104"/>
    <cellStyle name="Заголовок 3 2" xfId="105"/>
    <cellStyle name="Заголовок 4 2" xfId="106"/>
    <cellStyle name="Итог 2" xfId="107"/>
    <cellStyle name="Контрольная ячейка 2" xfId="108"/>
    <cellStyle name="Название 2" xfId="109"/>
    <cellStyle name="Нейтральный 2" xfId="110"/>
    <cellStyle name="Обычный 2 2" xfId="111"/>
    <cellStyle name="Плохой 2" xfId="112"/>
    <cellStyle name="Пояснение 2" xfId="113"/>
    <cellStyle name="Связанная ячейка 2" xfId="114"/>
    <cellStyle name="Текст предупреждения 2" xfId="115"/>
    <cellStyle name="Хороший 2" xfId="116"/>
    <cellStyle name="桁区切り 2 4" xfId="117"/>
    <cellStyle name="桁区切り 2_160901梱包サイズフォーマット" xfId="118"/>
    <cellStyle name="桁区切り 4 2" xfId="119"/>
    <cellStyle name="桁区切り 4_160901梱包サイズフォーマット" xfId="120"/>
    <cellStyle name="通貨 2 2" xfId="121"/>
    <cellStyle name="パーセント" xfId="122" builtinId="5"/>
    <cellStyle name="Процентный 2" xfId="123"/>
    <cellStyle name="Финансовый [0] 2" xfId="124"/>
    <cellStyle name="Обычный 3 2" xfId="125"/>
    <cellStyle name="Примечание 2 6" xfId="126"/>
    <cellStyle name="Итог 2 6" xfId="127"/>
    <cellStyle name="Вычисление 2 6" xfId="128"/>
    <cellStyle name="Вывод 2 6" xfId="129"/>
    <cellStyle name="Ввод  2 6" xfId="130"/>
    <cellStyle name="Примечание 2" xfId="131"/>
    <cellStyle name="桁区切り 2 3 2" xfId="132"/>
    <cellStyle name="標準 2 2 2" xfId="133"/>
    <cellStyle name="Ввод  3" xfId="134"/>
    <cellStyle name="Вывод 3" xfId="135"/>
    <cellStyle name="Вычисление 3" xfId="136"/>
    <cellStyle name="Итог 3" xfId="137"/>
    <cellStyle name="Примечание 3" xfId="138"/>
    <cellStyle name="通貨 3 2" xfId="139"/>
    <cellStyle name="Ввод  2 2" xfId="140"/>
    <cellStyle name="Вывод 2 2" xfId="141"/>
    <cellStyle name="Вычисление 2 2" xfId="142"/>
    <cellStyle name="Итог 2 2" xfId="143"/>
    <cellStyle name="Примечание 2 2" xfId="144"/>
    <cellStyle name="Ввод  3 2" xfId="145"/>
    <cellStyle name="Вывод 3 2" xfId="146"/>
    <cellStyle name="Вычисление 3 2" xfId="147"/>
    <cellStyle name="Итог 3 2" xfId="148"/>
    <cellStyle name="Примечание 3 2" xfId="149"/>
    <cellStyle name="Вывод 2 5" xfId="150"/>
    <cellStyle name="Ввод  2 4" xfId="151"/>
    <cellStyle name="Итог 2 5" xfId="152"/>
    <cellStyle name="Итог 2 4" xfId="153"/>
    <cellStyle name="Ввод  2 5" xfId="154"/>
    <cellStyle name="Примечание 2 4" xfId="155"/>
    <cellStyle name="Вычисление 2 4" xfId="156"/>
    <cellStyle name="Вывод 2 4" xfId="157"/>
    <cellStyle name="Ввод  2 3" xfId="158"/>
    <cellStyle name="Вывод 2 3" xfId="159"/>
    <cellStyle name="Вычисление 2 3" xfId="160"/>
    <cellStyle name="Вычисление 2 5" xfId="161"/>
    <cellStyle name="Итог 2 3" xfId="162"/>
    <cellStyle name="Примечание 2 5" xfId="163"/>
    <cellStyle name="Примечание 2 3" xfId="164"/>
    <cellStyle name="Ввод  3 3" xfId="165"/>
    <cellStyle name="Вывод 3 3" xfId="166"/>
    <cellStyle name="Вычисление 3 3" xfId="167"/>
    <cellStyle name="Итог 3 3" xfId="168"/>
    <cellStyle name="Примечание 3 3" xfId="169"/>
    <cellStyle name="Ввод  2 2 2" xfId="170"/>
    <cellStyle name="Вывод 2 2 2" xfId="171"/>
    <cellStyle name="Вычисление 2 2 2" xfId="172"/>
    <cellStyle name="Итог 2 2 2" xfId="173"/>
    <cellStyle name="Примечание 2 2 2" xfId="174"/>
    <cellStyle name="Ввод  3 2 2" xfId="175"/>
    <cellStyle name="Вывод 3 2 2" xfId="176"/>
    <cellStyle name="Вычисление 3 2 2" xfId="177"/>
    <cellStyle name="Итог 3 2 2" xfId="178"/>
    <cellStyle name="Примечание 3 2 2" xfId="179"/>
    <cellStyle name="Ввод  3 4" xfId="180"/>
    <cellStyle name="Вывод 3 4" xfId="181"/>
    <cellStyle name="Вычисление 3 4" xfId="182"/>
    <cellStyle name="Итог 3 4" xfId="183"/>
    <cellStyle name="Примечание 3 4" xfId="184"/>
    <cellStyle name="Ввод  2 2 3" xfId="185"/>
    <cellStyle name="Вывод 2 2 3" xfId="186"/>
    <cellStyle name="Вычисление 2 2 3" xfId="187"/>
    <cellStyle name="Итог 2 2 3" xfId="188"/>
    <cellStyle name="Примечание 2 2 3" xfId="189"/>
    <cellStyle name="Ввод  3 2 3" xfId="190"/>
    <cellStyle name="Вывод 3 2 3" xfId="191"/>
    <cellStyle name="Вычисление 3 2 3" xfId="192"/>
    <cellStyle name="Итог 3 2 3" xfId="193"/>
    <cellStyle name="Примечание 3 2 3" xfId="194"/>
    <cellStyle name="Ввод  3 5" xfId="195"/>
    <cellStyle name="Вывод 3 5" xfId="196"/>
    <cellStyle name="Вычисление 3 5" xfId="197"/>
    <cellStyle name="Итог 3 5" xfId="198"/>
    <cellStyle name="Примечание 3 5" xfId="199"/>
    <cellStyle name="Ввод  2 2 4" xfId="200"/>
    <cellStyle name="Вывод 2 2 4" xfId="201"/>
    <cellStyle name="Вычисление 2 2 4" xfId="202"/>
    <cellStyle name="Итог 2 2 4" xfId="203"/>
    <cellStyle name="Примечание 2 2 4" xfId="204"/>
    <cellStyle name="Ввод  3 2 4" xfId="205"/>
    <cellStyle name="Вывод 3 2 4" xfId="206"/>
    <cellStyle name="Вычисление 3 2 4" xfId="207"/>
    <cellStyle name="Итог 3 2 4" xfId="208"/>
    <cellStyle name="Примечание 3 2 4" xfId="209"/>
    <cellStyle name="Ввод  3 6" xfId="210"/>
    <cellStyle name="Вывод 3 6" xfId="211"/>
    <cellStyle name="Вычисление 3 6" xfId="212"/>
    <cellStyle name="Итог 3 6" xfId="213"/>
    <cellStyle name="Примечание 3 6" xfId="214"/>
    <cellStyle name="Ввод  2 2 5" xfId="215"/>
    <cellStyle name="Вывод 2 2 5" xfId="216"/>
    <cellStyle name="Вычисление 2 2 5" xfId="217"/>
    <cellStyle name="Итог 2 2 5" xfId="218"/>
    <cellStyle name="Примечание 2 2 5" xfId="219"/>
    <cellStyle name="Ввод  3 2 5" xfId="220"/>
    <cellStyle name="Вывод 3 2 5" xfId="221"/>
    <cellStyle name="Вычисление 3 2 5" xfId="222"/>
    <cellStyle name="Итог 3 2 5" xfId="223"/>
    <cellStyle name="Примечание 3 2 5" xfId="224"/>
    <cellStyle name="Вывод 2 5 2" xfId="225"/>
    <cellStyle name="Ввод  2 4 2" xfId="226"/>
    <cellStyle name="Итог 2 5 2" xfId="227"/>
    <cellStyle name="Итог 2 4 2" xfId="228"/>
    <cellStyle name="Ввод  2 5 2" xfId="229"/>
    <cellStyle name="Примечание 2 4 2" xfId="230"/>
    <cellStyle name="Вычисление 2 4 2" xfId="231"/>
    <cellStyle name="Вывод 2 4 2" xfId="232"/>
    <cellStyle name="Ввод  2 3 2" xfId="233"/>
    <cellStyle name="Вывод 2 3 2" xfId="234"/>
    <cellStyle name="Вычисление 2 3 2" xfId="235"/>
    <cellStyle name="Вычисление 2 5 2" xfId="236"/>
    <cellStyle name="Итог 2 3 2" xfId="237"/>
    <cellStyle name="Примечание 2 5 2" xfId="238"/>
    <cellStyle name="Примечание 2 3 2" xfId="239"/>
    <cellStyle name="Ввод  3 3 2" xfId="240"/>
    <cellStyle name="Вывод 3 3 2" xfId="241"/>
    <cellStyle name="Вычисление 3 3 2" xfId="242"/>
    <cellStyle name="Итог 3 3 2" xfId="243"/>
    <cellStyle name="Примечание 3 3 2" xfId="244"/>
    <cellStyle name="Ввод  2 2 2 2" xfId="245"/>
    <cellStyle name="Вывод 2 2 2 2" xfId="246"/>
    <cellStyle name="Вычисление 2 2 2 2" xfId="247"/>
    <cellStyle name="Итог 2 2 2 2" xfId="248"/>
    <cellStyle name="Примечание 2 2 2 2" xfId="249"/>
    <cellStyle name="Ввод  3 2 2 2" xfId="250"/>
    <cellStyle name="Вывод 3 2 2 2" xfId="251"/>
    <cellStyle name="Вычисление 3 2 2 2" xfId="252"/>
    <cellStyle name="Итог 3 2 2 2" xfId="253"/>
    <cellStyle name="Примечание 3 2 2 2" xfId="254"/>
    <cellStyle name="Ввод  3 4 2" xfId="255"/>
    <cellStyle name="Вывод 3 4 2" xfId="256"/>
    <cellStyle name="Вычисление 3 4 2" xfId="257"/>
    <cellStyle name="Итог 3 4 2" xfId="258"/>
    <cellStyle name="Примечание 3 4 2" xfId="259"/>
    <cellStyle name="Ввод  2 2 3 2" xfId="260"/>
    <cellStyle name="Вывод 2 2 3 2" xfId="261"/>
    <cellStyle name="Вычисление 2 2 3 2" xfId="262"/>
    <cellStyle name="Итог 2 2 3 2" xfId="263"/>
    <cellStyle name="Примечание 2 2 3 2" xfId="264"/>
    <cellStyle name="Ввод  3 2 3 2" xfId="265"/>
    <cellStyle name="Вывод 3 2 3 2" xfId="266"/>
    <cellStyle name="Вычисление 3 2 3 2" xfId="267"/>
    <cellStyle name="Итог 3 2 3 2" xfId="268"/>
    <cellStyle name="Примечание 3 2 3 2" xfId="269"/>
    <cellStyle name="Ввод  3 5 2" xfId="270"/>
    <cellStyle name="Вывод 3 5 2" xfId="271"/>
    <cellStyle name="Вычисление 3 5 2" xfId="272"/>
    <cellStyle name="Итог 3 5 2" xfId="273"/>
    <cellStyle name="Примечание 3 5 2" xfId="274"/>
    <cellStyle name="Ввод  2 2 4 2" xfId="275"/>
    <cellStyle name="Вывод 2 2 4 2" xfId="276"/>
    <cellStyle name="Вычисление 2 2 4 2" xfId="277"/>
    <cellStyle name="Итог 2 2 4 2" xfId="278"/>
    <cellStyle name="Примечание 2 2 4 2" xfId="279"/>
    <cellStyle name="Ввод  3 2 4 2" xfId="280"/>
    <cellStyle name="Вывод 3 2 4 2" xfId="281"/>
    <cellStyle name="Вычисление 3 2 4 2" xfId="282"/>
    <cellStyle name="Итог 3 2 4 2" xfId="283"/>
    <cellStyle name="Примечание 3 2 4 2" xfId="284"/>
    <cellStyle name="Ввод  2 7" xfId="285"/>
    <cellStyle name="Вывод 2 7" xfId="286"/>
    <cellStyle name="Вычисление 2 7" xfId="287"/>
    <cellStyle name="Итог 2 7" xfId="288"/>
    <cellStyle name="Примечание 2 7" xfId="289"/>
    <cellStyle name="Ввод  3 7" xfId="290"/>
    <cellStyle name="Вывод 3 7" xfId="291"/>
    <cellStyle name="Вычисление 3 7" xfId="292"/>
    <cellStyle name="Итог 3 7" xfId="293"/>
    <cellStyle name="Примечание 3 7" xfId="294"/>
    <cellStyle name="Ввод  2 2 6" xfId="295"/>
    <cellStyle name="Вывод 2 2 6" xfId="296"/>
    <cellStyle name="Вычисление 2 2 6" xfId="297"/>
    <cellStyle name="Итог 2 2 6" xfId="298"/>
    <cellStyle name="Примечание 2 2 6" xfId="299"/>
    <cellStyle name="Ввод  3 2 6" xfId="300"/>
    <cellStyle name="Вывод 3 2 6" xfId="301"/>
    <cellStyle name="Вычисление 3 2 6" xfId="302"/>
    <cellStyle name="Итог 3 2 6" xfId="303"/>
    <cellStyle name="Примечание 3 2 6" xfId="304"/>
    <cellStyle name="Вывод 2 5 3" xfId="305"/>
    <cellStyle name="Ввод  2 4 3" xfId="306"/>
    <cellStyle name="Итог 2 5 3" xfId="307"/>
    <cellStyle name="Итог 2 4 3" xfId="308"/>
    <cellStyle name="Ввод  2 5 3" xfId="309"/>
    <cellStyle name="Примечание 2 4 3" xfId="310"/>
    <cellStyle name="Вычисление 2 4 3" xfId="311"/>
    <cellStyle name="Вывод 2 4 3" xfId="312"/>
    <cellStyle name="Ввод  2 3 3" xfId="313"/>
    <cellStyle name="Вывод 2 3 3" xfId="314"/>
    <cellStyle name="Вычисление 2 3 3" xfId="315"/>
    <cellStyle name="Вычисление 2 5 3" xfId="316"/>
    <cellStyle name="Итог 2 3 3" xfId="317"/>
    <cellStyle name="Примечание 2 5 3" xfId="318"/>
    <cellStyle name="Примечание 2 3 3" xfId="319"/>
    <cellStyle name="Ввод  3 3 3" xfId="320"/>
    <cellStyle name="Вывод 3 3 3" xfId="321"/>
    <cellStyle name="Вычисление 3 3 3" xfId="322"/>
    <cellStyle name="Итог 3 3 3" xfId="323"/>
    <cellStyle name="Примечание 3 3 3" xfId="324"/>
    <cellStyle name="Ввод  2 2 2 3" xfId="325"/>
    <cellStyle name="Вывод 2 2 2 3" xfId="326"/>
    <cellStyle name="Вычисление 2 2 2 3" xfId="327"/>
    <cellStyle name="Итог 2 2 2 3" xfId="328"/>
    <cellStyle name="Примечание 2 2 2 3" xfId="329"/>
    <cellStyle name="Ввод  3 2 2 3" xfId="330"/>
    <cellStyle name="Вывод 3 2 2 3" xfId="331"/>
    <cellStyle name="Вычисление 3 2 2 3" xfId="332"/>
    <cellStyle name="Итог 3 2 2 3" xfId="333"/>
    <cellStyle name="Примечание 3 2 2 3" xfId="334"/>
    <cellStyle name="Ввод  3 4 3" xfId="335"/>
    <cellStyle name="Вывод 3 4 3" xfId="336"/>
    <cellStyle name="Вычисление 3 4 3" xfId="337"/>
    <cellStyle name="Итог 3 4 3" xfId="338"/>
    <cellStyle name="Примечание 3 4 3" xfId="339"/>
    <cellStyle name="Ввод  2 2 3 3" xfId="340"/>
    <cellStyle name="Вывод 2 2 3 3" xfId="341"/>
    <cellStyle name="Вычисление 2 2 3 3" xfId="342"/>
    <cellStyle name="Итог 2 2 3 3" xfId="343"/>
    <cellStyle name="Примечание 2 2 3 3" xfId="344"/>
    <cellStyle name="Ввод  3 2 3 3" xfId="345"/>
    <cellStyle name="Вывод 3 2 3 3" xfId="346"/>
    <cellStyle name="Вычисление 3 2 3 3" xfId="347"/>
    <cellStyle name="Итог 3 2 3 3" xfId="348"/>
    <cellStyle name="Примечание 3 2 3 3" xfId="349"/>
    <cellStyle name="Ввод  3 5 3" xfId="350"/>
    <cellStyle name="Вывод 3 5 3" xfId="351"/>
    <cellStyle name="Вычисление 3 5 3" xfId="352"/>
    <cellStyle name="Итог 3 5 3" xfId="353"/>
    <cellStyle name="Примечание 3 5 3" xfId="354"/>
    <cellStyle name="Ввод  2 2 4 3" xfId="355"/>
    <cellStyle name="Вывод 2 2 4 3" xfId="356"/>
    <cellStyle name="Вычисление 2 2 4 3" xfId="357"/>
    <cellStyle name="Итог 2 2 4 3" xfId="358"/>
    <cellStyle name="Примечание 2 2 4 3" xfId="359"/>
    <cellStyle name="Ввод  3 2 4 3" xfId="360"/>
    <cellStyle name="Вывод 3 2 4 3" xfId="361"/>
    <cellStyle name="Вычисление 3 2 4 3" xfId="362"/>
    <cellStyle name="Итог 3 2 4 3" xfId="363"/>
    <cellStyle name="Примечание 3 2 4 3" xfId="364"/>
    <cellStyle name="Ввод  2 8" xfId="365"/>
    <cellStyle name="Вывод 2 8" xfId="366"/>
    <cellStyle name="Вычисление 2 8" xfId="367"/>
    <cellStyle name="Итог 2 8" xfId="368"/>
    <cellStyle name="Примечание 2 8" xfId="369"/>
    <cellStyle name="Ввод  3 8" xfId="370"/>
    <cellStyle name="Вывод 3 8" xfId="371"/>
    <cellStyle name="Вычисление 3 8" xfId="372"/>
    <cellStyle name="Итог 3 8" xfId="373"/>
    <cellStyle name="Примечание 3 8" xfId="374"/>
    <cellStyle name="Ввод  2 2 7" xfId="375"/>
    <cellStyle name="Вывод 2 2 7" xfId="376"/>
    <cellStyle name="Вычисление 2 2 7" xfId="377"/>
    <cellStyle name="Итог 2 2 7" xfId="378"/>
    <cellStyle name="Примечание 2 2 7" xfId="379"/>
    <cellStyle name="Ввод  3 2 7" xfId="380"/>
    <cellStyle name="Вывод 3 2 7" xfId="381"/>
    <cellStyle name="Вычисление 3 2 7" xfId="382"/>
    <cellStyle name="Итог 3 2 7" xfId="383"/>
    <cellStyle name="Примечание 3 2 7" xfId="384"/>
    <cellStyle name="Вывод 2 5 4" xfId="385"/>
    <cellStyle name="Ввод  2 4 4" xfId="386"/>
    <cellStyle name="Итог 2 5 4" xfId="387"/>
    <cellStyle name="Итог 2 4 4" xfId="388"/>
    <cellStyle name="Ввод  2 5 4" xfId="389"/>
    <cellStyle name="Примечание 2 4 4" xfId="390"/>
    <cellStyle name="Вычисление 2 4 4" xfId="391"/>
    <cellStyle name="Вывод 2 4 4" xfId="392"/>
    <cellStyle name="Ввод  2 3 4" xfId="393"/>
    <cellStyle name="Вывод 2 3 4" xfId="394"/>
    <cellStyle name="Вычисление 2 3 4" xfId="395"/>
    <cellStyle name="Вычисление 2 5 4" xfId="396"/>
    <cellStyle name="Итог 2 3 4" xfId="397"/>
    <cellStyle name="Примечание 2 5 4" xfId="398"/>
    <cellStyle name="Примечание 2 3 4" xfId="399"/>
    <cellStyle name="Ввод  3 3 4" xfId="400"/>
    <cellStyle name="Вывод 3 3 4" xfId="401"/>
    <cellStyle name="Вычисление 3 3 4" xfId="402"/>
    <cellStyle name="Итог 3 3 4" xfId="403"/>
    <cellStyle name="Примечание 3 3 4" xfId="404"/>
    <cellStyle name="Ввод  2 2 2 4" xfId="405"/>
    <cellStyle name="Вывод 2 2 2 4" xfId="406"/>
    <cellStyle name="Вычисление 2 2 2 4" xfId="407"/>
    <cellStyle name="Итог 2 2 2 4" xfId="408"/>
    <cellStyle name="Примечание 2 2 2 4" xfId="409"/>
    <cellStyle name="Ввод  3 2 2 4" xfId="410"/>
    <cellStyle name="Вывод 3 2 2 4" xfId="411"/>
    <cellStyle name="Вычисление 3 2 2 4" xfId="412"/>
    <cellStyle name="Итог 3 2 2 4" xfId="413"/>
    <cellStyle name="Примечание 3 2 2 4" xfId="414"/>
    <cellStyle name="Ввод  3 4 4" xfId="415"/>
    <cellStyle name="Вывод 3 4 4" xfId="416"/>
    <cellStyle name="Вычисление 3 4 4" xfId="417"/>
    <cellStyle name="Итог 3 4 4" xfId="418"/>
    <cellStyle name="Примечание 3 4 4" xfId="419"/>
    <cellStyle name="Ввод  2 2 3 4" xfId="420"/>
    <cellStyle name="Вывод 2 2 3 4" xfId="421"/>
    <cellStyle name="Вычисление 2 2 3 4" xfId="422"/>
    <cellStyle name="Итог 2 2 3 4" xfId="423"/>
    <cellStyle name="Примечание 2 2 3 4" xfId="424"/>
    <cellStyle name="Ввод  3 2 3 4" xfId="425"/>
    <cellStyle name="Вывод 3 2 3 4" xfId="426"/>
    <cellStyle name="Вычисление 3 2 3 4" xfId="427"/>
    <cellStyle name="Итог 3 2 3 4" xfId="428"/>
    <cellStyle name="Примечание 3 2 3 4" xfId="429"/>
    <cellStyle name="Ввод  3 5 4" xfId="430"/>
    <cellStyle name="Вывод 3 5 4" xfId="431"/>
    <cellStyle name="Вычисление 3 5 4" xfId="432"/>
    <cellStyle name="Итог 3 5 4" xfId="433"/>
    <cellStyle name="Примечание 3 5 4" xfId="434"/>
    <cellStyle name="Ввод  2 2 4 4" xfId="435"/>
    <cellStyle name="Вывод 2 2 4 4" xfId="436"/>
    <cellStyle name="Вычисление 2 2 4 4" xfId="437"/>
    <cellStyle name="Итог 2 2 4 4" xfId="438"/>
    <cellStyle name="Примечание 2 2 4 4" xfId="439"/>
    <cellStyle name="Ввод  3 2 4 4" xfId="440"/>
    <cellStyle name="Вывод 3 2 4 4" xfId="441"/>
    <cellStyle name="Вычисление 3 2 4 4" xfId="442"/>
    <cellStyle name="Итог 3 2 4 4" xfId="443"/>
    <cellStyle name="Примечание 3 2 4 4" xfId="444"/>
    <cellStyle name="Вычисление 2 12" xfId="445"/>
    <cellStyle name="Вычисление 2 11" xfId="446"/>
    <cellStyle name="Вывод 2 11" xfId="447"/>
    <cellStyle name="Вывод 2 2 3 7" xfId="448"/>
    <cellStyle name="Итог 3 3 7" xfId="449"/>
    <cellStyle name="Итог 3 2 2 7" xfId="450"/>
    <cellStyle name="Вывод 2 13" xfId="451"/>
    <cellStyle name="Ввод  2 13" xfId="452"/>
    <cellStyle name="Вывод 2 12" xfId="453"/>
    <cellStyle name="Примечание 2 2 3 7" xfId="454"/>
    <cellStyle name="Вычисление 2 2 3 7" xfId="455"/>
    <cellStyle name="Итог 2 2 3 7" xfId="456"/>
    <cellStyle name="Ввод  2 2 3 7" xfId="457"/>
    <cellStyle name="Примечание 3 4 7" xfId="458"/>
    <cellStyle name="Итог 3 4 7" xfId="459"/>
    <cellStyle name="Вычисление 3 4 7" xfId="460"/>
    <cellStyle name="Ввод  3 4 7" xfId="461"/>
    <cellStyle name="Примечание 3 2 2 7" xfId="462"/>
    <cellStyle name="Примечание 2 10" xfId="463"/>
    <cellStyle name="Вычисление 3 2 2 7" xfId="464"/>
    <cellStyle name="Вывод 3 2 2 7" xfId="465"/>
    <cellStyle name="Примечание 2 2 2 7" xfId="466"/>
    <cellStyle name="Вычисление 2 2 2 7" xfId="467"/>
    <cellStyle name="Вывод 2 2 2 7" xfId="468"/>
    <cellStyle name="Примечание 3 3 7" xfId="469"/>
    <cellStyle name="Итог 2 10" xfId="470"/>
    <cellStyle name="Вычисление 3 3 7" xfId="471"/>
    <cellStyle name="Вывод 3 3 7" xfId="472"/>
    <cellStyle name="Ввод  3 3 7" xfId="473"/>
    <cellStyle name="Вычисление 2 10" xfId="474"/>
    <cellStyle name="Вывод 2 10" xfId="475"/>
    <cellStyle name="Ввод  2 10" xfId="476"/>
    <cellStyle name="Ввод  2 9" xfId="477"/>
    <cellStyle name="Вывод 2 9" xfId="478"/>
    <cellStyle name="Вычисление 2 9" xfId="479"/>
    <cellStyle name="Итог 2 9" xfId="480"/>
    <cellStyle name="Ввод  2 12" xfId="481"/>
    <cellStyle name="Примечание 2 11" xfId="482"/>
    <cellStyle name="Примечание 2 9" xfId="483"/>
    <cellStyle name="Ввод  3 2 2 7" xfId="484"/>
    <cellStyle name="Итог 2 11" xfId="485"/>
    <cellStyle name="Итог 2 2 2 7" xfId="486"/>
    <cellStyle name="Ввод  2 2 2 7" xfId="487"/>
    <cellStyle name="Вывод 3 4 7" xfId="488"/>
    <cellStyle name="Ввод  2 11" xfId="489"/>
    <cellStyle name="Примечание 2 3 7" xfId="490"/>
    <cellStyle name="Ввод  3 9" xfId="491"/>
    <cellStyle name="Вывод 3 9" xfId="492"/>
    <cellStyle name="Вычисление 3 9" xfId="493"/>
    <cellStyle name="Итог 3 9" xfId="494"/>
    <cellStyle name="Примечание 3 9" xfId="495"/>
    <cellStyle name="Ввод  2 2 8" xfId="496"/>
    <cellStyle name="Вывод 2 2 8" xfId="497"/>
    <cellStyle name="Вычисление 2 2 8" xfId="498"/>
    <cellStyle name="Итог 2 2 8" xfId="499"/>
    <cellStyle name="Примечание 2 2 8" xfId="500"/>
    <cellStyle name="Ввод  3 2 8" xfId="501"/>
    <cellStyle name="Вывод 3 2 8" xfId="502"/>
    <cellStyle name="Вычисление 3 2 8" xfId="503"/>
    <cellStyle name="Итог 3 2 8" xfId="504"/>
    <cellStyle name="Примечание 3 2 8" xfId="505"/>
    <cellStyle name="Вывод 2 5 5" xfId="506"/>
    <cellStyle name="Ввод  2 4 5" xfId="507"/>
    <cellStyle name="Итог 2 5 5" xfId="508"/>
    <cellStyle name="Итог 2 4 5" xfId="509"/>
    <cellStyle name="Ввод  2 5 5" xfId="510"/>
    <cellStyle name="Примечание 2 4 5" xfId="511"/>
    <cellStyle name="Вычисление 2 4 5" xfId="512"/>
    <cellStyle name="Вывод 2 4 5" xfId="513"/>
    <cellStyle name="Ввод  2 3 5" xfId="514"/>
    <cellStyle name="Вывод 2 3 5" xfId="515"/>
    <cellStyle name="Вычисление 2 3 5" xfId="516"/>
    <cellStyle name="Вычисление 2 5 5" xfId="517"/>
    <cellStyle name="Итог 2 3 5" xfId="518"/>
    <cellStyle name="Примечание 2 5 5" xfId="519"/>
    <cellStyle name="Примечание 2 3 5" xfId="520"/>
    <cellStyle name="Ввод  3 3 5" xfId="521"/>
    <cellStyle name="Вывод 3 3 5" xfId="522"/>
    <cellStyle name="Вычисление 3 3 5" xfId="523"/>
    <cellStyle name="Итог 3 3 5" xfId="524"/>
    <cellStyle name="Примечание 3 3 5" xfId="525"/>
    <cellStyle name="Ввод  2 2 2 5" xfId="526"/>
    <cellStyle name="Вывод 2 2 2 5" xfId="527"/>
    <cellStyle name="Вычисление 2 2 2 5" xfId="528"/>
    <cellStyle name="Итог 2 2 2 5" xfId="529"/>
    <cellStyle name="Примечание 2 2 2 5" xfId="530"/>
    <cellStyle name="Ввод  3 2 2 5" xfId="531"/>
    <cellStyle name="Вывод 3 2 2 5" xfId="532"/>
    <cellStyle name="Вычисление 3 2 2 5" xfId="533"/>
    <cellStyle name="Итог 3 2 2 5" xfId="534"/>
    <cellStyle name="Примечание 3 2 2 5" xfId="535"/>
    <cellStyle name="Ввод  3 4 5" xfId="536"/>
    <cellStyle name="Вывод 3 4 5" xfId="537"/>
    <cellStyle name="Вычисление 3 4 5" xfId="538"/>
    <cellStyle name="Итог 3 4 5" xfId="539"/>
    <cellStyle name="Примечание 3 4 5" xfId="540"/>
    <cellStyle name="Ввод  2 2 3 5" xfId="541"/>
    <cellStyle name="Вывод 2 2 3 5" xfId="542"/>
    <cellStyle name="Вычисление 2 2 3 5" xfId="543"/>
    <cellStyle name="Итог 2 2 3 5" xfId="544"/>
    <cellStyle name="Примечание 2 2 3 5" xfId="545"/>
    <cellStyle name="Ввод  3 2 3 5" xfId="546"/>
    <cellStyle name="Вывод 3 2 3 5" xfId="547"/>
    <cellStyle name="Вычисление 3 2 3 5" xfId="548"/>
    <cellStyle name="Итог 3 2 3 5" xfId="549"/>
    <cellStyle name="Примечание 3 2 3 5" xfId="550"/>
    <cellStyle name="Ввод  3 5 5" xfId="551"/>
    <cellStyle name="Вывод 3 5 5" xfId="552"/>
    <cellStyle name="Вычисление 3 5 5" xfId="553"/>
    <cellStyle name="Итог 3 5 5" xfId="554"/>
    <cellStyle name="Примечание 3 5 5" xfId="555"/>
    <cellStyle name="Ввод  2 2 4 5" xfId="556"/>
    <cellStyle name="Вывод 2 2 4 5" xfId="557"/>
    <cellStyle name="Вычисление 2 2 4 5" xfId="558"/>
    <cellStyle name="Итог 2 2 4 5" xfId="559"/>
    <cellStyle name="Примечание 2 2 4 5" xfId="560"/>
    <cellStyle name="Ввод  3 2 4 5" xfId="561"/>
    <cellStyle name="Вывод 3 2 4 5" xfId="562"/>
    <cellStyle name="Вычисление 3 2 4 5" xfId="563"/>
    <cellStyle name="Итог 3 2 4 5" xfId="564"/>
    <cellStyle name="Примечание 3 2 4 5" xfId="565"/>
    <cellStyle name="Итог 2 13" xfId="566"/>
    <cellStyle name="Ввод  3 10" xfId="567"/>
    <cellStyle name="Вывод 3 10" xfId="568"/>
    <cellStyle name="Вычисление 3 10" xfId="569"/>
    <cellStyle name="Итог 3 10" xfId="570"/>
    <cellStyle name="Примечание 3 10" xfId="571"/>
    <cellStyle name="Ввод  2 2 9" xfId="572"/>
    <cellStyle name="Вывод 2 2 9" xfId="573"/>
    <cellStyle name="Вычисление 2 2 9" xfId="574"/>
    <cellStyle name="Итог 2 2 9" xfId="575"/>
    <cellStyle name="Примечание 2 2 9" xfId="576"/>
    <cellStyle name="Ввод  3 2 9" xfId="577"/>
    <cellStyle name="Вывод 3 2 9" xfId="578"/>
    <cellStyle name="Вычисление 3 2 9" xfId="579"/>
    <cellStyle name="Итог 3 2 9" xfId="580"/>
    <cellStyle name="Примечание 3 2 9" xfId="581"/>
    <cellStyle name="Вывод 2 5 6" xfId="582"/>
    <cellStyle name="Ввод  2 4 6" xfId="583"/>
    <cellStyle name="Итог 2 5 6" xfId="584"/>
    <cellStyle name="Итог 2 4 6" xfId="585"/>
    <cellStyle name="Ввод  2 5 6" xfId="586"/>
    <cellStyle name="Примечание 2 4 6" xfId="587"/>
    <cellStyle name="Вычисление 2 4 6" xfId="588"/>
    <cellStyle name="Вывод 2 4 6" xfId="589"/>
    <cellStyle name="Ввод  2 3 6" xfId="590"/>
    <cellStyle name="Вывод 2 3 6" xfId="591"/>
    <cellStyle name="Вычисление 2 3 6" xfId="592"/>
    <cellStyle name="Вычисление 2 5 6" xfId="593"/>
    <cellStyle name="Итог 2 3 6" xfId="594"/>
    <cellStyle name="Примечание 2 5 6" xfId="595"/>
    <cellStyle name="Примечание 2 3 6" xfId="596"/>
    <cellStyle name="Ввод  3 3 6" xfId="597"/>
    <cellStyle name="Вывод 3 3 6" xfId="598"/>
    <cellStyle name="Вычисление 3 3 6" xfId="599"/>
    <cellStyle name="Итог 3 3 6" xfId="600"/>
    <cellStyle name="Примечание 3 3 6" xfId="601"/>
    <cellStyle name="Ввод  2 2 2 6" xfId="602"/>
    <cellStyle name="Вывод 2 2 2 6" xfId="603"/>
    <cellStyle name="Вычисление 2 2 2 6" xfId="604"/>
    <cellStyle name="Итог 2 2 2 6" xfId="605"/>
    <cellStyle name="Примечание 2 2 2 6" xfId="606"/>
    <cellStyle name="Ввод  3 2 2 6" xfId="607"/>
    <cellStyle name="Вывод 3 2 2 6" xfId="608"/>
    <cellStyle name="Вычисление 3 2 2 6" xfId="609"/>
    <cellStyle name="Итог 3 2 2 6" xfId="610"/>
    <cellStyle name="Примечание 3 2 2 6" xfId="611"/>
    <cellStyle name="Ввод  3 4 6" xfId="612"/>
    <cellStyle name="Вывод 3 4 6" xfId="613"/>
    <cellStyle name="Вычисление 3 4 6" xfId="614"/>
    <cellStyle name="Итог 3 4 6" xfId="615"/>
    <cellStyle name="Примечание 3 4 6" xfId="616"/>
    <cellStyle name="Ввод  2 2 3 6" xfId="617"/>
    <cellStyle name="Вывод 2 2 3 6" xfId="618"/>
    <cellStyle name="Вычисление 2 2 3 6" xfId="619"/>
    <cellStyle name="Итог 2 2 3 6" xfId="620"/>
    <cellStyle name="Примечание 2 2 3 6" xfId="621"/>
    <cellStyle name="Ввод  3 2 3 6" xfId="622"/>
    <cellStyle name="Вывод 3 2 3 6" xfId="623"/>
    <cellStyle name="Вычисление 3 2 3 6" xfId="624"/>
    <cellStyle name="Итог 3 2 3 6" xfId="625"/>
    <cellStyle name="Примечание 3 2 3 6" xfId="626"/>
    <cellStyle name="Ввод  3 5 6" xfId="627"/>
    <cellStyle name="Вывод 3 5 6" xfId="628"/>
    <cellStyle name="Вычисление 3 5 6" xfId="629"/>
    <cellStyle name="Итог 3 5 6" xfId="630"/>
    <cellStyle name="Примечание 3 5 6" xfId="631"/>
    <cellStyle name="Ввод  2 2 4 6" xfId="632"/>
    <cellStyle name="Вывод 2 2 4 6" xfId="633"/>
    <cellStyle name="Вычисление 2 2 4 6" xfId="634"/>
    <cellStyle name="Итог 2 2 4 6" xfId="635"/>
    <cellStyle name="Примечание 2 2 4 6" xfId="636"/>
    <cellStyle name="Ввод  3 2 4 6" xfId="637"/>
    <cellStyle name="Вывод 3 2 4 6" xfId="638"/>
    <cellStyle name="Вычисление 3 2 4 6" xfId="639"/>
    <cellStyle name="Итог 3 2 4 6" xfId="640"/>
    <cellStyle name="Примечание 3 2 4 6" xfId="641"/>
    <cellStyle name="Ввод  3 11" xfId="642"/>
    <cellStyle name="Вывод 3 11" xfId="643"/>
    <cellStyle name="Вычисление 3 11" xfId="644"/>
    <cellStyle name="Итог 3 11" xfId="645"/>
    <cellStyle name="Примечание 3 11" xfId="646"/>
    <cellStyle name="Ввод  2 2 10" xfId="647"/>
    <cellStyle name="Вывод 2 2 10" xfId="648"/>
    <cellStyle name="Вычисление 2 2 10" xfId="649"/>
    <cellStyle name="Итог 2 2 10" xfId="650"/>
    <cellStyle name="Примечание 2 2 10" xfId="651"/>
    <cellStyle name="Ввод  3 2 10" xfId="652"/>
    <cellStyle name="Вывод 3 2 10" xfId="653"/>
    <cellStyle name="Вычисление 3 2 10" xfId="654"/>
    <cellStyle name="Итог 3 2 10" xfId="655"/>
    <cellStyle name="Примечание 3 2 10" xfId="656"/>
    <cellStyle name="Вывод 3 2 11" xfId="657"/>
    <cellStyle name="Вывод 2 3 7" xfId="658"/>
    <cellStyle name="Примечание 2 12" xfId="659"/>
    <cellStyle name="Ввод  2 3 7" xfId="660"/>
    <cellStyle name="Вывод 3 12" xfId="661"/>
    <cellStyle name="Вычисление 3 2 11" xfId="662"/>
    <cellStyle name="Вычисление 2 3 7" xfId="663"/>
    <cellStyle name="Итог 3 2 11" xfId="664"/>
    <cellStyle name="Вычисление 3 12" xfId="665"/>
    <cellStyle name="Ввод  3 12" xfId="666"/>
    <cellStyle name="Ввод  2 5 7" xfId="667"/>
    <cellStyle name="Вычисление 2 2 11" xfId="668"/>
    <cellStyle name="Примечание 2 5 7" xfId="669"/>
    <cellStyle name="Ввод  2 4 7" xfId="670"/>
    <cellStyle name="Вычисление 2 13" xfId="671"/>
    <cellStyle name="Вывод 2 4 7" xfId="672"/>
    <cellStyle name="Ввод  3 2 11" xfId="673"/>
    <cellStyle name="Итог 2 4 7" xfId="674"/>
    <cellStyle name="Вывод 2 2 11" xfId="675"/>
    <cellStyle name="Итог 2 3 7" xfId="676"/>
    <cellStyle name="Вывод 2 5 7" xfId="677"/>
    <cellStyle name="Примечание 3 12" xfId="678"/>
    <cellStyle name="Вычисление 2 4 7" xfId="679"/>
    <cellStyle name="Примечание 2 2 11" xfId="680"/>
    <cellStyle name="Итог 2 5 7" xfId="681"/>
    <cellStyle name="Ввод  2 2 11" xfId="682"/>
    <cellStyle name="Итог 2 12" xfId="683"/>
    <cellStyle name="Примечание 2 13" xfId="684"/>
    <cellStyle name="Вычисление 2 5 7" xfId="685"/>
    <cellStyle name="Примечание 3 2 11" xfId="686"/>
    <cellStyle name="Итог 3 12" xfId="687"/>
    <cellStyle name="Примечание 2 4 7" xfId="688"/>
    <cellStyle name="Итог 2 2 11" xfId="689"/>
    <cellStyle name="Ввод  3 2 3 7" xfId="690"/>
    <cellStyle name="Вывод 3 2 3 7" xfId="691"/>
    <cellStyle name="Вычисление 3 2 3 7" xfId="692"/>
    <cellStyle name="Итог 3 2 3 7" xfId="693"/>
    <cellStyle name="Примечание 3 2 3 7" xfId="694"/>
    <cellStyle name="Ввод  3 5 7" xfId="695"/>
    <cellStyle name="Вывод 3 5 7" xfId="696"/>
    <cellStyle name="Вычисление 3 5 7" xfId="697"/>
    <cellStyle name="Итог 3 5 7" xfId="698"/>
    <cellStyle name="Примечание 3 5 7" xfId="699"/>
    <cellStyle name="Ввод  2 2 4 7" xfId="700"/>
    <cellStyle name="Вывод 2 2 4 7" xfId="701"/>
    <cellStyle name="Вычисление 2 2 4 7" xfId="702"/>
    <cellStyle name="Итог 2 2 4 7" xfId="703"/>
    <cellStyle name="Примечание 2 2 4 7" xfId="704"/>
    <cellStyle name="Ввод  3 2 4 7" xfId="705"/>
    <cellStyle name="Вывод 3 2 4 7" xfId="706"/>
    <cellStyle name="Вычисление 3 2 4 7" xfId="707"/>
    <cellStyle name="Итог 3 2 4 7" xfId="708"/>
    <cellStyle name="Примечание 3 2 4 7" xfId="709"/>
    <cellStyle name="Ввод  3 13" xfId="710"/>
    <cellStyle name="Вывод 3 13" xfId="711"/>
    <cellStyle name="Вычисление 3 13" xfId="712"/>
    <cellStyle name="Итог 3 13" xfId="713"/>
    <cellStyle name="Примечание 3 13" xfId="714"/>
    <cellStyle name="Ввод  2 2 12" xfId="715"/>
    <cellStyle name="Вывод 2 2 12" xfId="716"/>
    <cellStyle name="Вычисление 2 2 12" xfId="717"/>
    <cellStyle name="Итог 2 2 12" xfId="718"/>
    <cellStyle name="Примечание 2 2 12" xfId="719"/>
    <cellStyle name="Ввод  3 2 12" xfId="720"/>
    <cellStyle name="Вывод 3 2 12" xfId="721"/>
    <cellStyle name="Вычисление 3 2 12" xfId="722"/>
    <cellStyle name="Итог 3 2 12" xfId="723"/>
    <cellStyle name="Примечание 3 2 12" xfId="724"/>
    <cellStyle name="Вывод 2 5 8" xfId="725"/>
    <cellStyle name="Ввод  2 4 8" xfId="726"/>
    <cellStyle name="Итог 2 5 8" xfId="727"/>
    <cellStyle name="Итог 2 4 8" xfId="728"/>
    <cellStyle name="Ввод  2 5 8" xfId="729"/>
    <cellStyle name="Примечание 2 4 8" xfId="730"/>
    <cellStyle name="Вычисление 2 4 8" xfId="731"/>
    <cellStyle name="Вывод 2 4 8" xfId="732"/>
    <cellStyle name="Ввод  2 3 8" xfId="733"/>
    <cellStyle name="Вывод 2 3 8" xfId="734"/>
    <cellStyle name="Вычисление 2 3 8" xfId="735"/>
    <cellStyle name="Вычисление 2 5 8" xfId="736"/>
    <cellStyle name="Итог 2 3 8" xfId="737"/>
    <cellStyle name="Примечание 2 5 8" xfId="738"/>
    <cellStyle name="Примечание 2 3 8" xfId="739"/>
    <cellStyle name="Ввод  3 3 8" xfId="740"/>
    <cellStyle name="Вывод 3 3 8" xfId="741"/>
    <cellStyle name="Вычисление 3 3 8" xfId="742"/>
    <cellStyle name="Итог 3 3 8" xfId="743"/>
    <cellStyle name="Примечание 3 3 8" xfId="744"/>
    <cellStyle name="Ввод  2 2 2 8" xfId="745"/>
    <cellStyle name="Вывод 2 2 2 8" xfId="746"/>
    <cellStyle name="Вычисление 2 2 2 8" xfId="747"/>
    <cellStyle name="Итог 2 2 2 8" xfId="748"/>
    <cellStyle name="Примечание 2 2 2 8" xfId="749"/>
    <cellStyle name="Ввод  3 2 2 8" xfId="750"/>
    <cellStyle name="Вывод 3 2 2 8" xfId="751"/>
    <cellStyle name="Вычисление 3 2 2 8" xfId="752"/>
    <cellStyle name="Итог 3 2 2 8" xfId="753"/>
    <cellStyle name="Примечание 3 2 2 8" xfId="754"/>
    <cellStyle name="Ввод  3 4 8" xfId="755"/>
    <cellStyle name="Вывод 3 4 8" xfId="756"/>
    <cellStyle name="Вычисление 3 4 8" xfId="757"/>
    <cellStyle name="Итог 3 4 8" xfId="758"/>
    <cellStyle name="Примечание 3 4 8" xfId="759"/>
    <cellStyle name="Ввод  2 2 3 8" xfId="760"/>
    <cellStyle name="Вывод 2 2 3 8" xfId="761"/>
    <cellStyle name="Вычисление 2 2 3 8" xfId="762"/>
    <cellStyle name="Итог 2 2 3 8" xfId="763"/>
    <cellStyle name="Примечание 2 2 3 8" xfId="764"/>
    <cellStyle name="Ввод  3 2 3 8" xfId="765"/>
    <cellStyle name="Вывод 3 2 3 8" xfId="766"/>
    <cellStyle name="Вычисление 3 2 3 8" xfId="767"/>
    <cellStyle name="Итог 3 2 3 8" xfId="768"/>
    <cellStyle name="Примечание 3 2 3 8" xfId="769"/>
    <cellStyle name="Ввод  3 5 8" xfId="770"/>
    <cellStyle name="Вывод 3 5 8" xfId="771"/>
    <cellStyle name="Вычисление 3 5 8" xfId="772"/>
    <cellStyle name="Итог 3 5 8" xfId="773"/>
    <cellStyle name="Примечание 3 5 8" xfId="774"/>
    <cellStyle name="Ввод  2 2 4 8" xfId="775"/>
    <cellStyle name="Вывод 2 2 4 8" xfId="776"/>
    <cellStyle name="Вычисление 2 2 4 8" xfId="777"/>
    <cellStyle name="Итог 2 2 4 8" xfId="778"/>
    <cellStyle name="Примечание 2 2 4 8" xfId="779"/>
    <cellStyle name="Ввод  3 2 4 8" xfId="780"/>
    <cellStyle name="Вывод 3 2 4 8" xfId="781"/>
    <cellStyle name="Вычисление 3 2 4 8" xfId="782"/>
    <cellStyle name="Итог 3 2 4 8" xfId="783"/>
    <cellStyle name="Примечание 3 2 4 8" xfId="784"/>
    <cellStyle name="Ввод  5" xfId="785"/>
    <cellStyle name="Вывод 5" xfId="786"/>
    <cellStyle name="Вычисление 5" xfId="787"/>
    <cellStyle name="Итог 5" xfId="788"/>
    <cellStyle name="通貨 7" xfId="789"/>
    <cellStyle name="通貨 4 4" xfId="790"/>
    <cellStyle name="通貨 5 3" xfId="791"/>
    <cellStyle name="通貨 4 2 3" xfId="792"/>
    <cellStyle name="Примечание 2 6 4" xfId="793"/>
    <cellStyle name="Итог 2 6 4" xfId="794"/>
    <cellStyle name="Вычисление 2 6 4" xfId="795"/>
    <cellStyle name="Вывод 2 6 4" xfId="796"/>
    <cellStyle name="Ввод  2 6 4" xfId="797"/>
    <cellStyle name="通貨 3 2 3" xfId="798"/>
    <cellStyle name="Ввод  3 6 4" xfId="799"/>
    <cellStyle name="Вывод 3 6 4" xfId="800"/>
    <cellStyle name="Вычисление 3 6 4" xfId="801"/>
    <cellStyle name="Итог 3 6 4" xfId="802"/>
    <cellStyle name="Примечание 3 6 4" xfId="803"/>
    <cellStyle name="Ввод  2 2 5 4" xfId="804"/>
    <cellStyle name="Вывод 2 2 5 4" xfId="805"/>
    <cellStyle name="Вычисление 2 2 5 4" xfId="806"/>
    <cellStyle name="Итог 2 2 5 4" xfId="807"/>
    <cellStyle name="Примечание 2 2 5 4" xfId="808"/>
    <cellStyle name="Ввод  3 2 5 4" xfId="809"/>
    <cellStyle name="Вывод 3 2 5 4" xfId="810"/>
    <cellStyle name="Вычисление 3 2 5 4" xfId="811"/>
    <cellStyle name="Итог 3 2 5 4" xfId="812"/>
    <cellStyle name="Примечание 3 2 5 4" xfId="813"/>
    <cellStyle name="Вывод 2 5 2 4" xfId="814"/>
    <cellStyle name="Ввод  2 4 2 4" xfId="815"/>
    <cellStyle name="Итог 2 5 2 4" xfId="816"/>
    <cellStyle name="Итог 2 4 2 4" xfId="817"/>
    <cellStyle name="Ввод  2 5 2 4" xfId="818"/>
    <cellStyle name="Примечание 2 4 2 4" xfId="819"/>
    <cellStyle name="Вычисление 2 4 2 4" xfId="820"/>
    <cellStyle name="Вывод 2 4 2 4" xfId="821"/>
    <cellStyle name="Ввод  2 3 2 4" xfId="822"/>
    <cellStyle name="Вывод 2 3 2 4" xfId="823"/>
    <cellStyle name="Вычисление 2 3 2 4" xfId="824"/>
    <cellStyle name="Вычисление 2 5 2 4" xfId="825"/>
    <cellStyle name="Итог 2 3 2 4" xfId="826"/>
    <cellStyle name="Примечание 2 5 2 4" xfId="827"/>
    <cellStyle name="Примечание 2 3 2 4" xfId="828"/>
    <cellStyle name="Ввод  3 3 2 4" xfId="829"/>
    <cellStyle name="Вывод 3 3 2 4" xfId="830"/>
    <cellStyle name="Вычисление 3 3 2 4" xfId="831"/>
    <cellStyle name="Итог 3 3 2 4" xfId="832"/>
    <cellStyle name="Примечание 3 3 2 4" xfId="833"/>
    <cellStyle name="Ввод  2 2 2 2 4" xfId="834"/>
    <cellStyle name="Вывод 2 2 2 2 4" xfId="835"/>
    <cellStyle name="Вычисление 2 2 2 2 4" xfId="836"/>
    <cellStyle name="Итог 2 2 2 2 4" xfId="837"/>
    <cellStyle name="Примечание 2 2 2 2 4" xfId="838"/>
    <cellStyle name="Ввод  3 2 2 2 4" xfId="839"/>
    <cellStyle name="Вывод 3 2 2 2 4" xfId="840"/>
    <cellStyle name="Вычисление 3 2 2 2 4" xfId="841"/>
    <cellStyle name="Итог 3 2 2 2 4" xfId="842"/>
    <cellStyle name="Примечание 3 2 2 2 4" xfId="843"/>
    <cellStyle name="Ввод  3 4 2 4" xfId="844"/>
    <cellStyle name="Вывод 3 4 2 4" xfId="845"/>
    <cellStyle name="Вычисление 3 4 2 4" xfId="846"/>
    <cellStyle name="Итог 3 4 2 4" xfId="847"/>
    <cellStyle name="Примечание 3 4 2 4" xfId="848"/>
    <cellStyle name="Ввод  2 2 3 2 4" xfId="849"/>
    <cellStyle name="Вывод 2 2 3 2 4" xfId="850"/>
    <cellStyle name="Вычисление 2 2 3 2 4" xfId="851"/>
    <cellStyle name="Итог 2 2 3 2 4" xfId="852"/>
    <cellStyle name="Примечание 2 2 3 2 4" xfId="853"/>
    <cellStyle name="Ввод  3 2 3 2 4" xfId="854"/>
    <cellStyle name="Вывод 3 2 3 2 4" xfId="855"/>
    <cellStyle name="Вычисление 3 2 3 2 4" xfId="856"/>
    <cellStyle name="Итог 3 2 3 2 4" xfId="857"/>
    <cellStyle name="Примечание 3 2 3 2 4" xfId="858"/>
    <cellStyle name="Ввод  3 5 2 4" xfId="859"/>
    <cellStyle name="Вывод 3 5 2 4" xfId="860"/>
    <cellStyle name="Вычисление 3 5 2 4" xfId="861"/>
    <cellStyle name="Итог 3 5 2 4" xfId="862"/>
    <cellStyle name="Примечание 3 5 2 4" xfId="863"/>
    <cellStyle name="Ввод  2 2 4 2 4" xfId="864"/>
    <cellStyle name="Вывод 2 2 4 2 4" xfId="865"/>
    <cellStyle name="Вычисление 2 2 4 2 4" xfId="866"/>
    <cellStyle name="Итог 2 2 4 2 4" xfId="867"/>
    <cellStyle name="Примечание 2 2 4 2 4" xfId="868"/>
    <cellStyle name="Ввод  3 2 4 2 4" xfId="869"/>
    <cellStyle name="Вывод 3 2 4 2 4" xfId="870"/>
    <cellStyle name="Вычисление 3 2 4 2 4" xfId="871"/>
    <cellStyle name="Итог 3 2 4 2 4" xfId="872"/>
    <cellStyle name="Примечание 3 2 4 2 4" xfId="873"/>
    <cellStyle name="Ввод  2 7 4" xfId="874"/>
    <cellStyle name="Вывод 2 7 4" xfId="875"/>
    <cellStyle name="Вычисление 2 7 4" xfId="876"/>
    <cellStyle name="Итог 2 7 4" xfId="877"/>
    <cellStyle name="Примечание 2 7 4" xfId="878"/>
    <cellStyle name="Ввод  3 7 4" xfId="879"/>
    <cellStyle name="Вывод 3 7 4" xfId="880"/>
    <cellStyle name="Вычисление 3 7 4" xfId="881"/>
    <cellStyle name="Итог 3 7 4" xfId="882"/>
    <cellStyle name="Примечание 3 7 4" xfId="883"/>
    <cellStyle name="Ввод  2 2 6 4" xfId="884"/>
    <cellStyle name="Вывод 2 2 6 4" xfId="885"/>
    <cellStyle name="Вычисление 2 2 6 4" xfId="886"/>
    <cellStyle name="Итог 2 2 6 4" xfId="887"/>
    <cellStyle name="Примечание 2 2 6 4" xfId="888"/>
    <cellStyle name="Ввод  3 2 6 4" xfId="889"/>
    <cellStyle name="Вывод 3 2 6 4" xfId="890"/>
    <cellStyle name="Вычисление 3 2 6 4" xfId="891"/>
    <cellStyle name="Итог 3 2 6 4" xfId="892"/>
    <cellStyle name="Примечание 3 2 6 4" xfId="893"/>
    <cellStyle name="Вывод 2 5 3 4" xfId="894"/>
    <cellStyle name="Ввод  2 4 3 4" xfId="895"/>
    <cellStyle name="Итог 2 5 3 4" xfId="896"/>
    <cellStyle name="Итог 2 4 3 4" xfId="897"/>
    <cellStyle name="Ввод  2 5 3 4" xfId="898"/>
    <cellStyle name="Примечание 2 4 3 4" xfId="899"/>
    <cellStyle name="Вычисление 2 4 3 4" xfId="900"/>
    <cellStyle name="Вывод 2 4 3 4" xfId="901"/>
    <cellStyle name="Ввод  2 3 3 4" xfId="902"/>
    <cellStyle name="Вывод 2 3 3 4" xfId="903"/>
    <cellStyle name="Вычисление 2 3 3 4" xfId="904"/>
    <cellStyle name="Вычисление 2 5 3 4" xfId="905"/>
    <cellStyle name="Итог 2 3 3 4" xfId="906"/>
    <cellStyle name="Примечание 2 5 3 4" xfId="907"/>
    <cellStyle name="Примечание 2 3 3 4" xfId="908"/>
    <cellStyle name="Ввод  3 3 3 4" xfId="909"/>
    <cellStyle name="Вывод 3 3 3 4" xfId="910"/>
    <cellStyle name="Вычисление 3 3 3 4" xfId="911"/>
    <cellStyle name="Итог 3 3 3 4" xfId="912"/>
    <cellStyle name="Примечание 3 3 3 4" xfId="913"/>
    <cellStyle name="Ввод  2 2 2 3 4" xfId="914"/>
    <cellStyle name="Вывод 2 2 2 3 4" xfId="915"/>
    <cellStyle name="Вычисление 2 2 2 3 4" xfId="916"/>
    <cellStyle name="Итог 2 2 2 3 4" xfId="917"/>
    <cellStyle name="Примечание 2 2 2 3 4" xfId="918"/>
    <cellStyle name="Ввод  3 2 2 3 4" xfId="919"/>
    <cellStyle name="Вывод 3 2 2 3 4" xfId="920"/>
    <cellStyle name="Вычисление 3 2 2 3 4" xfId="921"/>
    <cellStyle name="Итог 3 2 2 3 4" xfId="922"/>
    <cellStyle name="Примечание 3 2 2 3 4" xfId="923"/>
    <cellStyle name="Ввод  3 4 3 4" xfId="924"/>
    <cellStyle name="Вывод 3 4 3 4" xfId="925"/>
    <cellStyle name="Вычисление 3 4 3 4" xfId="926"/>
    <cellStyle name="Итог 3 4 3 4" xfId="927"/>
    <cellStyle name="Примечание 3 4 3 4" xfId="928"/>
    <cellStyle name="Ввод  2 2 3 3 4" xfId="929"/>
    <cellStyle name="Вывод 2 2 3 3 4" xfId="930"/>
    <cellStyle name="Вычисление 2 2 3 3 4" xfId="931"/>
    <cellStyle name="Итог 2 2 3 3 4" xfId="932"/>
    <cellStyle name="Примечание 2 2 3 3 4" xfId="933"/>
    <cellStyle name="Ввод  3 2 3 3 4" xfId="934"/>
    <cellStyle name="Вывод 3 2 3 3 4" xfId="935"/>
    <cellStyle name="Вычисление 3 2 3 3 4" xfId="936"/>
    <cellStyle name="Итог 3 2 3 3 4" xfId="937"/>
    <cellStyle name="Примечание 3 2 3 3 4" xfId="938"/>
    <cellStyle name="Ввод  3 5 3 4" xfId="939"/>
    <cellStyle name="Вывод 3 5 3 4" xfId="940"/>
    <cellStyle name="Вычисление 3 5 3 4" xfId="941"/>
    <cellStyle name="Итог 3 5 3 4" xfId="942"/>
    <cellStyle name="Примечание 3 5 3 4" xfId="943"/>
    <cellStyle name="Ввод  2 2 4 3 4" xfId="944"/>
    <cellStyle name="Вывод 2 2 4 3 4" xfId="945"/>
    <cellStyle name="Вычисление 2 2 4 3 4" xfId="946"/>
    <cellStyle name="Итог 2 2 4 3 4" xfId="947"/>
    <cellStyle name="Примечание 2 2 4 3 4" xfId="948"/>
    <cellStyle name="Ввод  3 2 4 3 4" xfId="949"/>
    <cellStyle name="Вывод 3 2 4 3 4" xfId="950"/>
    <cellStyle name="Вычисление 3 2 4 3 4" xfId="951"/>
    <cellStyle name="Итог 3 2 4 3 4" xfId="952"/>
    <cellStyle name="Примечание 3 2 4 3 4" xfId="953"/>
    <cellStyle name="Ввод  2 8 3" xfId="954"/>
    <cellStyle name="Вывод 2 8 3" xfId="955"/>
    <cellStyle name="Вычисление 2 8 3" xfId="956"/>
    <cellStyle name="Итог 2 8 3" xfId="957"/>
    <cellStyle name="Примечание 2 8 3" xfId="958"/>
    <cellStyle name="Ввод  3 8 3" xfId="959"/>
    <cellStyle name="Вывод 3 8 3" xfId="960"/>
    <cellStyle name="Вычисление 3 8 3" xfId="961"/>
    <cellStyle name="Итог 3 8 3" xfId="962"/>
    <cellStyle name="Примечание 3 8 3" xfId="963"/>
    <cellStyle name="Ввод  2 2 7 3" xfId="964"/>
    <cellStyle name="Вывод 2 2 7 3" xfId="965"/>
    <cellStyle name="Вычисление 2 2 7 3" xfId="966"/>
    <cellStyle name="Итог 2 2 7 3" xfId="967"/>
    <cellStyle name="Примечание 2 2 7 3" xfId="968"/>
    <cellStyle name="Ввод  3 2 7 3" xfId="969"/>
    <cellStyle name="Вывод 3 2 7 3" xfId="970"/>
    <cellStyle name="Вычисление 3 2 7 3" xfId="971"/>
    <cellStyle name="Итог 3 2 7 3" xfId="972"/>
    <cellStyle name="Примечание 3 2 7 3" xfId="973"/>
    <cellStyle name="Вывод 2 5 4 3" xfId="974"/>
    <cellStyle name="Ввод  2 4 4 3" xfId="975"/>
    <cellStyle name="Итог 2 5 4 3" xfId="976"/>
    <cellStyle name="Итог 2 4 4 3" xfId="977"/>
    <cellStyle name="Ввод  2 5 4 3" xfId="978"/>
    <cellStyle name="Примечание 2 4 4 3" xfId="979"/>
    <cellStyle name="Вычисление 2 4 4 3" xfId="980"/>
    <cellStyle name="Вывод 2 4 4 3" xfId="981"/>
    <cellStyle name="Ввод  2 3 4 3" xfId="982"/>
    <cellStyle name="Вывод 2 3 4 3" xfId="983"/>
    <cellStyle name="Вычисление 2 3 4 3" xfId="984"/>
    <cellStyle name="Вычисление 2 5 4 3" xfId="985"/>
    <cellStyle name="Итог 2 3 4 3" xfId="986"/>
    <cellStyle name="Примечание 2 5 4 3" xfId="987"/>
    <cellStyle name="Примечание 2 3 4 3" xfId="988"/>
    <cellStyle name="Ввод  3 3 4 3" xfId="989"/>
    <cellStyle name="Вывод 3 3 4 3" xfId="990"/>
    <cellStyle name="Вычисление 3 3 4 3" xfId="991"/>
    <cellStyle name="Итог 3 3 4 3" xfId="992"/>
    <cellStyle name="Примечание 3 3 4 3" xfId="993"/>
    <cellStyle name="Ввод  2 2 2 4 3" xfId="994"/>
    <cellStyle name="Вывод 2 2 2 4 3" xfId="995"/>
    <cellStyle name="Вычисление 2 2 2 4 3" xfId="996"/>
    <cellStyle name="Итог 2 2 2 4 3" xfId="997"/>
    <cellStyle name="Примечание 2 2 2 4 3" xfId="998"/>
    <cellStyle name="Ввод  3 2 2 4 3" xfId="999"/>
    <cellStyle name="Вывод 3 2 2 4 3" xfId="1000"/>
    <cellStyle name="Вычисление 3 2 2 4 3" xfId="1001"/>
    <cellStyle name="Итог 3 2 2 4 3" xfId="1002"/>
    <cellStyle name="Примечание 3 2 2 4 3" xfId="1003"/>
    <cellStyle name="Ввод  3 4 4 3" xfId="1004"/>
    <cellStyle name="Вывод 3 4 4 3" xfId="1005"/>
    <cellStyle name="Вычисление 3 4 4 3" xfId="1006"/>
    <cellStyle name="Итог 3 4 4 3" xfId="1007"/>
    <cellStyle name="Примечание 3 4 4 3" xfId="1008"/>
    <cellStyle name="Ввод  2 2 3 4 3" xfId="1009"/>
    <cellStyle name="Вывод 2 2 3 4 3" xfId="1010"/>
    <cellStyle name="Вычисление 2 2 3 4 3" xfId="1011"/>
    <cellStyle name="Итог 2 2 3 4 3" xfId="1012"/>
    <cellStyle name="Примечание 2 2 3 4 3" xfId="1013"/>
    <cellStyle name="Ввод  3 2 3 4 3" xfId="1014"/>
    <cellStyle name="Вывод 3 2 3 4 3" xfId="1015"/>
    <cellStyle name="Вычисление 3 2 3 4 3" xfId="1016"/>
    <cellStyle name="Итог 3 2 3 4 3" xfId="1017"/>
    <cellStyle name="Примечание 3 2 3 4 3" xfId="1018"/>
    <cellStyle name="Ввод  3 5 4 3" xfId="1019"/>
    <cellStyle name="Вывод 3 5 4 3" xfId="1020"/>
    <cellStyle name="Вычисление 3 5 4 3" xfId="1021"/>
    <cellStyle name="Итог 3 5 4 3" xfId="1022"/>
    <cellStyle name="Примечание 3 5 4 3" xfId="1023"/>
    <cellStyle name="Ввод  2 2 4 4 3" xfId="1024"/>
    <cellStyle name="Вывод 2 2 4 4 3" xfId="1025"/>
    <cellStyle name="Вычисление 2 2 4 4 3" xfId="1026"/>
    <cellStyle name="Итог 2 2 4 4 3" xfId="1027"/>
    <cellStyle name="Примечание 2 2 4 4 3" xfId="1028"/>
    <cellStyle name="Ввод  3 2 4 4 3" xfId="1029"/>
    <cellStyle name="Вывод 3 2 4 4 3" xfId="1030"/>
    <cellStyle name="Вычисление 3 2 4 4 3" xfId="1031"/>
    <cellStyle name="Итог 3 2 4 4 3" xfId="1032"/>
    <cellStyle name="Примечание 3 2 4 4 3" xfId="1033"/>
    <cellStyle name="Вычисление 2 12 3" xfId="1034"/>
    <cellStyle name="Вычисление 2 11 3" xfId="1035"/>
    <cellStyle name="Вывод 2 11 3" xfId="1036"/>
    <cellStyle name="Вывод 2 2 3 7 3" xfId="1037"/>
    <cellStyle name="Итог 3 3 7 3" xfId="1038"/>
    <cellStyle name="Итог 3 2 2 7 3" xfId="1039"/>
    <cellStyle name="Вывод 2 13 3" xfId="1040"/>
    <cellStyle name="Ввод  2 13 3" xfId="1041"/>
    <cellStyle name="Вывод 2 12 3" xfId="1042"/>
    <cellStyle name="Примечание 2 2 3 7 3" xfId="1043"/>
    <cellStyle name="Вычисление 2 2 3 7 3" xfId="1044"/>
    <cellStyle name="Итог 2 2 3 7 3" xfId="1045"/>
    <cellStyle name="Ввод  2 2 3 7 3" xfId="1046"/>
    <cellStyle name="Примечание 3 4 7 3" xfId="1047"/>
    <cellStyle name="Итог 3 4 7 3" xfId="1048"/>
    <cellStyle name="Вычисление 3 4 7 3" xfId="1049"/>
    <cellStyle name="Ввод  3 4 7 3" xfId="1050"/>
    <cellStyle name="Примечание 3 2 2 7 3" xfId="1051"/>
    <cellStyle name="Примечание 2 10 3" xfId="1052"/>
    <cellStyle name="Вычисление 3 2 2 7 3" xfId="1053"/>
    <cellStyle name="Вывод 3 2 2 7 3" xfId="1054"/>
    <cellStyle name="Примечание 2 2 2 7 3" xfId="1055"/>
    <cellStyle name="Вычисление 2 2 2 7 3" xfId="1056"/>
    <cellStyle name="Вывод 2 2 2 7 3" xfId="1057"/>
    <cellStyle name="Примечание 3 3 7 3" xfId="1058"/>
    <cellStyle name="Итог 2 10 3" xfId="1059"/>
    <cellStyle name="Вычисление 3 3 7 3" xfId="1060"/>
    <cellStyle name="Вывод 3 3 7 3" xfId="1061"/>
    <cellStyle name="Ввод  3 3 7 3" xfId="1062"/>
    <cellStyle name="Вычисление 2 10 3" xfId="1063"/>
    <cellStyle name="Вывод 2 10 3" xfId="1064"/>
    <cellStyle name="Ввод  2 10 3" xfId="1065"/>
    <cellStyle name="Ввод  2 9 3" xfId="1066"/>
    <cellStyle name="Вывод 2 9 3" xfId="1067"/>
    <cellStyle name="Вычисление 2 9 3" xfId="1068"/>
    <cellStyle name="Итог 2 9 3" xfId="1069"/>
    <cellStyle name="Ввод  2 12 3" xfId="1070"/>
    <cellStyle name="Примечание 2 11 3" xfId="1071"/>
    <cellStyle name="Примечание 2 9 3" xfId="1072"/>
    <cellStyle name="Ввод  3 2 2 7 3" xfId="1073"/>
    <cellStyle name="Итог 2 11 3" xfId="1074"/>
    <cellStyle name="Итог 2 2 2 7 3" xfId="1075"/>
    <cellStyle name="Ввод  2 2 2 7 3" xfId="1076"/>
    <cellStyle name="Вывод 3 4 7 3" xfId="1077"/>
    <cellStyle name="Ввод  2 11 3" xfId="1078"/>
    <cellStyle name="Примечание 2 3 7 3" xfId="1079"/>
    <cellStyle name="Ввод  3 9 3" xfId="1080"/>
    <cellStyle name="Вывод 3 9 3" xfId="1081"/>
    <cellStyle name="Вычисление 3 9 3" xfId="1082"/>
    <cellStyle name="Итог 3 9 3" xfId="1083"/>
    <cellStyle name="Примечание 3 9 3" xfId="1084"/>
    <cellStyle name="Ввод  2 2 8 3" xfId="1085"/>
    <cellStyle name="Вывод 2 2 8 3" xfId="1086"/>
    <cellStyle name="Вычисление 2 2 8 3" xfId="1087"/>
    <cellStyle name="Итог 2 2 8 3" xfId="1088"/>
    <cellStyle name="Примечание 2 2 8 3" xfId="1089"/>
    <cellStyle name="Ввод  3 2 8 3" xfId="1090"/>
    <cellStyle name="Вывод 3 2 8 3" xfId="1091"/>
    <cellStyle name="Вычисление 3 2 8 3" xfId="1092"/>
    <cellStyle name="Итог 3 2 8 3" xfId="1093"/>
    <cellStyle name="Примечание 3 2 8 3" xfId="1094"/>
    <cellStyle name="Вывод 2 5 5 3" xfId="1095"/>
    <cellStyle name="Ввод  2 4 5 3" xfId="1096"/>
    <cellStyle name="Итог 2 5 5 3" xfId="1097"/>
    <cellStyle name="Итог 2 4 5 3" xfId="1098"/>
    <cellStyle name="Ввод  2 5 5 3" xfId="1099"/>
    <cellStyle name="Примечание 2 4 5 3" xfId="1100"/>
    <cellStyle name="Вычисление 2 4 5 3" xfId="1101"/>
    <cellStyle name="Вывод 2 4 5 3" xfId="1102"/>
    <cellStyle name="Ввод  2 3 5 3" xfId="1103"/>
    <cellStyle name="Вывод 2 3 5 3" xfId="1104"/>
    <cellStyle name="Вычисление 2 3 5 3" xfId="1105"/>
    <cellStyle name="Вычисление 2 5 5 3" xfId="1106"/>
    <cellStyle name="Итог 2 3 5 3" xfId="1107"/>
    <cellStyle name="Примечание 2 5 5 3" xfId="1108"/>
    <cellStyle name="Примечание 2 3 5 3" xfId="1109"/>
    <cellStyle name="Ввод  3 3 5 3" xfId="1110"/>
    <cellStyle name="Вывод 3 3 5 3" xfId="1111"/>
    <cellStyle name="Вычисление 3 3 5 3" xfId="1112"/>
    <cellStyle name="Итог 3 3 5 3" xfId="1113"/>
    <cellStyle name="Примечание 3 3 5 3" xfId="1114"/>
    <cellStyle name="Ввод  2 2 2 5 3" xfId="1115"/>
    <cellStyle name="Вывод 2 2 2 5 3" xfId="1116"/>
    <cellStyle name="Вычисление 2 2 2 5 3" xfId="1117"/>
    <cellStyle name="Итог 2 2 2 5 3" xfId="1118"/>
    <cellStyle name="Примечание 2 2 2 5 3" xfId="1119"/>
    <cellStyle name="Ввод  3 2 2 5 3" xfId="1120"/>
    <cellStyle name="Вывод 3 2 2 5 3" xfId="1121"/>
    <cellStyle name="Вычисление 3 2 2 5 3" xfId="1122"/>
    <cellStyle name="Итог 3 2 2 5 3" xfId="1123"/>
    <cellStyle name="Примечание 3 2 2 5 3" xfId="1124"/>
    <cellStyle name="Ввод  3 4 5 3" xfId="1125"/>
    <cellStyle name="Вывод 3 4 5 3" xfId="1126"/>
    <cellStyle name="Вычисление 3 4 5 3" xfId="1127"/>
    <cellStyle name="Итог 3 4 5 3" xfId="1128"/>
    <cellStyle name="Примечание 3 4 5 3" xfId="1129"/>
    <cellStyle name="Ввод  2 2 3 5 3" xfId="1130"/>
    <cellStyle name="Вывод 2 2 3 5 3" xfId="1131"/>
    <cellStyle name="Вычисление 2 2 3 5 3" xfId="1132"/>
    <cellStyle name="Итог 2 2 3 5 3" xfId="1133"/>
    <cellStyle name="Примечание 2 2 3 5 3" xfId="1134"/>
    <cellStyle name="Ввод  3 2 3 5 3" xfId="1135"/>
    <cellStyle name="Вывод 3 2 3 5 3" xfId="1136"/>
    <cellStyle name="Вычисление 3 2 3 5 3" xfId="1137"/>
    <cellStyle name="Итог 3 2 3 5 3" xfId="1138"/>
    <cellStyle name="Примечание 3 2 3 5 3" xfId="1139"/>
    <cellStyle name="Ввод  3 5 5 3" xfId="1140"/>
    <cellStyle name="Вывод 3 5 5 3" xfId="1141"/>
    <cellStyle name="Вычисление 3 5 5 3" xfId="1142"/>
    <cellStyle name="Итог 3 5 5 3" xfId="1143"/>
    <cellStyle name="Примечание 3 5 5 3" xfId="1144"/>
    <cellStyle name="Ввод  2 2 4 5 3" xfId="1145"/>
    <cellStyle name="Вывод 2 2 4 5 3" xfId="1146"/>
    <cellStyle name="Вычисление 2 2 4 5 3" xfId="1147"/>
    <cellStyle name="Итог 2 2 4 5 3" xfId="1148"/>
    <cellStyle name="Примечание 2 2 4 5 3" xfId="1149"/>
    <cellStyle name="Ввод  3 2 4 5 3" xfId="1150"/>
    <cellStyle name="Вывод 3 2 4 5 3" xfId="1151"/>
    <cellStyle name="Вычисление 3 2 4 5 3" xfId="1152"/>
    <cellStyle name="Итог 3 2 4 5 3" xfId="1153"/>
    <cellStyle name="Примечание 3 2 4 5 3" xfId="1154"/>
    <cellStyle name="Итог 2 13 3" xfId="1155"/>
    <cellStyle name="Ввод  3 10 3" xfId="1156"/>
    <cellStyle name="Вывод 3 10 3" xfId="1157"/>
    <cellStyle name="Вычисление 3 10 3" xfId="1158"/>
    <cellStyle name="Итог 3 10 3" xfId="1159"/>
    <cellStyle name="Примечание 3 10 3" xfId="1160"/>
    <cellStyle name="Ввод  2 2 9 3" xfId="1161"/>
    <cellStyle name="Вывод 2 2 9 3" xfId="1162"/>
    <cellStyle name="Вычисление 2 2 9 3" xfId="1163"/>
    <cellStyle name="Итог 2 2 9 3" xfId="1164"/>
    <cellStyle name="Примечание 2 2 9 3" xfId="1165"/>
    <cellStyle name="Ввод  3 2 9 3" xfId="1166"/>
    <cellStyle name="Вывод 3 2 9 3" xfId="1167"/>
    <cellStyle name="Вычисление 3 2 9 3" xfId="1168"/>
    <cellStyle name="Итог 3 2 9 3" xfId="1169"/>
    <cellStyle name="Примечание 3 2 9 3" xfId="1170"/>
    <cellStyle name="Вывод 2 5 6 3" xfId="1171"/>
    <cellStyle name="Ввод  2 4 6 3" xfId="1172"/>
    <cellStyle name="Итог 2 5 6 3" xfId="1173"/>
    <cellStyle name="Итог 2 4 6 3" xfId="1174"/>
    <cellStyle name="Ввод  2 5 6 3" xfId="1175"/>
    <cellStyle name="Примечание 2 4 6 3" xfId="1176"/>
    <cellStyle name="Вычисление 2 4 6 3" xfId="1177"/>
    <cellStyle name="Вывод 2 4 6 3" xfId="1178"/>
    <cellStyle name="Ввод  2 3 6 3" xfId="1179"/>
    <cellStyle name="Вывод 2 3 6 3" xfId="1180"/>
    <cellStyle name="Вычисление 2 3 6 3" xfId="1181"/>
    <cellStyle name="Вычисление 2 5 6 3" xfId="1182"/>
    <cellStyle name="Итог 2 3 6 3" xfId="1183"/>
    <cellStyle name="Примечание 2 5 6 3" xfId="1184"/>
    <cellStyle name="Примечание 2 3 6 3" xfId="1185"/>
    <cellStyle name="Ввод  3 3 6 3" xfId="1186"/>
    <cellStyle name="Вывод 3 3 6 3" xfId="1187"/>
    <cellStyle name="Вычисление 3 3 6 3" xfId="1188"/>
    <cellStyle name="Итог 3 3 6 3" xfId="1189"/>
    <cellStyle name="Примечание 3 3 6 3" xfId="1190"/>
    <cellStyle name="Ввод  2 2 2 6 3" xfId="1191"/>
    <cellStyle name="Вывод 2 2 2 6 3" xfId="1192"/>
    <cellStyle name="Вычисление 2 2 2 6 3" xfId="1193"/>
    <cellStyle name="Итог 2 2 2 6 3" xfId="1194"/>
    <cellStyle name="Примечание 2 2 2 6 3" xfId="1195"/>
    <cellStyle name="Ввод  3 2 2 6 3" xfId="1196"/>
    <cellStyle name="Вывод 3 2 2 6 3" xfId="1197"/>
    <cellStyle name="Вычисление 3 2 2 6 3" xfId="1198"/>
    <cellStyle name="Итог 3 2 2 6 3" xfId="1199"/>
    <cellStyle name="Примечание 3 2 2 6 3" xfId="1200"/>
    <cellStyle name="Ввод  3 4 6 3" xfId="1201"/>
    <cellStyle name="Вывод 3 4 6 3" xfId="1202"/>
    <cellStyle name="Вычисление 3 4 6 3" xfId="1203"/>
    <cellStyle name="Итог 3 4 6 3" xfId="1204"/>
    <cellStyle name="Примечание 3 4 6 3" xfId="1205"/>
    <cellStyle name="Ввод  2 2 3 6 3" xfId="1206"/>
    <cellStyle name="Вывод 2 2 3 6 3" xfId="1207"/>
    <cellStyle name="Вычисление 2 2 3 6 3" xfId="1208"/>
    <cellStyle name="Итог 2 2 3 6 3" xfId="1209"/>
    <cellStyle name="Примечание 2 2 3 6 3" xfId="1210"/>
    <cellStyle name="Ввод  3 2 3 6 3" xfId="1211"/>
    <cellStyle name="Вывод 3 2 3 6 3" xfId="1212"/>
    <cellStyle name="Вычисление 3 2 3 6 3" xfId="1213"/>
    <cellStyle name="Итог 3 2 3 6 3" xfId="1214"/>
    <cellStyle name="Примечание 3 2 3 6 3" xfId="1215"/>
    <cellStyle name="Ввод  3 5 6 3" xfId="1216"/>
    <cellStyle name="Вывод 3 5 6 3" xfId="1217"/>
    <cellStyle name="Вычисление 3 5 6 3" xfId="1218"/>
    <cellStyle name="Итог 3 5 6 3" xfId="1219"/>
    <cellStyle name="Примечание 3 5 6 3" xfId="1220"/>
    <cellStyle name="Ввод  2 2 4 6 3" xfId="1221"/>
    <cellStyle name="Вывод 2 2 4 6 3" xfId="1222"/>
    <cellStyle name="Вычисление 2 2 4 6 3" xfId="1223"/>
    <cellStyle name="Итог 2 2 4 6 3" xfId="1224"/>
    <cellStyle name="Примечание 2 2 4 6 3" xfId="1225"/>
    <cellStyle name="Ввод  3 2 4 6 3" xfId="1226"/>
    <cellStyle name="Вывод 3 2 4 6 3" xfId="1227"/>
    <cellStyle name="Вычисление 3 2 4 6 3" xfId="1228"/>
    <cellStyle name="Итог 3 2 4 6 3" xfId="1229"/>
    <cellStyle name="Примечание 3 2 4 6 3" xfId="1230"/>
    <cellStyle name="Ввод  3 11 3" xfId="1231"/>
    <cellStyle name="Вывод 3 11 3" xfId="1232"/>
    <cellStyle name="Вычисление 3 11 3" xfId="1233"/>
    <cellStyle name="Итог 3 11 3" xfId="1234"/>
    <cellStyle name="Примечание 3 11 3" xfId="1235"/>
    <cellStyle name="Ввод  2 2 10 3" xfId="1236"/>
    <cellStyle name="Вывод 2 2 10 3" xfId="1237"/>
    <cellStyle name="Вычисление 2 2 10 3" xfId="1238"/>
    <cellStyle name="Итог 2 2 10 3" xfId="1239"/>
    <cellStyle name="Примечание 2 2 10 3" xfId="1240"/>
    <cellStyle name="Ввод  3 2 10 3" xfId="1241"/>
    <cellStyle name="Вывод 3 2 10 3" xfId="1242"/>
    <cellStyle name="Вычисление 3 2 10 3" xfId="1243"/>
    <cellStyle name="Итог 3 2 10 3" xfId="1244"/>
    <cellStyle name="Примечание 3 2 10 3" xfId="1245"/>
    <cellStyle name="Вывод 3 2 11 3" xfId="1246"/>
    <cellStyle name="Вывод 2 3 7 3" xfId="1247"/>
    <cellStyle name="Примечание 2 12 3" xfId="1248"/>
    <cellStyle name="Ввод  2 3 7 3" xfId="1249"/>
    <cellStyle name="Вывод 3 12 3" xfId="1250"/>
    <cellStyle name="Вычисление 3 2 11 3" xfId="1251"/>
    <cellStyle name="Вычисление 2 3 7 3" xfId="1252"/>
    <cellStyle name="Итог 3 2 11 3" xfId="1253"/>
    <cellStyle name="Вычисление 3 12 3" xfId="1254"/>
    <cellStyle name="Ввод  3 12 3" xfId="1255"/>
    <cellStyle name="Ввод  2 5 7 3" xfId="1256"/>
    <cellStyle name="Вычисление 2 2 11 3" xfId="1257"/>
    <cellStyle name="Примечание 2 5 7 3" xfId="1258"/>
    <cellStyle name="Ввод  2 4 7 3" xfId="1259"/>
    <cellStyle name="Вычисление 2 13 3" xfId="1260"/>
    <cellStyle name="Вывод 2 4 7 3" xfId="1261"/>
    <cellStyle name="Ввод  3 2 11 3" xfId="1262"/>
    <cellStyle name="Итог 2 4 7 3" xfId="1263"/>
    <cellStyle name="Вывод 2 2 11 3" xfId="1264"/>
    <cellStyle name="Итог 2 3 7 3" xfId="1265"/>
    <cellStyle name="Вывод 2 5 7 3" xfId="1266"/>
    <cellStyle name="Примечание 3 12 3" xfId="1267"/>
    <cellStyle name="Вычисление 2 4 7 3" xfId="1268"/>
    <cellStyle name="Примечание 2 2 11 3" xfId="1269"/>
    <cellStyle name="Итог 2 5 7 3" xfId="1270"/>
    <cellStyle name="Ввод  2 2 11 3" xfId="1271"/>
    <cellStyle name="Итог 2 12 3" xfId="1272"/>
    <cellStyle name="Примечание 2 13 3" xfId="1273"/>
    <cellStyle name="Вычисление 2 5 7 3" xfId="1274"/>
    <cellStyle name="Примечание 3 2 11 3" xfId="1275"/>
    <cellStyle name="Итог 3 12 3" xfId="1276"/>
    <cellStyle name="Примечание 2 4 7 3" xfId="1277"/>
    <cellStyle name="Итог 2 2 11 3" xfId="1278"/>
    <cellStyle name="Ввод  3 2 3 7 3" xfId="1279"/>
    <cellStyle name="Вывод 3 2 3 7 3" xfId="1280"/>
    <cellStyle name="Вычисление 3 2 3 7 3" xfId="1281"/>
    <cellStyle name="Итог 3 2 3 7 3" xfId="1282"/>
    <cellStyle name="Примечание 3 2 3 7 3" xfId="1283"/>
    <cellStyle name="Ввод  3 5 7 3" xfId="1284"/>
    <cellStyle name="Вывод 3 5 7 3" xfId="1285"/>
    <cellStyle name="Вычисление 3 5 7 3" xfId="1286"/>
    <cellStyle name="Итог 3 5 7 3" xfId="1287"/>
    <cellStyle name="Примечание 3 5 7 3" xfId="1288"/>
    <cellStyle name="Ввод  2 2 4 7 3" xfId="1289"/>
    <cellStyle name="Вывод 2 2 4 7 3" xfId="1290"/>
    <cellStyle name="Вычисление 2 2 4 7 3" xfId="1291"/>
    <cellStyle name="Итог 2 2 4 7 3" xfId="1292"/>
    <cellStyle name="Примечание 2 2 4 7 3" xfId="1293"/>
    <cellStyle name="Ввод  3 2 4 7 3" xfId="1294"/>
    <cellStyle name="Вывод 3 2 4 7 3" xfId="1295"/>
    <cellStyle name="Вычисление 3 2 4 7 3" xfId="1296"/>
    <cellStyle name="Итог 3 2 4 7 3" xfId="1297"/>
    <cellStyle name="Примечание 3 2 4 7 3" xfId="1298"/>
    <cellStyle name="Ввод  3 13 3" xfId="1299"/>
    <cellStyle name="Вывод 3 13 3" xfId="1300"/>
    <cellStyle name="Вычисление 3 13 3" xfId="1301"/>
    <cellStyle name="Итог 3 13 3" xfId="1302"/>
    <cellStyle name="Примечание 3 13 3" xfId="1303"/>
    <cellStyle name="Ввод  2 2 12 3" xfId="1304"/>
    <cellStyle name="Вывод 2 2 12 3" xfId="1305"/>
    <cellStyle name="Вычисление 2 2 12 3" xfId="1306"/>
    <cellStyle name="Итог 2 2 12 3" xfId="1307"/>
    <cellStyle name="Примечание 2 2 12 3" xfId="1308"/>
    <cellStyle name="Ввод  3 2 12 3" xfId="1309"/>
    <cellStyle name="Вывод 3 2 12 3" xfId="1310"/>
    <cellStyle name="Вычисление 3 2 12 3" xfId="1311"/>
    <cellStyle name="Итог 3 2 12 3" xfId="1312"/>
    <cellStyle name="Примечание 3 2 12 3" xfId="1313"/>
    <cellStyle name="通貨 6" xfId="1314"/>
    <cellStyle name="パーセント 6" xfId="1315"/>
    <cellStyle name="Примечание 3 2 2 2 3" xfId="1316"/>
    <cellStyle name="Итог 2 7 3" xfId="1317"/>
    <cellStyle name="Примечание 2 4 9" xfId="1318"/>
    <cellStyle name="Итог 2 2 4 9" xfId="1319"/>
    <cellStyle name="Вывод 3 2 2 2 3" xfId="1320"/>
    <cellStyle name="Итог 2 6 3" xfId="1321"/>
    <cellStyle name="Примечание 3 2 2 9" xfId="1322"/>
    <cellStyle name="Итог 2 5 2 3" xfId="1323"/>
    <cellStyle name="Ввод  2 2 4 2 3" xfId="1324"/>
    <cellStyle name="Примечание 2 2 13" xfId="1325"/>
    <cellStyle name="Вычисление 3 2 3 9" xfId="1326"/>
    <cellStyle name="Ввод  3 3 2 3" xfId="1327"/>
    <cellStyle name="Ввод  2 3 9" xfId="1328"/>
    <cellStyle name="Вывод 3 2 4 9" xfId="1329"/>
    <cellStyle name="通貨 5 2" xfId="1330"/>
    <cellStyle name="Ввод  2 6 3" xfId="1331"/>
    <cellStyle name="Вычисление 3 4 9" xfId="1332"/>
    <cellStyle name="Примечание 2 4 2 3" xfId="1333"/>
    <cellStyle name="Итог 2 2 4 2 3" xfId="1334"/>
    <cellStyle name="Вычисление 2 3 9" xfId="1335"/>
    <cellStyle name="Итог 3 2 4 2 3" xfId="1336"/>
    <cellStyle name="Примечание 3 2 4 2 3" xfId="1337"/>
    <cellStyle name="Ввод  2 7 3" xfId="1338"/>
    <cellStyle name="Вывод 2 7 3" xfId="1339"/>
    <cellStyle name="Примечание 2 7 3" xfId="1340"/>
    <cellStyle name="Ввод  3 7 3" xfId="1341"/>
    <cellStyle name="Вывод 3 7 3" xfId="1342"/>
    <cellStyle name="Вычисление 2 7 3" xfId="1343"/>
    <cellStyle name="Вывод 2 2 2 9" xfId="1344"/>
    <cellStyle name="通貨 4 2 2" xfId="1345"/>
    <cellStyle name="Ввод  3 14" xfId="1346"/>
    <cellStyle name="Примечание 2 2 6 3" xfId="1347"/>
    <cellStyle name="通貨 3 3" xfId="1348"/>
    <cellStyle name="Вычисление 3 2 13" xfId="1349"/>
    <cellStyle name="Примечание 2 2 3 2 3" xfId="1350"/>
    <cellStyle name="Итог 3 2 4 9" xfId="1351"/>
    <cellStyle name="Вычисление 3 7 3" xfId="1352"/>
    <cellStyle name="Примечание 2 2 5 3" xfId="1353"/>
    <cellStyle name="Примечание 2 14" xfId="1354"/>
    <cellStyle name="Вывод 3 14" xfId="1355"/>
    <cellStyle name="Ввод  3 2 6 3" xfId="1356"/>
    <cellStyle name="Ввод  3 4 2 3" xfId="1357"/>
    <cellStyle name="Ввод  3 3 9" xfId="1358"/>
    <cellStyle name="Вычисление 2 2 6 3" xfId="1359"/>
    <cellStyle name="Вычисление 3 2 4 9" xfId="1360"/>
    <cellStyle name="Вывод 2 3 9" xfId="1361"/>
    <cellStyle name="Итог 2 2 6 3" xfId="1362"/>
    <cellStyle name="Вывод 2 2 6 3" xfId="1363"/>
    <cellStyle name="Ввод  3 2 4 2 3" xfId="1364"/>
    <cellStyle name="Примечание 3 2 6 3" xfId="1365"/>
    <cellStyle name="Ввод  3 5 9" xfId="1366"/>
    <cellStyle name="Итог 3 6 3" xfId="1367"/>
    <cellStyle name="Вывод 3 4 2 3" xfId="1368"/>
    <cellStyle name="Итог 3 7 3" xfId="1369"/>
    <cellStyle name="Вычисление 3 2 3 2 3" xfId="1370"/>
    <cellStyle name="Итог 3 4 9" xfId="1371"/>
    <cellStyle name="Вычисление 3 14" xfId="1372"/>
    <cellStyle name="Вывод 3 2 6 3" xfId="1373"/>
    <cellStyle name="Вывод 2 2 3 2 3" xfId="1374"/>
    <cellStyle name="Вывод 3 2 4 2 3" xfId="1375"/>
    <cellStyle name="Вывод 2 5 3 3" xfId="1376"/>
    <cellStyle name="Итог 3 3 2 3" xfId="1377"/>
    <cellStyle name="Примечание 3 7 3" xfId="1378"/>
    <cellStyle name="Вывод 2 2 5 3" xfId="1379"/>
    <cellStyle name="Вычисление 2 4 2 3" xfId="1380"/>
    <cellStyle name="Примечание 3 4 9" xfId="1381"/>
    <cellStyle name="Вычисление 3 2 6 3" xfId="1382"/>
    <cellStyle name="Вычисление 3 2 4 2 3" xfId="1383"/>
    <cellStyle name="Ввод  2 4 3 3" xfId="1384"/>
    <cellStyle name="Итог 2 14" xfId="1385"/>
    <cellStyle name="Ввод  2 2 6 3" xfId="1386"/>
    <cellStyle name="Итог 3 3 9" xfId="1387"/>
    <cellStyle name="Примечание 2 2 4 2 3" xfId="1388"/>
    <cellStyle name="Вывод 2 4 2 3" xfId="1389"/>
    <cellStyle name="Итог 3 2 6 3" xfId="1390"/>
    <cellStyle name="Обычный 5" xfId="1391"/>
    <cellStyle name="通貨 4 3" xfId="1392"/>
    <cellStyle name="Примечание 2 7 2" xfId="1393"/>
    <cellStyle name="Итог 2 7 2" xfId="1394"/>
    <cellStyle name="Вычисление 2 7 2" xfId="1395"/>
    <cellStyle name="Вывод 2 7 2" xfId="1396"/>
    <cellStyle name="Ввод  2 7 2" xfId="1397"/>
    <cellStyle name="Ввод  2 6 2" xfId="1398"/>
    <cellStyle name="Вывод 2 6 2" xfId="1399"/>
    <cellStyle name="Вычисление 2 6 2" xfId="1400"/>
    <cellStyle name="Итог 2 6 2" xfId="1401"/>
    <cellStyle name="Примечание 2 6 2" xfId="1402"/>
    <cellStyle name="Ввод  3 6 2" xfId="1403"/>
    <cellStyle name="Вывод 3 6 2" xfId="1404"/>
    <cellStyle name="Вычисление 3 6 2" xfId="1405"/>
    <cellStyle name="Итог 3 6 2" xfId="1406"/>
    <cellStyle name="Примечание 3 6 2" xfId="1407"/>
    <cellStyle name="通貨 3 2 2" xfId="1408"/>
    <cellStyle name="Ввод  2 2 5 2" xfId="1409"/>
    <cellStyle name="Вывод 2 2 5 2" xfId="1410"/>
    <cellStyle name="Вычисление 2 2 5 2" xfId="1411"/>
    <cellStyle name="Итог 2 2 5 2" xfId="1412"/>
    <cellStyle name="Примечание 2 2 5 2" xfId="1413"/>
    <cellStyle name="Ввод  3 2 5 2" xfId="1414"/>
    <cellStyle name="Вывод 3 2 5 2" xfId="1415"/>
    <cellStyle name="Вычисление 3 2 5 2" xfId="1416"/>
    <cellStyle name="Итог 3 2 5 2" xfId="1417"/>
    <cellStyle name="Примечание 3 2 5 2" xfId="1418"/>
    <cellStyle name="Вывод 2 5 2 2" xfId="1419"/>
    <cellStyle name="Ввод  2 4 2 2" xfId="1420"/>
    <cellStyle name="Итог 2 5 2 2" xfId="1421"/>
    <cellStyle name="Итог 2 4 2 2" xfId="1422"/>
    <cellStyle name="Ввод  2 5 2 2" xfId="1423"/>
    <cellStyle name="Примечание 2 4 2 2" xfId="1424"/>
    <cellStyle name="Вычисление 2 4 2 2" xfId="1425"/>
    <cellStyle name="Вывод 2 4 2 2" xfId="1426"/>
    <cellStyle name="Ввод  2 3 2 2" xfId="1427"/>
    <cellStyle name="Вывод 2 3 2 2" xfId="1428"/>
    <cellStyle name="Вычисление 2 3 2 2" xfId="1429"/>
    <cellStyle name="Вычисление 2 5 2 2" xfId="1430"/>
    <cellStyle name="Итог 2 3 2 2" xfId="1431"/>
    <cellStyle name="Примечание 2 5 2 2" xfId="1432"/>
    <cellStyle name="Примечание 2 3 2 2" xfId="1433"/>
    <cellStyle name="Ввод  3 3 2 2" xfId="1434"/>
    <cellStyle name="Вывод 3 3 2 2" xfId="1435"/>
    <cellStyle name="Вычисление 3 3 2 2" xfId="1436"/>
    <cellStyle name="Итог 3 3 2 2" xfId="1437"/>
    <cellStyle name="Примечание 3 3 2 2" xfId="1438"/>
    <cellStyle name="Ввод  2 2 2 2 2" xfId="1439"/>
    <cellStyle name="Вывод 2 2 2 2 2" xfId="1440"/>
    <cellStyle name="Вычисление 2 2 2 2 2" xfId="1441"/>
    <cellStyle name="Итог 2 2 2 2 2" xfId="1442"/>
    <cellStyle name="Примечание 2 2 2 2 2" xfId="1443"/>
    <cellStyle name="Ввод  3 2 2 2 2" xfId="1444"/>
    <cellStyle name="Вывод 3 2 2 2 2" xfId="1445"/>
    <cellStyle name="Вычисление 3 2 2 2 2" xfId="1446"/>
    <cellStyle name="Итог 3 2 2 2 2" xfId="1447"/>
    <cellStyle name="Примечание 3 2 2 2 2" xfId="1448"/>
    <cellStyle name="Ввод  3 4 2 2" xfId="1449"/>
    <cellStyle name="Вывод 3 4 2 2" xfId="1450"/>
    <cellStyle name="Вычисление 3 4 2 2" xfId="1451"/>
    <cellStyle name="Итог 3 4 2 2" xfId="1452"/>
    <cellStyle name="Примечание 3 4 2 2" xfId="1453"/>
    <cellStyle name="Ввод  2 2 3 2 2" xfId="1454"/>
    <cellStyle name="Вывод 2 2 3 2 2" xfId="1455"/>
    <cellStyle name="Вычисление 2 2 3 2 2" xfId="1456"/>
    <cellStyle name="Итог 2 2 3 2 2" xfId="1457"/>
    <cellStyle name="Примечание 2 2 3 2 2" xfId="1458"/>
    <cellStyle name="Ввод  3 2 3 2 2" xfId="1459"/>
    <cellStyle name="Вывод 3 2 3 2 2" xfId="1460"/>
    <cellStyle name="Вычисление 3 2 3 2 2" xfId="1461"/>
    <cellStyle name="Итог 3 2 3 2 2" xfId="1462"/>
    <cellStyle name="Примечание 3 2 3 2 2" xfId="1463"/>
    <cellStyle name="Ввод  3 5 2 2" xfId="1464"/>
    <cellStyle name="Вывод 3 5 2 2" xfId="1465"/>
    <cellStyle name="Вычисление 3 5 2 2" xfId="1466"/>
    <cellStyle name="Итог 3 5 2 2" xfId="1467"/>
    <cellStyle name="Примечание 3 5 2 2" xfId="1468"/>
    <cellStyle name="Ввод  2 2 4 2 2" xfId="1469"/>
    <cellStyle name="Вывод 2 2 4 2 2" xfId="1470"/>
    <cellStyle name="Вычисление 2 2 4 2 2" xfId="1471"/>
    <cellStyle name="Итог 2 2 4 2 2" xfId="1472"/>
    <cellStyle name="Примечание 2 2 4 2 2" xfId="1473"/>
    <cellStyle name="Ввод  3 2 4 2 2" xfId="1474"/>
    <cellStyle name="Вывод 3 2 4 2 2" xfId="1475"/>
    <cellStyle name="Вычисление 3 2 4 2 2" xfId="1476"/>
    <cellStyle name="Итог 3 2 4 2 2" xfId="1477"/>
    <cellStyle name="Примечание 3 2 4 2 2" xfId="1478"/>
    <cellStyle name="Обычный 5 2" xfId="1479"/>
    <cellStyle name="Ввод  3 7 2" xfId="1480"/>
    <cellStyle name="Вывод 3 7 2" xfId="1481"/>
    <cellStyle name="Вычисление 3 7 2" xfId="1482"/>
    <cellStyle name="Итог 3 7 2" xfId="1483"/>
    <cellStyle name="Примечание 3 7 2" xfId="1484"/>
    <cellStyle name="Ввод  2 2 6 2" xfId="1485"/>
    <cellStyle name="Вывод 2 2 6 2" xfId="1486"/>
    <cellStyle name="Вычисление 2 2 6 2" xfId="1487"/>
    <cellStyle name="Итог 2 2 6 2" xfId="1488"/>
    <cellStyle name="Примечание 2 2 6 2" xfId="1489"/>
    <cellStyle name="Ввод  3 2 6 2" xfId="1490"/>
    <cellStyle name="Вывод 3 2 6 2" xfId="1491"/>
    <cellStyle name="Вычисление 3 2 6 2" xfId="1492"/>
    <cellStyle name="Итог 3 2 6 2" xfId="1493"/>
    <cellStyle name="Примечание 3 2 6 2" xfId="1494"/>
    <cellStyle name="Вывод 2 5 3 2" xfId="1495"/>
    <cellStyle name="Ввод  2 4 3 2" xfId="1496"/>
    <cellStyle name="Итог 2 5 3 2" xfId="1497"/>
    <cellStyle name="Итог 2 4 3 2" xfId="1498"/>
    <cellStyle name="Ввод  2 5 3 2" xfId="1499"/>
    <cellStyle name="Примечание 2 4 3 2" xfId="1500"/>
    <cellStyle name="Вычисление 2 4 3 2" xfId="1501"/>
    <cellStyle name="Вывод 2 4 3 2" xfId="1502"/>
    <cellStyle name="Ввод  2 3 3 2" xfId="1503"/>
    <cellStyle name="Вывод 2 3 3 2" xfId="1504"/>
    <cellStyle name="Вычисление 2 3 3 2" xfId="1505"/>
    <cellStyle name="Вычисление 2 5 3 2" xfId="1506"/>
    <cellStyle name="Итог 2 3 3 2" xfId="1507"/>
    <cellStyle name="Примечание 2 5 3 2" xfId="1508"/>
    <cellStyle name="Примечание 2 3 3 2" xfId="1509"/>
    <cellStyle name="Ввод  3 3 3 2" xfId="1510"/>
    <cellStyle name="Вывод 3 3 3 2" xfId="1511"/>
    <cellStyle name="Вычисление 3 3 3 2" xfId="1512"/>
    <cellStyle name="Итог 3 3 3 2" xfId="1513"/>
    <cellStyle name="Примечание 3 3 3 2" xfId="1514"/>
    <cellStyle name="Ввод  2 2 2 3 2" xfId="1515"/>
    <cellStyle name="Вывод 2 2 2 3 2" xfId="1516"/>
    <cellStyle name="Вычисление 2 2 2 3 2" xfId="1517"/>
    <cellStyle name="Итог 2 2 2 3 2" xfId="1518"/>
    <cellStyle name="Примечание 2 2 2 3 2" xfId="1519"/>
    <cellStyle name="Ввод  3 2 2 3 2" xfId="1520"/>
    <cellStyle name="Вывод 3 2 2 3 2" xfId="1521"/>
    <cellStyle name="Вычисление 3 2 2 3 2" xfId="1522"/>
    <cellStyle name="Итог 3 2 2 3 2" xfId="1523"/>
    <cellStyle name="Примечание 3 2 2 3 2" xfId="1524"/>
    <cellStyle name="Ввод  3 4 3 2" xfId="1525"/>
    <cellStyle name="Вывод 3 4 3 2" xfId="1526"/>
    <cellStyle name="Вычисление 3 4 3 2" xfId="1527"/>
    <cellStyle name="Итог 3 4 3 2" xfId="1528"/>
    <cellStyle name="Примечание 3 4 3 2" xfId="1529"/>
    <cellStyle name="Ввод  2 2 3 3 2" xfId="1530"/>
    <cellStyle name="Вывод 2 2 3 3 2" xfId="1531"/>
    <cellStyle name="Вычисление 2 2 3 3 2" xfId="1532"/>
    <cellStyle name="Итог 2 2 3 3 2" xfId="1533"/>
    <cellStyle name="Примечание 2 2 3 3 2" xfId="1534"/>
    <cellStyle name="Ввод  3 2 3 3 2" xfId="1535"/>
    <cellStyle name="Вывод 3 2 3 3 2" xfId="1536"/>
    <cellStyle name="Вычисление 3 2 3 3 2" xfId="1537"/>
    <cellStyle name="Итог 3 2 3 3 2" xfId="1538"/>
    <cellStyle name="Примечание 3 2 3 3 2" xfId="1539"/>
    <cellStyle name="Ввод  3 5 3 2" xfId="1540"/>
    <cellStyle name="Вывод 3 5 3 2" xfId="1541"/>
    <cellStyle name="Вычисление 3 5 3 2" xfId="1542"/>
    <cellStyle name="Итог 3 5 3 2" xfId="1543"/>
    <cellStyle name="Примечание 3 5 3 2" xfId="1544"/>
    <cellStyle name="Ввод  2 2 4 3 2" xfId="1545"/>
    <cellStyle name="Вывод 2 2 4 3 2" xfId="1546"/>
    <cellStyle name="Вычисление 2 2 4 3 2" xfId="1547"/>
    <cellStyle name="Итог 2 2 4 3 2" xfId="1548"/>
    <cellStyle name="Примечание 2 2 4 3 2" xfId="1549"/>
    <cellStyle name="Ввод  3 2 4 3 2" xfId="1550"/>
    <cellStyle name="Вывод 3 2 4 3 2" xfId="1551"/>
    <cellStyle name="Вычисление 3 2 4 3 2" xfId="1552"/>
    <cellStyle name="Итог 3 2 4 3 2" xfId="1553"/>
    <cellStyle name="Примечание 3 2 4 3 2" xfId="1554"/>
    <cellStyle name="Итог 2 3 2 3" xfId="1555"/>
    <cellStyle name="Примечание 2 2 3 9" xfId="1556"/>
    <cellStyle name="Вывод 2 2 13" xfId="1557"/>
    <cellStyle name="Вычисление 4" xfId="1558"/>
    <cellStyle name="Вычисление 3 5 2 3" xfId="1559"/>
    <cellStyle name="Примечание 3 2 5 3" xfId="1560"/>
    <cellStyle name="Вывод 3 2 2 9" xfId="1561"/>
    <cellStyle name="Итог 2 2 2 2 3" xfId="1562"/>
    <cellStyle name="Ввод  2 2 4 9" xfId="1563"/>
    <cellStyle name="Итог 2 5 9" xfId="1564"/>
    <cellStyle name="Ввод  2 14" xfId="1565"/>
    <cellStyle name="Вычисление 2 5 9" xfId="1566"/>
    <cellStyle name="Примечание 3 2 4 9" xfId="1567"/>
    <cellStyle name="Вычисление 3 4 2 3" xfId="1568"/>
    <cellStyle name="Итог 3 4 2 3" xfId="1569"/>
    <cellStyle name="Ввод  3 6 3" xfId="1570"/>
    <cellStyle name="Итог 2 3 9" xfId="1571"/>
    <cellStyle name="Вывод 2 3 2 3" xfId="1572"/>
    <cellStyle name="Вывод 2 2 3 9" xfId="1573"/>
    <cellStyle name="Примечание 3 14" xfId="1574"/>
    <cellStyle name="Примечание 3 2 3 2 3" xfId="1575"/>
    <cellStyle name="Вывод 3 2 5 3" xfId="1576"/>
    <cellStyle name="Итог 2 2 2 9" xfId="1577"/>
    <cellStyle name="Ввод  2 2 2 2 3" xfId="1578"/>
    <cellStyle name="Вычисление 3 5 9" xfId="1579"/>
    <cellStyle name="Примечание 3 2 13" xfId="1580"/>
    <cellStyle name="Вычисление 3 6 3" xfId="1581"/>
    <cellStyle name="Итог 2 2 3 2 3" xfId="1582"/>
    <cellStyle name="Ввод  2 2 3 2 3" xfId="1583"/>
    <cellStyle name="Вычисление 3 3 9" xfId="1584"/>
    <cellStyle name="Ввод  2 2 5 3" xfId="1585"/>
    <cellStyle name="Вывод 3 2 3 2 3" xfId="1586"/>
    <cellStyle name="Итог 2 2 5 3" xfId="1587"/>
    <cellStyle name="Ввод  2 2 2 9" xfId="1588"/>
    <cellStyle name="Примечание 2 3 9" xfId="1589"/>
    <cellStyle name="Вычисление 3 3 2 3" xfId="1590"/>
    <cellStyle name="Примечание 3 2 3 9" xfId="1591"/>
    <cellStyle name="Вывод 3 2 13" xfId="1592"/>
    <cellStyle name="Итог 4" xfId="1593"/>
    <cellStyle name="Вычисление 2 2 4 2 3" xfId="1594"/>
    <cellStyle name="Ввод  2 5 2 3" xfId="1595"/>
    <cellStyle name="Вывод 3 4 9" xfId="1596"/>
    <cellStyle name="Вывод 2 6 3" xfId="1597"/>
    <cellStyle name="Итог 3 2 2 2 3" xfId="1598"/>
    <cellStyle name="Ввод  3 2 4 9" xfId="1599"/>
    <cellStyle name="Вывод 2 4 9" xfId="1600"/>
    <cellStyle name="Примечание 2 3 2 3" xfId="1601"/>
    <cellStyle name="Вывод 3 2 3 9" xfId="1602"/>
    <cellStyle name="Итог 2 2 13" xfId="1603"/>
    <cellStyle name="Примечание 3 5 2 3" xfId="1604"/>
    <cellStyle name="Ввод  2 4 2 3" xfId="1605"/>
    <cellStyle name="Итог 3 2 2 9" xfId="1606"/>
    <cellStyle name="Примечание 2 6 3" xfId="1607"/>
    <cellStyle name="Ввод  3 2 2 2 3" xfId="1608"/>
    <cellStyle name="Вычисление 2 2 4 9" xfId="1609"/>
    <cellStyle name="Ввод  2 5 9" xfId="1610"/>
    <cellStyle name="Вычисление 2 14" xfId="1611"/>
    <cellStyle name="Вычисление 2 5 2 3" xfId="1612"/>
    <cellStyle name="Итог 2 2 3 9" xfId="1613"/>
    <cellStyle name="Ввод  2 2 13" xfId="1614"/>
    <cellStyle name="Вывод 4" xfId="1615"/>
    <cellStyle name="Вывод 3 5 2 3" xfId="1616"/>
    <cellStyle name="Итог 3 2 5 3" xfId="1617"/>
    <cellStyle name="Ввод  3 2 2 9" xfId="1618"/>
    <cellStyle name="Вычисление 2 2 2 2 3" xfId="1619"/>
    <cellStyle name="Примечание 3 5 9" xfId="1620"/>
    <cellStyle name="Ввод  2 4 9" xfId="1621"/>
    <cellStyle name="Ввод  2 3 2 3" xfId="1622"/>
    <cellStyle name="Ввод  2 2 3 9" xfId="1623"/>
    <cellStyle name="Итог 3 14" xfId="1624"/>
    <cellStyle name="Итог 3 2 3 2 3" xfId="1625"/>
    <cellStyle name="Ввод  3 2 5 3" xfId="1626"/>
    <cellStyle name="Вычисление 2 2 2 9" xfId="1627"/>
    <cellStyle name="Примечание 3 3 2 3" xfId="1628"/>
    <cellStyle name="Вывод 3 5 9" xfId="1629"/>
    <cellStyle name="Итог 3 2 13" xfId="1630"/>
    <cellStyle name="Вывод 3 6 3" xfId="1631"/>
    <cellStyle name="Вычисление 2 2 3 2 3" xfId="1632"/>
    <cellStyle name="Примечание 3 4 2 3" xfId="1633"/>
    <cellStyle name="Вывод 3 3 9" xfId="1634"/>
    <cellStyle name="Примечание 3 6 3" xfId="1635"/>
    <cellStyle name="Ввод  3 2 3 2 3" xfId="1636"/>
    <cellStyle name="Вычисление 2 2 5 3" xfId="1637"/>
    <cellStyle name="Примечание 3 3 9" xfId="1638"/>
    <cellStyle name="Примечание 2 5 9" xfId="1639"/>
    <cellStyle name="Вывод 3 3 2 3" xfId="1640"/>
    <cellStyle name="Итог 3 2 3 9" xfId="1641"/>
    <cellStyle name="Ввод  3 2 13" xfId="1642"/>
    <cellStyle name="Вывод 2 2 4 2 3" xfId="1643"/>
    <cellStyle name="Итог 2 4 2 3" xfId="1644"/>
    <cellStyle name="Ввод  3 4 9" xfId="1645"/>
    <cellStyle name="Вычисление 2 6 3" xfId="1646"/>
    <cellStyle name="Вычисление 3 2 2 2 3" xfId="1647"/>
    <cellStyle name="Примечание 2 2 4 9" xfId="1648"/>
    <cellStyle name="Вычисление 2 4 9" xfId="1649"/>
    <cellStyle name="Примечание 2 5 2 3" xfId="1650"/>
    <cellStyle name="Ввод  3 2 3 9" xfId="1651"/>
    <cellStyle name="Вычисление 2 2 13" xfId="1652"/>
    <cellStyle name="Итог 3 5 2 3" xfId="1653"/>
    <cellStyle name="Вывод 2 5 2 3" xfId="1654"/>
    <cellStyle name="Вычисление 3 2 2 9" xfId="1655"/>
    <cellStyle name="Примечание 2 2 2 2 3" xfId="1656"/>
    <cellStyle name="Вывод 2 2 4 9" xfId="1657"/>
    <cellStyle name="Итог 2 4 9" xfId="1658"/>
    <cellStyle name="Вывод 2 14" xfId="1659"/>
    <cellStyle name="Примечание 4" xfId="1660"/>
    <cellStyle name="Вычисление 2 3 2 3" xfId="1661"/>
    <cellStyle name="Вычисление 2 2 3 9" xfId="1662"/>
    <cellStyle name="Ввод  4" xfId="1663"/>
    <cellStyle name="Ввод  3 5 2 3" xfId="1664"/>
    <cellStyle name="Вычисление 3 2 5 3" xfId="1665"/>
    <cellStyle name="Примечание 2 2 2 9" xfId="1666"/>
    <cellStyle name="Вывод 2 2 2 2 3" xfId="1667"/>
    <cellStyle name="Итог 3 5 9" xfId="1668"/>
    <cellStyle name="Вывод 2 5 9" xfId="1669"/>
    <cellStyle name="Итог 2 5 3 3" xfId="1670"/>
    <cellStyle name="Итог 2 4 3 3" xfId="1671"/>
    <cellStyle name="Ввод  2 5 3 3" xfId="1672"/>
    <cellStyle name="Примечание 2 4 3 3" xfId="1673"/>
    <cellStyle name="Вычисление 2 4 3 3" xfId="1674"/>
    <cellStyle name="Вывод 2 4 3 3" xfId="1675"/>
    <cellStyle name="Ввод  2 3 3 3" xfId="1676"/>
    <cellStyle name="Вывод 2 3 3 3" xfId="1677"/>
    <cellStyle name="Вычисление 2 3 3 3" xfId="1678"/>
    <cellStyle name="Вычисление 2 5 3 3" xfId="1679"/>
    <cellStyle name="Итог 2 3 3 3" xfId="1680"/>
    <cellStyle name="Примечание 2 5 3 3" xfId="1681"/>
    <cellStyle name="Примечание 2 3 3 3" xfId="1682"/>
    <cellStyle name="Ввод  3 3 3 3" xfId="1683"/>
    <cellStyle name="Вывод 3 3 3 3" xfId="1684"/>
    <cellStyle name="Вычисление 3 3 3 3" xfId="1685"/>
    <cellStyle name="Итог 3 3 3 3" xfId="1686"/>
    <cellStyle name="Примечание 3 3 3 3" xfId="1687"/>
    <cellStyle name="Ввод  2 2 2 3 3" xfId="1688"/>
    <cellStyle name="Вывод 2 2 2 3 3" xfId="1689"/>
    <cellStyle name="Вычисление 2 2 2 3 3" xfId="1690"/>
    <cellStyle name="Итог 2 2 2 3 3" xfId="1691"/>
    <cellStyle name="Примечание 2 2 2 3 3" xfId="1692"/>
    <cellStyle name="Ввод  3 2 2 3 3" xfId="1693"/>
    <cellStyle name="Вывод 3 2 2 3 3" xfId="1694"/>
    <cellStyle name="Вычисление 3 2 2 3 3" xfId="1695"/>
    <cellStyle name="Итог 3 2 2 3 3" xfId="1696"/>
    <cellStyle name="Примечание 3 2 2 3 3" xfId="1697"/>
    <cellStyle name="Ввод  3 4 3 3" xfId="1698"/>
    <cellStyle name="Вывод 3 4 3 3" xfId="1699"/>
    <cellStyle name="Вычисление 3 4 3 3" xfId="1700"/>
    <cellStyle name="Итог 3 4 3 3" xfId="1701"/>
    <cellStyle name="Примечание 3 4 3 3" xfId="1702"/>
    <cellStyle name="Ввод  2 2 3 3 3" xfId="1703"/>
    <cellStyle name="Вывод 2 2 3 3 3" xfId="1704"/>
    <cellStyle name="Вычисление 2 2 3 3 3" xfId="1705"/>
    <cellStyle name="Итог 2 2 3 3 3" xfId="1706"/>
    <cellStyle name="Примечание 2 2 3 3 3" xfId="1707"/>
    <cellStyle name="Ввод  3 2 3 3 3" xfId="1708"/>
    <cellStyle name="Вывод 3 2 3 3 3" xfId="1709"/>
    <cellStyle name="Вычисление 3 2 3 3 3" xfId="1710"/>
    <cellStyle name="Итог 3 2 3 3 3" xfId="1711"/>
    <cellStyle name="Примечание 3 2 3 3 3" xfId="1712"/>
    <cellStyle name="Ввод  3 5 3 3" xfId="1713"/>
    <cellStyle name="Вывод 3 5 3 3" xfId="1714"/>
    <cellStyle name="Вычисление 3 5 3 3" xfId="1715"/>
    <cellStyle name="Итог 3 5 3 3" xfId="1716"/>
    <cellStyle name="Примечание 3 5 3 3" xfId="1717"/>
    <cellStyle name="Ввод  2 2 4 3 3" xfId="1718"/>
    <cellStyle name="Вывод 2 2 4 3 3" xfId="1719"/>
    <cellStyle name="Вычисление 2 2 4 3 3" xfId="1720"/>
    <cellStyle name="Итог 2 2 4 3 3" xfId="1721"/>
    <cellStyle name="Примечание 2 2 4 3 3" xfId="1722"/>
    <cellStyle name="Ввод  3 2 4 3 3" xfId="1723"/>
    <cellStyle name="Вывод 3 2 4 3 3" xfId="1724"/>
    <cellStyle name="Вычисление 3 2 4 3 3" xfId="1725"/>
    <cellStyle name="Итог 3 2 4 3 3" xfId="1726"/>
    <cellStyle name="Примечание 3 2 4 3 3" xfId="1727"/>
    <cellStyle name="Ввод  2 8 2" xfId="1728"/>
    <cellStyle name="Вывод 2 8 2" xfId="1729"/>
    <cellStyle name="Вычисление 2 8 2" xfId="1730"/>
    <cellStyle name="Итог 2 8 2" xfId="1731"/>
    <cellStyle name="Примечание 2 8 2" xfId="1732"/>
    <cellStyle name="Ввод  3 8 2" xfId="1733"/>
    <cellStyle name="Вывод 3 8 2" xfId="1734"/>
    <cellStyle name="Вычисление 3 8 2" xfId="1735"/>
    <cellStyle name="Итог 3 8 2" xfId="1736"/>
    <cellStyle name="Примечание 3 8 2" xfId="1737"/>
    <cellStyle name="Ввод  2 2 7 2" xfId="1738"/>
    <cellStyle name="Вывод 2 2 7 2" xfId="1739"/>
    <cellStyle name="Вычисление 2 2 7 2" xfId="1740"/>
    <cellStyle name="Итог 2 2 7 2" xfId="1741"/>
    <cellStyle name="Примечание 2 2 7 2" xfId="1742"/>
    <cellStyle name="Ввод  3 2 7 2" xfId="1743"/>
    <cellStyle name="Вывод 3 2 7 2" xfId="1744"/>
    <cellStyle name="Вычисление 3 2 7 2" xfId="1745"/>
    <cellStyle name="Итог 3 2 7 2" xfId="1746"/>
    <cellStyle name="Примечание 3 2 7 2" xfId="1747"/>
    <cellStyle name="Вывод 2 5 4 2" xfId="1748"/>
    <cellStyle name="Ввод  2 4 4 2" xfId="1749"/>
    <cellStyle name="Итог 2 5 4 2" xfId="1750"/>
    <cellStyle name="Итог 2 4 4 2" xfId="1751"/>
    <cellStyle name="Ввод  2 5 4 2" xfId="1752"/>
    <cellStyle name="Примечание 2 4 4 2" xfId="1753"/>
    <cellStyle name="Вычисление 2 4 4 2" xfId="1754"/>
    <cellStyle name="Вывод 2 4 4 2" xfId="1755"/>
    <cellStyle name="Ввод  2 3 4 2" xfId="1756"/>
    <cellStyle name="Вывод 2 3 4 2" xfId="1757"/>
    <cellStyle name="Вычисление 2 3 4 2" xfId="1758"/>
    <cellStyle name="Вычисление 2 5 4 2" xfId="1759"/>
    <cellStyle name="Итог 2 3 4 2" xfId="1760"/>
    <cellStyle name="Примечание 2 5 4 2" xfId="1761"/>
    <cellStyle name="Примечание 2 3 4 2" xfId="1762"/>
    <cellStyle name="Ввод  3 3 4 2" xfId="1763"/>
    <cellStyle name="Вывод 3 3 4 2" xfId="1764"/>
    <cellStyle name="Вычисление 3 3 4 2" xfId="1765"/>
    <cellStyle name="Итог 3 3 4 2" xfId="1766"/>
    <cellStyle name="Примечание 3 3 4 2" xfId="1767"/>
    <cellStyle name="Ввод  2 2 2 4 2" xfId="1768"/>
    <cellStyle name="Вывод 2 2 2 4 2" xfId="1769"/>
    <cellStyle name="Вычисление 2 2 2 4 2" xfId="1770"/>
    <cellStyle name="Итог 2 2 2 4 2" xfId="1771"/>
    <cellStyle name="Примечание 2 2 2 4 2" xfId="1772"/>
    <cellStyle name="Ввод  3 2 2 4 2" xfId="1773"/>
    <cellStyle name="Вывод 3 2 2 4 2" xfId="1774"/>
    <cellStyle name="Вычисление 3 2 2 4 2" xfId="1775"/>
    <cellStyle name="Итог 3 2 2 4 2" xfId="1776"/>
    <cellStyle name="Примечание 3 2 2 4 2" xfId="1777"/>
    <cellStyle name="Ввод  3 4 4 2" xfId="1778"/>
    <cellStyle name="Вывод 3 4 4 2" xfId="1779"/>
    <cellStyle name="Вычисление 3 4 4 2" xfId="1780"/>
    <cellStyle name="Итог 3 4 4 2" xfId="1781"/>
    <cellStyle name="Примечание 3 4 4 2" xfId="1782"/>
    <cellStyle name="Ввод  2 2 3 4 2" xfId="1783"/>
    <cellStyle name="Вывод 2 2 3 4 2" xfId="1784"/>
    <cellStyle name="Вычисление 2 2 3 4 2" xfId="1785"/>
    <cellStyle name="Итог 2 2 3 4 2" xfId="1786"/>
    <cellStyle name="Примечание 2 2 3 4 2" xfId="1787"/>
    <cellStyle name="Ввод  3 2 3 4 2" xfId="1788"/>
    <cellStyle name="Вывод 3 2 3 4 2" xfId="1789"/>
    <cellStyle name="Вычисление 3 2 3 4 2" xfId="1790"/>
    <cellStyle name="Итог 3 2 3 4 2" xfId="1791"/>
    <cellStyle name="Примечание 3 2 3 4 2" xfId="1792"/>
    <cellStyle name="Ввод  3 5 4 2" xfId="1793"/>
    <cellStyle name="Вывод 3 5 4 2" xfId="1794"/>
    <cellStyle name="Вычисление 3 5 4 2" xfId="1795"/>
    <cellStyle name="Итог 3 5 4 2" xfId="1796"/>
    <cellStyle name="Примечание 3 5 4 2" xfId="1797"/>
    <cellStyle name="Ввод  2 2 4 4 2" xfId="1798"/>
    <cellStyle name="Вывод 2 2 4 4 2" xfId="1799"/>
    <cellStyle name="Вычисление 2 2 4 4 2" xfId="1800"/>
    <cellStyle name="Итог 2 2 4 4 2" xfId="1801"/>
    <cellStyle name="Примечание 2 2 4 4 2" xfId="1802"/>
    <cellStyle name="Ввод  3 2 4 4 2" xfId="1803"/>
    <cellStyle name="Вывод 3 2 4 4 2" xfId="1804"/>
    <cellStyle name="Вычисление 3 2 4 4 2" xfId="1805"/>
    <cellStyle name="Итог 3 2 4 4 2" xfId="1806"/>
    <cellStyle name="Примечание 3 2 4 4 2" xfId="1807"/>
    <cellStyle name="Вычисление 2 12 2" xfId="1808"/>
    <cellStyle name="Вычисление 2 11 2" xfId="1809"/>
    <cellStyle name="Вывод 2 11 2" xfId="1810"/>
    <cellStyle name="Вывод 2 2 3 7 2" xfId="1811"/>
    <cellStyle name="Итог 3 3 7 2" xfId="1812"/>
    <cellStyle name="Итог 3 2 2 7 2" xfId="1813"/>
    <cellStyle name="Вывод 2 13 2" xfId="1814"/>
    <cellStyle name="Ввод  2 13 2" xfId="1815"/>
    <cellStyle name="Вывод 2 12 2" xfId="1816"/>
    <cellStyle name="Примечание 2 2 3 7 2" xfId="1817"/>
    <cellStyle name="Вычисление 2 2 3 7 2" xfId="1818"/>
    <cellStyle name="Итог 2 2 3 7 2" xfId="1819"/>
    <cellStyle name="Ввод  2 2 3 7 2" xfId="1820"/>
    <cellStyle name="Примечание 3 4 7 2" xfId="1821"/>
    <cellStyle name="Итог 3 4 7 2" xfId="1822"/>
    <cellStyle name="Вычисление 3 4 7 2" xfId="1823"/>
    <cellStyle name="Ввод  3 4 7 2" xfId="1824"/>
    <cellStyle name="Примечание 3 2 2 7 2" xfId="1825"/>
    <cellStyle name="Примечание 2 10 2" xfId="1826"/>
    <cellStyle name="Вычисление 3 2 2 7 2" xfId="1827"/>
    <cellStyle name="Вывод 3 2 2 7 2" xfId="1828"/>
    <cellStyle name="Примечание 2 2 2 7 2" xfId="1829"/>
    <cellStyle name="Вычисление 2 2 2 7 2" xfId="1830"/>
    <cellStyle name="Вывод 2 2 2 7 2" xfId="1831"/>
    <cellStyle name="Примечание 3 3 7 2" xfId="1832"/>
    <cellStyle name="Итог 2 10 2" xfId="1833"/>
    <cellStyle name="Вычисление 3 3 7 2" xfId="1834"/>
    <cellStyle name="Вывод 3 3 7 2" xfId="1835"/>
    <cellStyle name="Ввод  3 3 7 2" xfId="1836"/>
    <cellStyle name="Вычисление 2 10 2" xfId="1837"/>
    <cellStyle name="Вывод 2 10 2" xfId="1838"/>
    <cellStyle name="Ввод  2 10 2" xfId="1839"/>
    <cellStyle name="Ввод  2 9 2" xfId="1840"/>
    <cellStyle name="Вывод 2 9 2" xfId="1841"/>
    <cellStyle name="Вычисление 2 9 2" xfId="1842"/>
    <cellStyle name="Итог 2 9 2" xfId="1843"/>
    <cellStyle name="Ввод  2 12 2" xfId="1844"/>
    <cellStyle name="Примечание 2 11 2" xfId="1845"/>
    <cellStyle name="Примечание 2 9 2" xfId="1846"/>
    <cellStyle name="Ввод  3 2 2 7 2" xfId="1847"/>
    <cellStyle name="Итог 2 11 2" xfId="1848"/>
    <cellStyle name="Итог 2 2 2 7 2" xfId="1849"/>
    <cellStyle name="Ввод  2 2 2 7 2" xfId="1850"/>
    <cellStyle name="Вывод 3 4 7 2" xfId="1851"/>
    <cellStyle name="Ввод  2 11 2" xfId="1852"/>
    <cellStyle name="Примечание 2 3 7 2" xfId="1853"/>
    <cellStyle name="Ввод  3 9 2" xfId="1854"/>
    <cellStyle name="Вывод 3 9 2" xfId="1855"/>
    <cellStyle name="Вычисление 3 9 2" xfId="1856"/>
    <cellStyle name="Итог 3 9 2" xfId="1857"/>
    <cellStyle name="Примечание 3 9 2" xfId="1858"/>
    <cellStyle name="Ввод  2 2 8 2" xfId="1859"/>
    <cellStyle name="Вывод 2 2 8 2" xfId="1860"/>
    <cellStyle name="Вычисление 2 2 8 2" xfId="1861"/>
    <cellStyle name="Итог 2 2 8 2" xfId="1862"/>
    <cellStyle name="Примечание 2 2 8 2" xfId="1863"/>
    <cellStyle name="Ввод  3 2 8 2" xfId="1864"/>
    <cellStyle name="Вывод 3 2 8 2" xfId="1865"/>
    <cellStyle name="Вычисление 3 2 8 2" xfId="1866"/>
    <cellStyle name="Итог 3 2 8 2" xfId="1867"/>
    <cellStyle name="Примечание 3 2 8 2" xfId="1868"/>
    <cellStyle name="Вывод 2 5 5 2" xfId="1869"/>
    <cellStyle name="Ввод  2 4 5 2" xfId="1870"/>
    <cellStyle name="Итог 2 5 5 2" xfId="1871"/>
    <cellStyle name="Итог 2 4 5 2" xfId="1872"/>
    <cellStyle name="Ввод  2 5 5 2" xfId="1873"/>
    <cellStyle name="Примечание 2 4 5 2" xfId="1874"/>
    <cellStyle name="Вычисление 2 4 5 2" xfId="1875"/>
    <cellStyle name="Вывод 2 4 5 2" xfId="1876"/>
    <cellStyle name="Ввод  2 3 5 2" xfId="1877"/>
    <cellStyle name="Вывод 2 3 5 2" xfId="1878"/>
    <cellStyle name="Вычисление 2 3 5 2" xfId="1879"/>
    <cellStyle name="Вычисление 2 5 5 2" xfId="1880"/>
    <cellStyle name="Итог 2 3 5 2" xfId="1881"/>
    <cellStyle name="Примечание 2 5 5 2" xfId="1882"/>
    <cellStyle name="Примечание 2 3 5 2" xfId="1883"/>
    <cellStyle name="Ввод  3 3 5 2" xfId="1884"/>
    <cellStyle name="Вывод 3 3 5 2" xfId="1885"/>
    <cellStyle name="Вычисление 3 3 5 2" xfId="1886"/>
    <cellStyle name="Итог 3 3 5 2" xfId="1887"/>
    <cellStyle name="Примечание 3 3 5 2" xfId="1888"/>
    <cellStyle name="Ввод  2 2 2 5 2" xfId="1889"/>
    <cellStyle name="Вывод 2 2 2 5 2" xfId="1890"/>
    <cellStyle name="Вычисление 2 2 2 5 2" xfId="1891"/>
    <cellStyle name="Итог 2 2 2 5 2" xfId="1892"/>
    <cellStyle name="Примечание 2 2 2 5 2" xfId="1893"/>
    <cellStyle name="Ввод  3 2 2 5 2" xfId="1894"/>
    <cellStyle name="Вывод 3 2 2 5 2" xfId="1895"/>
    <cellStyle name="Вычисление 3 2 2 5 2" xfId="1896"/>
    <cellStyle name="Итог 3 2 2 5 2" xfId="1897"/>
    <cellStyle name="Примечание 3 2 2 5 2" xfId="1898"/>
    <cellStyle name="Ввод  3 4 5 2" xfId="1899"/>
    <cellStyle name="Вывод 3 4 5 2" xfId="1900"/>
    <cellStyle name="Вычисление 3 4 5 2" xfId="1901"/>
    <cellStyle name="Итог 3 4 5 2" xfId="1902"/>
    <cellStyle name="Примечание 3 4 5 2" xfId="1903"/>
    <cellStyle name="Ввод  2 2 3 5 2" xfId="1904"/>
    <cellStyle name="Вывод 2 2 3 5 2" xfId="1905"/>
    <cellStyle name="Вычисление 2 2 3 5 2" xfId="1906"/>
    <cellStyle name="Итог 2 2 3 5 2" xfId="1907"/>
    <cellStyle name="Примечание 2 2 3 5 2" xfId="1908"/>
    <cellStyle name="Ввод  3 2 3 5 2" xfId="1909"/>
    <cellStyle name="Вывод 3 2 3 5 2" xfId="1910"/>
    <cellStyle name="Вычисление 3 2 3 5 2" xfId="1911"/>
    <cellStyle name="Итог 3 2 3 5 2" xfId="1912"/>
    <cellStyle name="Примечание 3 2 3 5 2" xfId="1913"/>
    <cellStyle name="Ввод  3 5 5 2" xfId="1914"/>
    <cellStyle name="Вывод 3 5 5 2" xfId="1915"/>
    <cellStyle name="Вычисление 3 5 5 2" xfId="1916"/>
    <cellStyle name="Итог 3 5 5 2" xfId="1917"/>
    <cellStyle name="Примечание 3 5 5 2" xfId="1918"/>
    <cellStyle name="Ввод  2 2 4 5 2" xfId="1919"/>
    <cellStyle name="Вывод 2 2 4 5 2" xfId="1920"/>
    <cellStyle name="Вычисление 2 2 4 5 2" xfId="1921"/>
    <cellStyle name="Итог 2 2 4 5 2" xfId="1922"/>
    <cellStyle name="Примечание 2 2 4 5 2" xfId="1923"/>
    <cellStyle name="Ввод  3 2 4 5 2" xfId="1924"/>
    <cellStyle name="Вывод 3 2 4 5 2" xfId="1925"/>
    <cellStyle name="Вычисление 3 2 4 5 2" xfId="1926"/>
    <cellStyle name="Итог 3 2 4 5 2" xfId="1927"/>
    <cellStyle name="Примечание 3 2 4 5 2" xfId="1928"/>
    <cellStyle name="Итог 2 13 2" xfId="1929"/>
    <cellStyle name="Ввод  3 10 2" xfId="1930"/>
    <cellStyle name="Вывод 3 10 2" xfId="1931"/>
    <cellStyle name="Вычисление 3 10 2" xfId="1932"/>
    <cellStyle name="Итог 3 10 2" xfId="1933"/>
    <cellStyle name="Примечание 3 10 2" xfId="1934"/>
    <cellStyle name="Ввод  2 2 9 2" xfId="1935"/>
    <cellStyle name="Вывод 2 2 9 2" xfId="1936"/>
    <cellStyle name="Вычисление 2 2 9 2" xfId="1937"/>
    <cellStyle name="Итог 2 2 9 2" xfId="1938"/>
    <cellStyle name="Примечание 2 2 9 2" xfId="1939"/>
    <cellStyle name="Ввод  3 2 9 2" xfId="1940"/>
    <cellStyle name="Вывод 3 2 9 2" xfId="1941"/>
    <cellStyle name="Вычисление 3 2 9 2" xfId="1942"/>
    <cellStyle name="Итог 3 2 9 2" xfId="1943"/>
    <cellStyle name="Примечание 3 2 9 2" xfId="1944"/>
    <cellStyle name="Вывод 2 5 6 2" xfId="1945"/>
    <cellStyle name="Ввод  2 4 6 2" xfId="1946"/>
    <cellStyle name="Итог 2 5 6 2" xfId="1947"/>
    <cellStyle name="Итог 2 4 6 2" xfId="1948"/>
    <cellStyle name="Ввод  2 5 6 2" xfId="1949"/>
    <cellStyle name="Примечание 2 4 6 2" xfId="1950"/>
    <cellStyle name="Вычисление 2 4 6 2" xfId="1951"/>
    <cellStyle name="Вывод 2 4 6 2" xfId="1952"/>
    <cellStyle name="Ввод  2 3 6 2" xfId="1953"/>
    <cellStyle name="Вывод 2 3 6 2" xfId="1954"/>
    <cellStyle name="Вычисление 2 3 6 2" xfId="1955"/>
    <cellStyle name="Вычисление 2 5 6 2" xfId="1956"/>
    <cellStyle name="Итог 2 3 6 2" xfId="1957"/>
    <cellStyle name="Примечание 2 5 6 2" xfId="1958"/>
    <cellStyle name="Примечание 2 3 6 2" xfId="1959"/>
    <cellStyle name="Ввод  3 3 6 2" xfId="1960"/>
    <cellStyle name="Вывод 3 3 6 2" xfId="1961"/>
    <cellStyle name="Вычисление 3 3 6 2" xfId="1962"/>
    <cellStyle name="Итог 3 3 6 2" xfId="1963"/>
    <cellStyle name="Примечание 3 3 6 2" xfId="1964"/>
    <cellStyle name="Ввод  2 2 2 6 2" xfId="1965"/>
    <cellStyle name="Вывод 2 2 2 6 2" xfId="1966"/>
    <cellStyle name="Вычисление 2 2 2 6 2" xfId="1967"/>
    <cellStyle name="Итог 2 2 2 6 2" xfId="1968"/>
    <cellStyle name="Примечание 2 2 2 6 2" xfId="1969"/>
    <cellStyle name="Ввод  3 2 2 6 2" xfId="1970"/>
    <cellStyle name="Вывод 3 2 2 6 2" xfId="1971"/>
    <cellStyle name="Вычисление 3 2 2 6 2" xfId="1972"/>
    <cellStyle name="Итог 3 2 2 6 2" xfId="1973"/>
    <cellStyle name="Примечание 3 2 2 6 2" xfId="1974"/>
    <cellStyle name="Ввод  3 4 6 2" xfId="1975"/>
    <cellStyle name="Вывод 3 4 6 2" xfId="1976"/>
    <cellStyle name="Вычисление 3 4 6 2" xfId="1977"/>
    <cellStyle name="Итог 3 4 6 2" xfId="1978"/>
    <cellStyle name="Примечание 3 4 6 2" xfId="1979"/>
    <cellStyle name="Ввод  2 2 3 6 2" xfId="1980"/>
    <cellStyle name="Вывод 2 2 3 6 2" xfId="1981"/>
    <cellStyle name="Вычисление 2 2 3 6 2" xfId="1982"/>
    <cellStyle name="Итог 2 2 3 6 2" xfId="1983"/>
    <cellStyle name="Примечание 2 2 3 6 2" xfId="1984"/>
    <cellStyle name="Ввод  3 2 3 6 2" xfId="1985"/>
    <cellStyle name="Вывод 3 2 3 6 2" xfId="1986"/>
    <cellStyle name="Вычисление 3 2 3 6 2" xfId="1987"/>
    <cellStyle name="Итог 3 2 3 6 2" xfId="1988"/>
    <cellStyle name="Примечание 3 2 3 6 2" xfId="1989"/>
    <cellStyle name="Ввод  3 5 6 2" xfId="1990"/>
    <cellStyle name="Вывод 3 5 6 2" xfId="1991"/>
    <cellStyle name="Вычисление 3 5 6 2" xfId="1992"/>
    <cellStyle name="Итог 3 5 6 2" xfId="1993"/>
    <cellStyle name="Примечание 3 5 6 2" xfId="1994"/>
    <cellStyle name="Ввод  2 2 4 6 2" xfId="1995"/>
    <cellStyle name="Вывод 2 2 4 6 2" xfId="1996"/>
    <cellStyle name="Вычисление 2 2 4 6 2" xfId="1997"/>
    <cellStyle name="Итог 2 2 4 6 2" xfId="1998"/>
    <cellStyle name="Примечание 2 2 4 6 2" xfId="1999"/>
    <cellStyle name="Ввод  3 2 4 6 2" xfId="2000"/>
    <cellStyle name="Вывод 3 2 4 6 2" xfId="2001"/>
    <cellStyle name="Вычисление 3 2 4 6 2" xfId="2002"/>
    <cellStyle name="Итог 3 2 4 6 2" xfId="2003"/>
    <cellStyle name="Примечание 3 2 4 6 2" xfId="2004"/>
    <cellStyle name="Ввод  3 11 2" xfId="2005"/>
    <cellStyle name="Вывод 3 11 2" xfId="2006"/>
    <cellStyle name="Вычисление 3 11 2" xfId="2007"/>
    <cellStyle name="Итог 3 11 2" xfId="2008"/>
    <cellStyle name="Примечание 3 11 2" xfId="2009"/>
    <cellStyle name="Ввод  2 2 10 2" xfId="2010"/>
    <cellStyle name="Вывод 2 2 10 2" xfId="2011"/>
    <cellStyle name="Вычисление 2 2 10 2" xfId="2012"/>
    <cellStyle name="Итог 2 2 10 2" xfId="2013"/>
    <cellStyle name="Примечание 2 2 10 2" xfId="2014"/>
    <cellStyle name="Ввод  3 2 10 2" xfId="2015"/>
    <cellStyle name="Вывод 3 2 10 2" xfId="2016"/>
    <cellStyle name="Вычисление 3 2 10 2" xfId="2017"/>
    <cellStyle name="Итог 3 2 10 2" xfId="2018"/>
    <cellStyle name="Примечание 3 2 10 2" xfId="2019"/>
    <cellStyle name="Вывод 3 2 11 2" xfId="2020"/>
    <cellStyle name="Вывод 2 3 7 2" xfId="2021"/>
    <cellStyle name="Примечание 2 12 2" xfId="2022"/>
    <cellStyle name="Ввод  2 3 7 2" xfId="2023"/>
    <cellStyle name="Вывод 3 12 2" xfId="2024"/>
    <cellStyle name="Вычисление 3 2 11 2" xfId="2025"/>
    <cellStyle name="Вычисление 2 3 7 2" xfId="2026"/>
    <cellStyle name="Итог 3 2 11 2" xfId="2027"/>
    <cellStyle name="Вычисление 3 12 2" xfId="2028"/>
    <cellStyle name="Ввод  3 12 2" xfId="2029"/>
    <cellStyle name="Ввод  2 5 7 2" xfId="2030"/>
    <cellStyle name="Вычисление 2 2 11 2" xfId="2031"/>
    <cellStyle name="Примечание 2 5 7 2" xfId="2032"/>
    <cellStyle name="Ввод  2 4 7 2" xfId="2033"/>
    <cellStyle name="Вычисление 2 13 2" xfId="2034"/>
    <cellStyle name="Вывод 2 4 7 2" xfId="2035"/>
    <cellStyle name="Ввод  3 2 11 2" xfId="2036"/>
    <cellStyle name="Итог 2 4 7 2" xfId="2037"/>
    <cellStyle name="Вывод 2 2 11 2" xfId="2038"/>
    <cellStyle name="Итог 2 3 7 2" xfId="2039"/>
    <cellStyle name="Вывод 2 5 7 2" xfId="2040"/>
    <cellStyle name="Примечание 3 12 2" xfId="2041"/>
    <cellStyle name="Вычисление 2 4 7 2" xfId="2042"/>
    <cellStyle name="Примечание 2 2 11 2" xfId="2043"/>
    <cellStyle name="Итог 2 5 7 2" xfId="2044"/>
    <cellStyle name="Ввод  2 2 11 2" xfId="2045"/>
    <cellStyle name="Итог 2 12 2" xfId="2046"/>
    <cellStyle name="Примечание 2 13 2" xfId="2047"/>
    <cellStyle name="Вычисление 2 5 7 2" xfId="2048"/>
    <cellStyle name="Примечание 3 2 11 2" xfId="2049"/>
    <cellStyle name="Итог 3 12 2" xfId="2050"/>
    <cellStyle name="Примечание 2 4 7 2" xfId="2051"/>
    <cellStyle name="Итог 2 2 11 2" xfId="2052"/>
    <cellStyle name="Ввод  3 2 3 7 2" xfId="2053"/>
    <cellStyle name="Вывод 3 2 3 7 2" xfId="2054"/>
    <cellStyle name="Вычисление 3 2 3 7 2" xfId="2055"/>
    <cellStyle name="Итог 3 2 3 7 2" xfId="2056"/>
    <cellStyle name="Примечание 3 2 3 7 2" xfId="2057"/>
    <cellStyle name="Ввод  3 5 7 2" xfId="2058"/>
    <cellStyle name="Вывод 3 5 7 2" xfId="2059"/>
    <cellStyle name="Вычисление 3 5 7 2" xfId="2060"/>
    <cellStyle name="Итог 3 5 7 2" xfId="2061"/>
    <cellStyle name="Примечание 3 5 7 2" xfId="2062"/>
    <cellStyle name="Ввод  2 2 4 7 2" xfId="2063"/>
    <cellStyle name="Вывод 2 2 4 7 2" xfId="2064"/>
    <cellStyle name="Вычисление 2 2 4 7 2" xfId="2065"/>
    <cellStyle name="Итог 2 2 4 7 2" xfId="2066"/>
    <cellStyle name="Примечание 2 2 4 7 2" xfId="2067"/>
    <cellStyle name="Ввод  3 2 4 7 2" xfId="2068"/>
    <cellStyle name="Вывод 3 2 4 7 2" xfId="2069"/>
    <cellStyle name="Вычисление 3 2 4 7 2" xfId="2070"/>
    <cellStyle name="Итог 3 2 4 7 2" xfId="2071"/>
    <cellStyle name="Примечание 3 2 4 7 2" xfId="2072"/>
    <cellStyle name="Ввод  3 13 2" xfId="2073"/>
    <cellStyle name="Вывод 3 13 2" xfId="2074"/>
    <cellStyle name="Вычисление 3 13 2" xfId="2075"/>
    <cellStyle name="Итог 3 13 2" xfId="2076"/>
    <cellStyle name="Примечание 3 13 2" xfId="2077"/>
    <cellStyle name="Ввод  2 2 12 2" xfId="2078"/>
    <cellStyle name="Вывод 2 2 12 2" xfId="2079"/>
    <cellStyle name="Вычисление 2 2 12 2" xfId="2080"/>
    <cellStyle name="Итог 2 2 12 2" xfId="2081"/>
    <cellStyle name="Примечание 2 2 12 2" xfId="2082"/>
    <cellStyle name="Ввод  3 2 12 2" xfId="2083"/>
    <cellStyle name="Вывод 3 2 12 2" xfId="2084"/>
    <cellStyle name="Вычисление 3 2 12 2" xfId="2085"/>
    <cellStyle name="Итог 3 2 12 2" xfId="2086"/>
    <cellStyle name="Примечание 3 2 12 2" xfId="2087"/>
    <cellStyle name="Вывод 2 5 8 2" xfId="2088"/>
    <cellStyle name="Ввод  2 4 8 2" xfId="2089"/>
    <cellStyle name="Итог 2 5 8 2" xfId="2090"/>
    <cellStyle name="Итог 2 4 8 2" xfId="2091"/>
    <cellStyle name="Ввод  2 5 8 2" xfId="2092"/>
    <cellStyle name="Примечание 2 4 8 2" xfId="2093"/>
    <cellStyle name="Вычисление 2 4 8 2" xfId="2094"/>
    <cellStyle name="Вывод 2 4 8 2" xfId="2095"/>
    <cellStyle name="Ввод  2 3 8 2" xfId="2096"/>
    <cellStyle name="Вывод 2 3 8 2" xfId="2097"/>
    <cellStyle name="Вычисление 2 3 8 2" xfId="2098"/>
    <cellStyle name="Вычисление 2 5 8 2" xfId="2099"/>
    <cellStyle name="Итог 2 3 8 2" xfId="2100"/>
    <cellStyle name="Примечание 2 5 8 2" xfId="2101"/>
    <cellStyle name="Примечание 2 3 8 2" xfId="2102"/>
    <cellStyle name="Ввод  3 3 8 2" xfId="2103"/>
    <cellStyle name="Вывод 3 3 8 2" xfId="2104"/>
    <cellStyle name="Вычисление 3 3 8 2" xfId="2105"/>
    <cellStyle name="Итог 3 3 8 2" xfId="2106"/>
    <cellStyle name="Примечание 3 3 8 2" xfId="2107"/>
    <cellStyle name="Ввод  2 2 2 8 2" xfId="2108"/>
    <cellStyle name="Вывод 2 2 2 8 2" xfId="2109"/>
    <cellStyle name="Вычисление 2 2 2 8 2" xfId="2110"/>
    <cellStyle name="Итог 2 2 2 8 2" xfId="2111"/>
    <cellStyle name="Примечание 2 2 2 8 2" xfId="2112"/>
    <cellStyle name="Ввод  3 2 2 8 2" xfId="2113"/>
    <cellStyle name="Вывод 3 2 2 8 2" xfId="2114"/>
    <cellStyle name="Вычисление 3 2 2 8 2" xfId="2115"/>
    <cellStyle name="Итог 3 2 2 8 2" xfId="2116"/>
    <cellStyle name="Примечание 3 2 2 8 2" xfId="2117"/>
    <cellStyle name="Ввод  3 4 8 2" xfId="2118"/>
    <cellStyle name="Вывод 3 4 8 2" xfId="2119"/>
    <cellStyle name="Вычисление 3 4 8 2" xfId="2120"/>
    <cellStyle name="Итог 3 4 8 2" xfId="2121"/>
    <cellStyle name="Примечание 3 4 8 2" xfId="2122"/>
    <cellStyle name="Ввод  2 2 3 8 2" xfId="2123"/>
    <cellStyle name="Вывод 2 2 3 8 2" xfId="2124"/>
    <cellStyle name="Вычисление 2 2 3 8 2" xfId="2125"/>
    <cellStyle name="Итог 2 2 3 8 2" xfId="2126"/>
    <cellStyle name="Примечание 2 2 3 8 2" xfId="2127"/>
    <cellStyle name="Ввод  3 2 3 8 2" xfId="2128"/>
    <cellStyle name="Вывод 3 2 3 8 2" xfId="2129"/>
    <cellStyle name="Вычисление 3 2 3 8 2" xfId="2130"/>
    <cellStyle name="Итог 3 2 3 8 2" xfId="2131"/>
    <cellStyle name="Примечание 3 2 3 8 2" xfId="2132"/>
    <cellStyle name="Ввод  3 5 8 2" xfId="2133"/>
    <cellStyle name="Вывод 3 5 8 2" xfId="2134"/>
    <cellStyle name="Вычисление 3 5 8 2" xfId="2135"/>
    <cellStyle name="Итог 3 5 8 2" xfId="2136"/>
    <cellStyle name="Примечание 3 5 8 2" xfId="2137"/>
    <cellStyle name="Ввод  2 2 4 8 2" xfId="2138"/>
    <cellStyle name="Вывод 2 2 4 8 2" xfId="2139"/>
    <cellStyle name="Вычисление 2 2 4 8 2" xfId="2140"/>
    <cellStyle name="Итог 2 2 4 8 2" xfId="2141"/>
    <cellStyle name="Примечание 2 2 4 8 2" xfId="2142"/>
    <cellStyle name="Ввод  3 2 4 8 2" xfId="2143"/>
    <cellStyle name="Вывод 3 2 4 8 2" xfId="2144"/>
    <cellStyle name="Вычисление 3 2 4 8 2" xfId="2145"/>
    <cellStyle name="Итог 3 2 4 8 2" xfId="2146"/>
    <cellStyle name="Примечание 3 2 4 8 2" xfId="2147"/>
    <cellStyle name="通貨 8" xfId="2148"/>
    <cellStyle name="Примечание 3 2 2 3 5" xfId="2149"/>
    <cellStyle name="Примечание 3 15" xfId="2150"/>
    <cellStyle name="Итог 3 5 3 5" xfId="2151"/>
    <cellStyle name="Вычисление 3 5 3 5" xfId="2152"/>
    <cellStyle name="Вывод 3 5 3 5" xfId="2153"/>
    <cellStyle name="Ввод  3 5 3 5" xfId="2154"/>
    <cellStyle name="Примечание 3 2 3 3 5" xfId="2155"/>
    <cellStyle name="Итог 3 2 3 3 5" xfId="2156"/>
    <cellStyle name="Вычисление 3 2 3 3 5" xfId="2157"/>
    <cellStyle name="Вывод 3 2 3 3 5" xfId="2158"/>
    <cellStyle name="Ввод  3 2 3 3 5" xfId="2159"/>
    <cellStyle name="Примечание 2 2 3 3 5" xfId="2160"/>
    <cellStyle name="Итог 2 2 3 3 5" xfId="2161"/>
    <cellStyle name="Вычисление 2 2 3 3 5" xfId="2162"/>
    <cellStyle name="Вывод 2 2 3 3 5" xfId="2163"/>
    <cellStyle name="Ввод  2 2 3 3 5" xfId="2164"/>
    <cellStyle name="Примечание 3 4 3 5" xfId="2165"/>
    <cellStyle name="Итог 3 4 3 5" xfId="2166"/>
    <cellStyle name="Вычисление 3 4 3 5" xfId="2167"/>
    <cellStyle name="Вывод 3 4 3 5" xfId="2168"/>
    <cellStyle name="Ввод  3 4 3 5" xfId="2169"/>
    <cellStyle name="Итог 3 2 2 3 5" xfId="2170"/>
    <cellStyle name="Вычисление 3 2 2 3 5" xfId="2171"/>
    <cellStyle name="Вывод 3 2 2 3 5" xfId="2172"/>
    <cellStyle name="Ввод  3 2 2 3 5" xfId="2173"/>
    <cellStyle name="Примечание 2 2 2 3 5" xfId="2174"/>
    <cellStyle name="Итог 2 2 2 3 5" xfId="2175"/>
    <cellStyle name="Вычисление 2 2 2 3 5" xfId="2176"/>
    <cellStyle name="Ввод  2 2 4 2 5" xfId="2177"/>
    <cellStyle name="Итог 2 5 2 5" xfId="2178"/>
    <cellStyle name="Итог 3 2 3 10" xfId="2179"/>
    <cellStyle name="Вычисление 3 2 3 10" xfId="2180"/>
    <cellStyle name="Заголовок 3 2 2" xfId="2181"/>
    <cellStyle name="Вывод 3 2 3 10" xfId="2182"/>
    <cellStyle name="Ввод  3 2 3 10" xfId="2183"/>
    <cellStyle name="Вычисление 2 2 14" xfId="2184"/>
    <cellStyle name="Вывод 2 2 14" xfId="2185"/>
    <cellStyle name="Ввод  2 2 14" xfId="2186"/>
    <cellStyle name="Итог 3 15" xfId="2187"/>
    <cellStyle name="Вычисление 3 15" xfId="2188"/>
    <cellStyle name="Вывод 3 15" xfId="2189"/>
    <cellStyle name="Ввод  2 16" xfId="2190"/>
    <cellStyle name="Итог 3 2 6 5" xfId="2191"/>
    <cellStyle name="Вывод 3 2 2 2 5" xfId="2192"/>
    <cellStyle name="Ввод  2 7 5" xfId="2193"/>
    <cellStyle name="Вывод 3 3 10" xfId="2194"/>
    <cellStyle name="通貨 3 4" xfId="2195"/>
    <cellStyle name="Вывод 2 2 2 3 5" xfId="2196"/>
    <cellStyle name="Примечание 3 5 2 5" xfId="2197"/>
    <cellStyle name="Ввод  2 4 2 5" xfId="2198"/>
    <cellStyle name="Примечание 2 2 3 10" xfId="2199"/>
    <cellStyle name="Ввод  3 15" xfId="2200"/>
    <cellStyle name="Вычисление 3 2 6 5" xfId="2201"/>
    <cellStyle name="Ввод  3 2 2 2 5" xfId="2202"/>
    <cellStyle name="Вывод 2 7 5" xfId="2203"/>
    <cellStyle name="Ввод  3 3 10" xfId="2204"/>
    <cellStyle name="Итог 2 15" xfId="2205"/>
    <cellStyle name="Вывод 3 4 2 5" xfId="2206"/>
    <cellStyle name="Вычисление 2 4 3 5" xfId="2207"/>
    <cellStyle name="Вывод 2 2 2 10" xfId="2208"/>
    <cellStyle name="Примечание 2 2 2 10" xfId="2209"/>
    <cellStyle name="Итог 2 4 3 5" xfId="2210"/>
    <cellStyle name="Вычисление 3 6 5" xfId="2211"/>
    <cellStyle name="Примечание 3 4 2 5" xfId="2212"/>
    <cellStyle name="Вывод 2 3 3 5" xfId="2213"/>
    <cellStyle name="Вычисление 2 2 3 2 5" xfId="2214"/>
    <cellStyle name="Примечание 2 6 5" xfId="2215"/>
    <cellStyle name="Вычисление 3 2 2 10" xfId="2216"/>
    <cellStyle name="Ввод  3 7 5" xfId="2217"/>
    <cellStyle name="Примечание 2 5 2 5" xfId="2218"/>
    <cellStyle name="Примечание 2 2 4 10" xfId="2219"/>
    <cellStyle name="Итог 2 4 10" xfId="2220"/>
    <cellStyle name="Ввод  2 2 2 3 5" xfId="2221"/>
    <cellStyle name="Итог 3 5 2 5" xfId="2222"/>
    <cellStyle name="Вывод 2 5 2 5" xfId="2223"/>
    <cellStyle name="Итог 2 2 3 10" xfId="2224"/>
    <cellStyle name="Вывод 3 2 6 5" xfId="2225"/>
    <cellStyle name="Примечание 2 2 2 2 5" xfId="2226"/>
    <cellStyle name="Вычисление 2 7 5" xfId="2227"/>
    <cellStyle name="Примечание 2 3 10" xfId="2228"/>
    <cellStyle name="Итог 3 2 4 2 5" xfId="2229"/>
    <cellStyle name="Вычисление 2 3 2 5" xfId="2230"/>
    <cellStyle name="Вывод 2 2 4 10" xfId="2231"/>
    <cellStyle name="Вывод 2 5 10" xfId="2232"/>
    <cellStyle name="Вычисление 3 3 3 5" xfId="2233"/>
    <cellStyle name="Ввод  3 5 2 5" xfId="2234"/>
    <cellStyle name="Вычисление 3 2 5 5" xfId="2235"/>
    <cellStyle name="Ввод  2 2 3 10" xfId="2236"/>
    <cellStyle name="Итог 2 2 6 5" xfId="2237"/>
    <cellStyle name="Вывод 2 2 2 2 5" xfId="2238"/>
    <cellStyle name="Вычисление 2 5 10" xfId="2239"/>
    <cellStyle name="Ввод  3 2 4 2 5" xfId="2240"/>
    <cellStyle name="Вывод 2 4 2 5" xfId="2241"/>
    <cellStyle name="Итог 3 5 10" xfId="2242"/>
    <cellStyle name="Вычисление 3 2 14" xfId="2243"/>
    <cellStyle name="Примечание 2 3 3 5" xfId="2244"/>
    <cellStyle name="Вычисление 3 2 3 2 5" xfId="2245"/>
    <cellStyle name="Примечание 2 2 5 5" xfId="2246"/>
    <cellStyle name="Вычисление 3 4 10" xfId="2247"/>
    <cellStyle name="Ввод  2 2 6 5" xfId="2248"/>
    <cellStyle name="Итог 3 3 2 5" xfId="2249"/>
    <cellStyle name="Примечание 3 2 4 10" xfId="2250"/>
    <cellStyle name="Ввод  2 3 10" xfId="2251"/>
    <cellStyle name="Ввод  2 15" xfId="2252"/>
    <cellStyle name="Обычный 5 3" xfId="2253"/>
    <cellStyle name="通貨 4 5" xfId="2254"/>
    <cellStyle name="Вычисление 3 3 10" xfId="2255"/>
    <cellStyle name="Ввод  2 6 5" xfId="2256"/>
    <cellStyle name="Вычисление 3 2 2 2 5" xfId="2257"/>
    <cellStyle name="Примечание 3 2 6 5" xfId="2258"/>
    <cellStyle name="Вывод 2 5 3 5" xfId="2259"/>
    <cellStyle name="Итог 3 2 2 2 5" xfId="2260"/>
    <cellStyle name="Вывод 2 6 5" xfId="2261"/>
    <cellStyle name="Итог 3 3 10" xfId="2262"/>
    <cellStyle name="Вычисление 2 2 4 2 5" xfId="2263"/>
    <cellStyle name="Ввод  2 5 2 5" xfId="2264"/>
    <cellStyle name="Ввод  3 5 10" xfId="2265"/>
    <cellStyle name="Примечание 2 2 14" xfId="2266"/>
    <cellStyle name="通貨 3 2 4" xfId="2267"/>
    <cellStyle name="Вычисление 2 5 3 5" xfId="2268"/>
    <cellStyle name="Примечание 2 2 3 2 5" xfId="2269"/>
    <cellStyle name="Вывод 2 2 5 5" xfId="2270"/>
    <cellStyle name="Примечание 3 2 2 10" xfId="2271"/>
    <cellStyle name="Вычисление 3 7 5" xfId="2272"/>
    <cellStyle name="Ввод  3 3 2 5" xfId="2273"/>
    <cellStyle name="Вывод 3 2 4 10" xfId="2274"/>
    <cellStyle name="Примечание 2 4 10" xfId="2275"/>
    <cellStyle name="Ввод  3 4 2 5" xfId="2276"/>
    <cellStyle name="Примечание 2 4 3 5" xfId="2277"/>
    <cellStyle name="Ввод  2 2 2 10" xfId="2278"/>
    <cellStyle name="Итог 2 2 2 10" xfId="2279"/>
    <cellStyle name="Итог 2 5 3 5" xfId="2280"/>
    <cellStyle name="Вывод 3 6 5" xfId="2281"/>
    <cellStyle name="Итог 3 4 2 5" xfId="2282"/>
    <cellStyle name="Ввод  2 3 3 5" xfId="2283"/>
    <cellStyle name="Вывод 2 2 3 2 5" xfId="2284"/>
    <cellStyle name="Примечание 3 6 5" xfId="2285"/>
    <cellStyle name="Итог 2 6 5" xfId="2286"/>
    <cellStyle name="Вывод 3 2 2 10" xfId="2287"/>
    <cellStyle name="Итог 2 3 2 5" xfId="2288"/>
    <cellStyle name="Итог 2 2 4 10" xfId="2289"/>
    <cellStyle name="Итог 2 5 10" xfId="2290"/>
    <cellStyle name="Примечание 3 3 3 5" xfId="2291"/>
    <cellStyle name="Вычисление 3 5 2 5" xfId="2292"/>
    <cellStyle name="Примечание 3 2 5 5" xfId="2293"/>
    <cellStyle name="Вычисление 2 2 3 10" xfId="2294"/>
    <cellStyle name="Ввод  3 2 6 5" xfId="2295"/>
    <cellStyle name="Итог 2 2 2 2 5" xfId="2296"/>
    <cellStyle name="Итог 2 7 5" xfId="2297"/>
    <cellStyle name="Примечание 2 5 10" xfId="2298"/>
    <cellStyle name="Заголовок 3 2 3" xfId="2299"/>
    <cellStyle name="Вычисление 3 2 4 2 5" xfId="2300"/>
    <cellStyle name="Вывод 2 3 2 5" xfId="2301"/>
    <cellStyle name="Ввод  2 2 4 10" xfId="2302"/>
    <cellStyle name="Примечание 3 2 14" xfId="2303"/>
    <cellStyle name="Вывод 3 3 3 5" xfId="2304"/>
    <cellStyle name="Примечание 3 2 3 2 5" xfId="2305"/>
    <cellStyle name="Вывод 3 2 5 5" xfId="2306"/>
    <cellStyle name="Примечание 3 4 10" xfId="2307"/>
    <cellStyle name="Вычисление 2 2 6 5" xfId="2308"/>
    <cellStyle name="Ввод  2 2 2 2 5" xfId="2309"/>
    <cellStyle name="Вычисление 2 3 10" xfId="2310"/>
    <cellStyle name="Вычисление 2 15" xfId="2311"/>
    <cellStyle name="Примечание 2 2 4 2 5" xfId="2312"/>
    <cellStyle name="Вычисление 2 4 2 5" xfId="2313"/>
    <cellStyle name="Вычисление 3 5 10" xfId="2314"/>
    <cellStyle name="Вывод 3 2 14" xfId="2315"/>
    <cellStyle name="Примечание 2 5 3 5" xfId="2316"/>
    <cellStyle name="Вывод 3 2 3 2 5" xfId="2317"/>
    <cellStyle name="Итог 2 2 5 5" xfId="2318"/>
    <cellStyle name="Вывод 3 4 10" xfId="2319"/>
    <cellStyle name="Примечание 3 7 5" xfId="2320"/>
    <cellStyle name="Вычисление 3 3 2 5" xfId="2321"/>
    <cellStyle name="Итог 3 2 4 10" xfId="2322"/>
    <cellStyle name="Вывод 2 4 10" xfId="2323"/>
    <cellStyle name="Обычный 5 2 2" xfId="2324"/>
    <cellStyle name="Вывод 2 2 4 2 5" xfId="2325"/>
    <cellStyle name="Итог 2 4 2 5" xfId="2326"/>
    <cellStyle name="Примечание 3 2 3 10" xfId="2327"/>
    <cellStyle name="Итог 2 2 14" xfId="2328"/>
    <cellStyle name="Вычисление 2 3 3 5" xfId="2329"/>
    <cellStyle name="Итог 2 2 3 2 5" xfId="2330"/>
    <cellStyle name="Ввод  2 2 5 5" xfId="2331"/>
    <cellStyle name="Итог 3 2 2 10" xfId="2332"/>
    <cellStyle name="Вывод 3 7 5" xfId="2333"/>
    <cellStyle name="Примечание 2 3 2 5" xfId="2334"/>
    <cellStyle name="Ввод  3 2 4 10" xfId="2335"/>
    <cellStyle name="Ввод  2 5 10" xfId="2336"/>
    <cellStyle name="Примечание 3 2 2 2 5" xfId="2337"/>
    <cellStyle name="Ввод  2 5 3 5" xfId="2338"/>
    <cellStyle name="Примечание 3 3 10" xfId="2339"/>
    <cellStyle name="Вычисление 2 2 2 10" xfId="2340"/>
    <cellStyle name="Ввод  2 4 3 5" xfId="2341"/>
    <cellStyle name="Примечание 2 15" xfId="2342"/>
    <cellStyle name="Ввод  3 6 5" xfId="2343"/>
    <cellStyle name="Вычисление 3 4 2 5" xfId="2344"/>
    <cellStyle name="Вывод 2 4 3 5" xfId="2345"/>
    <cellStyle name="Ввод  2 2 3 2 5" xfId="2346"/>
    <cellStyle name="Итог 3 6 5" xfId="2347"/>
    <cellStyle name="Вычисление 2 6 5" xfId="2348"/>
    <cellStyle name="Ввод  3 2 2 10" xfId="2349"/>
    <cellStyle name="Примечание 3 2 4 2 5" xfId="2350"/>
    <cellStyle name="Вычисление 2 5 2 5" xfId="2351"/>
    <cellStyle name="Вычисление 2 2 4 10" xfId="2352"/>
    <cellStyle name="Ввод  2 4 10" xfId="2353"/>
    <cellStyle name="Итог 3 3 3 5" xfId="2354"/>
    <cellStyle name="Вывод 3 5 2 5" xfId="2355"/>
    <cellStyle name="Итог 3 2 5 5" xfId="2356"/>
    <cellStyle name="Вывод 2 2 3 10" xfId="2357"/>
    <cellStyle name="Примечание 2 2 6 5" xfId="2358"/>
    <cellStyle name="Вычисление 2 2 2 2 5" xfId="2359"/>
    <cellStyle name="Примечание 2 7 5" xfId="2360"/>
    <cellStyle name="Итог 2 3 10" xfId="2361"/>
    <cellStyle name="Вывод 3 2 4 2 5" xfId="2362"/>
    <cellStyle name="Ввод  2 3 2 5" xfId="2363"/>
    <cellStyle name="Примечание 3 5 10" xfId="2364"/>
    <cellStyle name="Итог 3 2 14" xfId="2365"/>
    <cellStyle name="Ввод  3 3 3 5" xfId="2366"/>
    <cellStyle name="Итог 3 2 3 2 5" xfId="2367"/>
    <cellStyle name="Ввод  3 2 5 5" xfId="2368"/>
    <cellStyle name="Итог 3 4 10" xfId="2369"/>
    <cellStyle name="Вывод 2 2 6 5" xfId="2370"/>
    <cellStyle name="Примечание 3 3 2 5" xfId="2371"/>
    <cellStyle name="Вывод 2 3 10" xfId="2372"/>
    <cellStyle name="Вывод 2 15" xfId="2373"/>
    <cellStyle name="Итог 2 2 4 2 5" xfId="2374"/>
    <cellStyle name="Примечание 2 4 2 5" xfId="2375"/>
    <cellStyle name="Вывод 3 5 10" xfId="2376"/>
    <cellStyle name="Ввод  3 2 14" xfId="2377"/>
    <cellStyle name="Итог 2 3 3 5" xfId="2378"/>
    <cellStyle name="Ввод  3 2 3 2 5" xfId="2379"/>
    <cellStyle name="Вычисление 2 2 5 5" xfId="2380"/>
    <cellStyle name="Ввод  3 4 10" xfId="2381"/>
    <cellStyle name="Итог 3 7 5" xfId="2382"/>
    <cellStyle name="Вывод 3 3 2 5" xfId="2383"/>
    <cellStyle name="Вычисление 3 2 4 10" xfId="2384"/>
    <cellStyle name="Вычисление 2 4 10" xfId="2385"/>
    <cellStyle name="Примечание 3 5 3 5" xfId="2386"/>
    <cellStyle name="Ввод  2 2 4 3 5" xfId="2387"/>
    <cellStyle name="Вывод 2 2 4 3 5" xfId="2388"/>
    <cellStyle name="Вычисление 2 2 4 3 5" xfId="2389"/>
    <cellStyle name="Итог 2 2 4 3 5" xfId="2390"/>
    <cellStyle name="Примечание 2 2 4 3 5" xfId="2391"/>
    <cellStyle name="Ввод  3 2 4 3 5" xfId="2392"/>
    <cellStyle name="Вывод 3 2 4 3 5" xfId="2393"/>
    <cellStyle name="Вычисление 3 2 4 3 5" xfId="2394"/>
    <cellStyle name="Итог 3 2 4 3 5" xfId="2395"/>
    <cellStyle name="Примечание 3 2 4 3 5" xfId="2396"/>
    <cellStyle name="Вывод 2 16" xfId="2397"/>
    <cellStyle name="Вычисление 2 16" xfId="2398"/>
    <cellStyle name="Итог 2 16" xfId="2399"/>
    <cellStyle name="Примечание 2 16" xfId="2400"/>
    <cellStyle name="Ввод  3 16" xfId="2401"/>
    <cellStyle name="Вывод 3 16" xfId="2402"/>
    <cellStyle name="Вычисление 3 16" xfId="2403"/>
    <cellStyle name="Итог 3 16" xfId="2404"/>
    <cellStyle name="Примечание 3 16" xfId="2405"/>
    <cellStyle name="Ввод  2 2 15" xfId="2406"/>
    <cellStyle name="Вывод 2 2 15" xfId="2407"/>
    <cellStyle name="Вычисление 2 2 15" xfId="2408"/>
    <cellStyle name="Итог 2 2 15" xfId="2409"/>
    <cellStyle name="Примечание 2 2 15" xfId="2410"/>
    <cellStyle name="Ввод  3 2 15" xfId="2411"/>
    <cellStyle name="Вывод 3 2 15" xfId="2412"/>
    <cellStyle name="Вычисление 3 2 15" xfId="2413"/>
    <cellStyle name="Итог 3 2 15" xfId="2414"/>
    <cellStyle name="Примечание 3 2 15" xfId="2415"/>
    <cellStyle name="Вывод 2 5 11" xfId="2416"/>
    <cellStyle name="Ввод  2 4 11" xfId="2417"/>
    <cellStyle name="Итог 2 5 11" xfId="2418"/>
    <cellStyle name="Итог 2 4 11" xfId="2419"/>
    <cellStyle name="Ввод  2 5 11" xfId="2420"/>
    <cellStyle name="Примечание 2 4 11" xfId="2421"/>
    <cellStyle name="Вычисление 2 4 11" xfId="2422"/>
    <cellStyle name="Вывод 2 4 11" xfId="2423"/>
    <cellStyle name="Ввод  2 3 11" xfId="2424"/>
    <cellStyle name="Вывод 2 3 11" xfId="2425"/>
    <cellStyle name="Вычисление 2 3 11" xfId="2426"/>
    <cellStyle name="Вычисление 2 5 11" xfId="2427"/>
    <cellStyle name="Итог 2 3 11" xfId="2428"/>
    <cellStyle name="Примечание 2 5 11" xfId="2429"/>
    <cellStyle name="Примечание 2 3 11" xfId="2430"/>
    <cellStyle name="Ввод  3 3 11" xfId="2431"/>
    <cellStyle name="Вывод 3 3 11" xfId="2432"/>
    <cellStyle name="Вычисление 3 3 11" xfId="2433"/>
    <cellStyle name="Итог 3 3 11" xfId="2434"/>
    <cellStyle name="Примечание 3 3 11" xfId="2435"/>
    <cellStyle name="Ввод  2 2 2 11" xfId="2436"/>
    <cellStyle name="Вывод 2 2 2 11" xfId="2437"/>
    <cellStyle name="Вычисление 2 2 2 11" xfId="2438"/>
    <cellStyle name="Итог 2 2 2 11" xfId="2439"/>
    <cellStyle name="Примечание 2 2 2 11" xfId="2440"/>
    <cellStyle name="Ввод  3 2 2 11" xfId="2441"/>
    <cellStyle name="Вывод 3 2 2 11" xfId="2442"/>
    <cellStyle name="Вычисление 3 2 2 11" xfId="2443"/>
    <cellStyle name="Итог 3 2 2 11" xfId="2444"/>
    <cellStyle name="Примечание 3 2 2 11" xfId="2445"/>
    <cellStyle name="Ввод  3 4 11" xfId="2446"/>
    <cellStyle name="Вывод 3 4 11" xfId="2447"/>
    <cellStyle name="Вычисление 3 4 11" xfId="2448"/>
    <cellStyle name="Итог 3 4 11" xfId="2449"/>
    <cellStyle name="Примечание 3 4 11" xfId="2450"/>
    <cellStyle name="Ввод  2 2 3 11" xfId="2451"/>
    <cellStyle name="Вывод 2 2 3 11" xfId="2452"/>
    <cellStyle name="Вычисление 2 2 3 11" xfId="2453"/>
    <cellStyle name="Итог 2 2 3 11" xfId="2454"/>
    <cellStyle name="Примечание 2 2 3 11" xfId="2455"/>
    <cellStyle name="Ввод  3 2 3 11" xfId="2456"/>
    <cellStyle name="Вывод 3 2 3 11" xfId="2457"/>
    <cellStyle name="Вычисление 3 2 3 11" xfId="2458"/>
    <cellStyle name="Итог 3 2 3 11" xfId="2459"/>
    <cellStyle name="Примечание 3 2 3 11" xfId="2460"/>
    <cellStyle name="Ввод  3 5 11" xfId="2461"/>
    <cellStyle name="Вывод 3 5 11" xfId="2462"/>
    <cellStyle name="Вычисление 3 5 11" xfId="2463"/>
    <cellStyle name="Итог 3 5 11" xfId="2464"/>
    <cellStyle name="Примечание 3 5 11" xfId="2465"/>
    <cellStyle name="Ввод  2 2 4 11" xfId="2466"/>
    <cellStyle name="Вывод 2 2 4 11" xfId="2467"/>
    <cellStyle name="Вычисление 2 2 4 11" xfId="2468"/>
    <cellStyle name="Итог 2 2 4 11" xfId="2469"/>
    <cellStyle name="Примечание 2 2 4 11" xfId="2470"/>
    <cellStyle name="Ввод  3 2 4 11" xfId="2471"/>
    <cellStyle name="Вывод 3 2 4 11" xfId="2472"/>
    <cellStyle name="Вычисление 3 2 4 11" xfId="2473"/>
    <cellStyle name="Итог 3 2 4 11" xfId="2474"/>
    <cellStyle name="Примечание 3 2 4 11" xfId="2475"/>
    <cellStyle name="Примечание 2 7 6" xfId="2476"/>
    <cellStyle name="Итог 2 7 6" xfId="2477"/>
    <cellStyle name="Вычисление 2 7 6" xfId="2478"/>
    <cellStyle name="Вывод 2 7 6" xfId="2479"/>
    <cellStyle name="Ввод  2 7 6" xfId="2480"/>
    <cellStyle name="Ввод  2 6 6" xfId="2481"/>
    <cellStyle name="Вывод 2 6 6" xfId="2482"/>
    <cellStyle name="Вычисление 2 6 6" xfId="2483"/>
    <cellStyle name="Итог 2 6 6" xfId="2484"/>
    <cellStyle name="Примечание 2 6 6" xfId="2485"/>
    <cellStyle name="Ввод  3 6 6" xfId="2486"/>
    <cellStyle name="Вывод 3 6 6" xfId="2487"/>
    <cellStyle name="Вычисление 3 6 6" xfId="2488"/>
    <cellStyle name="Итог 3 6 6" xfId="2489"/>
    <cellStyle name="Примечание 3 6 6" xfId="2490"/>
    <cellStyle name="Ввод  2 2 5 6" xfId="2491"/>
    <cellStyle name="Вывод 2 2 5 6" xfId="2492"/>
    <cellStyle name="Вычисление 2 2 5 6" xfId="2493"/>
    <cellStyle name="Итог 2 2 5 6" xfId="2494"/>
    <cellStyle name="Примечание 2 2 5 6" xfId="2495"/>
    <cellStyle name="Ввод  3 2 5 6" xfId="2496"/>
    <cellStyle name="Вывод 3 2 5 6" xfId="2497"/>
    <cellStyle name="Вычисление 3 2 5 6" xfId="2498"/>
    <cellStyle name="Итог 3 2 5 6" xfId="2499"/>
    <cellStyle name="Примечание 3 2 5 6" xfId="2500"/>
    <cellStyle name="Вывод 2 5 2 6" xfId="2501"/>
    <cellStyle name="Ввод  2 4 2 6" xfId="2502"/>
    <cellStyle name="Итог 2 5 2 6" xfId="2503"/>
    <cellStyle name="Итог 2 4 2 6" xfId="2504"/>
    <cellStyle name="Ввод  2 5 2 6" xfId="2505"/>
    <cellStyle name="Примечание 2 4 2 6" xfId="2506"/>
    <cellStyle name="Вычисление 2 4 2 6" xfId="2507"/>
    <cellStyle name="Вывод 2 4 2 6" xfId="2508"/>
    <cellStyle name="Ввод  2 3 2 6" xfId="2509"/>
    <cellStyle name="Вывод 2 3 2 6" xfId="2510"/>
    <cellStyle name="Вычисление 2 3 2 6" xfId="2511"/>
    <cellStyle name="Вычисление 2 5 2 6" xfId="2512"/>
    <cellStyle name="Итог 2 3 2 6" xfId="2513"/>
    <cellStyle name="Примечание 2 5 2 6" xfId="2514"/>
    <cellStyle name="Примечание 2 3 2 6" xfId="2515"/>
    <cellStyle name="Ввод  3 3 2 6" xfId="2516"/>
    <cellStyle name="Вывод 3 3 2 6" xfId="2517"/>
    <cellStyle name="Вычисление 3 3 2 6" xfId="2518"/>
    <cellStyle name="Итог 3 3 2 6" xfId="2519"/>
    <cellStyle name="Примечание 3 3 2 6" xfId="2520"/>
    <cellStyle name="Ввод  2 2 2 2 6" xfId="2521"/>
    <cellStyle name="Вывод 2 2 2 2 6" xfId="2522"/>
    <cellStyle name="Вычисление 2 2 2 2 6" xfId="2523"/>
    <cellStyle name="Итог 2 2 2 2 6" xfId="2524"/>
    <cellStyle name="Примечание 2 2 2 2 6" xfId="2525"/>
    <cellStyle name="Ввод  3 2 2 2 6" xfId="2526"/>
    <cellStyle name="Вывод 3 2 2 2 6" xfId="2527"/>
    <cellStyle name="Вычисление 3 2 2 2 6" xfId="2528"/>
    <cellStyle name="Итог 3 2 2 2 6" xfId="2529"/>
    <cellStyle name="Примечание 3 2 2 2 6" xfId="2530"/>
    <cellStyle name="Ввод  3 4 2 6" xfId="2531"/>
    <cellStyle name="Вывод 3 4 2 6" xfId="2532"/>
    <cellStyle name="Вычисление 3 4 2 6" xfId="2533"/>
    <cellStyle name="Итог 3 4 2 6" xfId="2534"/>
    <cellStyle name="Примечание 3 4 2 6" xfId="2535"/>
    <cellStyle name="Ввод  2 2 3 2 6" xfId="2536"/>
    <cellStyle name="Вывод 2 2 3 2 6" xfId="2537"/>
    <cellStyle name="Вычисление 2 2 3 2 6" xfId="2538"/>
    <cellStyle name="Итог 2 2 3 2 6" xfId="2539"/>
    <cellStyle name="Примечание 2 2 3 2 6" xfId="2540"/>
    <cellStyle name="Ввод  3 2 3 2 6" xfId="2541"/>
    <cellStyle name="Вывод 3 2 3 2 6" xfId="2542"/>
    <cellStyle name="Вычисление 3 2 3 2 6" xfId="2543"/>
    <cellStyle name="Итог 3 2 3 2 6" xfId="2544"/>
    <cellStyle name="Примечание 3 2 3 2 6" xfId="2545"/>
    <cellStyle name="Ввод  3 5 2 6" xfId="2546"/>
    <cellStyle name="Вывод 3 5 2 6" xfId="2547"/>
    <cellStyle name="Вычисление 3 5 2 6" xfId="2548"/>
    <cellStyle name="Итог 3 5 2 6" xfId="2549"/>
    <cellStyle name="Примечание 3 5 2 6" xfId="2550"/>
    <cellStyle name="Ввод  2 2 4 2 6" xfId="2551"/>
    <cellStyle name="Вывод 2 2 4 2 6" xfId="2552"/>
    <cellStyle name="Вычисление 2 2 4 2 6" xfId="2553"/>
    <cellStyle name="Итог 2 2 4 2 6" xfId="2554"/>
    <cellStyle name="Примечание 2 2 4 2 6" xfId="2555"/>
    <cellStyle name="Ввод  3 2 4 2 6" xfId="2556"/>
    <cellStyle name="Вывод 3 2 4 2 6" xfId="2557"/>
    <cellStyle name="Вычисление 3 2 4 2 6" xfId="2558"/>
    <cellStyle name="Итог 3 2 4 2 6" xfId="2559"/>
    <cellStyle name="Примечание 3 2 4 2 6" xfId="2560"/>
    <cellStyle name="Ввод  3 7 6" xfId="2561"/>
    <cellStyle name="Вывод 3 7 6" xfId="2562"/>
    <cellStyle name="Вычисление 3 7 6" xfId="2563"/>
    <cellStyle name="Итог 3 7 6" xfId="2564"/>
    <cellStyle name="Примечание 3 7 6" xfId="2565"/>
    <cellStyle name="Ввод  2 2 6 6" xfId="2566"/>
    <cellStyle name="Вывод 2 2 6 6" xfId="2567"/>
    <cellStyle name="Вычисление 2 2 6 6" xfId="2568"/>
    <cellStyle name="Итог 2 2 6 6" xfId="2569"/>
    <cellStyle name="Примечание 2 2 6 6" xfId="2570"/>
    <cellStyle name="Ввод  3 2 6 6" xfId="2571"/>
    <cellStyle name="Вывод 3 2 6 6" xfId="2572"/>
    <cellStyle name="Вычисление 3 2 6 6" xfId="2573"/>
    <cellStyle name="Итог 3 2 6 6" xfId="2574"/>
    <cellStyle name="Примечание 3 2 6 6" xfId="2575"/>
    <cellStyle name="Вывод 2 5 3 6" xfId="2576"/>
    <cellStyle name="Ввод  2 4 3 6" xfId="2577"/>
    <cellStyle name="Итог 2 5 3 6" xfId="2578"/>
    <cellStyle name="Итог 2 4 3 6" xfId="2579"/>
    <cellStyle name="Ввод  2 5 3 6" xfId="2580"/>
    <cellStyle name="Примечание 2 4 3 6" xfId="2581"/>
    <cellStyle name="Вычисление 2 4 3 6" xfId="2582"/>
    <cellStyle name="Вывод 2 4 3 6" xfId="2583"/>
    <cellStyle name="Ввод  2 3 3 6" xfId="2584"/>
    <cellStyle name="Вывод 2 3 3 6" xfId="2585"/>
    <cellStyle name="Вычисление 2 3 3 6" xfId="2586"/>
    <cellStyle name="Вычисление 2 5 3 6" xfId="2587"/>
    <cellStyle name="Итог 2 3 3 6" xfId="2588"/>
    <cellStyle name="Примечание 2 5 3 6" xfId="2589"/>
    <cellStyle name="Примечание 2 3 3 6" xfId="2590"/>
    <cellStyle name="Ввод  3 3 3 6" xfId="2591"/>
    <cellStyle name="Вывод 3 3 3 6" xfId="2592"/>
    <cellStyle name="Вычисление 3 3 3 6" xfId="2593"/>
    <cellStyle name="Итог 3 3 3 6" xfId="2594"/>
    <cellStyle name="Примечание 3 3 3 6" xfId="2595"/>
    <cellStyle name="Ввод  2 2 2 3 6" xfId="2596"/>
    <cellStyle name="Вывод 2 2 2 3 6" xfId="2597"/>
    <cellStyle name="Вычисление 2 2 2 3 6" xfId="2598"/>
    <cellStyle name="Итог 2 2 2 3 6" xfId="2599"/>
    <cellStyle name="Примечание 2 2 2 3 6" xfId="2600"/>
    <cellStyle name="Ввод  3 2 2 3 6" xfId="2601"/>
    <cellStyle name="Вывод 3 2 2 3 6" xfId="2602"/>
    <cellStyle name="Вычисление 3 2 2 3 6" xfId="2603"/>
    <cellStyle name="Итог 3 2 2 3 6" xfId="2604"/>
    <cellStyle name="Примечание 3 2 2 3 6" xfId="2605"/>
    <cellStyle name="Ввод  3 4 3 6" xfId="2606"/>
    <cellStyle name="Вывод 3 4 3 6" xfId="2607"/>
    <cellStyle name="Вычисление 3 4 3 6" xfId="2608"/>
    <cellStyle name="Итог 3 4 3 6" xfId="2609"/>
    <cellStyle name="Примечание 3 4 3 6" xfId="2610"/>
    <cellStyle name="Ввод  2 2 3 3 6" xfId="2611"/>
    <cellStyle name="Вывод 2 2 3 3 6" xfId="2612"/>
    <cellStyle name="Вычисление 2 2 3 3 6" xfId="2613"/>
    <cellStyle name="Итог 2 2 3 3 6" xfId="2614"/>
    <cellStyle name="Примечание 2 2 3 3 6" xfId="2615"/>
    <cellStyle name="Ввод  3 2 3 3 6" xfId="2616"/>
    <cellStyle name="Вывод 3 2 3 3 6" xfId="2617"/>
    <cellStyle name="Вычисление 3 2 3 3 6" xfId="2618"/>
    <cellStyle name="Итог 3 2 3 3 6" xfId="2619"/>
    <cellStyle name="Примечание 3 2 3 3 6" xfId="2620"/>
    <cellStyle name="Ввод  3 5 3 6" xfId="2621"/>
    <cellStyle name="Вывод 3 5 3 6" xfId="2622"/>
    <cellStyle name="Вычисление 3 5 3 6" xfId="2623"/>
    <cellStyle name="Итог 3 5 3 6" xfId="2624"/>
    <cellStyle name="Примечание 3 5 3 6" xfId="2625"/>
    <cellStyle name="Ввод  2 2 4 3 6" xfId="2626"/>
    <cellStyle name="Вывод 2 2 4 3 6" xfId="2627"/>
    <cellStyle name="Вычисление 2 2 4 3 6" xfId="2628"/>
    <cellStyle name="Итог 2 2 4 3 6" xfId="2629"/>
    <cellStyle name="Примечание 2 2 4 3 6" xfId="2630"/>
    <cellStyle name="Ввод  3 2 4 3 6" xfId="2631"/>
    <cellStyle name="Вывод 3 2 4 3 6" xfId="2632"/>
    <cellStyle name="Вычисление 3 2 4 3 6" xfId="2633"/>
    <cellStyle name="Итог 3 2 4 3 6" xfId="2634"/>
    <cellStyle name="Примечание 3 2 4 3 6" xfId="2635"/>
    <cellStyle name="Ввод  6" xfId="2636"/>
    <cellStyle name="Вывод 6" xfId="2637"/>
    <cellStyle name="Вычисление 6" xfId="2638"/>
    <cellStyle name="Заголовок 3 3" xfId="2639"/>
    <cellStyle name="Итог 6" xfId="2640"/>
    <cellStyle name="Ввод  2 8 4" xfId="2641"/>
    <cellStyle name="Вывод 2 8 4" xfId="2642"/>
    <cellStyle name="Вычисление 2 8 4" xfId="2643"/>
    <cellStyle name="Итог 2 8 4" xfId="2644"/>
    <cellStyle name="Примечание 2 8 4" xfId="2645"/>
    <cellStyle name="Ввод  3 8 4" xfId="2646"/>
    <cellStyle name="Вывод 3 8 4" xfId="2647"/>
    <cellStyle name="Вычисление 3 8 4" xfId="2648"/>
    <cellStyle name="Итог 3 8 4" xfId="2649"/>
    <cellStyle name="Примечание 3 8 4" xfId="2650"/>
    <cellStyle name="Ввод  2 2 7 4" xfId="2651"/>
    <cellStyle name="Вывод 2 2 7 4" xfId="2652"/>
    <cellStyle name="Вычисление 2 2 7 4" xfId="2653"/>
    <cellStyle name="Итог 2 2 7 4" xfId="2654"/>
    <cellStyle name="Примечание 2 2 7 4" xfId="2655"/>
    <cellStyle name="Ввод  3 2 7 4" xfId="2656"/>
    <cellStyle name="Вывод 3 2 7 4" xfId="2657"/>
    <cellStyle name="Вычисление 3 2 7 4" xfId="2658"/>
    <cellStyle name="Итог 3 2 7 4" xfId="2659"/>
    <cellStyle name="Примечание 3 2 7 4" xfId="2660"/>
    <cellStyle name="Вывод 2 5 4 4" xfId="2661"/>
    <cellStyle name="Ввод  2 4 4 4" xfId="2662"/>
    <cellStyle name="Итог 2 5 4 4" xfId="2663"/>
    <cellStyle name="Итог 2 4 4 4" xfId="2664"/>
    <cellStyle name="Ввод  2 5 4 4" xfId="2665"/>
    <cellStyle name="Примечание 2 4 4 4" xfId="2666"/>
    <cellStyle name="Вычисление 2 4 4 4" xfId="2667"/>
    <cellStyle name="Вывод 2 4 4 4" xfId="2668"/>
    <cellStyle name="Ввод  2 3 4 4" xfId="2669"/>
    <cellStyle name="Вывод 2 3 4 4" xfId="2670"/>
    <cellStyle name="Вычисление 2 3 4 4" xfId="2671"/>
    <cellStyle name="Вычисление 2 5 4 4" xfId="2672"/>
    <cellStyle name="Итог 2 3 4 4" xfId="2673"/>
    <cellStyle name="Примечание 2 5 4 4" xfId="2674"/>
    <cellStyle name="Примечание 2 3 4 4" xfId="2675"/>
    <cellStyle name="Ввод  3 3 4 4" xfId="2676"/>
    <cellStyle name="Вывод 3 3 4 4" xfId="2677"/>
    <cellStyle name="Вычисление 3 3 4 4" xfId="2678"/>
    <cellStyle name="Итог 3 3 4 4" xfId="2679"/>
    <cellStyle name="Примечание 3 3 4 4" xfId="2680"/>
    <cellStyle name="Ввод  2 2 2 4 4" xfId="2681"/>
    <cellStyle name="Вывод 2 2 2 4 4" xfId="2682"/>
    <cellStyle name="Вычисление 2 2 2 4 4" xfId="2683"/>
    <cellStyle name="Итог 2 2 2 4 4" xfId="2684"/>
    <cellStyle name="Примечание 2 2 2 4 4" xfId="2685"/>
    <cellStyle name="Ввод  3 2 2 4 4" xfId="2686"/>
    <cellStyle name="Вывод 3 2 2 4 4" xfId="2687"/>
    <cellStyle name="Вычисление 3 2 2 4 4" xfId="2688"/>
    <cellStyle name="Итог 3 2 2 4 4" xfId="2689"/>
    <cellStyle name="Примечание 3 2 2 4 4" xfId="2690"/>
    <cellStyle name="Ввод  3 4 4 4" xfId="2691"/>
    <cellStyle name="Вывод 3 4 4 4" xfId="2692"/>
    <cellStyle name="Вычисление 3 4 4 4" xfId="2693"/>
    <cellStyle name="Итог 3 4 4 4" xfId="2694"/>
    <cellStyle name="Примечание 3 4 4 4" xfId="2695"/>
    <cellStyle name="Ввод  2 2 3 4 4" xfId="2696"/>
    <cellStyle name="Вывод 2 2 3 4 4" xfId="2697"/>
    <cellStyle name="Вычисление 2 2 3 4 4" xfId="2698"/>
    <cellStyle name="Итог 2 2 3 4 4" xfId="2699"/>
    <cellStyle name="Примечание 2 2 3 4 4" xfId="2700"/>
    <cellStyle name="Ввод  3 2 3 4 4" xfId="2701"/>
    <cellStyle name="Вывод 3 2 3 4 4" xfId="2702"/>
    <cellStyle name="Вычисление 3 2 3 4 4" xfId="2703"/>
    <cellStyle name="Итог 3 2 3 4 4" xfId="2704"/>
    <cellStyle name="Примечание 3 2 3 4 4" xfId="2705"/>
    <cellStyle name="Ввод  3 5 4 4" xfId="2706"/>
    <cellStyle name="Вывод 3 5 4 4" xfId="2707"/>
    <cellStyle name="Вычисление 3 5 4 4" xfId="2708"/>
    <cellStyle name="Итог 3 5 4 4" xfId="2709"/>
    <cellStyle name="Примечание 3 5 4 4" xfId="2710"/>
    <cellStyle name="Ввод  2 2 4 4 4" xfId="2711"/>
    <cellStyle name="Вывод 2 2 4 4 4" xfId="2712"/>
    <cellStyle name="Вычисление 2 2 4 4 4" xfId="2713"/>
    <cellStyle name="Итог 2 2 4 4 4" xfId="2714"/>
    <cellStyle name="Примечание 2 2 4 4 4" xfId="2715"/>
    <cellStyle name="Ввод  3 2 4 4 4" xfId="2716"/>
    <cellStyle name="Вывод 3 2 4 4 4" xfId="2717"/>
    <cellStyle name="Вычисление 3 2 4 4 4" xfId="2718"/>
    <cellStyle name="Итог 3 2 4 4 4" xfId="2719"/>
    <cellStyle name="Примечание 3 2 4 4 4" xfId="2720"/>
    <cellStyle name="Вычисление 2 12 4" xfId="2721"/>
    <cellStyle name="Вычисление 2 11 4" xfId="2722"/>
    <cellStyle name="Вывод 2 11 4" xfId="2723"/>
    <cellStyle name="Вывод 2 2 3 7 4" xfId="2724"/>
    <cellStyle name="Итог 3 3 7 4" xfId="2725"/>
    <cellStyle name="Итог 3 2 2 7 4" xfId="2726"/>
    <cellStyle name="Вывод 2 13 4" xfId="2727"/>
    <cellStyle name="Ввод  2 13 4" xfId="2728"/>
    <cellStyle name="Вывод 2 12 4" xfId="2729"/>
    <cellStyle name="Примечание 2 2 3 7 4" xfId="2730"/>
    <cellStyle name="Вычисление 2 2 3 7 4" xfId="2731"/>
    <cellStyle name="Итог 2 2 3 7 4" xfId="2732"/>
    <cellStyle name="Ввод  2 2 3 7 4" xfId="2733"/>
    <cellStyle name="Примечание 3 4 7 4" xfId="2734"/>
    <cellStyle name="Итог 3 4 7 4" xfId="2735"/>
    <cellStyle name="Вычисление 3 4 7 4" xfId="2736"/>
    <cellStyle name="Ввод  3 4 7 4" xfId="2737"/>
    <cellStyle name="Примечание 3 2 2 7 4" xfId="2738"/>
    <cellStyle name="Примечание 2 10 4" xfId="2739"/>
    <cellStyle name="Вычисление 3 2 2 7 4" xfId="2740"/>
    <cellStyle name="Вывод 3 2 2 7 4" xfId="2741"/>
    <cellStyle name="Примечание 2 2 2 7 4" xfId="2742"/>
    <cellStyle name="Вычисление 2 2 2 7 4" xfId="2743"/>
    <cellStyle name="Вывод 2 2 2 7 4" xfId="2744"/>
    <cellStyle name="Примечание 3 3 7 4" xfId="2745"/>
    <cellStyle name="Итог 2 10 4" xfId="2746"/>
    <cellStyle name="Вычисление 3 3 7 4" xfId="2747"/>
    <cellStyle name="Вывод 3 3 7 4" xfId="2748"/>
    <cellStyle name="Ввод  3 3 7 4" xfId="2749"/>
    <cellStyle name="Вычисление 2 10 4" xfId="2750"/>
    <cellStyle name="Вывод 2 10 4" xfId="2751"/>
    <cellStyle name="Ввод  2 10 4" xfId="2752"/>
    <cellStyle name="Ввод  2 9 4" xfId="2753"/>
    <cellStyle name="Вывод 2 9 4" xfId="2754"/>
    <cellStyle name="Вычисление 2 9 4" xfId="2755"/>
    <cellStyle name="Итог 2 9 4" xfId="2756"/>
    <cellStyle name="Ввод  2 12 4" xfId="2757"/>
    <cellStyle name="Примечание 2 11 4" xfId="2758"/>
    <cellStyle name="Примечание 2 9 4" xfId="2759"/>
    <cellStyle name="Ввод  3 2 2 7 4" xfId="2760"/>
    <cellStyle name="Итог 2 11 4" xfId="2761"/>
    <cellStyle name="Итог 2 2 2 7 4" xfId="2762"/>
    <cellStyle name="Ввод  2 2 2 7 4" xfId="2763"/>
    <cellStyle name="Вывод 3 4 7 4" xfId="2764"/>
    <cellStyle name="Ввод  2 11 4" xfId="2765"/>
    <cellStyle name="Примечание 2 3 7 4" xfId="2766"/>
    <cellStyle name="Ввод  3 9 4" xfId="2767"/>
    <cellStyle name="Вывод 3 9 4" xfId="2768"/>
    <cellStyle name="Вычисление 3 9 4" xfId="2769"/>
    <cellStyle name="Итог 3 9 4" xfId="2770"/>
    <cellStyle name="Примечание 3 9 4" xfId="2771"/>
    <cellStyle name="Ввод  2 2 8 4" xfId="2772"/>
    <cellStyle name="Вывод 2 2 8 4" xfId="2773"/>
    <cellStyle name="Вычисление 2 2 8 4" xfId="2774"/>
    <cellStyle name="Итог 2 2 8 4" xfId="2775"/>
    <cellStyle name="Примечание 2 2 8 4" xfId="2776"/>
    <cellStyle name="Ввод  3 2 8 4" xfId="2777"/>
    <cellStyle name="Вывод 3 2 8 4" xfId="2778"/>
    <cellStyle name="Вычисление 3 2 8 4" xfId="2779"/>
    <cellStyle name="Итог 3 2 8 4" xfId="2780"/>
    <cellStyle name="Примечание 3 2 8 4" xfId="2781"/>
    <cellStyle name="Вывод 2 5 5 4" xfId="2782"/>
    <cellStyle name="Ввод  2 4 5 4" xfId="2783"/>
    <cellStyle name="Итог 2 5 5 4" xfId="2784"/>
    <cellStyle name="Итог 2 4 5 4" xfId="2785"/>
    <cellStyle name="Ввод  2 5 5 4" xfId="2786"/>
    <cellStyle name="Примечание 2 4 5 4" xfId="2787"/>
    <cellStyle name="Вычисление 2 4 5 4" xfId="2788"/>
    <cellStyle name="Вывод 2 4 5 4" xfId="2789"/>
    <cellStyle name="Ввод  2 3 5 4" xfId="2790"/>
    <cellStyle name="Вывод 2 3 5 4" xfId="2791"/>
    <cellStyle name="Вычисление 2 3 5 4" xfId="2792"/>
    <cellStyle name="Вычисление 2 5 5 4" xfId="2793"/>
    <cellStyle name="Итог 2 3 5 4" xfId="2794"/>
    <cellStyle name="Примечание 2 5 5 4" xfId="2795"/>
    <cellStyle name="Примечание 2 3 5 4" xfId="2796"/>
    <cellStyle name="Ввод  3 3 5 4" xfId="2797"/>
    <cellStyle name="Вывод 3 3 5 4" xfId="2798"/>
    <cellStyle name="Вычисление 3 3 5 4" xfId="2799"/>
    <cellStyle name="Итог 3 3 5 4" xfId="2800"/>
    <cellStyle name="Примечание 3 3 5 4" xfId="2801"/>
    <cellStyle name="Ввод  2 2 2 5 4" xfId="2802"/>
    <cellStyle name="Вывод 2 2 2 5 4" xfId="2803"/>
    <cellStyle name="Вычисление 2 2 2 5 4" xfId="2804"/>
    <cellStyle name="Итог 2 2 2 5 4" xfId="2805"/>
    <cellStyle name="Примечание 2 2 2 5 4" xfId="2806"/>
    <cellStyle name="Ввод  3 2 2 5 4" xfId="2807"/>
    <cellStyle name="Вывод 3 2 2 5 4" xfId="2808"/>
    <cellStyle name="Вычисление 3 2 2 5 4" xfId="2809"/>
    <cellStyle name="Итог 3 2 2 5 4" xfId="2810"/>
    <cellStyle name="Примечание 3 2 2 5 4" xfId="2811"/>
    <cellStyle name="Ввод  3 4 5 4" xfId="2812"/>
    <cellStyle name="Вывод 3 4 5 4" xfId="2813"/>
    <cellStyle name="Вычисление 3 4 5 4" xfId="2814"/>
    <cellStyle name="Итог 3 4 5 4" xfId="2815"/>
    <cellStyle name="Примечание 3 4 5 4" xfId="2816"/>
    <cellStyle name="Ввод  2 2 3 5 4" xfId="2817"/>
    <cellStyle name="Вывод 2 2 3 5 4" xfId="2818"/>
    <cellStyle name="Вычисление 2 2 3 5 4" xfId="2819"/>
    <cellStyle name="Итог 2 2 3 5 4" xfId="2820"/>
    <cellStyle name="Примечание 2 2 3 5 4" xfId="2821"/>
    <cellStyle name="Ввод  3 2 3 5 4" xfId="2822"/>
    <cellStyle name="Вывод 3 2 3 5 4" xfId="2823"/>
    <cellStyle name="Вычисление 3 2 3 5 4" xfId="2824"/>
    <cellStyle name="Итог 3 2 3 5 4" xfId="2825"/>
    <cellStyle name="Примечание 3 2 3 5 4" xfId="2826"/>
    <cellStyle name="Ввод  3 5 5 4" xfId="2827"/>
    <cellStyle name="Вывод 3 5 5 4" xfId="2828"/>
    <cellStyle name="Вычисление 3 5 5 4" xfId="2829"/>
    <cellStyle name="Итог 3 5 5 4" xfId="2830"/>
    <cellStyle name="Примечание 3 5 5 4" xfId="2831"/>
    <cellStyle name="Ввод  2 2 4 5 4" xfId="2832"/>
    <cellStyle name="Вывод 2 2 4 5 4" xfId="2833"/>
    <cellStyle name="Вычисление 2 2 4 5 4" xfId="2834"/>
    <cellStyle name="Итог 2 2 4 5 4" xfId="2835"/>
    <cellStyle name="Примечание 2 2 4 5 4" xfId="2836"/>
    <cellStyle name="Ввод  3 2 4 5 4" xfId="2837"/>
    <cellStyle name="Вывод 3 2 4 5 4" xfId="2838"/>
    <cellStyle name="Вычисление 3 2 4 5 4" xfId="2839"/>
    <cellStyle name="Итог 3 2 4 5 4" xfId="2840"/>
    <cellStyle name="Примечание 3 2 4 5 4" xfId="2841"/>
    <cellStyle name="Итог 2 13 4" xfId="2842"/>
    <cellStyle name="Ввод  3 10 4" xfId="2843"/>
    <cellStyle name="Вывод 3 10 4" xfId="2844"/>
    <cellStyle name="Вычисление 3 10 4" xfId="2845"/>
    <cellStyle name="Итог 3 10 4" xfId="2846"/>
    <cellStyle name="Примечание 3 10 4" xfId="2847"/>
    <cellStyle name="Ввод  2 2 9 4" xfId="2848"/>
    <cellStyle name="Вывод 2 2 9 4" xfId="2849"/>
    <cellStyle name="Вычисление 2 2 9 4" xfId="2850"/>
    <cellStyle name="Итог 2 2 9 4" xfId="2851"/>
    <cellStyle name="Примечание 2 2 9 4" xfId="2852"/>
    <cellStyle name="Ввод  3 2 9 4" xfId="2853"/>
    <cellStyle name="Вывод 3 2 9 4" xfId="2854"/>
    <cellStyle name="Вычисление 3 2 9 4" xfId="2855"/>
    <cellStyle name="Итог 3 2 9 4" xfId="2856"/>
    <cellStyle name="Примечание 3 2 9 4" xfId="2857"/>
    <cellStyle name="Вывод 2 5 6 4" xfId="2858"/>
    <cellStyle name="Ввод  2 4 6 4" xfId="2859"/>
    <cellStyle name="Итог 2 5 6 4" xfId="2860"/>
    <cellStyle name="Итог 2 4 6 4" xfId="2861"/>
    <cellStyle name="Ввод  2 5 6 4" xfId="2862"/>
    <cellStyle name="Примечание 2 4 6 4" xfId="2863"/>
    <cellStyle name="Вычисление 2 4 6 4" xfId="2864"/>
    <cellStyle name="Вывод 2 4 6 4" xfId="2865"/>
    <cellStyle name="Ввод  2 3 6 4" xfId="2866"/>
    <cellStyle name="Вывод 2 3 6 4" xfId="2867"/>
    <cellStyle name="Вычисление 2 3 6 4" xfId="2868"/>
    <cellStyle name="Вычисление 2 5 6 4" xfId="2869"/>
    <cellStyle name="Итог 2 3 6 4" xfId="2870"/>
    <cellStyle name="Примечание 2 5 6 4" xfId="2871"/>
    <cellStyle name="Примечание 2 3 6 4" xfId="2872"/>
    <cellStyle name="Ввод  3 3 6 4" xfId="2873"/>
    <cellStyle name="Вывод 3 3 6 4" xfId="2874"/>
    <cellStyle name="Вычисление 3 3 6 4" xfId="2875"/>
    <cellStyle name="Итог 3 3 6 4" xfId="2876"/>
    <cellStyle name="Примечание 3 3 6 4" xfId="2877"/>
    <cellStyle name="Ввод  2 2 2 6 4" xfId="2878"/>
    <cellStyle name="Вывод 2 2 2 6 4" xfId="2879"/>
    <cellStyle name="Вычисление 2 2 2 6 4" xfId="2880"/>
    <cellStyle name="Итог 2 2 2 6 4" xfId="2881"/>
    <cellStyle name="Примечание 2 2 2 6 4" xfId="2882"/>
    <cellStyle name="Ввод  3 2 2 6 4" xfId="2883"/>
    <cellStyle name="Вывод 3 2 2 6 4" xfId="2884"/>
    <cellStyle name="Вычисление 3 2 2 6 4" xfId="2885"/>
    <cellStyle name="Итог 3 2 2 6 4" xfId="2886"/>
    <cellStyle name="Примечание 3 2 2 6 4" xfId="2887"/>
    <cellStyle name="Ввод  3 4 6 4" xfId="2888"/>
    <cellStyle name="Вывод 3 4 6 4" xfId="2889"/>
    <cellStyle name="Вычисление 3 4 6 4" xfId="2890"/>
    <cellStyle name="Итог 3 4 6 4" xfId="2891"/>
    <cellStyle name="Примечание 3 4 6 4" xfId="2892"/>
    <cellStyle name="Ввод  2 2 3 6 4" xfId="2893"/>
    <cellStyle name="Вывод 2 2 3 6 4" xfId="2894"/>
    <cellStyle name="Вычисление 2 2 3 6 4" xfId="2895"/>
    <cellStyle name="Итог 2 2 3 6 4" xfId="2896"/>
    <cellStyle name="Примечание 2 2 3 6 4" xfId="2897"/>
    <cellStyle name="Ввод  3 2 3 6 4" xfId="2898"/>
    <cellStyle name="Вывод 3 2 3 6 4" xfId="2899"/>
    <cellStyle name="Вычисление 3 2 3 6 4" xfId="2900"/>
    <cellStyle name="Итог 3 2 3 6 4" xfId="2901"/>
    <cellStyle name="Примечание 3 2 3 6 4" xfId="2902"/>
    <cellStyle name="Ввод  3 5 6 4" xfId="2903"/>
    <cellStyle name="Вывод 3 5 6 4" xfId="2904"/>
    <cellStyle name="Вычисление 3 5 6 4" xfId="2905"/>
    <cellStyle name="Итог 3 5 6 4" xfId="2906"/>
    <cellStyle name="Примечание 3 5 6 4" xfId="2907"/>
    <cellStyle name="Ввод  2 2 4 6 4" xfId="2908"/>
    <cellStyle name="Вывод 2 2 4 6 4" xfId="2909"/>
    <cellStyle name="Вычисление 2 2 4 6 4" xfId="2910"/>
    <cellStyle name="Итог 2 2 4 6 4" xfId="2911"/>
    <cellStyle name="Примечание 2 2 4 6 4" xfId="2912"/>
    <cellStyle name="Ввод  3 2 4 6 4" xfId="2913"/>
    <cellStyle name="Вывод 3 2 4 6 4" xfId="2914"/>
    <cellStyle name="Вычисление 3 2 4 6 4" xfId="2915"/>
    <cellStyle name="Итог 3 2 4 6 4" xfId="2916"/>
    <cellStyle name="Примечание 3 2 4 6 4" xfId="2917"/>
    <cellStyle name="Ввод  3 11 4" xfId="2918"/>
    <cellStyle name="Вывод 3 11 4" xfId="2919"/>
    <cellStyle name="Вычисление 3 11 4" xfId="2920"/>
    <cellStyle name="Итог 3 11 4" xfId="2921"/>
    <cellStyle name="Примечание 3 11 4" xfId="2922"/>
    <cellStyle name="Ввод  2 2 10 4" xfId="2923"/>
    <cellStyle name="Вывод 2 2 10 4" xfId="2924"/>
    <cellStyle name="Вычисление 2 2 10 4" xfId="2925"/>
    <cellStyle name="Итог 2 2 10 4" xfId="2926"/>
    <cellStyle name="Примечание 2 2 10 4" xfId="2927"/>
    <cellStyle name="Ввод  3 2 10 4" xfId="2928"/>
    <cellStyle name="Вывод 3 2 10 4" xfId="2929"/>
    <cellStyle name="Вычисление 3 2 10 4" xfId="2930"/>
    <cellStyle name="Итог 3 2 10 4" xfId="2931"/>
    <cellStyle name="Примечание 3 2 10 4" xfId="2932"/>
    <cellStyle name="Вывод 3 2 11 4" xfId="2933"/>
    <cellStyle name="Вывод 2 3 7 4" xfId="2934"/>
    <cellStyle name="Примечание 2 12 4" xfId="2935"/>
    <cellStyle name="Ввод  2 3 7 4" xfId="2936"/>
    <cellStyle name="Вывод 3 12 4" xfId="2937"/>
    <cellStyle name="Вычисление 3 2 11 4" xfId="2938"/>
    <cellStyle name="Вычисление 2 3 7 4" xfId="2939"/>
    <cellStyle name="Итог 3 2 11 4" xfId="2940"/>
    <cellStyle name="Вычисление 3 12 4" xfId="2941"/>
    <cellStyle name="Ввод  3 12 4" xfId="2942"/>
    <cellStyle name="Ввод  2 5 7 4" xfId="2943"/>
    <cellStyle name="Вычисление 2 2 11 4" xfId="2944"/>
    <cellStyle name="Примечание 2 5 7 4" xfId="2945"/>
    <cellStyle name="Ввод  2 4 7 4" xfId="2946"/>
    <cellStyle name="Вычисление 2 13 4" xfId="2947"/>
    <cellStyle name="Вывод 2 4 7 4" xfId="2948"/>
    <cellStyle name="Ввод  3 2 11 4" xfId="2949"/>
    <cellStyle name="Итог 2 4 7 4" xfId="2950"/>
    <cellStyle name="Вывод 2 2 11 4" xfId="2951"/>
    <cellStyle name="Итог 2 3 7 4" xfId="2952"/>
    <cellStyle name="Вывод 2 5 7 4" xfId="2953"/>
    <cellStyle name="Примечание 3 12 4" xfId="2954"/>
    <cellStyle name="Вычисление 2 4 7 4" xfId="2955"/>
    <cellStyle name="Примечание 2 2 11 4" xfId="2956"/>
    <cellStyle name="Итог 2 5 7 4" xfId="2957"/>
    <cellStyle name="Ввод  2 2 11 4" xfId="2958"/>
    <cellStyle name="Итог 2 12 4" xfId="2959"/>
    <cellStyle name="Примечание 2 13 4" xfId="2960"/>
    <cellStyle name="Вычисление 2 5 7 4" xfId="2961"/>
    <cellStyle name="Примечание 3 2 11 4" xfId="2962"/>
    <cellStyle name="Итог 3 12 4" xfId="2963"/>
    <cellStyle name="Примечание 2 4 7 4" xfId="2964"/>
    <cellStyle name="Итог 2 2 11 4" xfId="2965"/>
    <cellStyle name="Ввод  3 2 3 7 4" xfId="2966"/>
    <cellStyle name="Вывод 3 2 3 7 4" xfId="2967"/>
    <cellStyle name="Вычисление 3 2 3 7 4" xfId="2968"/>
    <cellStyle name="Итог 3 2 3 7 4" xfId="2969"/>
    <cellStyle name="Примечание 3 2 3 7 4" xfId="2970"/>
    <cellStyle name="Ввод  3 5 7 4" xfId="2971"/>
    <cellStyle name="Вывод 3 5 7 4" xfId="2972"/>
    <cellStyle name="Вычисление 3 5 7 4" xfId="2973"/>
    <cellStyle name="Итог 3 5 7 4" xfId="2974"/>
    <cellStyle name="Примечание 3 5 7 4" xfId="2975"/>
    <cellStyle name="Ввод  2 2 4 7 4" xfId="2976"/>
    <cellStyle name="Вывод 2 2 4 7 4" xfId="2977"/>
    <cellStyle name="Вычисление 2 2 4 7 4" xfId="2978"/>
    <cellStyle name="Итог 2 2 4 7 4" xfId="2979"/>
    <cellStyle name="Примечание 2 2 4 7 4" xfId="2980"/>
    <cellStyle name="Ввод  3 2 4 7 4" xfId="2981"/>
    <cellStyle name="Вывод 3 2 4 7 4" xfId="2982"/>
    <cellStyle name="Вычисление 3 2 4 7 4" xfId="2983"/>
    <cellStyle name="Итог 3 2 4 7 4" xfId="2984"/>
    <cellStyle name="Примечание 3 2 4 7 4" xfId="2985"/>
    <cellStyle name="Ввод  3 13 4" xfId="2986"/>
    <cellStyle name="Вывод 3 13 4" xfId="2987"/>
    <cellStyle name="Вычисление 3 13 4" xfId="2988"/>
    <cellStyle name="Итог 3 13 4" xfId="2989"/>
    <cellStyle name="Примечание 3 13 4" xfId="2990"/>
    <cellStyle name="Ввод  2 2 12 4" xfId="2991"/>
    <cellStyle name="Вывод 2 2 12 4" xfId="2992"/>
    <cellStyle name="Вычисление 2 2 12 4" xfId="2993"/>
    <cellStyle name="Итог 2 2 12 4" xfId="2994"/>
    <cellStyle name="Примечание 2 2 12 4" xfId="2995"/>
    <cellStyle name="Ввод  3 2 12 4" xfId="2996"/>
    <cellStyle name="Вывод 3 2 12 4" xfId="2997"/>
    <cellStyle name="Вычисление 3 2 12 4" xfId="2998"/>
    <cellStyle name="Итог 3 2 12 4" xfId="2999"/>
    <cellStyle name="Примечание 3 2 12 4" xfId="3000"/>
    <cellStyle name="Вывод 2 5 8 3" xfId="3001"/>
    <cellStyle name="Ввод  2 4 8 3" xfId="3002"/>
    <cellStyle name="Итог 2 5 8 3" xfId="3003"/>
    <cellStyle name="Итог 2 4 8 3" xfId="3004"/>
    <cellStyle name="Ввод  2 5 8 3" xfId="3005"/>
    <cellStyle name="Примечание 2 4 8 3" xfId="3006"/>
    <cellStyle name="Вычисление 2 4 8 3" xfId="3007"/>
    <cellStyle name="Вывод 2 4 8 3" xfId="3008"/>
    <cellStyle name="Ввод  2 3 8 3" xfId="3009"/>
    <cellStyle name="Вывод 2 3 8 3" xfId="3010"/>
    <cellStyle name="Вычисление 2 3 8 3" xfId="3011"/>
    <cellStyle name="Вычисление 2 5 8 3" xfId="3012"/>
    <cellStyle name="Итог 2 3 8 3" xfId="3013"/>
    <cellStyle name="Примечание 2 5 8 3" xfId="3014"/>
    <cellStyle name="Примечание 2 3 8 3" xfId="3015"/>
    <cellStyle name="Ввод  3 3 8 3" xfId="3016"/>
    <cellStyle name="Вывод 3 3 8 3" xfId="3017"/>
    <cellStyle name="Вычисление 3 3 8 3" xfId="3018"/>
    <cellStyle name="Итог 3 3 8 3" xfId="3019"/>
    <cellStyle name="Примечание 3 3 8 3" xfId="3020"/>
    <cellStyle name="Ввод  2 2 2 8 3" xfId="3021"/>
    <cellStyle name="Вывод 2 2 2 8 3" xfId="3022"/>
    <cellStyle name="Вычисление 2 2 2 8 3" xfId="3023"/>
    <cellStyle name="Итог 2 2 2 8 3" xfId="3024"/>
    <cellStyle name="Примечание 2 2 2 8 3" xfId="3025"/>
    <cellStyle name="Ввод  3 2 2 8 3" xfId="3026"/>
    <cellStyle name="Вывод 3 2 2 8 3" xfId="3027"/>
    <cellStyle name="Вычисление 3 2 2 8 3" xfId="3028"/>
    <cellStyle name="Итог 3 2 2 8 3" xfId="3029"/>
    <cellStyle name="Примечание 3 2 2 8 3" xfId="3030"/>
    <cellStyle name="Ввод  3 4 8 3" xfId="3031"/>
    <cellStyle name="Вывод 3 4 8 3" xfId="3032"/>
    <cellStyle name="Вычисление 3 4 8 3" xfId="3033"/>
    <cellStyle name="Итог 3 4 8 3" xfId="3034"/>
    <cellStyle name="Примечание 3 4 8 3" xfId="3035"/>
    <cellStyle name="Ввод  2 2 3 8 3" xfId="3036"/>
    <cellStyle name="Вывод 2 2 3 8 3" xfId="3037"/>
    <cellStyle name="Вычисление 2 2 3 8 3" xfId="3038"/>
    <cellStyle name="Итог 2 2 3 8 3" xfId="3039"/>
    <cellStyle name="Примечание 2 2 3 8 3" xfId="3040"/>
    <cellStyle name="Ввод  3 2 3 8 3" xfId="3041"/>
    <cellStyle name="Вывод 3 2 3 8 3" xfId="3042"/>
    <cellStyle name="Вычисление 3 2 3 8 3" xfId="3043"/>
    <cellStyle name="Итог 3 2 3 8 3" xfId="3044"/>
    <cellStyle name="Примечание 3 2 3 8 3" xfId="3045"/>
    <cellStyle name="Ввод  3 5 8 3" xfId="3046"/>
    <cellStyle name="Вывод 3 5 8 3" xfId="3047"/>
    <cellStyle name="Вычисление 3 5 8 3" xfId="3048"/>
    <cellStyle name="Итог 3 5 8 3" xfId="3049"/>
    <cellStyle name="Примечание 3 5 8 3" xfId="3050"/>
    <cellStyle name="Ввод  2 2 4 8 3" xfId="3051"/>
    <cellStyle name="Вывод 2 2 4 8 3" xfId="3052"/>
    <cellStyle name="Вычисление 2 2 4 8 3" xfId="3053"/>
    <cellStyle name="Итог 2 2 4 8 3" xfId="3054"/>
    <cellStyle name="Примечание 2 2 4 8 3" xfId="3055"/>
    <cellStyle name="Ввод  3 2 4 8 3" xfId="3056"/>
    <cellStyle name="Вывод 3 2 4 8 3" xfId="3057"/>
    <cellStyle name="Вычисление 3 2 4 8 3" xfId="3058"/>
    <cellStyle name="Итог 3 2 4 8 3" xfId="3059"/>
    <cellStyle name="Примечание 3 2 4 8 3" xfId="3060"/>
    <cellStyle name="Ввод  5 2" xfId="3061"/>
    <cellStyle name="Вывод 5 2" xfId="3062"/>
    <cellStyle name="Вычисление 5 2" xfId="3063"/>
    <cellStyle name="Итог 5 2" xfId="3064"/>
    <cellStyle name="Примечание 2 6 4 2" xfId="3065"/>
    <cellStyle name="Итог 2 6 4 2" xfId="3066"/>
    <cellStyle name="Вычисление 2 6 4 2" xfId="3067"/>
    <cellStyle name="Вывод 2 6 4 2" xfId="3068"/>
    <cellStyle name="Ввод  2 6 4 2" xfId="3069"/>
    <cellStyle name="Ввод  3 6 4 2" xfId="3070"/>
    <cellStyle name="Вывод 3 6 4 2" xfId="3071"/>
    <cellStyle name="Вычисление 3 6 4 2" xfId="3072"/>
    <cellStyle name="Итог 3 6 4 2" xfId="3073"/>
    <cellStyle name="Примечание 3 6 4 2" xfId="3074"/>
    <cellStyle name="Ввод  2 2 5 4 2" xfId="3075"/>
    <cellStyle name="Вывод 2 2 5 4 2" xfId="3076"/>
    <cellStyle name="Вычисление 2 2 5 4 2" xfId="3077"/>
    <cellStyle name="Итог 2 2 5 4 2" xfId="3078"/>
    <cellStyle name="Примечание 2 2 5 4 2" xfId="3079"/>
    <cellStyle name="Ввод  3 2 5 4 2" xfId="3080"/>
    <cellStyle name="Вывод 3 2 5 4 2" xfId="3081"/>
    <cellStyle name="Вычисление 3 2 5 4 2" xfId="3082"/>
    <cellStyle name="Итог 3 2 5 4 2" xfId="3083"/>
    <cellStyle name="Примечание 3 2 5 4 2" xfId="3084"/>
    <cellStyle name="Вывод 2 5 2 4 2" xfId="3085"/>
    <cellStyle name="Ввод  2 4 2 4 2" xfId="3086"/>
    <cellStyle name="Итог 2 5 2 4 2" xfId="3087"/>
    <cellStyle name="Итог 2 4 2 4 2" xfId="3088"/>
    <cellStyle name="Ввод  2 5 2 4 2" xfId="3089"/>
    <cellStyle name="Примечание 2 4 2 4 2" xfId="3090"/>
    <cellStyle name="Вычисление 2 4 2 4 2" xfId="3091"/>
    <cellStyle name="Вывод 2 4 2 4 2" xfId="3092"/>
    <cellStyle name="Ввод  2 3 2 4 2" xfId="3093"/>
    <cellStyle name="Вывод 2 3 2 4 2" xfId="3094"/>
    <cellStyle name="Вычисление 2 3 2 4 2" xfId="3095"/>
    <cellStyle name="Вычисление 2 5 2 4 2" xfId="3096"/>
    <cellStyle name="Итог 2 3 2 4 2" xfId="3097"/>
    <cellStyle name="Примечание 2 5 2 4 2" xfId="3098"/>
    <cellStyle name="Примечание 2 3 2 4 2" xfId="3099"/>
    <cellStyle name="Ввод  3 3 2 4 2" xfId="3100"/>
    <cellStyle name="Вывод 3 3 2 4 2" xfId="3101"/>
    <cellStyle name="Вычисление 3 3 2 4 2" xfId="3102"/>
    <cellStyle name="Итог 3 3 2 4 2" xfId="3103"/>
    <cellStyle name="Примечание 3 3 2 4 2" xfId="3104"/>
    <cellStyle name="Ввод  2 2 2 2 4 2" xfId="3105"/>
    <cellStyle name="Вывод 2 2 2 2 4 2" xfId="3106"/>
    <cellStyle name="Вычисление 2 2 2 2 4 2" xfId="3107"/>
    <cellStyle name="Итог 2 2 2 2 4 2" xfId="3108"/>
    <cellStyle name="Примечание 2 2 2 2 4 2" xfId="3109"/>
    <cellStyle name="Ввод  3 2 2 2 4 2" xfId="3110"/>
    <cellStyle name="Вывод 3 2 2 2 4 2" xfId="3111"/>
    <cellStyle name="Вычисление 3 2 2 2 4 2" xfId="3112"/>
    <cellStyle name="Итог 3 2 2 2 4 2" xfId="3113"/>
    <cellStyle name="Примечание 3 2 2 2 4 2" xfId="3114"/>
    <cellStyle name="Ввод  3 4 2 4 2" xfId="3115"/>
    <cellStyle name="Вывод 3 4 2 4 2" xfId="3116"/>
    <cellStyle name="Вычисление 3 4 2 4 2" xfId="3117"/>
    <cellStyle name="Итог 3 4 2 4 2" xfId="3118"/>
    <cellStyle name="Примечание 3 4 2 4 2" xfId="3119"/>
    <cellStyle name="Ввод  2 2 3 2 4 2" xfId="3120"/>
    <cellStyle name="Вывод 2 2 3 2 4 2" xfId="3121"/>
    <cellStyle name="Вычисление 2 2 3 2 4 2" xfId="3122"/>
    <cellStyle name="Итог 2 2 3 2 4 2" xfId="3123"/>
    <cellStyle name="Примечание 2 2 3 2 4 2" xfId="3124"/>
    <cellStyle name="Ввод  3 2 3 2 4 2" xfId="3125"/>
    <cellStyle name="Вывод 3 2 3 2 4 2" xfId="3126"/>
    <cellStyle name="Вычисление 3 2 3 2 4 2" xfId="3127"/>
    <cellStyle name="Итог 3 2 3 2 4 2" xfId="3128"/>
    <cellStyle name="Примечание 3 2 3 2 4 2" xfId="3129"/>
    <cellStyle name="Ввод  3 5 2 4 2" xfId="3130"/>
    <cellStyle name="Вывод 3 5 2 4 2" xfId="3131"/>
    <cellStyle name="Вычисление 3 5 2 4 2" xfId="3132"/>
    <cellStyle name="Итог 3 5 2 4 2" xfId="3133"/>
    <cellStyle name="Примечание 3 5 2 4 2" xfId="3134"/>
    <cellStyle name="Ввод  2 2 4 2 4 2" xfId="3135"/>
    <cellStyle name="Вывод 2 2 4 2 4 2" xfId="3136"/>
    <cellStyle name="Вычисление 2 2 4 2 4 2" xfId="3137"/>
    <cellStyle name="Итог 2 2 4 2 4 2" xfId="3138"/>
    <cellStyle name="Примечание 2 2 4 2 4 2" xfId="3139"/>
    <cellStyle name="Ввод  3 2 4 2 4 2" xfId="3140"/>
    <cellStyle name="Вывод 3 2 4 2 4 2" xfId="3141"/>
    <cellStyle name="Вычисление 3 2 4 2 4 2" xfId="3142"/>
    <cellStyle name="Итог 3 2 4 2 4 2" xfId="3143"/>
    <cellStyle name="Примечание 3 2 4 2 4 2" xfId="3144"/>
    <cellStyle name="Ввод  2 7 4 2" xfId="3145"/>
    <cellStyle name="Вывод 2 7 4 2" xfId="3146"/>
    <cellStyle name="Вычисление 2 7 4 2" xfId="3147"/>
    <cellStyle name="Итог 2 7 4 2" xfId="3148"/>
    <cellStyle name="Примечание 2 7 4 2" xfId="3149"/>
    <cellStyle name="Ввод  3 7 4 2" xfId="3150"/>
    <cellStyle name="Вывод 3 7 4 2" xfId="3151"/>
    <cellStyle name="Вычисление 3 7 4 2" xfId="3152"/>
    <cellStyle name="Итог 3 7 4 2" xfId="3153"/>
    <cellStyle name="Примечание 3 7 4 2" xfId="3154"/>
    <cellStyle name="Ввод  2 2 6 4 2" xfId="3155"/>
    <cellStyle name="Вывод 2 2 6 4 2" xfId="3156"/>
    <cellStyle name="Вычисление 2 2 6 4 2" xfId="3157"/>
    <cellStyle name="Итог 2 2 6 4 2" xfId="3158"/>
    <cellStyle name="Примечание 2 2 6 4 2" xfId="3159"/>
    <cellStyle name="Ввод  3 2 6 4 2" xfId="3160"/>
    <cellStyle name="Вывод 3 2 6 4 2" xfId="3161"/>
    <cellStyle name="Вычисление 3 2 6 4 2" xfId="3162"/>
    <cellStyle name="Итог 3 2 6 4 2" xfId="3163"/>
    <cellStyle name="Примечание 3 2 6 4 2" xfId="3164"/>
    <cellStyle name="Вывод 2 5 3 4 2" xfId="3165"/>
    <cellStyle name="Ввод  2 4 3 4 2" xfId="3166"/>
    <cellStyle name="Итог 2 5 3 4 2" xfId="3167"/>
    <cellStyle name="Итог 2 4 3 4 2" xfId="3168"/>
    <cellStyle name="Ввод  2 5 3 4 2" xfId="3169"/>
    <cellStyle name="Примечание 2 4 3 4 2" xfId="3170"/>
    <cellStyle name="Вычисление 2 4 3 4 2" xfId="3171"/>
    <cellStyle name="Вывод 2 4 3 4 2" xfId="3172"/>
    <cellStyle name="Ввод  2 3 3 4 2" xfId="3173"/>
    <cellStyle name="Вывод 2 3 3 4 2" xfId="3174"/>
    <cellStyle name="Вычисление 2 3 3 4 2" xfId="3175"/>
    <cellStyle name="Вычисление 2 5 3 4 2" xfId="3176"/>
    <cellStyle name="Итог 2 3 3 4 2" xfId="3177"/>
    <cellStyle name="Примечание 2 5 3 4 2" xfId="3178"/>
    <cellStyle name="Примечание 2 3 3 4 2" xfId="3179"/>
    <cellStyle name="Ввод  3 3 3 4 2" xfId="3180"/>
    <cellStyle name="Вывод 3 3 3 4 2" xfId="3181"/>
    <cellStyle name="Вычисление 3 3 3 4 2" xfId="3182"/>
    <cellStyle name="Итог 3 3 3 4 2" xfId="3183"/>
    <cellStyle name="Примечание 3 3 3 4 2" xfId="3184"/>
    <cellStyle name="Ввод  2 2 2 3 4 2" xfId="3185"/>
    <cellStyle name="Вывод 2 2 2 3 4 2" xfId="3186"/>
    <cellStyle name="Вычисление 2 2 2 3 4 2" xfId="3187"/>
    <cellStyle name="Итог 2 2 2 3 4 2" xfId="3188"/>
    <cellStyle name="Примечание 2 2 2 3 4 2" xfId="3189"/>
    <cellStyle name="Ввод  3 2 2 3 4 2" xfId="3190"/>
    <cellStyle name="Вывод 3 2 2 3 4 2" xfId="3191"/>
    <cellStyle name="Вычисление 3 2 2 3 4 2" xfId="3192"/>
    <cellStyle name="Итог 3 2 2 3 4 2" xfId="3193"/>
    <cellStyle name="Примечание 3 2 2 3 4 2" xfId="3194"/>
    <cellStyle name="Ввод  3 4 3 4 2" xfId="3195"/>
    <cellStyle name="Вывод 3 4 3 4 2" xfId="3196"/>
    <cellStyle name="Вычисление 3 4 3 4 2" xfId="3197"/>
    <cellStyle name="Итог 3 4 3 4 2" xfId="3198"/>
    <cellStyle name="Примечание 3 4 3 4 2" xfId="3199"/>
    <cellStyle name="Ввод  2 2 3 3 4 2" xfId="3200"/>
    <cellStyle name="Вывод 2 2 3 3 4 2" xfId="3201"/>
    <cellStyle name="Вычисление 2 2 3 3 4 2" xfId="3202"/>
    <cellStyle name="Итог 2 2 3 3 4 2" xfId="3203"/>
    <cellStyle name="Примечание 2 2 3 3 4 2" xfId="3204"/>
    <cellStyle name="Ввод  3 2 3 3 4 2" xfId="3205"/>
    <cellStyle name="Вывод 3 2 3 3 4 2" xfId="3206"/>
    <cellStyle name="Вычисление 3 2 3 3 4 2" xfId="3207"/>
    <cellStyle name="Итог 3 2 3 3 4 2" xfId="3208"/>
    <cellStyle name="Примечание 3 2 3 3 4 2" xfId="3209"/>
    <cellStyle name="Ввод  3 5 3 4 2" xfId="3210"/>
    <cellStyle name="Вывод 3 5 3 4 2" xfId="3211"/>
    <cellStyle name="Вычисление 3 5 3 4 2" xfId="3212"/>
    <cellStyle name="Итог 3 5 3 4 2" xfId="3213"/>
    <cellStyle name="Примечание 3 5 3 4 2" xfId="3214"/>
    <cellStyle name="Ввод  2 2 4 3 4 2" xfId="3215"/>
    <cellStyle name="Вывод 2 2 4 3 4 2" xfId="3216"/>
    <cellStyle name="Вычисление 2 2 4 3 4 2" xfId="3217"/>
    <cellStyle name="Итог 2 2 4 3 4 2" xfId="3218"/>
    <cellStyle name="Примечание 2 2 4 3 4 2" xfId="3219"/>
    <cellStyle name="Ввод  3 2 4 3 4 2" xfId="3220"/>
    <cellStyle name="Вывод 3 2 4 3 4 2" xfId="3221"/>
    <cellStyle name="Вычисление 3 2 4 3 4 2" xfId="3222"/>
    <cellStyle name="Итог 3 2 4 3 4 2" xfId="3223"/>
    <cellStyle name="Примечание 3 2 4 3 4 2" xfId="3224"/>
    <cellStyle name="Ввод  2 8 3 2" xfId="3225"/>
    <cellStyle name="Вывод 2 8 3 2" xfId="3226"/>
    <cellStyle name="Вычисление 2 8 3 2" xfId="3227"/>
    <cellStyle name="Итог 2 8 3 2" xfId="3228"/>
    <cellStyle name="Примечание 2 8 3 2" xfId="3229"/>
    <cellStyle name="Ввод  3 8 3 2" xfId="3230"/>
    <cellStyle name="Вывод 3 8 3 2" xfId="3231"/>
    <cellStyle name="Вычисление 3 8 3 2" xfId="3232"/>
    <cellStyle name="Итог 3 8 3 2" xfId="3233"/>
    <cellStyle name="Примечание 3 8 3 2" xfId="3234"/>
    <cellStyle name="Ввод  2 2 7 3 2" xfId="3235"/>
    <cellStyle name="Вывод 2 2 7 3 2" xfId="3236"/>
    <cellStyle name="Вычисление 2 2 7 3 2" xfId="3237"/>
    <cellStyle name="Итог 2 2 7 3 2" xfId="3238"/>
    <cellStyle name="Примечание 2 2 7 3 2" xfId="3239"/>
    <cellStyle name="Ввод  3 2 7 3 2" xfId="3240"/>
    <cellStyle name="Вывод 3 2 7 3 2" xfId="3241"/>
    <cellStyle name="Вычисление 3 2 7 3 2" xfId="3242"/>
    <cellStyle name="Итог 3 2 7 3 2" xfId="3243"/>
    <cellStyle name="Примечание 3 2 7 3 2" xfId="3244"/>
    <cellStyle name="Вывод 2 5 4 3 2" xfId="3245"/>
    <cellStyle name="Ввод  2 4 4 3 2" xfId="3246"/>
    <cellStyle name="Итог 2 5 4 3 2" xfId="3247"/>
    <cellStyle name="Итог 2 4 4 3 2" xfId="3248"/>
    <cellStyle name="Ввод  2 5 4 3 2" xfId="3249"/>
    <cellStyle name="Примечание 2 4 4 3 2" xfId="3250"/>
    <cellStyle name="Вычисление 2 4 4 3 2" xfId="3251"/>
    <cellStyle name="Вывод 2 4 4 3 2" xfId="3252"/>
    <cellStyle name="Ввод  2 3 4 3 2" xfId="3253"/>
    <cellStyle name="Вывод 2 3 4 3 2" xfId="3254"/>
    <cellStyle name="Вычисление 2 3 4 3 2" xfId="3255"/>
    <cellStyle name="Вычисление 2 5 4 3 2" xfId="3256"/>
    <cellStyle name="Итог 2 3 4 3 2" xfId="3257"/>
    <cellStyle name="Примечание 2 5 4 3 2" xfId="3258"/>
    <cellStyle name="Примечание 2 3 4 3 2" xfId="3259"/>
    <cellStyle name="Ввод  3 3 4 3 2" xfId="3260"/>
    <cellStyle name="Вывод 3 3 4 3 2" xfId="3261"/>
    <cellStyle name="Вычисление 3 3 4 3 2" xfId="3262"/>
    <cellStyle name="Итог 3 3 4 3 2" xfId="3263"/>
    <cellStyle name="Примечание 3 3 4 3 2" xfId="3264"/>
    <cellStyle name="Ввод  2 2 2 4 3 2" xfId="3265"/>
    <cellStyle name="Вывод 2 2 2 4 3 2" xfId="3266"/>
    <cellStyle name="Вычисление 2 2 2 4 3 2" xfId="3267"/>
    <cellStyle name="Итог 2 2 2 4 3 2" xfId="3268"/>
    <cellStyle name="Примечание 2 2 2 4 3 2" xfId="3269"/>
    <cellStyle name="Ввод  3 2 2 4 3 2" xfId="3270"/>
    <cellStyle name="Вывод 3 2 2 4 3 2" xfId="3271"/>
    <cellStyle name="Вычисление 3 2 2 4 3 2" xfId="3272"/>
    <cellStyle name="Итог 3 2 2 4 3 2" xfId="3273"/>
    <cellStyle name="Примечание 3 2 2 4 3 2" xfId="3274"/>
    <cellStyle name="Ввод  3 4 4 3 2" xfId="3275"/>
    <cellStyle name="Вывод 3 4 4 3 2" xfId="3276"/>
    <cellStyle name="Вычисление 3 4 4 3 2" xfId="3277"/>
    <cellStyle name="Итог 3 4 4 3 2" xfId="3278"/>
    <cellStyle name="Примечание 3 4 4 3 2" xfId="3279"/>
    <cellStyle name="Ввод  2 2 3 4 3 2" xfId="3280"/>
    <cellStyle name="Вывод 2 2 3 4 3 2" xfId="3281"/>
    <cellStyle name="Вычисление 2 2 3 4 3 2" xfId="3282"/>
    <cellStyle name="Итог 2 2 3 4 3 2" xfId="3283"/>
    <cellStyle name="Примечание 2 2 3 4 3 2" xfId="3284"/>
    <cellStyle name="Ввод  3 2 3 4 3 2" xfId="3285"/>
    <cellStyle name="Вывод 3 2 3 4 3 2" xfId="3286"/>
    <cellStyle name="Вычисление 3 2 3 4 3 2" xfId="3287"/>
    <cellStyle name="Итог 3 2 3 4 3 2" xfId="3288"/>
    <cellStyle name="Примечание 3 2 3 4 3 2" xfId="3289"/>
    <cellStyle name="Ввод  3 5 4 3 2" xfId="3290"/>
    <cellStyle name="Вывод 3 5 4 3 2" xfId="3291"/>
    <cellStyle name="Вычисление 3 5 4 3 2" xfId="3292"/>
    <cellStyle name="Итог 3 5 4 3 2" xfId="3293"/>
    <cellStyle name="Примечание 3 5 4 3 2" xfId="3294"/>
    <cellStyle name="Ввод  2 2 4 4 3 2" xfId="3295"/>
    <cellStyle name="Вывод 2 2 4 4 3 2" xfId="3296"/>
    <cellStyle name="Вычисление 2 2 4 4 3 2" xfId="3297"/>
    <cellStyle name="Итог 2 2 4 4 3 2" xfId="3298"/>
    <cellStyle name="Примечание 2 2 4 4 3 2" xfId="3299"/>
    <cellStyle name="Ввод  3 2 4 4 3 2" xfId="3300"/>
    <cellStyle name="Вывод 3 2 4 4 3 2" xfId="3301"/>
    <cellStyle name="Вычисление 3 2 4 4 3 2" xfId="3302"/>
    <cellStyle name="Итог 3 2 4 4 3 2" xfId="3303"/>
    <cellStyle name="Примечание 3 2 4 4 3 2" xfId="3304"/>
    <cellStyle name="Вычисление 2 12 3 2" xfId="3305"/>
    <cellStyle name="Вычисление 2 11 3 2" xfId="3306"/>
    <cellStyle name="Вывод 2 11 3 2" xfId="3307"/>
    <cellStyle name="Вывод 2 2 3 7 3 2" xfId="3308"/>
    <cellStyle name="Итог 3 3 7 3 2" xfId="3309"/>
    <cellStyle name="Итог 3 2 2 7 3 2" xfId="3310"/>
    <cellStyle name="Вывод 2 13 3 2" xfId="3311"/>
    <cellStyle name="Ввод  2 13 3 2" xfId="3312"/>
    <cellStyle name="Вывод 2 12 3 2" xfId="3313"/>
    <cellStyle name="Примечание 2 2 3 7 3 2" xfId="3314"/>
    <cellStyle name="Вычисление 2 2 3 7 3 2" xfId="3315"/>
    <cellStyle name="Итог 2 2 3 7 3 2" xfId="3316"/>
    <cellStyle name="Ввод  2 2 3 7 3 2" xfId="3317"/>
    <cellStyle name="Примечание 3 4 7 3 2" xfId="3318"/>
    <cellStyle name="Итог 3 4 7 3 2" xfId="3319"/>
    <cellStyle name="Вычисление 3 4 7 3 2" xfId="3320"/>
    <cellStyle name="Ввод  3 4 7 3 2" xfId="3321"/>
    <cellStyle name="Примечание 3 2 2 7 3 2" xfId="3322"/>
    <cellStyle name="Примечание 2 10 3 2" xfId="3323"/>
    <cellStyle name="Вычисление 3 2 2 7 3 2" xfId="3324"/>
    <cellStyle name="Вывод 3 2 2 7 3 2" xfId="3325"/>
    <cellStyle name="Примечание 2 2 2 7 3 2" xfId="3326"/>
    <cellStyle name="Вычисление 2 2 2 7 3 2" xfId="3327"/>
    <cellStyle name="Вывод 2 2 2 7 3 2" xfId="3328"/>
    <cellStyle name="Примечание 3 3 7 3 2" xfId="3329"/>
    <cellStyle name="Итог 2 10 3 2" xfId="3330"/>
    <cellStyle name="Вычисление 3 3 7 3 2" xfId="3331"/>
    <cellStyle name="Вывод 3 3 7 3 2" xfId="3332"/>
    <cellStyle name="Ввод  3 3 7 3 2" xfId="3333"/>
    <cellStyle name="Вычисление 2 10 3 2" xfId="3334"/>
    <cellStyle name="Вывод 2 10 3 2" xfId="3335"/>
    <cellStyle name="Ввод  2 10 3 2" xfId="3336"/>
    <cellStyle name="Ввод  2 9 3 2" xfId="3337"/>
    <cellStyle name="Вывод 2 9 3 2" xfId="3338"/>
    <cellStyle name="Вычисление 2 9 3 2" xfId="3339"/>
    <cellStyle name="Итог 2 9 3 2" xfId="3340"/>
    <cellStyle name="Ввод  2 12 3 2" xfId="3341"/>
    <cellStyle name="Примечание 2 11 3 2" xfId="3342"/>
    <cellStyle name="Примечание 2 9 3 2" xfId="3343"/>
    <cellStyle name="Ввод  3 2 2 7 3 2" xfId="3344"/>
    <cellStyle name="Итог 2 11 3 2" xfId="3345"/>
    <cellStyle name="Итог 2 2 2 7 3 2" xfId="3346"/>
    <cellStyle name="Ввод  2 2 2 7 3 2" xfId="3347"/>
    <cellStyle name="Вывод 3 4 7 3 2" xfId="3348"/>
    <cellStyle name="Ввод  2 11 3 2" xfId="3349"/>
    <cellStyle name="Примечание 2 3 7 3 2" xfId="3350"/>
    <cellStyle name="Ввод  3 9 3 2" xfId="3351"/>
    <cellStyle name="Вывод 3 9 3 2" xfId="3352"/>
    <cellStyle name="Вычисление 3 9 3 2" xfId="3353"/>
    <cellStyle name="Итог 3 9 3 2" xfId="3354"/>
    <cellStyle name="Примечание 3 9 3 2" xfId="3355"/>
    <cellStyle name="Ввод  2 2 8 3 2" xfId="3356"/>
    <cellStyle name="Вывод 2 2 8 3 2" xfId="3357"/>
    <cellStyle name="Вычисление 2 2 8 3 2" xfId="3358"/>
    <cellStyle name="Итог 2 2 8 3 2" xfId="3359"/>
    <cellStyle name="Примечание 2 2 8 3 2" xfId="3360"/>
    <cellStyle name="Ввод  3 2 8 3 2" xfId="3361"/>
    <cellStyle name="Вывод 3 2 8 3 2" xfId="3362"/>
    <cellStyle name="Вычисление 3 2 8 3 2" xfId="3363"/>
    <cellStyle name="Итог 3 2 8 3 2" xfId="3364"/>
    <cellStyle name="Примечание 3 2 8 3 2" xfId="3365"/>
    <cellStyle name="Вывод 2 5 5 3 2" xfId="3366"/>
    <cellStyle name="Ввод  2 4 5 3 2" xfId="3367"/>
    <cellStyle name="Итог 2 5 5 3 2" xfId="3368"/>
    <cellStyle name="Итог 2 4 5 3 2" xfId="3369"/>
    <cellStyle name="Ввод  2 5 5 3 2" xfId="3370"/>
    <cellStyle name="Примечание 2 4 5 3 2" xfId="3371"/>
    <cellStyle name="Вычисление 2 4 5 3 2" xfId="3372"/>
    <cellStyle name="Вывод 2 4 5 3 2" xfId="3373"/>
    <cellStyle name="Ввод  2 3 5 3 2" xfId="3374"/>
    <cellStyle name="Вывод 2 3 5 3 2" xfId="3375"/>
    <cellStyle name="Вычисление 2 3 5 3 2" xfId="3376"/>
    <cellStyle name="Вычисление 2 5 5 3 2" xfId="3377"/>
    <cellStyle name="Итог 2 3 5 3 2" xfId="3378"/>
    <cellStyle name="Примечание 2 5 5 3 2" xfId="3379"/>
    <cellStyle name="Примечание 2 3 5 3 2" xfId="3380"/>
    <cellStyle name="Ввод  3 3 5 3 2" xfId="3381"/>
    <cellStyle name="Вывод 3 3 5 3 2" xfId="3382"/>
    <cellStyle name="Вычисление 3 3 5 3 2" xfId="3383"/>
    <cellStyle name="Итог 3 3 5 3 2" xfId="3384"/>
    <cellStyle name="Примечание 3 3 5 3 2" xfId="3385"/>
    <cellStyle name="Ввод  2 2 2 5 3 2" xfId="3386"/>
    <cellStyle name="Вывод 2 2 2 5 3 2" xfId="3387"/>
    <cellStyle name="Вычисление 2 2 2 5 3 2" xfId="3388"/>
    <cellStyle name="Итог 2 2 2 5 3 2" xfId="3389"/>
    <cellStyle name="Примечание 2 2 2 5 3 2" xfId="3390"/>
    <cellStyle name="Ввод  3 2 2 5 3 2" xfId="3391"/>
    <cellStyle name="Вывод 3 2 2 5 3 2" xfId="3392"/>
    <cellStyle name="Вычисление 3 2 2 5 3 2" xfId="3393"/>
    <cellStyle name="Итог 3 2 2 5 3 2" xfId="3394"/>
    <cellStyle name="Примечание 3 2 2 5 3 2" xfId="3395"/>
    <cellStyle name="Ввод  3 4 5 3 2" xfId="3396"/>
    <cellStyle name="Вывод 3 4 5 3 2" xfId="3397"/>
    <cellStyle name="Вычисление 3 4 5 3 2" xfId="3398"/>
    <cellStyle name="Итог 3 4 5 3 2" xfId="3399"/>
    <cellStyle name="Примечание 3 4 5 3 2" xfId="3400"/>
    <cellStyle name="Ввод  2 2 3 5 3 2" xfId="3401"/>
    <cellStyle name="Вывод 2 2 3 5 3 2" xfId="3402"/>
    <cellStyle name="Вычисление 2 2 3 5 3 2" xfId="3403"/>
    <cellStyle name="Итог 2 2 3 5 3 2" xfId="3404"/>
    <cellStyle name="Примечание 2 2 3 5 3 2" xfId="3405"/>
    <cellStyle name="Ввод  3 2 3 5 3 2" xfId="3406"/>
    <cellStyle name="Вывод 3 2 3 5 3 2" xfId="3407"/>
    <cellStyle name="Вычисление 3 2 3 5 3 2" xfId="3408"/>
    <cellStyle name="Итог 3 2 3 5 3 2" xfId="3409"/>
    <cellStyle name="Примечание 3 2 3 5 3 2" xfId="3410"/>
    <cellStyle name="Ввод  3 5 5 3 2" xfId="3411"/>
    <cellStyle name="Вывод 3 5 5 3 2" xfId="3412"/>
    <cellStyle name="Вычисление 3 5 5 3 2" xfId="3413"/>
    <cellStyle name="Итог 3 5 5 3 2" xfId="3414"/>
    <cellStyle name="Примечание 3 5 5 3 2" xfId="3415"/>
    <cellStyle name="Ввод  2 2 4 5 3 2" xfId="3416"/>
    <cellStyle name="Вывод 2 2 4 5 3 2" xfId="3417"/>
    <cellStyle name="Вычисление 2 2 4 5 3 2" xfId="3418"/>
    <cellStyle name="Итог 2 2 4 5 3 2" xfId="3419"/>
    <cellStyle name="Примечание 2 2 4 5 3 2" xfId="3420"/>
    <cellStyle name="Ввод  3 2 4 5 3 2" xfId="3421"/>
    <cellStyle name="Вывод 3 2 4 5 3 2" xfId="3422"/>
    <cellStyle name="Вычисление 3 2 4 5 3 2" xfId="3423"/>
    <cellStyle name="Итог 3 2 4 5 3 2" xfId="3424"/>
    <cellStyle name="Примечание 3 2 4 5 3 2" xfId="3425"/>
    <cellStyle name="Итог 2 13 3 2" xfId="3426"/>
    <cellStyle name="Ввод  3 10 3 2" xfId="3427"/>
    <cellStyle name="Вывод 3 10 3 2" xfId="3428"/>
    <cellStyle name="Вычисление 3 10 3 2" xfId="3429"/>
    <cellStyle name="Итог 3 10 3 2" xfId="3430"/>
    <cellStyle name="Примечание 3 10 3 2" xfId="3431"/>
    <cellStyle name="Ввод  2 2 9 3 2" xfId="3432"/>
    <cellStyle name="Вывод 2 2 9 3 2" xfId="3433"/>
    <cellStyle name="Вычисление 2 2 9 3 2" xfId="3434"/>
    <cellStyle name="Итог 2 2 9 3 2" xfId="3435"/>
    <cellStyle name="Примечание 2 2 9 3 2" xfId="3436"/>
    <cellStyle name="Ввод  3 2 9 3 2" xfId="3437"/>
    <cellStyle name="Вывод 3 2 9 3 2" xfId="3438"/>
    <cellStyle name="Вычисление 3 2 9 3 2" xfId="3439"/>
    <cellStyle name="Итог 3 2 9 3 2" xfId="3440"/>
    <cellStyle name="Примечание 3 2 9 3 2" xfId="3441"/>
    <cellStyle name="Вывод 2 5 6 3 2" xfId="3442"/>
    <cellStyle name="Ввод  2 4 6 3 2" xfId="3443"/>
    <cellStyle name="Итог 2 5 6 3 2" xfId="3444"/>
    <cellStyle name="Итог 2 4 6 3 2" xfId="3445"/>
    <cellStyle name="Ввод  2 5 6 3 2" xfId="3446"/>
    <cellStyle name="Примечание 2 4 6 3 2" xfId="3447"/>
    <cellStyle name="Вычисление 2 4 6 3 2" xfId="3448"/>
    <cellStyle name="Вывод 2 4 6 3 2" xfId="3449"/>
    <cellStyle name="Ввод  2 3 6 3 2" xfId="3450"/>
    <cellStyle name="Вывод 2 3 6 3 2" xfId="3451"/>
    <cellStyle name="Вычисление 2 3 6 3 2" xfId="3452"/>
    <cellStyle name="Вычисление 2 5 6 3 2" xfId="3453"/>
    <cellStyle name="Итог 2 3 6 3 2" xfId="3454"/>
    <cellStyle name="Примечание 2 5 6 3 2" xfId="3455"/>
    <cellStyle name="Примечание 2 3 6 3 2" xfId="3456"/>
    <cellStyle name="Ввод  3 3 6 3 2" xfId="3457"/>
    <cellStyle name="Вывод 3 3 6 3 2" xfId="3458"/>
    <cellStyle name="Вычисление 3 3 6 3 2" xfId="3459"/>
    <cellStyle name="Итог 3 3 6 3 2" xfId="3460"/>
    <cellStyle name="Примечание 3 3 6 3 2" xfId="3461"/>
    <cellStyle name="Ввод  2 2 2 6 3 2" xfId="3462"/>
    <cellStyle name="Вывод 2 2 2 6 3 2" xfId="3463"/>
    <cellStyle name="Вычисление 2 2 2 6 3 2" xfId="3464"/>
    <cellStyle name="Итог 2 2 2 6 3 2" xfId="3465"/>
    <cellStyle name="Примечание 2 2 2 6 3 2" xfId="3466"/>
    <cellStyle name="Ввод  3 2 2 6 3 2" xfId="3467"/>
    <cellStyle name="Вывод 3 2 2 6 3 2" xfId="3468"/>
    <cellStyle name="Вычисление 3 2 2 6 3 2" xfId="3469"/>
    <cellStyle name="Итог 3 2 2 6 3 2" xfId="3470"/>
    <cellStyle name="Примечание 3 2 2 6 3 2" xfId="3471"/>
    <cellStyle name="Ввод  3 4 6 3 2" xfId="3472"/>
    <cellStyle name="Вывод 3 4 6 3 2" xfId="3473"/>
    <cellStyle name="Вычисление 3 4 6 3 2" xfId="3474"/>
    <cellStyle name="Итог 3 4 6 3 2" xfId="3475"/>
    <cellStyle name="Примечание 3 4 6 3 2" xfId="3476"/>
    <cellStyle name="Ввод  2 2 3 6 3 2" xfId="3477"/>
    <cellStyle name="Вывод 2 2 3 6 3 2" xfId="3478"/>
    <cellStyle name="Вычисление 2 2 3 6 3 2" xfId="3479"/>
    <cellStyle name="Итог 2 2 3 6 3 2" xfId="3480"/>
    <cellStyle name="Примечание 2 2 3 6 3 2" xfId="3481"/>
    <cellStyle name="Ввод  3 2 3 6 3 2" xfId="3482"/>
    <cellStyle name="Вывод 3 2 3 6 3 2" xfId="3483"/>
    <cellStyle name="Вычисление 3 2 3 6 3 2" xfId="3484"/>
    <cellStyle name="Итог 3 2 3 6 3 2" xfId="3485"/>
    <cellStyle name="Примечание 3 2 3 6 3 2" xfId="3486"/>
    <cellStyle name="Ввод  3 5 6 3 2" xfId="3487"/>
    <cellStyle name="Вывод 3 5 6 3 2" xfId="3488"/>
    <cellStyle name="Вычисление 3 5 6 3 2" xfId="3489"/>
    <cellStyle name="Итог 3 5 6 3 2" xfId="3490"/>
    <cellStyle name="Примечание 3 5 6 3 2" xfId="3491"/>
    <cellStyle name="Ввод  2 2 4 6 3 2" xfId="3492"/>
    <cellStyle name="Вывод 2 2 4 6 3 2" xfId="3493"/>
    <cellStyle name="Вычисление 2 2 4 6 3 2" xfId="3494"/>
    <cellStyle name="Итог 2 2 4 6 3 2" xfId="3495"/>
    <cellStyle name="Примечание 2 2 4 6 3 2" xfId="3496"/>
    <cellStyle name="Ввод  3 2 4 6 3 2" xfId="3497"/>
    <cellStyle name="Вывод 3 2 4 6 3 2" xfId="3498"/>
    <cellStyle name="Вычисление 3 2 4 6 3 2" xfId="3499"/>
    <cellStyle name="Итог 3 2 4 6 3 2" xfId="3500"/>
    <cellStyle name="Примечание 3 2 4 6 3 2" xfId="3501"/>
    <cellStyle name="Ввод  3 11 3 2" xfId="3502"/>
    <cellStyle name="Вывод 3 11 3 2" xfId="3503"/>
    <cellStyle name="Вычисление 3 11 3 2" xfId="3504"/>
    <cellStyle name="Итог 3 11 3 2" xfId="3505"/>
    <cellStyle name="Примечание 3 11 3 2" xfId="3506"/>
    <cellStyle name="Ввод  2 2 10 3 2" xfId="3507"/>
    <cellStyle name="Вывод 2 2 10 3 2" xfId="3508"/>
    <cellStyle name="Вычисление 2 2 10 3 2" xfId="3509"/>
    <cellStyle name="Итог 2 2 10 3 2" xfId="3510"/>
    <cellStyle name="Примечание 2 2 10 3 2" xfId="3511"/>
    <cellStyle name="Ввод  3 2 10 3 2" xfId="3512"/>
    <cellStyle name="Вывод 3 2 10 3 2" xfId="3513"/>
    <cellStyle name="Вычисление 3 2 10 3 2" xfId="3514"/>
    <cellStyle name="Итог 3 2 10 3 2" xfId="3515"/>
    <cellStyle name="Примечание 3 2 10 3 2" xfId="3516"/>
    <cellStyle name="Вывод 3 2 11 3 2" xfId="3517"/>
    <cellStyle name="Вывод 2 3 7 3 2" xfId="3518"/>
    <cellStyle name="Примечание 2 12 3 2" xfId="3519"/>
    <cellStyle name="Ввод  2 3 7 3 2" xfId="3520"/>
    <cellStyle name="Вывод 3 12 3 2" xfId="3521"/>
    <cellStyle name="Вычисление 3 2 11 3 2" xfId="3522"/>
    <cellStyle name="Вычисление 2 3 7 3 2" xfId="3523"/>
    <cellStyle name="Итог 3 2 11 3 2" xfId="3524"/>
    <cellStyle name="Вычисление 3 12 3 2" xfId="3525"/>
    <cellStyle name="Ввод  3 12 3 2" xfId="3526"/>
    <cellStyle name="Ввод  2 5 7 3 2" xfId="3527"/>
    <cellStyle name="Вычисление 2 2 11 3 2" xfId="3528"/>
    <cellStyle name="Примечание 2 5 7 3 2" xfId="3529"/>
    <cellStyle name="Ввод  2 4 7 3 2" xfId="3530"/>
    <cellStyle name="Вычисление 2 13 3 2" xfId="3531"/>
    <cellStyle name="Вывод 2 4 7 3 2" xfId="3532"/>
    <cellStyle name="Ввод  3 2 11 3 2" xfId="3533"/>
    <cellStyle name="Итог 2 4 7 3 2" xfId="3534"/>
    <cellStyle name="Вывод 2 2 11 3 2" xfId="3535"/>
    <cellStyle name="Итог 2 3 7 3 2" xfId="3536"/>
    <cellStyle name="Вывод 2 5 7 3 2" xfId="3537"/>
    <cellStyle name="Примечание 3 12 3 2" xfId="3538"/>
    <cellStyle name="Вычисление 2 4 7 3 2" xfId="3539"/>
    <cellStyle name="Примечание 2 2 11 3 2" xfId="3540"/>
    <cellStyle name="Итог 2 5 7 3 2" xfId="3541"/>
    <cellStyle name="Ввод  2 2 11 3 2" xfId="3542"/>
    <cellStyle name="Итог 2 12 3 2" xfId="3543"/>
    <cellStyle name="Примечание 2 13 3 2" xfId="3544"/>
    <cellStyle name="Вычисление 2 5 7 3 2" xfId="3545"/>
    <cellStyle name="Примечание 3 2 11 3 2" xfId="3546"/>
    <cellStyle name="Итог 3 12 3 2" xfId="3547"/>
    <cellStyle name="Примечание 2 4 7 3 2" xfId="3548"/>
    <cellStyle name="Итог 2 2 11 3 2" xfId="3549"/>
    <cellStyle name="Ввод  3 2 3 7 3 2" xfId="3550"/>
    <cellStyle name="Вывод 3 2 3 7 3 2" xfId="3551"/>
    <cellStyle name="Вычисление 3 2 3 7 3 2" xfId="3552"/>
    <cellStyle name="Итог 3 2 3 7 3 2" xfId="3553"/>
    <cellStyle name="Примечание 3 2 3 7 3 2" xfId="3554"/>
    <cellStyle name="Ввод  3 5 7 3 2" xfId="3555"/>
    <cellStyle name="Вывод 3 5 7 3 2" xfId="3556"/>
    <cellStyle name="Вычисление 3 5 7 3 2" xfId="3557"/>
    <cellStyle name="Итог 3 5 7 3 2" xfId="3558"/>
    <cellStyle name="Примечание 3 5 7 3 2" xfId="3559"/>
    <cellStyle name="Ввод  2 2 4 7 3 2" xfId="3560"/>
    <cellStyle name="Вывод 2 2 4 7 3 2" xfId="3561"/>
    <cellStyle name="Вычисление 2 2 4 7 3 2" xfId="3562"/>
    <cellStyle name="Итог 2 2 4 7 3 2" xfId="3563"/>
    <cellStyle name="Примечание 2 2 4 7 3 2" xfId="3564"/>
    <cellStyle name="Ввод  3 2 4 7 3 2" xfId="3565"/>
    <cellStyle name="Вывод 3 2 4 7 3 2" xfId="3566"/>
    <cellStyle name="Вычисление 3 2 4 7 3 2" xfId="3567"/>
    <cellStyle name="Итог 3 2 4 7 3 2" xfId="3568"/>
    <cellStyle name="Примечание 3 2 4 7 3 2" xfId="3569"/>
    <cellStyle name="Ввод  3 13 3 2" xfId="3570"/>
    <cellStyle name="Вывод 3 13 3 2" xfId="3571"/>
    <cellStyle name="Вычисление 3 13 3 2" xfId="3572"/>
    <cellStyle name="Итог 3 13 3 2" xfId="3573"/>
    <cellStyle name="Примечание 3 13 3 2" xfId="3574"/>
    <cellStyle name="Ввод  2 2 12 3 2" xfId="3575"/>
    <cellStyle name="Вывод 2 2 12 3 2" xfId="3576"/>
    <cellStyle name="Вычисление 2 2 12 3 2" xfId="3577"/>
    <cellStyle name="Итог 2 2 12 3 2" xfId="3578"/>
    <cellStyle name="Примечание 2 2 12 3 2" xfId="3579"/>
    <cellStyle name="Ввод  3 2 12 3 2" xfId="3580"/>
    <cellStyle name="Вывод 3 2 12 3 2" xfId="3581"/>
    <cellStyle name="Вычисление 3 2 12 3 2" xfId="3582"/>
    <cellStyle name="Итог 3 2 12 3 2" xfId="3583"/>
    <cellStyle name="Примечание 3 2 12 3 2" xfId="3584"/>
    <cellStyle name="Примечание 3 2 2 2 3 2" xfId="3585"/>
    <cellStyle name="Итог 2 7 3 2" xfId="3586"/>
    <cellStyle name="Примечание 2 4 9 2" xfId="3587"/>
    <cellStyle name="Итог 2 2 4 9 2" xfId="3588"/>
    <cellStyle name="Вывод 3 2 2 2 3 2" xfId="3589"/>
    <cellStyle name="Итог 2 6 3 2" xfId="3590"/>
    <cellStyle name="Примечание 3 2 2 9 2" xfId="3591"/>
    <cellStyle name="Итог 2 5 2 3 2" xfId="3592"/>
    <cellStyle name="Ввод  2 2 4 2 3 2" xfId="3593"/>
    <cellStyle name="Примечание 2 2 13 2" xfId="3594"/>
    <cellStyle name="Вычисление 3 2 3 9 2" xfId="3595"/>
    <cellStyle name="Ввод  3 3 2 3 2" xfId="3596"/>
    <cellStyle name="Ввод  2 3 9 2" xfId="3597"/>
    <cellStyle name="Вывод 3 2 4 9 2" xfId="3598"/>
    <cellStyle name="Ввод  2 6 3 2" xfId="3599"/>
    <cellStyle name="Вычисление 3 4 9 2" xfId="3600"/>
    <cellStyle name="Примечание 2 4 2 3 2" xfId="3601"/>
    <cellStyle name="Итог 2 2 4 2 3 2" xfId="3602"/>
    <cellStyle name="Вычисление 2 3 9 2" xfId="3603"/>
    <cellStyle name="Итог 3 2 4 2 3 2" xfId="3604"/>
    <cellStyle name="Примечание 3 2 4 2 3 2" xfId="3605"/>
    <cellStyle name="Ввод  2 7 3 2" xfId="3606"/>
    <cellStyle name="Вывод 2 7 3 2" xfId="3607"/>
    <cellStyle name="Примечание 2 7 3 2" xfId="3608"/>
    <cellStyle name="Ввод  3 7 3 2" xfId="3609"/>
    <cellStyle name="Вывод 3 7 3 2" xfId="3610"/>
    <cellStyle name="Вычисление 2 7 3 2" xfId="3611"/>
    <cellStyle name="Вывод 2 2 2 9 2" xfId="3612"/>
    <cellStyle name="Ввод  3 14 2" xfId="3613"/>
    <cellStyle name="Примечание 2 2 6 3 2" xfId="3614"/>
    <cellStyle name="Вычисление 3 2 13 2" xfId="3615"/>
    <cellStyle name="Примечание 2 2 3 2 3 2" xfId="3616"/>
    <cellStyle name="Итог 3 2 4 9 2" xfId="3617"/>
    <cellStyle name="Вычисление 3 7 3 2" xfId="3618"/>
    <cellStyle name="Примечание 2 2 5 3 2" xfId="3619"/>
    <cellStyle name="Примечание 2 14 2" xfId="3620"/>
    <cellStyle name="Вывод 3 14 2" xfId="3621"/>
    <cellStyle name="Ввод  3 2 6 3 2" xfId="3622"/>
    <cellStyle name="Ввод  3 4 2 3 2" xfId="3623"/>
    <cellStyle name="Ввод  3 3 9 2" xfId="3624"/>
    <cellStyle name="Вычисление 2 2 6 3 2" xfId="3625"/>
    <cellStyle name="Вычисление 3 2 4 9 2" xfId="3626"/>
    <cellStyle name="Вывод 2 3 9 2" xfId="3627"/>
    <cellStyle name="Итог 2 2 6 3 2" xfId="3628"/>
    <cellStyle name="Вывод 2 2 6 3 2" xfId="3629"/>
    <cellStyle name="Ввод  3 2 4 2 3 2" xfId="3630"/>
    <cellStyle name="Примечание 3 2 6 3 2" xfId="3631"/>
    <cellStyle name="Ввод  3 5 9 2" xfId="3632"/>
    <cellStyle name="Итог 3 6 3 2" xfId="3633"/>
    <cellStyle name="Вывод 3 4 2 3 2" xfId="3634"/>
    <cellStyle name="Итог 3 7 3 2" xfId="3635"/>
    <cellStyle name="Вычисление 3 2 3 2 3 2" xfId="3636"/>
    <cellStyle name="Итог 3 4 9 2" xfId="3637"/>
    <cellStyle name="Вычисление 3 14 2" xfId="3638"/>
    <cellStyle name="Вывод 3 2 6 3 2" xfId="3639"/>
    <cellStyle name="Вывод 2 2 3 2 3 2" xfId="3640"/>
    <cellStyle name="Вывод 3 2 4 2 3 2" xfId="3641"/>
    <cellStyle name="Вывод 2 5 3 3 2" xfId="3642"/>
    <cellStyle name="Итог 3 3 2 3 2" xfId="3643"/>
    <cellStyle name="Примечание 3 7 3 2" xfId="3644"/>
    <cellStyle name="Вывод 2 2 5 3 2" xfId="3645"/>
    <cellStyle name="Вычисление 2 4 2 3 2" xfId="3646"/>
    <cellStyle name="Примечание 3 4 9 2" xfId="3647"/>
    <cellStyle name="Вычисление 3 2 6 3 2" xfId="3648"/>
    <cellStyle name="Вычисление 3 2 4 2 3 2" xfId="3649"/>
    <cellStyle name="Ввод  2 4 3 3 2" xfId="3650"/>
    <cellStyle name="Итог 2 14 2" xfId="3651"/>
    <cellStyle name="Ввод  2 2 6 3 2" xfId="3652"/>
    <cellStyle name="Итог 3 3 9 2" xfId="3653"/>
    <cellStyle name="Примечание 2 2 4 2 3 2" xfId="3654"/>
    <cellStyle name="Вывод 2 4 2 3 2" xfId="3655"/>
    <cellStyle name="Итог 3 2 6 3 2" xfId="3656"/>
    <cellStyle name="Обычный 5 4" xfId="3657"/>
    <cellStyle name="Примечание 2 7 2 2" xfId="3658"/>
    <cellStyle name="Итог 2 7 2 2" xfId="3659"/>
    <cellStyle name="Вычисление 2 7 2 2" xfId="3660"/>
    <cellStyle name="Вывод 2 7 2 2" xfId="3661"/>
    <cellStyle name="Ввод  2 7 2 2" xfId="3662"/>
    <cellStyle name="Ввод  2 6 2 2" xfId="3663"/>
    <cellStyle name="Вывод 2 6 2 2" xfId="3664"/>
    <cellStyle name="Вычисление 2 6 2 2" xfId="3665"/>
    <cellStyle name="Итог 2 6 2 2" xfId="3666"/>
    <cellStyle name="Примечание 2 6 2 2" xfId="3667"/>
    <cellStyle name="Ввод  3 6 2 2" xfId="3668"/>
    <cellStyle name="Вывод 3 6 2 2" xfId="3669"/>
    <cellStyle name="Вычисление 3 6 2 2" xfId="3670"/>
    <cellStyle name="Итог 3 6 2 2" xfId="3671"/>
    <cellStyle name="Примечание 3 6 2 2" xfId="3672"/>
    <cellStyle name="Ввод  2 2 5 2 2" xfId="3673"/>
    <cellStyle name="Вывод 2 2 5 2 2" xfId="3674"/>
    <cellStyle name="Вычисление 2 2 5 2 2" xfId="3675"/>
    <cellStyle name="Итог 2 2 5 2 2" xfId="3676"/>
    <cellStyle name="Примечание 2 2 5 2 2" xfId="3677"/>
    <cellStyle name="Ввод  3 2 5 2 2" xfId="3678"/>
    <cellStyle name="Вывод 3 2 5 2 2" xfId="3679"/>
    <cellStyle name="Вычисление 3 2 5 2 2" xfId="3680"/>
    <cellStyle name="Итог 3 2 5 2 2" xfId="3681"/>
    <cellStyle name="Примечание 3 2 5 2 2" xfId="3682"/>
    <cellStyle name="Вывод 2 5 2 2 2" xfId="3683"/>
    <cellStyle name="Ввод  2 4 2 2 2" xfId="3684"/>
    <cellStyle name="Итог 2 5 2 2 2" xfId="3685"/>
    <cellStyle name="Итог 2 4 2 2 2" xfId="3686"/>
    <cellStyle name="Ввод  2 5 2 2 2" xfId="3687"/>
    <cellStyle name="Примечание 2 4 2 2 2" xfId="3688"/>
    <cellStyle name="Вычисление 2 4 2 2 2" xfId="3689"/>
    <cellStyle name="Вывод 2 4 2 2 2" xfId="3690"/>
    <cellStyle name="Ввод  2 3 2 2 2" xfId="3691"/>
    <cellStyle name="Вывод 2 3 2 2 2" xfId="3692"/>
    <cellStyle name="Вычисление 2 3 2 2 2" xfId="3693"/>
    <cellStyle name="Вычисление 2 5 2 2 2" xfId="3694"/>
    <cellStyle name="Итог 2 3 2 2 2" xfId="3695"/>
    <cellStyle name="Примечание 2 5 2 2 2" xfId="3696"/>
    <cellStyle name="Примечание 2 3 2 2 2" xfId="3697"/>
    <cellStyle name="Ввод  3 3 2 2 2" xfId="3698"/>
    <cellStyle name="Вывод 3 3 2 2 2" xfId="3699"/>
    <cellStyle name="Вычисление 3 3 2 2 2" xfId="3700"/>
    <cellStyle name="Итог 3 3 2 2 2" xfId="3701"/>
    <cellStyle name="Примечание 3 3 2 2 2" xfId="3702"/>
    <cellStyle name="Ввод  2 2 2 2 2 2" xfId="3703"/>
    <cellStyle name="Вывод 2 2 2 2 2 2" xfId="3704"/>
    <cellStyle name="Вычисление 2 2 2 2 2 2" xfId="3705"/>
    <cellStyle name="Итог 2 2 2 2 2 2" xfId="3706"/>
    <cellStyle name="Примечание 2 2 2 2 2 2" xfId="3707"/>
    <cellStyle name="Ввод  3 2 2 2 2 2" xfId="3708"/>
    <cellStyle name="Вывод 3 2 2 2 2 2" xfId="3709"/>
    <cellStyle name="Вычисление 3 2 2 2 2 2" xfId="3710"/>
    <cellStyle name="Итог 3 2 2 2 2 2" xfId="3711"/>
    <cellStyle name="Примечание 3 2 2 2 2 2" xfId="3712"/>
    <cellStyle name="Ввод  3 4 2 2 2" xfId="3713"/>
    <cellStyle name="Вывод 3 4 2 2 2" xfId="3714"/>
    <cellStyle name="Вычисление 3 4 2 2 2" xfId="3715"/>
    <cellStyle name="Итог 3 4 2 2 2" xfId="3716"/>
    <cellStyle name="Примечание 3 4 2 2 2" xfId="3717"/>
    <cellStyle name="Ввод  2 2 3 2 2 2" xfId="3718"/>
    <cellStyle name="Вывод 2 2 3 2 2 2" xfId="3719"/>
    <cellStyle name="Вычисление 2 2 3 2 2 2" xfId="3720"/>
    <cellStyle name="Итог 2 2 3 2 2 2" xfId="3721"/>
    <cellStyle name="Примечание 2 2 3 2 2 2" xfId="3722"/>
    <cellStyle name="Ввод  3 2 3 2 2 2" xfId="3723"/>
    <cellStyle name="Вывод 3 2 3 2 2 2" xfId="3724"/>
    <cellStyle name="Вычисление 3 2 3 2 2 2" xfId="3725"/>
    <cellStyle name="Итог 3 2 3 2 2 2" xfId="3726"/>
    <cellStyle name="Примечание 3 2 3 2 2 2" xfId="3727"/>
    <cellStyle name="Ввод  3 5 2 2 2" xfId="3728"/>
    <cellStyle name="Вывод 3 5 2 2 2" xfId="3729"/>
    <cellStyle name="Вычисление 3 5 2 2 2" xfId="3730"/>
    <cellStyle name="Итог 3 5 2 2 2" xfId="3731"/>
    <cellStyle name="Примечание 3 5 2 2 2" xfId="3732"/>
    <cellStyle name="Ввод  2 2 4 2 2 2" xfId="3733"/>
    <cellStyle name="Вывод 2 2 4 2 2 2" xfId="3734"/>
    <cellStyle name="Вычисление 2 2 4 2 2 2" xfId="3735"/>
    <cellStyle name="Итог 2 2 4 2 2 2" xfId="3736"/>
    <cellStyle name="Примечание 2 2 4 2 2 2" xfId="3737"/>
    <cellStyle name="Ввод  3 2 4 2 2 2" xfId="3738"/>
    <cellStyle name="Вывод 3 2 4 2 2 2" xfId="3739"/>
    <cellStyle name="Вычисление 3 2 4 2 2 2" xfId="3740"/>
    <cellStyle name="Итог 3 2 4 2 2 2" xfId="3741"/>
    <cellStyle name="Примечание 3 2 4 2 2 2" xfId="3742"/>
    <cellStyle name="Обычный 5 2 3" xfId="3743"/>
    <cellStyle name="Ввод  3 7 2 2" xfId="3744"/>
    <cellStyle name="Вывод 3 7 2 2" xfId="3745"/>
    <cellStyle name="Вычисление 3 7 2 2" xfId="3746"/>
    <cellStyle name="Итог 3 7 2 2" xfId="3747"/>
    <cellStyle name="Примечание 3 7 2 2" xfId="3748"/>
    <cellStyle name="Ввод  2 2 6 2 2" xfId="3749"/>
    <cellStyle name="Вывод 2 2 6 2 2" xfId="3750"/>
    <cellStyle name="Вычисление 2 2 6 2 2" xfId="3751"/>
    <cellStyle name="Итог 2 2 6 2 2" xfId="3752"/>
    <cellStyle name="Примечание 2 2 6 2 2" xfId="3753"/>
    <cellStyle name="Ввод  3 2 6 2 2" xfId="3754"/>
    <cellStyle name="Вывод 3 2 6 2 2" xfId="3755"/>
    <cellStyle name="Вычисление 3 2 6 2 2" xfId="3756"/>
    <cellStyle name="Итог 3 2 6 2 2" xfId="3757"/>
    <cellStyle name="Примечание 3 2 6 2 2" xfId="3758"/>
    <cellStyle name="Вывод 2 5 3 2 2" xfId="3759"/>
    <cellStyle name="Ввод  2 4 3 2 2" xfId="3760"/>
    <cellStyle name="Итог 2 5 3 2 2" xfId="3761"/>
    <cellStyle name="Итог 2 4 3 2 2" xfId="3762"/>
    <cellStyle name="Ввод  2 5 3 2 2" xfId="3763"/>
    <cellStyle name="Примечание 2 4 3 2 2" xfId="3764"/>
    <cellStyle name="Вычисление 2 4 3 2 2" xfId="3765"/>
    <cellStyle name="Вывод 2 4 3 2 2" xfId="3766"/>
    <cellStyle name="Ввод  2 3 3 2 2" xfId="3767"/>
    <cellStyle name="Вывод 2 3 3 2 2" xfId="3768"/>
    <cellStyle name="Вычисление 2 3 3 2 2" xfId="3769"/>
    <cellStyle name="Вычисление 2 5 3 2 2" xfId="3770"/>
    <cellStyle name="Итог 2 3 3 2 2" xfId="3771"/>
    <cellStyle name="Примечание 2 5 3 2 2" xfId="3772"/>
    <cellStyle name="Примечание 2 3 3 2 2" xfId="3773"/>
    <cellStyle name="Ввод  3 3 3 2 2" xfId="3774"/>
    <cellStyle name="Вывод 3 3 3 2 2" xfId="3775"/>
    <cellStyle name="Вычисление 3 3 3 2 2" xfId="3776"/>
    <cellStyle name="Итог 3 3 3 2 2" xfId="3777"/>
    <cellStyle name="Примечание 3 3 3 2 2" xfId="3778"/>
    <cellStyle name="Ввод  2 2 2 3 2 2" xfId="3779"/>
    <cellStyle name="Вывод 2 2 2 3 2 2" xfId="3780"/>
    <cellStyle name="Вычисление 2 2 2 3 2 2" xfId="3781"/>
    <cellStyle name="Итог 2 2 2 3 2 2" xfId="3782"/>
    <cellStyle name="Примечание 2 2 2 3 2 2" xfId="3783"/>
    <cellStyle name="Ввод  3 2 2 3 2 2" xfId="3784"/>
    <cellStyle name="Вывод 3 2 2 3 2 2" xfId="3785"/>
    <cellStyle name="Вычисление 3 2 2 3 2 2" xfId="3786"/>
    <cellStyle name="Итог 3 2 2 3 2 2" xfId="3787"/>
    <cellStyle name="Примечание 3 2 2 3 2 2" xfId="3788"/>
    <cellStyle name="Ввод  3 4 3 2 2" xfId="3789"/>
    <cellStyle name="Вывод 3 4 3 2 2" xfId="3790"/>
    <cellStyle name="Вычисление 3 4 3 2 2" xfId="3791"/>
    <cellStyle name="Итог 3 4 3 2 2" xfId="3792"/>
    <cellStyle name="Примечание 3 4 3 2 2" xfId="3793"/>
    <cellStyle name="Ввод  2 2 3 3 2 2" xfId="3794"/>
    <cellStyle name="Вывод 2 2 3 3 2 2" xfId="3795"/>
    <cellStyle name="Вычисление 2 2 3 3 2 2" xfId="3796"/>
    <cellStyle name="Итог 2 2 3 3 2 2" xfId="3797"/>
    <cellStyle name="Примечание 2 2 3 3 2 2" xfId="3798"/>
    <cellStyle name="Ввод  3 2 3 3 2 2" xfId="3799"/>
    <cellStyle name="Вывод 3 2 3 3 2 2" xfId="3800"/>
    <cellStyle name="Вычисление 3 2 3 3 2 2" xfId="3801"/>
    <cellStyle name="Итог 3 2 3 3 2 2" xfId="3802"/>
    <cellStyle name="Примечание 3 2 3 3 2 2" xfId="3803"/>
    <cellStyle name="Ввод  3 5 3 2 2" xfId="3804"/>
    <cellStyle name="Вывод 3 5 3 2 2" xfId="3805"/>
    <cellStyle name="Вычисление 3 5 3 2 2" xfId="3806"/>
    <cellStyle name="Итог 3 5 3 2 2" xfId="3807"/>
    <cellStyle name="Примечание 3 5 3 2 2" xfId="3808"/>
    <cellStyle name="Ввод  2 2 4 3 2 2" xfId="3809"/>
    <cellStyle name="Вывод 2 2 4 3 2 2" xfId="3810"/>
    <cellStyle name="Вычисление 2 2 4 3 2 2" xfId="3811"/>
    <cellStyle name="Итог 2 2 4 3 2 2" xfId="3812"/>
    <cellStyle name="Примечание 2 2 4 3 2 2" xfId="3813"/>
    <cellStyle name="Ввод  3 2 4 3 2 2" xfId="3814"/>
    <cellStyle name="Вывод 3 2 4 3 2 2" xfId="3815"/>
    <cellStyle name="Вычисление 3 2 4 3 2 2" xfId="3816"/>
    <cellStyle name="Итог 3 2 4 3 2 2" xfId="3817"/>
    <cellStyle name="Примечание 3 2 4 3 2 2" xfId="3818"/>
    <cellStyle name="Итог 2 3 2 3 2" xfId="3819"/>
    <cellStyle name="Примечание 2 2 3 9 2" xfId="3820"/>
    <cellStyle name="Вывод 2 2 13 2" xfId="3821"/>
    <cellStyle name="Вычисление 4 2" xfId="3822"/>
    <cellStyle name="Вычисление 3 5 2 3 2" xfId="3823"/>
    <cellStyle name="Примечание 3 2 5 3 2" xfId="3824"/>
    <cellStyle name="Вывод 3 2 2 9 2" xfId="3825"/>
    <cellStyle name="Итог 2 2 2 2 3 2" xfId="3826"/>
    <cellStyle name="Ввод  2 2 4 9 2" xfId="3827"/>
    <cellStyle name="Итог 2 5 9 2" xfId="3828"/>
    <cellStyle name="Ввод  2 14 2" xfId="3829"/>
    <cellStyle name="Вычисление 2 5 9 2" xfId="3830"/>
    <cellStyle name="Примечание 3 2 4 9 2" xfId="3831"/>
    <cellStyle name="Вычисление 3 4 2 3 2" xfId="3832"/>
    <cellStyle name="Итог 3 4 2 3 2" xfId="3833"/>
    <cellStyle name="Ввод  3 6 3 2" xfId="3834"/>
    <cellStyle name="Итог 2 3 9 2" xfId="3835"/>
    <cellStyle name="Вывод 2 3 2 3 2" xfId="3836"/>
    <cellStyle name="Вывод 2 2 3 9 2" xfId="3837"/>
    <cellStyle name="Примечание 3 14 2" xfId="3838"/>
    <cellStyle name="Примечание 3 2 3 2 3 2" xfId="3839"/>
    <cellStyle name="Вывод 3 2 5 3 2" xfId="3840"/>
    <cellStyle name="Итог 2 2 2 9 2" xfId="3841"/>
    <cellStyle name="Ввод  2 2 2 2 3 2" xfId="3842"/>
    <cellStyle name="Вычисление 3 5 9 2" xfId="3843"/>
    <cellStyle name="Примечание 3 2 13 2" xfId="3844"/>
    <cellStyle name="Вычисление 3 6 3 2" xfId="3845"/>
    <cellStyle name="Итог 2 2 3 2 3 2" xfId="3846"/>
    <cellStyle name="Ввод  2 2 3 2 3 2" xfId="3847"/>
    <cellStyle name="Вычисление 3 3 9 2" xfId="3848"/>
    <cellStyle name="Ввод  2 2 5 3 2" xfId="3849"/>
    <cellStyle name="Вывод 3 2 3 2 3 2" xfId="3850"/>
    <cellStyle name="Итог 2 2 5 3 2" xfId="3851"/>
    <cellStyle name="Ввод  2 2 2 9 2" xfId="3852"/>
    <cellStyle name="Примечание 2 3 9 2" xfId="3853"/>
    <cellStyle name="Вычисление 3 3 2 3 2" xfId="3854"/>
    <cellStyle name="Примечание 3 2 3 9 2" xfId="3855"/>
    <cellStyle name="Вывод 3 2 13 2" xfId="3856"/>
    <cellStyle name="Итог 4 2" xfId="3857"/>
    <cellStyle name="Вычисление 2 2 4 2 3 2" xfId="3858"/>
    <cellStyle name="Ввод  2 5 2 3 2" xfId="3859"/>
    <cellStyle name="Вывод 3 4 9 2" xfId="3860"/>
    <cellStyle name="Вывод 2 6 3 2" xfId="3861"/>
    <cellStyle name="Итог 3 2 2 2 3 2" xfId="3862"/>
    <cellStyle name="Ввод  3 2 4 9 2" xfId="3863"/>
    <cellStyle name="Вывод 2 4 9 2" xfId="3864"/>
    <cellStyle name="Примечание 2 3 2 3 2" xfId="3865"/>
    <cellStyle name="Вывод 3 2 3 9 2" xfId="3866"/>
    <cellStyle name="Итог 2 2 13 2" xfId="3867"/>
    <cellStyle name="Примечание 3 5 2 3 2" xfId="3868"/>
    <cellStyle name="Ввод  2 4 2 3 2" xfId="3869"/>
    <cellStyle name="Итог 3 2 2 9 2" xfId="3870"/>
    <cellStyle name="Примечание 2 6 3 2" xfId="3871"/>
    <cellStyle name="Ввод  3 2 2 2 3 2" xfId="3872"/>
    <cellStyle name="Вычисление 2 2 4 9 2" xfId="3873"/>
    <cellStyle name="Ввод  2 5 9 2" xfId="3874"/>
    <cellStyle name="Вычисление 2 14 2" xfId="3875"/>
    <cellStyle name="Вычисление 2 5 2 3 2" xfId="3876"/>
    <cellStyle name="Итог 2 2 3 9 2" xfId="3877"/>
    <cellStyle name="Ввод  2 2 13 2" xfId="3878"/>
    <cellStyle name="Вывод 4 2" xfId="3879"/>
    <cellStyle name="Вывод 3 5 2 3 2" xfId="3880"/>
    <cellStyle name="Итог 3 2 5 3 2" xfId="3881"/>
    <cellStyle name="Ввод  3 2 2 9 2" xfId="3882"/>
    <cellStyle name="Вычисление 2 2 2 2 3 2" xfId="3883"/>
    <cellStyle name="Примечание 3 5 9 2" xfId="3884"/>
    <cellStyle name="Ввод  2 4 9 2" xfId="3885"/>
    <cellStyle name="Ввод  2 3 2 3 2" xfId="3886"/>
    <cellStyle name="Ввод  2 2 3 9 2" xfId="3887"/>
    <cellStyle name="Итог 3 14 2" xfId="3888"/>
    <cellStyle name="Итог 3 2 3 2 3 2" xfId="3889"/>
    <cellStyle name="Ввод  3 2 5 3 2" xfId="3890"/>
    <cellStyle name="Вычисление 2 2 2 9 2" xfId="3891"/>
    <cellStyle name="Примечание 3 3 2 3 2" xfId="3892"/>
    <cellStyle name="Вывод 3 5 9 2" xfId="3893"/>
    <cellStyle name="Итог 3 2 13 2" xfId="3894"/>
    <cellStyle name="Вывод 3 6 3 2" xfId="3895"/>
    <cellStyle name="Вычисление 2 2 3 2 3 2" xfId="3896"/>
    <cellStyle name="Примечание 3 4 2 3 2" xfId="3897"/>
    <cellStyle name="Вывод 3 3 9 2" xfId="3898"/>
    <cellStyle name="Примечание 3 6 3 2" xfId="3899"/>
    <cellStyle name="Ввод  3 2 3 2 3 2" xfId="3900"/>
    <cellStyle name="Вычисление 2 2 5 3 2" xfId="3901"/>
    <cellStyle name="Примечание 3 3 9 2" xfId="3902"/>
    <cellStyle name="Примечание 2 5 9 2" xfId="3903"/>
    <cellStyle name="Вывод 3 3 2 3 2" xfId="3904"/>
    <cellStyle name="Итог 3 2 3 9 2" xfId="3905"/>
    <cellStyle name="Ввод  3 2 13 2" xfId="3906"/>
    <cellStyle name="Вывод 2 2 4 2 3 2" xfId="3907"/>
    <cellStyle name="Итог 2 4 2 3 2" xfId="3908"/>
    <cellStyle name="Ввод  3 4 9 2" xfId="3909"/>
    <cellStyle name="Вычисление 2 6 3 2" xfId="3910"/>
    <cellStyle name="Вычисление 3 2 2 2 3 2" xfId="3911"/>
    <cellStyle name="Примечание 2 2 4 9 2" xfId="3912"/>
    <cellStyle name="Вычисление 2 4 9 2" xfId="3913"/>
    <cellStyle name="Примечание 2 5 2 3 2" xfId="3914"/>
    <cellStyle name="Ввод  3 2 3 9 2" xfId="3915"/>
    <cellStyle name="Вычисление 2 2 13 2" xfId="3916"/>
    <cellStyle name="Итог 3 5 2 3 2" xfId="3917"/>
    <cellStyle name="Вывод 2 5 2 3 2" xfId="3918"/>
    <cellStyle name="Вычисление 3 2 2 9 2" xfId="3919"/>
    <cellStyle name="Примечание 2 2 2 2 3 2" xfId="3920"/>
    <cellStyle name="Вывод 2 2 4 9 2" xfId="3921"/>
    <cellStyle name="Итог 2 4 9 2" xfId="3922"/>
    <cellStyle name="Вывод 2 14 2" xfId="3923"/>
    <cellStyle name="Примечание 4 2" xfId="3924"/>
    <cellStyle name="Вычисление 2 3 2 3 2" xfId="3925"/>
    <cellStyle name="Вычисление 2 2 3 9 2" xfId="3926"/>
    <cellStyle name="Ввод  4 2" xfId="3927"/>
    <cellStyle name="Ввод  3 5 2 3 2" xfId="3928"/>
    <cellStyle name="Вычисление 3 2 5 3 2" xfId="3929"/>
    <cellStyle name="Примечание 2 2 2 9 2" xfId="3930"/>
    <cellStyle name="Вывод 2 2 2 2 3 2" xfId="3931"/>
    <cellStyle name="Итог 3 5 9 2" xfId="3932"/>
    <cellStyle name="Вывод 2 5 9 2" xfId="3933"/>
    <cellStyle name="Итог 2 5 3 3 2" xfId="3934"/>
    <cellStyle name="Итог 2 4 3 3 2" xfId="3935"/>
    <cellStyle name="Ввод  2 5 3 3 2" xfId="3936"/>
    <cellStyle name="Примечание 2 4 3 3 2" xfId="3937"/>
    <cellStyle name="Вычисление 2 4 3 3 2" xfId="3938"/>
    <cellStyle name="Вывод 2 4 3 3 2" xfId="3939"/>
    <cellStyle name="Ввод  2 3 3 3 2" xfId="3940"/>
    <cellStyle name="Вывод 2 3 3 3 2" xfId="3941"/>
    <cellStyle name="Вычисление 2 3 3 3 2" xfId="3942"/>
    <cellStyle name="Вычисление 2 5 3 3 2" xfId="3943"/>
    <cellStyle name="Итог 2 3 3 3 2" xfId="3944"/>
    <cellStyle name="Примечание 2 5 3 3 2" xfId="3945"/>
    <cellStyle name="Примечание 2 3 3 3 2" xfId="3946"/>
    <cellStyle name="Ввод  3 3 3 3 2" xfId="3947"/>
    <cellStyle name="Вывод 3 3 3 3 2" xfId="3948"/>
    <cellStyle name="Вычисление 3 3 3 3 2" xfId="3949"/>
    <cellStyle name="Итог 3 3 3 3 2" xfId="3950"/>
    <cellStyle name="Примечание 3 3 3 3 2" xfId="3951"/>
    <cellStyle name="Ввод  2 2 2 3 3 2" xfId="3952"/>
    <cellStyle name="Вывод 2 2 2 3 3 2" xfId="3953"/>
    <cellStyle name="Вычисление 2 2 2 3 3 2" xfId="3954"/>
    <cellStyle name="Итог 2 2 2 3 3 2" xfId="3955"/>
    <cellStyle name="Примечание 2 2 2 3 3 2" xfId="3956"/>
    <cellStyle name="Ввод  3 2 2 3 3 2" xfId="3957"/>
    <cellStyle name="Вывод 3 2 2 3 3 2" xfId="3958"/>
    <cellStyle name="Вычисление 3 2 2 3 3 2" xfId="3959"/>
    <cellStyle name="Итог 3 2 2 3 3 2" xfId="3960"/>
    <cellStyle name="Примечание 3 2 2 3 3 2" xfId="3961"/>
    <cellStyle name="Ввод  3 4 3 3 2" xfId="3962"/>
    <cellStyle name="Вывод 3 4 3 3 2" xfId="3963"/>
    <cellStyle name="Вычисление 3 4 3 3 2" xfId="3964"/>
    <cellStyle name="Итог 3 4 3 3 2" xfId="3965"/>
    <cellStyle name="Примечание 3 4 3 3 2" xfId="3966"/>
    <cellStyle name="Ввод  2 2 3 3 3 2" xfId="3967"/>
    <cellStyle name="Вывод 2 2 3 3 3 2" xfId="3968"/>
    <cellStyle name="Вычисление 2 2 3 3 3 2" xfId="3969"/>
    <cellStyle name="Итог 2 2 3 3 3 2" xfId="3970"/>
    <cellStyle name="Примечание 2 2 3 3 3 2" xfId="3971"/>
    <cellStyle name="Ввод  3 2 3 3 3 2" xfId="3972"/>
    <cellStyle name="Вывод 3 2 3 3 3 2" xfId="3973"/>
    <cellStyle name="Вычисление 3 2 3 3 3 2" xfId="3974"/>
    <cellStyle name="Итог 3 2 3 3 3 2" xfId="3975"/>
    <cellStyle name="Примечание 3 2 3 3 3 2" xfId="3976"/>
    <cellStyle name="Ввод  3 5 3 3 2" xfId="3977"/>
    <cellStyle name="Вывод 3 5 3 3 2" xfId="3978"/>
    <cellStyle name="Вычисление 3 5 3 3 2" xfId="3979"/>
    <cellStyle name="Итог 3 5 3 3 2" xfId="3980"/>
    <cellStyle name="Примечание 3 5 3 3 2" xfId="3981"/>
    <cellStyle name="Ввод  2 2 4 3 3 2" xfId="3982"/>
    <cellStyle name="Вывод 2 2 4 3 3 2" xfId="3983"/>
    <cellStyle name="Вычисление 2 2 4 3 3 2" xfId="3984"/>
    <cellStyle name="Итог 2 2 4 3 3 2" xfId="3985"/>
    <cellStyle name="Примечание 2 2 4 3 3 2" xfId="3986"/>
    <cellStyle name="Ввод  3 2 4 3 3 2" xfId="3987"/>
    <cellStyle name="Вывод 3 2 4 3 3 2" xfId="3988"/>
    <cellStyle name="Вычисление 3 2 4 3 3 2" xfId="3989"/>
    <cellStyle name="Итог 3 2 4 3 3 2" xfId="3990"/>
    <cellStyle name="Примечание 3 2 4 3 3 2" xfId="3991"/>
    <cellStyle name="Ввод  2 8 2 2" xfId="3992"/>
    <cellStyle name="Вывод 2 8 2 2" xfId="3993"/>
    <cellStyle name="Вычисление 2 8 2 2" xfId="3994"/>
    <cellStyle name="Итог 2 8 2 2" xfId="3995"/>
    <cellStyle name="Примечание 2 8 2 2" xfId="3996"/>
    <cellStyle name="Ввод  3 8 2 2" xfId="3997"/>
    <cellStyle name="Вывод 3 8 2 2" xfId="3998"/>
    <cellStyle name="Вычисление 3 8 2 2" xfId="3999"/>
    <cellStyle name="Итог 3 8 2 2" xfId="4000"/>
    <cellStyle name="Примечание 3 8 2 2" xfId="4001"/>
    <cellStyle name="Ввод  2 2 7 2 2" xfId="4002"/>
    <cellStyle name="Вывод 2 2 7 2 2" xfId="4003"/>
    <cellStyle name="Вычисление 2 2 7 2 2" xfId="4004"/>
    <cellStyle name="Итог 2 2 7 2 2" xfId="4005"/>
    <cellStyle name="Примечание 2 2 7 2 2" xfId="4006"/>
    <cellStyle name="Ввод  3 2 7 2 2" xfId="4007"/>
    <cellStyle name="Вывод 3 2 7 2 2" xfId="4008"/>
    <cellStyle name="Вычисление 3 2 7 2 2" xfId="4009"/>
    <cellStyle name="Итог 3 2 7 2 2" xfId="4010"/>
    <cellStyle name="Примечание 3 2 7 2 2" xfId="4011"/>
    <cellStyle name="Вывод 2 5 4 2 2" xfId="4012"/>
    <cellStyle name="Ввод  2 4 4 2 2" xfId="4013"/>
    <cellStyle name="Итог 2 5 4 2 2" xfId="4014"/>
    <cellStyle name="Итог 2 4 4 2 2" xfId="4015"/>
    <cellStyle name="Ввод  2 5 4 2 2" xfId="4016"/>
    <cellStyle name="Примечание 2 4 4 2 2" xfId="4017"/>
    <cellStyle name="Вычисление 2 4 4 2 2" xfId="4018"/>
    <cellStyle name="Вывод 2 4 4 2 2" xfId="4019"/>
    <cellStyle name="Ввод  2 3 4 2 2" xfId="4020"/>
    <cellStyle name="Вывод 2 3 4 2 2" xfId="4021"/>
    <cellStyle name="Вычисление 2 3 4 2 2" xfId="4022"/>
    <cellStyle name="Вычисление 2 5 4 2 2" xfId="4023"/>
    <cellStyle name="Итог 2 3 4 2 2" xfId="4024"/>
    <cellStyle name="Примечание 2 5 4 2 2" xfId="4025"/>
    <cellStyle name="Примечание 2 3 4 2 2" xfId="4026"/>
    <cellStyle name="Ввод  3 3 4 2 2" xfId="4027"/>
    <cellStyle name="Вывод 3 3 4 2 2" xfId="4028"/>
    <cellStyle name="Вычисление 3 3 4 2 2" xfId="4029"/>
    <cellStyle name="Итог 3 3 4 2 2" xfId="4030"/>
    <cellStyle name="Примечание 3 3 4 2 2" xfId="4031"/>
    <cellStyle name="Ввод  2 2 2 4 2 2" xfId="4032"/>
    <cellStyle name="Вывод 2 2 2 4 2 2" xfId="4033"/>
    <cellStyle name="Вычисление 2 2 2 4 2 2" xfId="4034"/>
    <cellStyle name="Итог 2 2 2 4 2 2" xfId="4035"/>
    <cellStyle name="Примечание 2 2 2 4 2 2" xfId="4036"/>
    <cellStyle name="Ввод  3 2 2 4 2 2" xfId="4037"/>
    <cellStyle name="Вывод 3 2 2 4 2 2" xfId="4038"/>
    <cellStyle name="Вычисление 3 2 2 4 2 2" xfId="4039"/>
    <cellStyle name="Итог 3 2 2 4 2 2" xfId="4040"/>
    <cellStyle name="Примечание 3 2 2 4 2 2" xfId="4041"/>
    <cellStyle name="Ввод  3 4 4 2 2" xfId="4042"/>
    <cellStyle name="Вывод 3 4 4 2 2" xfId="4043"/>
    <cellStyle name="Вычисление 3 4 4 2 2" xfId="4044"/>
    <cellStyle name="Итог 3 4 4 2 2" xfId="4045"/>
    <cellStyle name="Примечание 3 4 4 2 2" xfId="4046"/>
    <cellStyle name="Ввод  2 2 3 4 2 2" xfId="4047"/>
    <cellStyle name="Вывод 2 2 3 4 2 2" xfId="4048"/>
    <cellStyle name="Вычисление 2 2 3 4 2 2" xfId="4049"/>
    <cellStyle name="Итог 2 2 3 4 2 2" xfId="4050"/>
    <cellStyle name="Примечание 2 2 3 4 2 2" xfId="4051"/>
    <cellStyle name="Ввод  3 2 3 4 2 2" xfId="4052"/>
    <cellStyle name="Вывод 3 2 3 4 2 2" xfId="4053"/>
    <cellStyle name="Вычисление 3 2 3 4 2 2" xfId="4054"/>
    <cellStyle name="Итог 3 2 3 4 2 2" xfId="4055"/>
    <cellStyle name="Примечание 3 2 3 4 2 2" xfId="4056"/>
    <cellStyle name="Ввод  3 5 4 2 2" xfId="4057"/>
    <cellStyle name="Вывод 3 5 4 2 2" xfId="4058"/>
    <cellStyle name="Вычисление 3 5 4 2 2" xfId="4059"/>
    <cellStyle name="Итог 3 5 4 2 2" xfId="4060"/>
    <cellStyle name="Примечание 3 5 4 2 2" xfId="4061"/>
    <cellStyle name="Ввод  2 2 4 4 2 2" xfId="4062"/>
    <cellStyle name="Вывод 2 2 4 4 2 2" xfId="4063"/>
    <cellStyle name="Вычисление 2 2 4 4 2 2" xfId="4064"/>
    <cellStyle name="Итог 2 2 4 4 2 2" xfId="4065"/>
    <cellStyle name="Примечание 2 2 4 4 2 2" xfId="4066"/>
    <cellStyle name="Ввод  3 2 4 4 2 2" xfId="4067"/>
    <cellStyle name="Вывод 3 2 4 4 2 2" xfId="4068"/>
    <cellStyle name="Вычисление 3 2 4 4 2 2" xfId="4069"/>
    <cellStyle name="Итог 3 2 4 4 2 2" xfId="4070"/>
    <cellStyle name="Примечание 3 2 4 4 2 2" xfId="4071"/>
    <cellStyle name="Вычисление 2 12 2 2" xfId="4072"/>
    <cellStyle name="Вычисление 2 11 2 2" xfId="4073"/>
    <cellStyle name="Вывод 2 11 2 2" xfId="4074"/>
    <cellStyle name="Вывод 2 2 3 7 2 2" xfId="4075"/>
    <cellStyle name="Итог 3 3 7 2 2" xfId="4076"/>
    <cellStyle name="Итог 3 2 2 7 2 2" xfId="4077"/>
    <cellStyle name="Вывод 2 13 2 2" xfId="4078"/>
    <cellStyle name="Ввод  2 13 2 2" xfId="4079"/>
    <cellStyle name="Вывод 2 12 2 2" xfId="4080"/>
    <cellStyle name="Примечание 2 2 3 7 2 2" xfId="4081"/>
    <cellStyle name="Вычисление 2 2 3 7 2 2" xfId="4082"/>
    <cellStyle name="Итог 2 2 3 7 2 2" xfId="4083"/>
    <cellStyle name="Ввод  2 2 3 7 2 2" xfId="4084"/>
    <cellStyle name="Примечание 3 4 7 2 2" xfId="4085"/>
    <cellStyle name="Итог 3 4 7 2 2" xfId="4086"/>
    <cellStyle name="Вычисление 3 4 7 2 2" xfId="4087"/>
    <cellStyle name="Ввод  3 4 7 2 2" xfId="4088"/>
    <cellStyle name="Примечание 3 2 2 7 2 2" xfId="4089"/>
    <cellStyle name="Примечание 2 10 2 2" xfId="4090"/>
    <cellStyle name="Вычисление 3 2 2 7 2 2" xfId="4091"/>
    <cellStyle name="Вывод 3 2 2 7 2 2" xfId="4092"/>
    <cellStyle name="Примечание 2 2 2 7 2 2" xfId="4093"/>
    <cellStyle name="Вычисление 2 2 2 7 2 2" xfId="4094"/>
    <cellStyle name="Вывод 2 2 2 7 2 2" xfId="4095"/>
    <cellStyle name="Примечание 3 3 7 2 2" xfId="4096"/>
    <cellStyle name="Итог 2 10 2 2" xfId="4097"/>
    <cellStyle name="Вычисление 3 3 7 2 2" xfId="4098"/>
    <cellStyle name="Вывод 3 3 7 2 2" xfId="4099"/>
    <cellStyle name="Ввод  3 3 7 2 2" xfId="4100"/>
    <cellStyle name="Вычисление 2 10 2 2" xfId="4101"/>
    <cellStyle name="Вывод 2 10 2 2" xfId="4102"/>
    <cellStyle name="Ввод  2 10 2 2" xfId="4103"/>
    <cellStyle name="Ввод  2 9 2 2" xfId="4104"/>
    <cellStyle name="Вывод 2 9 2 2" xfId="4105"/>
    <cellStyle name="Вычисление 2 9 2 2" xfId="4106"/>
    <cellStyle name="Итог 2 9 2 2" xfId="4107"/>
    <cellStyle name="Ввод  2 12 2 2" xfId="4108"/>
    <cellStyle name="Примечание 2 11 2 2" xfId="4109"/>
    <cellStyle name="Примечание 2 9 2 2" xfId="4110"/>
    <cellStyle name="Ввод  3 2 2 7 2 2" xfId="4111"/>
    <cellStyle name="Итог 2 11 2 2" xfId="4112"/>
    <cellStyle name="Итог 2 2 2 7 2 2" xfId="4113"/>
    <cellStyle name="Ввод  2 2 2 7 2 2" xfId="4114"/>
    <cellStyle name="Вывод 3 4 7 2 2" xfId="4115"/>
    <cellStyle name="Ввод  2 11 2 2" xfId="4116"/>
    <cellStyle name="Примечание 2 3 7 2 2" xfId="4117"/>
    <cellStyle name="Ввод  3 9 2 2" xfId="4118"/>
    <cellStyle name="Вывод 3 9 2 2" xfId="4119"/>
    <cellStyle name="Вычисление 3 9 2 2" xfId="4120"/>
    <cellStyle name="Итог 3 9 2 2" xfId="4121"/>
    <cellStyle name="Примечание 3 9 2 2" xfId="4122"/>
    <cellStyle name="Ввод  2 2 8 2 2" xfId="4123"/>
    <cellStyle name="Вывод 2 2 8 2 2" xfId="4124"/>
    <cellStyle name="Вычисление 2 2 8 2 2" xfId="4125"/>
    <cellStyle name="Итог 2 2 8 2 2" xfId="4126"/>
    <cellStyle name="Примечание 2 2 8 2 2" xfId="4127"/>
    <cellStyle name="Ввод  3 2 8 2 2" xfId="4128"/>
    <cellStyle name="Вывод 3 2 8 2 2" xfId="4129"/>
    <cellStyle name="Вычисление 3 2 8 2 2" xfId="4130"/>
    <cellStyle name="Итог 3 2 8 2 2" xfId="4131"/>
    <cellStyle name="Примечание 3 2 8 2 2" xfId="4132"/>
    <cellStyle name="Вывод 2 5 5 2 2" xfId="4133"/>
    <cellStyle name="Ввод  2 4 5 2 2" xfId="4134"/>
    <cellStyle name="Итог 2 5 5 2 2" xfId="4135"/>
    <cellStyle name="Итог 2 4 5 2 2" xfId="4136"/>
    <cellStyle name="Ввод  2 5 5 2 2" xfId="4137"/>
    <cellStyle name="Примечание 2 4 5 2 2" xfId="4138"/>
    <cellStyle name="Вычисление 2 4 5 2 2" xfId="4139"/>
    <cellStyle name="Вывод 2 4 5 2 2" xfId="4140"/>
    <cellStyle name="Ввод  2 3 5 2 2" xfId="4141"/>
    <cellStyle name="Вывод 2 3 5 2 2" xfId="4142"/>
    <cellStyle name="Вычисление 2 3 5 2 2" xfId="4143"/>
    <cellStyle name="Вычисление 2 5 5 2 2" xfId="4144"/>
    <cellStyle name="Итог 2 3 5 2 2" xfId="4145"/>
    <cellStyle name="Примечание 2 5 5 2 2" xfId="4146"/>
    <cellStyle name="Примечание 2 3 5 2 2" xfId="4147"/>
    <cellStyle name="Ввод  3 3 5 2 2" xfId="4148"/>
    <cellStyle name="Вывод 3 3 5 2 2" xfId="4149"/>
    <cellStyle name="Вычисление 3 3 5 2 2" xfId="4150"/>
    <cellStyle name="Итог 3 3 5 2 2" xfId="4151"/>
    <cellStyle name="Примечание 3 3 5 2 2" xfId="4152"/>
    <cellStyle name="Ввод  2 2 2 5 2 2" xfId="4153"/>
    <cellStyle name="Вывод 2 2 2 5 2 2" xfId="4154"/>
    <cellStyle name="Вычисление 2 2 2 5 2 2" xfId="4155"/>
    <cellStyle name="Итог 2 2 2 5 2 2" xfId="4156"/>
    <cellStyle name="Примечание 2 2 2 5 2 2" xfId="4157"/>
    <cellStyle name="Ввод  3 2 2 5 2 2" xfId="4158"/>
    <cellStyle name="Вывод 3 2 2 5 2 2" xfId="4159"/>
    <cellStyle name="Вычисление 3 2 2 5 2 2" xfId="4160"/>
    <cellStyle name="Итог 3 2 2 5 2 2" xfId="4161"/>
    <cellStyle name="Примечание 3 2 2 5 2 2" xfId="4162"/>
    <cellStyle name="Ввод  3 4 5 2 2" xfId="4163"/>
    <cellStyle name="Вывод 3 4 5 2 2" xfId="4164"/>
    <cellStyle name="Вычисление 3 4 5 2 2" xfId="4165"/>
    <cellStyle name="Итог 3 4 5 2 2" xfId="4166"/>
    <cellStyle name="Примечание 3 4 5 2 2" xfId="4167"/>
    <cellStyle name="Ввод  2 2 3 5 2 2" xfId="4168"/>
    <cellStyle name="Вывод 2 2 3 5 2 2" xfId="4169"/>
    <cellStyle name="Вычисление 2 2 3 5 2 2" xfId="4170"/>
    <cellStyle name="Итог 2 2 3 5 2 2" xfId="4171"/>
    <cellStyle name="Примечание 2 2 3 5 2 2" xfId="4172"/>
    <cellStyle name="Ввод  3 2 3 5 2 2" xfId="4173"/>
    <cellStyle name="Вывод 3 2 3 5 2 2" xfId="4174"/>
    <cellStyle name="Вычисление 3 2 3 5 2 2" xfId="4175"/>
    <cellStyle name="Итог 3 2 3 5 2 2" xfId="4176"/>
    <cellStyle name="Примечание 3 2 3 5 2 2" xfId="4177"/>
    <cellStyle name="Ввод  3 5 5 2 2" xfId="4178"/>
    <cellStyle name="Вывод 3 5 5 2 2" xfId="4179"/>
    <cellStyle name="Вычисление 3 5 5 2 2" xfId="4180"/>
    <cellStyle name="Итог 3 5 5 2 2" xfId="4181"/>
    <cellStyle name="Примечание 3 5 5 2 2" xfId="4182"/>
    <cellStyle name="Ввод  2 2 4 5 2 2" xfId="4183"/>
    <cellStyle name="Вывод 2 2 4 5 2 2" xfId="4184"/>
    <cellStyle name="Вычисление 2 2 4 5 2 2" xfId="4185"/>
    <cellStyle name="Итог 2 2 4 5 2 2" xfId="4186"/>
    <cellStyle name="Примечание 2 2 4 5 2 2" xfId="4187"/>
    <cellStyle name="Ввод  3 2 4 5 2 2" xfId="4188"/>
    <cellStyle name="Вывод 3 2 4 5 2 2" xfId="4189"/>
    <cellStyle name="Вычисление 3 2 4 5 2 2" xfId="4190"/>
    <cellStyle name="Итог 3 2 4 5 2 2" xfId="4191"/>
    <cellStyle name="Примечание 3 2 4 5 2 2" xfId="4192"/>
    <cellStyle name="Итог 2 13 2 2" xfId="4193"/>
    <cellStyle name="Ввод  3 10 2 2" xfId="4194"/>
    <cellStyle name="Вывод 3 10 2 2" xfId="4195"/>
    <cellStyle name="Вычисление 3 10 2 2" xfId="4196"/>
    <cellStyle name="Итог 3 10 2 2" xfId="4197"/>
    <cellStyle name="Примечание 3 10 2 2" xfId="4198"/>
    <cellStyle name="Ввод  2 2 9 2 2" xfId="4199"/>
    <cellStyle name="Вывод 2 2 9 2 2" xfId="4200"/>
    <cellStyle name="Вычисление 2 2 9 2 2" xfId="4201"/>
    <cellStyle name="Итог 2 2 9 2 2" xfId="4202"/>
    <cellStyle name="Примечание 2 2 9 2 2" xfId="4203"/>
    <cellStyle name="Ввод  3 2 9 2 2" xfId="4204"/>
    <cellStyle name="Вывод 3 2 9 2 2" xfId="4205"/>
    <cellStyle name="Вычисление 3 2 9 2 2" xfId="4206"/>
    <cellStyle name="Итог 3 2 9 2 2" xfId="4207"/>
    <cellStyle name="Примечание 3 2 9 2 2" xfId="4208"/>
    <cellStyle name="Вывод 2 5 6 2 2" xfId="4209"/>
    <cellStyle name="Ввод  2 4 6 2 2" xfId="4210"/>
    <cellStyle name="Итог 2 5 6 2 2" xfId="4211"/>
    <cellStyle name="Итог 2 4 6 2 2" xfId="4212"/>
    <cellStyle name="Ввод  2 5 6 2 2" xfId="4213"/>
    <cellStyle name="Примечание 2 4 6 2 2" xfId="4214"/>
    <cellStyle name="Вычисление 2 4 6 2 2" xfId="4215"/>
    <cellStyle name="Вывод 2 4 6 2 2" xfId="4216"/>
    <cellStyle name="Ввод  2 3 6 2 2" xfId="4217"/>
    <cellStyle name="Вывод 2 3 6 2 2" xfId="4218"/>
    <cellStyle name="Вычисление 2 3 6 2 2" xfId="4219"/>
    <cellStyle name="Вычисление 2 5 6 2 2" xfId="4220"/>
    <cellStyle name="Итог 2 3 6 2 2" xfId="4221"/>
    <cellStyle name="Примечание 2 5 6 2 2" xfId="4222"/>
    <cellStyle name="Примечание 2 3 6 2 2" xfId="4223"/>
    <cellStyle name="Ввод  3 3 6 2 2" xfId="4224"/>
    <cellStyle name="Вывод 3 3 6 2 2" xfId="4225"/>
    <cellStyle name="Вычисление 3 3 6 2 2" xfId="4226"/>
    <cellStyle name="Итог 3 3 6 2 2" xfId="4227"/>
    <cellStyle name="Примечание 3 3 6 2 2" xfId="4228"/>
    <cellStyle name="Ввод  2 2 2 6 2 2" xfId="4229"/>
    <cellStyle name="Вывод 2 2 2 6 2 2" xfId="4230"/>
    <cellStyle name="Вычисление 2 2 2 6 2 2" xfId="4231"/>
    <cellStyle name="Итог 2 2 2 6 2 2" xfId="4232"/>
    <cellStyle name="Примечание 2 2 2 6 2 2" xfId="4233"/>
    <cellStyle name="Ввод  3 2 2 6 2 2" xfId="4234"/>
    <cellStyle name="Вывод 3 2 2 6 2 2" xfId="4235"/>
    <cellStyle name="Вычисление 3 2 2 6 2 2" xfId="4236"/>
    <cellStyle name="Итог 3 2 2 6 2 2" xfId="4237"/>
    <cellStyle name="Примечание 3 2 2 6 2 2" xfId="4238"/>
    <cellStyle name="Ввод  3 4 6 2 2" xfId="4239"/>
    <cellStyle name="Вывод 3 4 6 2 2" xfId="4240"/>
    <cellStyle name="Вычисление 3 4 6 2 2" xfId="4241"/>
    <cellStyle name="Итог 3 4 6 2 2" xfId="4242"/>
    <cellStyle name="Примечание 3 4 6 2 2" xfId="4243"/>
    <cellStyle name="Ввод  2 2 3 6 2 2" xfId="4244"/>
    <cellStyle name="Вывод 2 2 3 6 2 2" xfId="4245"/>
    <cellStyle name="Вычисление 2 2 3 6 2 2" xfId="4246"/>
    <cellStyle name="Итог 2 2 3 6 2 2" xfId="4247"/>
    <cellStyle name="Примечание 2 2 3 6 2 2" xfId="4248"/>
    <cellStyle name="Ввод  3 2 3 6 2 2" xfId="4249"/>
    <cellStyle name="Вывод 3 2 3 6 2 2" xfId="4250"/>
    <cellStyle name="Вычисление 3 2 3 6 2 2" xfId="4251"/>
    <cellStyle name="Итог 3 2 3 6 2 2" xfId="4252"/>
    <cellStyle name="Примечание 3 2 3 6 2 2" xfId="4253"/>
    <cellStyle name="Ввод  3 5 6 2 2" xfId="4254"/>
    <cellStyle name="Вывод 3 5 6 2 2" xfId="4255"/>
    <cellStyle name="Вычисление 3 5 6 2 2" xfId="4256"/>
    <cellStyle name="Итог 3 5 6 2 2" xfId="4257"/>
    <cellStyle name="Примечание 3 5 6 2 2" xfId="4258"/>
    <cellStyle name="Ввод  2 2 4 6 2 2" xfId="4259"/>
    <cellStyle name="Вывод 2 2 4 6 2 2" xfId="4260"/>
    <cellStyle name="Вычисление 2 2 4 6 2 2" xfId="4261"/>
    <cellStyle name="Итог 2 2 4 6 2 2" xfId="4262"/>
    <cellStyle name="Примечание 2 2 4 6 2 2" xfId="4263"/>
    <cellStyle name="Ввод  3 2 4 6 2 2" xfId="4264"/>
    <cellStyle name="Вывод 3 2 4 6 2 2" xfId="4265"/>
    <cellStyle name="Вычисление 3 2 4 6 2 2" xfId="4266"/>
    <cellStyle name="Итог 3 2 4 6 2 2" xfId="4267"/>
    <cellStyle name="Примечание 3 2 4 6 2 2" xfId="4268"/>
    <cellStyle name="Ввод  3 11 2 2" xfId="4269"/>
    <cellStyle name="Вывод 3 11 2 2" xfId="4270"/>
    <cellStyle name="Вычисление 3 11 2 2" xfId="4271"/>
    <cellStyle name="Итог 3 11 2 2" xfId="4272"/>
    <cellStyle name="Примечание 3 11 2 2" xfId="4273"/>
    <cellStyle name="Ввод  2 2 10 2 2" xfId="4274"/>
    <cellStyle name="Вывод 2 2 10 2 2" xfId="4275"/>
    <cellStyle name="Вычисление 2 2 10 2 2" xfId="4276"/>
    <cellStyle name="Итог 2 2 10 2 2" xfId="4277"/>
    <cellStyle name="Примечание 2 2 10 2 2" xfId="4278"/>
    <cellStyle name="Ввод  3 2 10 2 2" xfId="4279"/>
    <cellStyle name="Вывод 3 2 10 2 2" xfId="4280"/>
    <cellStyle name="Вычисление 3 2 10 2 2" xfId="4281"/>
    <cellStyle name="Итог 3 2 10 2 2" xfId="4282"/>
    <cellStyle name="Примечание 3 2 10 2 2" xfId="4283"/>
    <cellStyle name="Вывод 3 2 11 2 2" xfId="4284"/>
    <cellStyle name="Вывод 2 3 7 2 2" xfId="4285"/>
    <cellStyle name="Примечание 2 12 2 2" xfId="4286"/>
    <cellStyle name="Ввод  2 3 7 2 2" xfId="4287"/>
    <cellStyle name="Вывод 3 12 2 2" xfId="4288"/>
    <cellStyle name="Вычисление 3 2 11 2 2" xfId="4289"/>
    <cellStyle name="Вычисление 2 3 7 2 2" xfId="4290"/>
    <cellStyle name="Итог 3 2 11 2 2" xfId="4291"/>
    <cellStyle name="Вычисление 3 12 2 2" xfId="4292"/>
    <cellStyle name="Ввод  3 12 2 2" xfId="4293"/>
    <cellStyle name="Ввод  2 5 7 2 2" xfId="4294"/>
    <cellStyle name="Вычисление 2 2 11 2 2" xfId="4295"/>
    <cellStyle name="Примечание 2 5 7 2 2" xfId="4296"/>
    <cellStyle name="Ввод  2 4 7 2 2" xfId="4297"/>
    <cellStyle name="Вычисление 2 13 2 2" xfId="4298"/>
    <cellStyle name="Вывод 2 4 7 2 2" xfId="4299"/>
    <cellStyle name="Ввод  3 2 11 2 2" xfId="4300"/>
    <cellStyle name="Итог 2 4 7 2 2" xfId="4301"/>
    <cellStyle name="Вывод 2 2 11 2 2" xfId="4302"/>
    <cellStyle name="Итог 2 3 7 2 2" xfId="4303"/>
    <cellStyle name="Вывод 2 5 7 2 2" xfId="4304"/>
    <cellStyle name="Примечание 3 12 2 2" xfId="4305"/>
    <cellStyle name="Вычисление 2 4 7 2 2" xfId="4306"/>
    <cellStyle name="Примечание 2 2 11 2 2" xfId="4307"/>
    <cellStyle name="Итог 2 5 7 2 2" xfId="4308"/>
    <cellStyle name="Ввод  2 2 11 2 2" xfId="4309"/>
    <cellStyle name="Итог 2 12 2 2" xfId="4310"/>
    <cellStyle name="Примечание 2 13 2 2" xfId="4311"/>
    <cellStyle name="Вычисление 2 5 7 2 2" xfId="4312"/>
    <cellStyle name="Примечание 3 2 11 2 2" xfId="4313"/>
    <cellStyle name="Итог 3 12 2 2" xfId="4314"/>
    <cellStyle name="Примечание 2 4 7 2 2" xfId="4315"/>
    <cellStyle name="Итог 2 2 11 2 2" xfId="4316"/>
    <cellStyle name="Ввод  3 2 3 7 2 2" xfId="4317"/>
    <cellStyle name="Вывод 3 2 3 7 2 2" xfId="4318"/>
    <cellStyle name="Вычисление 3 2 3 7 2 2" xfId="4319"/>
    <cellStyle name="Итог 3 2 3 7 2 2" xfId="4320"/>
    <cellStyle name="Примечание 3 2 3 7 2 2" xfId="4321"/>
    <cellStyle name="Ввод  3 5 7 2 2" xfId="4322"/>
    <cellStyle name="Вывод 3 5 7 2 2" xfId="4323"/>
    <cellStyle name="Вычисление 3 5 7 2 2" xfId="4324"/>
    <cellStyle name="Итог 3 5 7 2 2" xfId="4325"/>
    <cellStyle name="Примечание 3 5 7 2 2" xfId="4326"/>
    <cellStyle name="Ввод  2 2 4 7 2 2" xfId="4327"/>
    <cellStyle name="Вывод 2 2 4 7 2 2" xfId="4328"/>
    <cellStyle name="Вычисление 2 2 4 7 2 2" xfId="4329"/>
    <cellStyle name="Итог 2 2 4 7 2 2" xfId="4330"/>
    <cellStyle name="Примечание 2 2 4 7 2 2" xfId="4331"/>
    <cellStyle name="Ввод  3 2 4 7 2 2" xfId="4332"/>
    <cellStyle name="Вывод 3 2 4 7 2 2" xfId="4333"/>
    <cellStyle name="Вычисление 3 2 4 7 2 2" xfId="4334"/>
    <cellStyle name="Итог 3 2 4 7 2 2" xfId="4335"/>
    <cellStyle name="Примечание 3 2 4 7 2 2" xfId="4336"/>
    <cellStyle name="Ввод  3 13 2 2" xfId="4337"/>
    <cellStyle name="Вывод 3 13 2 2" xfId="4338"/>
    <cellStyle name="Вычисление 3 13 2 2" xfId="4339"/>
    <cellStyle name="Итог 3 13 2 2" xfId="4340"/>
    <cellStyle name="Примечание 3 13 2 2" xfId="4341"/>
    <cellStyle name="Ввод  2 2 12 2 2" xfId="4342"/>
    <cellStyle name="Вывод 2 2 12 2 2" xfId="4343"/>
    <cellStyle name="Вычисление 2 2 12 2 2" xfId="4344"/>
    <cellStyle name="Итог 2 2 12 2 2" xfId="4345"/>
    <cellStyle name="Примечание 2 2 12 2 2" xfId="4346"/>
    <cellStyle name="Ввод  3 2 12 2 2" xfId="4347"/>
    <cellStyle name="Вывод 3 2 12 2 2" xfId="4348"/>
    <cellStyle name="Вычисление 3 2 12 2 2" xfId="4349"/>
    <cellStyle name="Итог 3 2 12 2 2" xfId="4350"/>
    <cellStyle name="Примечание 3 2 12 2 2" xfId="4351"/>
    <cellStyle name="Вывод 2 5 8 2 2" xfId="4352"/>
    <cellStyle name="Ввод  2 4 8 2 2" xfId="4353"/>
    <cellStyle name="Итог 2 5 8 2 2" xfId="4354"/>
    <cellStyle name="Итог 2 4 8 2 2" xfId="4355"/>
    <cellStyle name="Ввод  2 5 8 2 2" xfId="4356"/>
    <cellStyle name="Примечание 2 4 8 2 2" xfId="4357"/>
    <cellStyle name="Вычисление 2 4 8 2 2" xfId="4358"/>
    <cellStyle name="Вывод 2 4 8 2 2" xfId="4359"/>
    <cellStyle name="Ввод  2 3 8 2 2" xfId="4360"/>
    <cellStyle name="Вывод 2 3 8 2 2" xfId="4361"/>
    <cellStyle name="Вычисление 2 3 8 2 2" xfId="4362"/>
    <cellStyle name="Вычисление 2 5 8 2 2" xfId="4363"/>
    <cellStyle name="Итог 2 3 8 2 2" xfId="4364"/>
    <cellStyle name="Примечание 2 5 8 2 2" xfId="4365"/>
    <cellStyle name="Примечание 2 3 8 2 2" xfId="4366"/>
    <cellStyle name="Ввод  3 3 8 2 2" xfId="4367"/>
    <cellStyle name="Вывод 3 3 8 2 2" xfId="4368"/>
    <cellStyle name="Вычисление 3 3 8 2 2" xfId="4369"/>
    <cellStyle name="Итог 3 3 8 2 2" xfId="4370"/>
    <cellStyle name="Примечание 3 3 8 2 2" xfId="4371"/>
    <cellStyle name="Ввод  2 2 2 8 2 2" xfId="4372"/>
    <cellStyle name="Вывод 2 2 2 8 2 2" xfId="4373"/>
    <cellStyle name="Вычисление 2 2 2 8 2 2" xfId="4374"/>
    <cellStyle name="Итог 2 2 2 8 2 2" xfId="4375"/>
    <cellStyle name="Примечание 2 2 2 8 2 2" xfId="4376"/>
    <cellStyle name="Ввод  3 2 2 8 2 2" xfId="4377"/>
    <cellStyle name="Вывод 3 2 2 8 2 2" xfId="4378"/>
    <cellStyle name="Вычисление 3 2 2 8 2 2" xfId="4379"/>
    <cellStyle name="Итог 3 2 2 8 2 2" xfId="4380"/>
    <cellStyle name="Примечание 3 2 2 8 2 2" xfId="4381"/>
    <cellStyle name="Ввод  3 4 8 2 2" xfId="4382"/>
    <cellStyle name="Вывод 3 4 8 2 2" xfId="4383"/>
    <cellStyle name="Вычисление 3 4 8 2 2" xfId="4384"/>
    <cellStyle name="Итог 3 4 8 2 2" xfId="4385"/>
    <cellStyle name="Примечание 3 4 8 2 2" xfId="4386"/>
    <cellStyle name="Ввод  2 2 3 8 2 2" xfId="4387"/>
    <cellStyle name="Вывод 2 2 3 8 2 2" xfId="4388"/>
    <cellStyle name="Вычисление 2 2 3 8 2 2" xfId="4389"/>
    <cellStyle name="Итог 2 2 3 8 2 2" xfId="4390"/>
    <cellStyle name="Примечание 2 2 3 8 2 2" xfId="4391"/>
    <cellStyle name="Ввод  3 2 3 8 2 2" xfId="4392"/>
    <cellStyle name="Вывод 3 2 3 8 2 2" xfId="4393"/>
    <cellStyle name="Вычисление 3 2 3 8 2 2" xfId="4394"/>
    <cellStyle name="Итог 3 2 3 8 2 2" xfId="4395"/>
    <cellStyle name="Примечание 3 2 3 8 2 2" xfId="4396"/>
    <cellStyle name="Ввод  3 5 8 2 2" xfId="4397"/>
    <cellStyle name="Вывод 3 5 8 2 2" xfId="4398"/>
    <cellStyle name="Вычисление 3 5 8 2 2" xfId="4399"/>
    <cellStyle name="Итог 3 5 8 2 2" xfId="4400"/>
    <cellStyle name="Примечание 3 5 8 2 2" xfId="4401"/>
    <cellStyle name="Ввод  2 2 4 8 2 2" xfId="4402"/>
    <cellStyle name="Вывод 2 2 4 8 2 2" xfId="4403"/>
    <cellStyle name="Вычисление 2 2 4 8 2 2" xfId="4404"/>
    <cellStyle name="Итог 2 2 4 8 2 2" xfId="4405"/>
    <cellStyle name="Примечание 2 2 4 8 2 2" xfId="4406"/>
    <cellStyle name="Ввод  3 2 4 8 2 2" xfId="4407"/>
    <cellStyle name="Вывод 3 2 4 8 2 2" xfId="4408"/>
    <cellStyle name="Вычисление 3 2 4 8 2 2" xfId="4409"/>
    <cellStyle name="Итог 3 2 4 8 2 2" xfId="4410"/>
    <cellStyle name="Примечание 3 2 4 8 2 2" xfId="4411"/>
    <cellStyle name="Примечание 3 2 2 3 5 2" xfId="4412"/>
    <cellStyle name="Примечание 3 15 2" xfId="4413"/>
    <cellStyle name="Итог 3 5 3 5 2" xfId="4414"/>
    <cellStyle name="Вычисление 3 5 3 5 2" xfId="4415"/>
    <cellStyle name="Вывод 3 5 3 5 2" xfId="4416"/>
    <cellStyle name="Ввод  3 5 3 5 2" xfId="4417"/>
    <cellStyle name="Примечание 3 2 3 3 5 2" xfId="4418"/>
    <cellStyle name="Итог 3 2 3 3 5 2" xfId="4419"/>
    <cellStyle name="Вычисление 3 2 3 3 5 2" xfId="4420"/>
    <cellStyle name="Вывод 3 2 3 3 5 2" xfId="4421"/>
    <cellStyle name="Ввод  3 2 3 3 5 2" xfId="4422"/>
    <cellStyle name="Примечание 2 2 3 3 5 2" xfId="4423"/>
    <cellStyle name="Итог 2 2 3 3 5 2" xfId="4424"/>
    <cellStyle name="Вычисление 2 2 3 3 5 2" xfId="4425"/>
    <cellStyle name="Вывод 2 2 3 3 5 2" xfId="4426"/>
    <cellStyle name="Ввод  2 2 3 3 5 2" xfId="4427"/>
    <cellStyle name="Примечание 3 4 3 5 2" xfId="4428"/>
    <cellStyle name="Итог 3 4 3 5 2" xfId="4429"/>
    <cellStyle name="Вычисление 3 4 3 5 2" xfId="4430"/>
    <cellStyle name="Вывод 3 4 3 5 2" xfId="4431"/>
    <cellStyle name="Ввод  3 4 3 5 2" xfId="4432"/>
    <cellStyle name="Итог 3 2 2 3 5 2" xfId="4433"/>
    <cellStyle name="Вычисление 3 2 2 3 5 2" xfId="4434"/>
    <cellStyle name="Вывод 3 2 2 3 5 2" xfId="4435"/>
    <cellStyle name="Ввод  3 2 2 3 5 2" xfId="4436"/>
    <cellStyle name="Примечание 2 2 2 3 5 2" xfId="4437"/>
    <cellStyle name="Итог 2 2 2 3 5 2" xfId="4438"/>
    <cellStyle name="Вычисление 2 2 2 3 5 2" xfId="4439"/>
    <cellStyle name="Ввод  2 2 4 2 5 2" xfId="4440"/>
    <cellStyle name="Итог 2 5 2 5 2" xfId="4441"/>
    <cellStyle name="Итог 3 2 3 10 2" xfId="4442"/>
    <cellStyle name="Вычисление 3 2 3 10 2" xfId="4443"/>
    <cellStyle name="Заголовок 3 2 2 2" xfId="4444"/>
    <cellStyle name="Вывод 3 2 3 10 2" xfId="4445"/>
    <cellStyle name="Ввод  3 2 3 10 2" xfId="4446"/>
    <cellStyle name="Вычисление 2 2 14 2" xfId="4447"/>
    <cellStyle name="Вывод 2 2 14 2" xfId="4448"/>
    <cellStyle name="Ввод  2 2 14 2" xfId="4449"/>
    <cellStyle name="Итог 3 15 2" xfId="4450"/>
    <cellStyle name="Вычисление 3 15 2" xfId="4451"/>
    <cellStyle name="Вывод 3 15 2" xfId="4452"/>
    <cellStyle name="Итог 3 2 6 5 2" xfId="4453"/>
    <cellStyle name="Вывод 3 2 2 2 5 2" xfId="4454"/>
    <cellStyle name="Ввод  2 7 5 2" xfId="4455"/>
    <cellStyle name="Вывод 3 3 10 2" xfId="4456"/>
    <cellStyle name="Вывод 2 2 2 3 5 2" xfId="4457"/>
    <cellStyle name="Примечание 3 5 2 5 2" xfId="4458"/>
    <cellStyle name="Ввод  2 4 2 5 2" xfId="4459"/>
    <cellStyle name="Примечание 2 2 3 10 2" xfId="4460"/>
    <cellStyle name="Ввод  3 15 2" xfId="4461"/>
    <cellStyle name="Вычисление 3 2 6 5 2" xfId="4462"/>
    <cellStyle name="Ввод  3 2 2 2 5 2" xfId="4463"/>
    <cellStyle name="Вывод 2 7 5 2" xfId="4464"/>
    <cellStyle name="Ввод  3 3 10 2" xfId="4465"/>
    <cellStyle name="Итог 2 15 2" xfId="4466"/>
    <cellStyle name="Вывод 3 4 2 5 2" xfId="4467"/>
    <cellStyle name="Вычисление 2 4 3 5 2" xfId="4468"/>
    <cellStyle name="Вывод 2 2 2 10 2" xfId="4469"/>
    <cellStyle name="Примечание 2 2 2 10 2" xfId="4470"/>
    <cellStyle name="Итог 2 4 3 5 2" xfId="4471"/>
    <cellStyle name="Вычисление 3 6 5 2" xfId="4472"/>
    <cellStyle name="Примечание 3 4 2 5 2" xfId="4473"/>
    <cellStyle name="Вывод 2 3 3 5 2" xfId="4474"/>
    <cellStyle name="Вычисление 2 2 3 2 5 2" xfId="4475"/>
    <cellStyle name="Примечание 2 6 5 2" xfId="4476"/>
    <cellStyle name="Вычисление 3 2 2 10 2" xfId="4477"/>
    <cellStyle name="Ввод  3 7 5 2" xfId="4478"/>
    <cellStyle name="Примечание 2 5 2 5 2" xfId="4479"/>
    <cellStyle name="Примечание 2 2 4 10 2" xfId="4480"/>
    <cellStyle name="Итог 2 4 10 2" xfId="4481"/>
    <cellStyle name="Ввод  2 2 2 3 5 2" xfId="4482"/>
    <cellStyle name="Итог 3 5 2 5 2" xfId="4483"/>
    <cellStyle name="Вывод 2 5 2 5 2" xfId="4484"/>
    <cellStyle name="Итог 2 2 3 10 2" xfId="4485"/>
    <cellStyle name="Вывод 3 2 6 5 2" xfId="4486"/>
    <cellStyle name="Примечание 2 2 2 2 5 2" xfId="4487"/>
    <cellStyle name="Вычисление 2 7 5 2" xfId="4488"/>
    <cellStyle name="Примечание 2 3 10 2" xfId="4489"/>
    <cellStyle name="Итог 3 2 4 2 5 2" xfId="4490"/>
    <cellStyle name="Вычисление 2 3 2 5 2" xfId="4491"/>
    <cellStyle name="Вывод 2 2 4 10 2" xfId="4492"/>
    <cellStyle name="Вывод 2 5 10 2" xfId="4493"/>
    <cellStyle name="Вычисление 3 3 3 5 2" xfId="4494"/>
    <cellStyle name="Ввод  3 5 2 5 2" xfId="4495"/>
    <cellStyle name="Вычисление 3 2 5 5 2" xfId="4496"/>
    <cellStyle name="Ввод  2 2 3 10 2" xfId="4497"/>
    <cellStyle name="Итог 2 2 6 5 2" xfId="4498"/>
    <cellStyle name="Вывод 2 2 2 2 5 2" xfId="4499"/>
    <cellStyle name="Вычисление 2 5 10 2" xfId="4500"/>
    <cellStyle name="Ввод  3 2 4 2 5 2" xfId="4501"/>
    <cellStyle name="Вывод 2 4 2 5 2" xfId="4502"/>
    <cellStyle name="Итог 3 5 10 2" xfId="4503"/>
    <cellStyle name="Вычисление 3 2 14 2" xfId="4504"/>
    <cellStyle name="Примечание 2 3 3 5 2" xfId="4505"/>
    <cellStyle name="Вычисление 3 2 3 2 5 2" xfId="4506"/>
    <cellStyle name="Примечание 2 2 5 5 2" xfId="4507"/>
    <cellStyle name="Вычисление 3 4 10 2" xfId="4508"/>
    <cellStyle name="Ввод  2 2 6 5 2" xfId="4509"/>
    <cellStyle name="Итог 3 3 2 5 2" xfId="4510"/>
    <cellStyle name="Примечание 3 2 4 10 2" xfId="4511"/>
    <cellStyle name="Ввод  2 3 10 2" xfId="4512"/>
    <cellStyle name="Ввод  2 15 2" xfId="4513"/>
    <cellStyle name="Обычный 5 3 2" xfId="4514"/>
    <cellStyle name="Вычисление 3 3 10 2" xfId="4515"/>
    <cellStyle name="Ввод  2 6 5 2" xfId="4516"/>
    <cellStyle name="Вычисление 3 2 2 2 5 2" xfId="4517"/>
    <cellStyle name="Примечание 3 2 6 5 2" xfId="4518"/>
    <cellStyle name="Вывод 2 5 3 5 2" xfId="4519"/>
    <cellStyle name="Итог 3 2 2 2 5 2" xfId="4520"/>
    <cellStyle name="Вывод 2 6 5 2" xfId="4521"/>
    <cellStyle name="Итог 3 3 10 2" xfId="4522"/>
    <cellStyle name="Вычисление 2 2 4 2 5 2" xfId="4523"/>
    <cellStyle name="Ввод  2 5 2 5 2" xfId="4524"/>
    <cellStyle name="Ввод  3 5 10 2" xfId="4525"/>
    <cellStyle name="Примечание 2 2 14 2" xfId="4526"/>
    <cellStyle name="Вычисление 2 5 3 5 2" xfId="4527"/>
    <cellStyle name="Примечание 2 2 3 2 5 2" xfId="4528"/>
    <cellStyle name="Вывод 2 2 5 5 2" xfId="4529"/>
    <cellStyle name="Примечание 3 2 2 10 2" xfId="4530"/>
    <cellStyle name="Вычисление 3 7 5 2" xfId="4531"/>
    <cellStyle name="Ввод  3 3 2 5 2" xfId="4532"/>
    <cellStyle name="Вывод 3 2 4 10 2" xfId="4533"/>
    <cellStyle name="Примечание 2 4 10 2" xfId="4534"/>
    <cellStyle name="Ввод  3 4 2 5 2" xfId="4535"/>
    <cellStyle name="Примечание 2 4 3 5 2" xfId="4536"/>
    <cellStyle name="Ввод  2 2 2 10 2" xfId="4537"/>
    <cellStyle name="Итог 2 2 2 10 2" xfId="4538"/>
    <cellStyle name="Итог 2 5 3 5 2" xfId="4539"/>
    <cellStyle name="Вывод 3 6 5 2" xfId="4540"/>
    <cellStyle name="Итог 3 4 2 5 2" xfId="4541"/>
    <cellStyle name="Ввод  2 3 3 5 2" xfId="4542"/>
    <cellStyle name="Вывод 2 2 3 2 5 2" xfId="4543"/>
    <cellStyle name="Примечание 3 6 5 2" xfId="4544"/>
    <cellStyle name="Итог 2 6 5 2" xfId="4545"/>
    <cellStyle name="Вывод 3 2 2 10 2" xfId="4546"/>
    <cellStyle name="Итог 2 3 2 5 2" xfId="4547"/>
    <cellStyle name="Итог 2 2 4 10 2" xfId="4548"/>
    <cellStyle name="Итог 2 5 10 2" xfId="4549"/>
    <cellStyle name="Примечание 3 3 3 5 2" xfId="4550"/>
    <cellStyle name="Вычисление 3 5 2 5 2" xfId="4551"/>
    <cellStyle name="Примечание 3 2 5 5 2" xfId="4552"/>
    <cellStyle name="Вычисление 2 2 3 10 2" xfId="4553"/>
    <cellStyle name="Ввод  3 2 6 5 2" xfId="4554"/>
    <cellStyle name="Итог 2 2 2 2 5 2" xfId="4555"/>
    <cellStyle name="Итог 2 7 5 2" xfId="4556"/>
    <cellStyle name="Примечание 2 5 10 2" xfId="4557"/>
    <cellStyle name="Вычисление 3 2 4 2 5 2" xfId="4558"/>
    <cellStyle name="Вывод 2 3 2 5 2" xfId="4559"/>
    <cellStyle name="Ввод  2 2 4 10 2" xfId="4560"/>
    <cellStyle name="Примечание 3 2 14 2" xfId="4561"/>
    <cellStyle name="Вывод 3 3 3 5 2" xfId="4562"/>
    <cellStyle name="Примечание 3 2 3 2 5 2" xfId="4563"/>
    <cellStyle name="Вывод 3 2 5 5 2" xfId="4564"/>
    <cellStyle name="Примечание 3 4 10 2" xfId="4565"/>
    <cellStyle name="Вычисление 2 2 6 5 2" xfId="4566"/>
    <cellStyle name="Ввод  2 2 2 2 5 2" xfId="4567"/>
    <cellStyle name="Вычисление 2 3 10 2" xfId="4568"/>
    <cellStyle name="Вычисление 2 15 2" xfId="4569"/>
    <cellStyle name="Примечание 2 2 4 2 5 2" xfId="4570"/>
    <cellStyle name="Вычисление 2 4 2 5 2" xfId="4571"/>
    <cellStyle name="Вычисление 3 5 10 2" xfId="4572"/>
    <cellStyle name="Вывод 3 2 14 2" xfId="4573"/>
    <cellStyle name="Примечание 2 5 3 5 2" xfId="4574"/>
    <cellStyle name="Вывод 3 2 3 2 5 2" xfId="4575"/>
    <cellStyle name="Итог 2 2 5 5 2" xfId="4576"/>
    <cellStyle name="Вывод 3 4 10 2" xfId="4577"/>
    <cellStyle name="Примечание 3 7 5 2" xfId="4578"/>
    <cellStyle name="Вычисление 3 3 2 5 2" xfId="4579"/>
    <cellStyle name="Итог 3 2 4 10 2" xfId="4580"/>
    <cellStyle name="Вывод 2 4 10 2" xfId="4581"/>
    <cellStyle name="Обычный 5 2 2 2" xfId="4582"/>
    <cellStyle name="Вывод 2 2 4 2 5 2" xfId="4583"/>
    <cellStyle name="Итог 2 4 2 5 2" xfId="4584"/>
    <cellStyle name="Примечание 3 2 3 10 2" xfId="4585"/>
    <cellStyle name="Итог 2 2 14 2" xfId="4586"/>
    <cellStyle name="Вычисление 2 3 3 5 2" xfId="4587"/>
    <cellStyle name="Итог 2 2 3 2 5 2" xfId="4588"/>
    <cellStyle name="Ввод  2 2 5 5 2" xfId="4589"/>
    <cellStyle name="Итог 3 2 2 10 2" xfId="4590"/>
    <cellStyle name="Вывод 3 7 5 2" xfId="4591"/>
    <cellStyle name="Примечание 2 3 2 5 2" xfId="4592"/>
    <cellStyle name="Ввод  3 2 4 10 2" xfId="4593"/>
    <cellStyle name="Ввод  2 5 10 2" xfId="4594"/>
    <cellStyle name="Примечание 3 2 2 2 5 2" xfId="4595"/>
    <cellStyle name="Ввод  2 5 3 5 2" xfId="4596"/>
    <cellStyle name="Примечание 3 3 10 2" xfId="4597"/>
    <cellStyle name="Вычисление 2 2 2 10 2" xfId="4598"/>
    <cellStyle name="Ввод  2 4 3 5 2" xfId="4599"/>
    <cellStyle name="Примечание 2 15 2" xfId="4600"/>
    <cellStyle name="Ввод  3 6 5 2" xfId="4601"/>
    <cellStyle name="Вычисление 3 4 2 5 2" xfId="4602"/>
    <cellStyle name="Вывод 2 4 3 5 2" xfId="4603"/>
    <cellStyle name="Ввод  2 2 3 2 5 2" xfId="4604"/>
    <cellStyle name="Итог 3 6 5 2" xfId="4605"/>
    <cellStyle name="Вычисление 2 6 5 2" xfId="4606"/>
    <cellStyle name="Ввод  3 2 2 10 2" xfId="4607"/>
    <cellStyle name="Примечание 3 2 4 2 5 2" xfId="4608"/>
    <cellStyle name="Вычисление 2 5 2 5 2" xfId="4609"/>
    <cellStyle name="Вычисление 2 2 4 10 2" xfId="4610"/>
    <cellStyle name="Ввод  2 4 10 2" xfId="4611"/>
    <cellStyle name="Итог 3 3 3 5 2" xfId="4612"/>
    <cellStyle name="Вывод 3 5 2 5 2" xfId="4613"/>
    <cellStyle name="Итог 3 2 5 5 2" xfId="4614"/>
    <cellStyle name="Вывод 2 2 3 10 2" xfId="4615"/>
    <cellStyle name="Примечание 2 2 6 5 2" xfId="4616"/>
    <cellStyle name="Вычисление 2 2 2 2 5 2" xfId="4617"/>
    <cellStyle name="Примечание 2 7 5 2" xfId="4618"/>
    <cellStyle name="Итог 2 3 10 2" xfId="4619"/>
    <cellStyle name="Вывод 3 2 4 2 5 2" xfId="4620"/>
    <cellStyle name="Ввод  2 3 2 5 2" xfId="4621"/>
    <cellStyle name="Примечание 3 5 10 2" xfId="4622"/>
    <cellStyle name="Итог 3 2 14 2" xfId="4623"/>
    <cellStyle name="Ввод  3 3 3 5 2" xfId="4624"/>
    <cellStyle name="Итог 3 2 3 2 5 2" xfId="4625"/>
    <cellStyle name="Ввод  3 2 5 5 2" xfId="4626"/>
    <cellStyle name="Итог 3 4 10 2" xfId="4627"/>
    <cellStyle name="Вывод 2 2 6 5 2" xfId="4628"/>
    <cellStyle name="Примечание 3 3 2 5 2" xfId="4629"/>
    <cellStyle name="Вывод 2 3 10 2" xfId="4630"/>
    <cellStyle name="Вывод 2 15 2" xfId="4631"/>
    <cellStyle name="Итог 2 2 4 2 5 2" xfId="4632"/>
    <cellStyle name="Примечание 2 4 2 5 2" xfId="4633"/>
    <cellStyle name="Вывод 3 5 10 2" xfId="4634"/>
    <cellStyle name="Ввод  3 2 14 2" xfId="4635"/>
    <cellStyle name="Итог 2 3 3 5 2" xfId="4636"/>
    <cellStyle name="Ввод  3 2 3 2 5 2" xfId="4637"/>
    <cellStyle name="Вычисление 2 2 5 5 2" xfId="4638"/>
    <cellStyle name="Ввод  3 4 10 2" xfId="4639"/>
    <cellStyle name="Итог 3 7 5 2" xfId="4640"/>
    <cellStyle name="Вывод 3 3 2 5 2" xfId="4641"/>
    <cellStyle name="Вычисление 3 2 4 10 2" xfId="4642"/>
    <cellStyle name="Вычисление 2 4 10 2" xfId="4643"/>
    <cellStyle name="Примечание 3 5 3 5 2" xfId="4644"/>
    <cellStyle name="Ввод  2 2 4 3 5 2" xfId="4645"/>
    <cellStyle name="Вывод 2 2 4 3 5 2" xfId="4646"/>
    <cellStyle name="Вычисление 2 2 4 3 5 2" xfId="4647"/>
    <cellStyle name="Итог 2 2 4 3 5 2" xfId="4648"/>
    <cellStyle name="Примечание 2 2 4 3 5 2" xfId="4649"/>
    <cellStyle name="Ввод  3 2 4 3 5 2" xfId="4650"/>
    <cellStyle name="Вывод 3 2 4 3 5 2" xfId="4651"/>
    <cellStyle name="Вычисление 3 2 4 3 5 2" xfId="4652"/>
    <cellStyle name="Итог 3 2 4 3 5 2" xfId="4653"/>
    <cellStyle name="Примечание 3 2 4 3 5 2" xfId="4654"/>
  </cellStyle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 fitToPage="1"/>
  </sheetPr>
  <dimension ref="A1:P58"/>
  <sheetViews>
    <sheetView view="pageBreakPreview" topLeftCell="A24" zoomScale="98" zoomScaleNormal="100" zoomScaleSheetLayoutView="98" workbookViewId="0">
      <selection activeCell="K49" sqref="K49"/>
    </sheetView>
  </sheetViews>
  <sheetFormatPr baseColWidth="8" defaultColWidth="9.375" defaultRowHeight="15"/>
  <cols>
    <col width="9.375" customWidth="1" style="308" min="1" max="3"/>
    <col hidden="1" style="308" min="4" max="5"/>
    <col width="9.375" customWidth="1" style="308" min="6" max="7"/>
    <col width="15.875" bestFit="1" customWidth="1" style="308" min="8" max="8"/>
    <col width="9.375" customWidth="1" style="308" min="9" max="10"/>
    <col width="14.25" bestFit="1" customWidth="1" style="308" min="11" max="11"/>
    <col width="15.75" customWidth="1" style="308" min="12" max="12"/>
    <col width="11.75" bestFit="1" customWidth="1" style="308" min="13" max="13"/>
    <col width="13" customWidth="1" style="308" min="14" max="14"/>
    <col width="12.75" bestFit="1" customWidth="1" style="308" min="15" max="15"/>
    <col width="9.375" customWidth="1" style="308" min="16" max="16384"/>
  </cols>
  <sheetData>
    <row r="1" ht="37.5" customHeight="1" s="327">
      <c r="G1" s="305" t="inlineStr">
        <is>
          <t>INVOICE</t>
        </is>
      </c>
      <c r="K1" s="304" t="n"/>
    </row>
    <row r="2" ht="38.25" customHeight="1" s="327" thickBot="1">
      <c r="A2" s="8" t="n"/>
      <c r="B2" s="8" t="n"/>
      <c r="C2" s="8" t="n"/>
      <c r="D2" s="8" t="n"/>
      <c r="E2" s="8" t="n"/>
      <c r="F2" s="8" t="n"/>
      <c r="G2" s="328" t="n"/>
      <c r="H2" s="328" t="n"/>
      <c r="I2" s="328" t="n"/>
      <c r="J2" s="328" t="n"/>
      <c r="K2" s="304" t="n"/>
    </row>
    <row r="3" ht="22.5" customHeight="1" s="327">
      <c r="A3" s="309" t="inlineStr">
        <is>
          <t>KS EURASIA Co.,Ltd.</t>
        </is>
      </c>
      <c r="E3" s="9" t="n"/>
    </row>
    <row r="4" ht="22.5" customHeight="1" s="327">
      <c r="E4" s="9" t="n"/>
      <c r="G4" s="308" t="inlineStr">
        <is>
          <t>Date:</t>
        </is>
      </c>
      <c r="H4" s="329" t="n">
        <v>45842</v>
      </c>
      <c r="K4" s="329" t="n"/>
    </row>
    <row r="5" ht="15" customHeight="1" s="327">
      <c r="A5" s="10" t="inlineStr">
        <is>
          <t xml:space="preserve">1-1-5 Tsuchitoy, Aoba-ku, </t>
        </is>
      </c>
      <c r="B5" s="10" t="n"/>
      <c r="C5" s="10" t="n"/>
      <c r="D5" s="10" t="n"/>
      <c r="E5" s="10" t="n"/>
    </row>
    <row r="6" ht="15.75" customHeight="1" s="327">
      <c r="A6" s="308" t="inlineStr">
        <is>
          <t>Sendai-shi, Miyagi 980-0065, Japan</t>
        </is>
      </c>
      <c r="E6" s="10" t="n"/>
      <c r="F6" s="10" t="n"/>
      <c r="G6" s="308" t="inlineStr">
        <is>
          <t>Invoice#</t>
        </is>
      </c>
      <c r="H6" s="311" t="inlineStr">
        <is>
          <t>250701-MOS</t>
        </is>
      </c>
      <c r="K6" s="312" t="n"/>
    </row>
    <row r="7">
      <c r="A7" s="308" t="inlineStr">
        <is>
          <t>Phone:</t>
        </is>
      </c>
      <c r="B7" s="313" t="inlineStr">
        <is>
          <t>+81-22-217-6841</t>
        </is>
      </c>
      <c r="C7" s="313" t="n"/>
      <c r="D7" s="313" t="n"/>
    </row>
    <row r="8">
      <c r="A8" s="308" t="inlineStr">
        <is>
          <t>Fax:</t>
        </is>
      </c>
      <c r="B8" s="313" t="inlineStr">
        <is>
          <t>+81-22-217-6842</t>
        </is>
      </c>
      <c r="H8" s="314" t="n"/>
      <c r="K8" s="314" t="n"/>
    </row>
    <row r="9">
      <c r="G9" s="308" t="inlineStr">
        <is>
          <t>For:</t>
        </is>
      </c>
    </row>
    <row r="10">
      <c r="G10" s="308" t="inlineStr">
        <is>
          <t>Royal Cosmetics Co., Ltd.</t>
        </is>
      </c>
    </row>
    <row r="11">
      <c r="G11" s="315" t="inlineStr">
        <is>
          <t>119590 Moscow Mosfilmovskaya Street 70-6
Russian Federation</t>
        </is>
      </c>
      <c r="K11" s="315" t="n"/>
    </row>
    <row r="12">
      <c r="K12" s="315" t="n"/>
    </row>
    <row r="13">
      <c r="K13" s="315" t="n"/>
    </row>
    <row r="14">
      <c r="G14" s="308" t="inlineStr">
        <is>
          <t>Phone:</t>
        </is>
      </c>
      <c r="H14" s="308" t="inlineStr">
        <is>
          <t>7-925-505-3799</t>
        </is>
      </c>
    </row>
    <row r="15">
      <c r="H15" s="308" t="n"/>
    </row>
    <row r="17" ht="15.75" customHeight="1" s="327" thickBot="1">
      <c r="A17" s="307" t="inlineStr">
        <is>
          <t>NO</t>
        </is>
      </c>
      <c r="B17" s="306" t="inlineStr">
        <is>
          <t>Description</t>
        </is>
      </c>
      <c r="C17" s="328" t="n"/>
      <c r="D17" s="328" t="n"/>
      <c r="E17" s="328" t="n"/>
      <c r="F17" s="328" t="n"/>
      <c r="G17" s="328" t="n"/>
      <c r="H17" s="11" t="inlineStr">
        <is>
          <t>Q'ty</t>
        </is>
      </c>
      <c r="I17" s="306" t="inlineStr">
        <is>
          <t>Amount</t>
        </is>
      </c>
      <c r="J17" s="328" t="n"/>
      <c r="K17" s="32" t="n"/>
    </row>
    <row r="18">
      <c r="A18" s="12" t="n"/>
      <c r="B18" s="2" t="n"/>
      <c r="C18" s="13" t="n"/>
      <c r="D18" s="12" t="n"/>
      <c r="E18" s="12" t="n"/>
      <c r="F18" s="12" t="n"/>
      <c r="G18" s="12" t="n"/>
      <c r="H18" s="14" t="n"/>
      <c r="I18" s="330" t="n"/>
      <c r="K18" s="331" t="n"/>
    </row>
    <row r="19">
      <c r="A19" s="12" t="n">
        <v>1</v>
      </c>
      <c r="B19" s="2" t="inlineStr">
        <is>
          <t>FLOUVEIL</t>
        </is>
      </c>
      <c r="C19" s="13" t="n"/>
      <c r="D19" s="12" t="n"/>
      <c r="E19" s="12" t="n"/>
      <c r="F19" s="12" t="n"/>
      <c r="G19" s="12" t="n"/>
      <c r="H19" s="14" t="n">
        <v>75</v>
      </c>
      <c r="I19" s="330" t="n">
        <v>268520</v>
      </c>
      <c r="K19" s="331">
        <f>SUM(I19:J22)</f>
        <v/>
      </c>
    </row>
    <row r="20">
      <c r="A20" s="12" t="n">
        <v>2</v>
      </c>
      <c r="B20" s="2" t="inlineStr">
        <is>
          <t>RELENT</t>
        </is>
      </c>
      <c r="C20" s="13" t="n"/>
      <c r="D20" s="12" t="n"/>
      <c r="E20" s="12" t="n"/>
      <c r="F20" s="12" t="n"/>
      <c r="G20" s="12" t="n"/>
      <c r="H20" s="14" t="n">
        <v>1159</v>
      </c>
      <c r="I20" s="330" t="n">
        <v>5480434</v>
      </c>
      <c r="K20" s="331" t="n"/>
      <c r="L20" s="332" t="n"/>
    </row>
    <row r="21">
      <c r="A21" s="12" t="n">
        <v>3</v>
      </c>
      <c r="B21" s="2" t="inlineStr">
        <is>
          <t>C'BON</t>
        </is>
      </c>
      <c r="C21" s="13" t="n"/>
      <c r="D21" s="12" t="n"/>
      <c r="E21" s="12" t="n"/>
      <c r="F21" s="12" t="n"/>
      <c r="G21" s="12" t="n"/>
      <c r="H21" s="91" t="n">
        <v>745</v>
      </c>
      <c r="I21" s="331" t="n">
        <v>1791239</v>
      </c>
      <c r="K21" s="331" t="n"/>
      <c r="L21" s="332" t="n"/>
      <c r="N21" s="332" t="n"/>
      <c r="O21" s="332" t="n"/>
      <c r="P21" s="30" t="n"/>
    </row>
    <row r="22">
      <c r="A22" s="12" t="n">
        <v>4</v>
      </c>
      <c r="B22" s="15" t="inlineStr">
        <is>
          <t>Q1st</t>
        </is>
      </c>
      <c r="C22" s="13" t="n"/>
      <c r="D22" s="12" t="n"/>
      <c r="E22" s="12" t="n"/>
      <c r="F22" s="12" t="n"/>
      <c r="G22" s="204" t="n"/>
      <c r="H22" s="202" t="n">
        <v>224</v>
      </c>
      <c r="I22" s="331" t="n">
        <v>217927</v>
      </c>
      <c r="K22" s="331" t="n"/>
      <c r="N22" s="332" t="n"/>
    </row>
    <row r="23">
      <c r="A23" s="12" t="n">
        <v>5</v>
      </c>
      <c r="B23" s="15" t="inlineStr">
        <is>
          <t>HIMELABO</t>
        </is>
      </c>
      <c r="C23" s="13" t="n"/>
      <c r="D23" s="12" t="n"/>
      <c r="E23" s="12" t="n"/>
      <c r="F23" s="12" t="n"/>
      <c r="G23" s="204" t="n"/>
      <c r="H23" s="203" t="n">
        <v>74</v>
      </c>
      <c r="I23" s="331" t="n">
        <v>50166</v>
      </c>
      <c r="K23" s="331">
        <f>SUM(I23:J36)</f>
        <v/>
      </c>
      <c r="N23" s="332" t="n"/>
    </row>
    <row r="24">
      <c r="A24" s="12" t="n">
        <v>6</v>
      </c>
      <c r="B24" s="15" t="inlineStr">
        <is>
          <t>SUNSORIT</t>
        </is>
      </c>
      <c r="C24" s="12" t="n"/>
      <c r="D24" s="12" t="n"/>
      <c r="E24" s="12" t="n"/>
      <c r="F24" s="12" t="n"/>
      <c r="G24" s="204" t="n"/>
      <c r="H24" s="202" t="n">
        <v>44</v>
      </c>
      <c r="I24" s="333" t="n">
        <v>123348</v>
      </c>
    </row>
    <row r="25">
      <c r="A25" s="12" t="n">
        <v>7</v>
      </c>
      <c r="B25" s="15" t="inlineStr">
        <is>
          <t>ELEGADOLL</t>
        </is>
      </c>
      <c r="C25" s="12" t="n"/>
      <c r="D25" s="12" t="n"/>
      <c r="E25" s="12" t="n"/>
      <c r="F25" s="12" t="n"/>
      <c r="G25" s="204" t="n"/>
      <c r="H25" s="202" t="n">
        <v>42</v>
      </c>
      <c r="I25" s="333" t="n">
        <v>162120</v>
      </c>
      <c r="K25" s="331" t="n"/>
    </row>
    <row r="26">
      <c r="A26" s="12" t="n">
        <v>8</v>
      </c>
      <c r="B26" s="2" t="inlineStr">
        <is>
          <t>MAYURI</t>
        </is>
      </c>
      <c r="C26" s="13" t="n"/>
      <c r="D26" s="12" t="n"/>
      <c r="E26" s="12" t="n"/>
      <c r="F26" s="12" t="n"/>
      <c r="G26" s="204" t="n"/>
      <c r="H26" s="203" t="n">
        <v>5</v>
      </c>
      <c r="I26" s="331" t="n">
        <v>12675</v>
      </c>
      <c r="K26" s="331" t="n"/>
    </row>
    <row r="27">
      <c r="A27" s="12" t="n">
        <v>9</v>
      </c>
      <c r="B27" s="2" t="inlineStr">
        <is>
          <t>ATMORE</t>
        </is>
      </c>
      <c r="C27" s="13" t="n"/>
      <c r="D27" s="12" t="n"/>
      <c r="E27" s="12" t="n"/>
      <c r="F27" s="12" t="n"/>
      <c r="G27" s="204" t="n"/>
      <c r="H27" s="203" t="n">
        <v>5</v>
      </c>
      <c r="I27" s="331" t="n">
        <v>17000</v>
      </c>
      <c r="K27" s="331" t="n"/>
      <c r="L27" s="332" t="n"/>
      <c r="N27" s="332" t="n"/>
      <c r="O27" s="332" t="n"/>
    </row>
    <row r="28">
      <c r="A28" s="12" t="n">
        <v>10</v>
      </c>
      <c r="B28" s="2" t="inlineStr">
        <is>
          <t>DIME HEALTH CARE</t>
        </is>
      </c>
      <c r="C28" s="13" t="n"/>
      <c r="D28" s="12" t="n"/>
      <c r="E28" s="12" t="n"/>
      <c r="F28" s="12" t="n"/>
      <c r="G28" s="204" t="n"/>
      <c r="H28" s="203" t="n">
        <v>54</v>
      </c>
      <c r="I28" s="331" t="n">
        <v>67878</v>
      </c>
      <c r="K28" s="331" t="n"/>
    </row>
    <row r="29">
      <c r="A29" s="12" t="n">
        <v>11</v>
      </c>
      <c r="B29" s="2" t="inlineStr">
        <is>
          <t>LAPIDEM</t>
        </is>
      </c>
      <c r="C29" s="13" t="n"/>
      <c r="D29" s="12" t="n"/>
      <c r="E29" s="12" t="n"/>
      <c r="F29" s="12" t="n"/>
      <c r="G29" s="204" t="n"/>
      <c r="H29" s="203" t="n">
        <v>64</v>
      </c>
      <c r="I29" s="331" t="n">
        <v>519136</v>
      </c>
      <c r="K29" s="331" t="n"/>
      <c r="P29" s="30" t="n"/>
    </row>
    <row r="30">
      <c r="A30" s="12" t="n">
        <v>12</v>
      </c>
      <c r="B30" s="2" t="inlineStr">
        <is>
          <t>ROSY DROP</t>
        </is>
      </c>
      <c r="C30" s="13" t="n"/>
      <c r="D30" s="12" t="n"/>
      <c r="E30" s="12" t="n"/>
      <c r="F30" s="12" t="n"/>
      <c r="G30" s="204" t="n"/>
      <c r="H30" s="203" t="n">
        <v>85</v>
      </c>
      <c r="I30" s="331" t="n">
        <v>144530</v>
      </c>
      <c r="K30" s="331" t="n"/>
      <c r="N30" s="332" t="n"/>
    </row>
    <row r="31">
      <c r="A31" s="12" t="n">
        <v>13</v>
      </c>
      <c r="B31" s="2" t="inlineStr">
        <is>
          <t>ESTLABO</t>
        </is>
      </c>
      <c r="C31" s="13" t="n"/>
      <c r="D31" s="12" t="n"/>
      <c r="E31" s="12" t="n"/>
      <c r="F31" s="12" t="n"/>
      <c r="G31" s="204" t="n"/>
      <c r="H31" t="n">
        <v>209</v>
      </c>
      <c r="I31" s="334" t="n">
        <v>587719</v>
      </c>
      <c r="K31" s="333" t="n"/>
      <c r="N31" s="332" t="n"/>
    </row>
    <row r="32">
      <c r="A32" s="12" t="n">
        <v>14</v>
      </c>
      <c r="B32" s="2" t="inlineStr">
        <is>
          <t>MEROS</t>
        </is>
      </c>
      <c r="C32" s="13" t="n"/>
      <c r="D32" s="12" t="n"/>
      <c r="E32" s="12" t="n"/>
      <c r="F32" s="12" t="n"/>
      <c r="G32" s="204" t="n"/>
      <c r="H32" t="n">
        <v>58</v>
      </c>
      <c r="I32" s="334" t="n">
        <v>70934</v>
      </c>
      <c r="K32" s="333" t="n"/>
      <c r="L32" s="332" t="n"/>
      <c r="N32" s="332" t="n"/>
    </row>
    <row r="33">
      <c r="A33" s="12" t="n">
        <v>15</v>
      </c>
      <c r="B33" s="2" t="inlineStr">
        <is>
          <t>COSMEPRO</t>
        </is>
      </c>
      <c r="C33" s="13" t="n"/>
      <c r="D33" s="12" t="n"/>
      <c r="E33" s="12" t="n"/>
      <c r="F33" s="12" t="n"/>
      <c r="G33" s="204" t="n"/>
      <c r="H33" t="n">
        <v>54</v>
      </c>
      <c r="I33" s="334" t="n">
        <v>39528</v>
      </c>
      <c r="K33" s="333" t="n"/>
      <c r="L33" s="332" t="n"/>
      <c r="N33" s="332" t="n"/>
    </row>
    <row r="34">
      <c r="A34" s="12" t="n">
        <v>16</v>
      </c>
      <c r="B34" s="2" t="inlineStr">
        <is>
          <t>AFURA</t>
        </is>
      </c>
      <c r="C34" s="12" t="n"/>
      <c r="D34" s="12" t="n"/>
      <c r="E34" s="12" t="n"/>
      <c r="F34" s="13" t="n"/>
      <c r="G34" s="204" t="n"/>
      <c r="H34" t="n">
        <v>8</v>
      </c>
      <c r="I34" s="334" t="n">
        <v>29736</v>
      </c>
      <c r="K34" s="333" t="n"/>
    </row>
    <row r="35">
      <c r="A35" s="12" t="n">
        <v>17</v>
      </c>
      <c r="B35" s="2" t="inlineStr">
        <is>
          <t>PECLIA</t>
        </is>
      </c>
      <c r="C35" s="12" t="n"/>
      <c r="D35" s="12" t="n"/>
      <c r="E35" s="12" t="n"/>
      <c r="F35" s="13" t="n"/>
      <c r="G35" s="204" t="n"/>
      <c r="H35" s="203" t="n"/>
      <c r="I35" s="330" t="n"/>
      <c r="K35" s="331" t="n"/>
    </row>
    <row r="36">
      <c r="A36" s="12" t="n">
        <v>18</v>
      </c>
      <c r="B36" s="2" t="inlineStr">
        <is>
          <t>LEJEU</t>
        </is>
      </c>
      <c r="C36" s="12" t="n"/>
      <c r="D36" s="12" t="n"/>
      <c r="E36" s="12" t="n"/>
      <c r="F36" s="13" t="n"/>
      <c r="G36" s="204" t="n"/>
      <c r="H36" s="203" t="n"/>
      <c r="I36" s="330" t="n"/>
      <c r="K36" s="331" t="n"/>
    </row>
    <row r="37">
      <c r="A37" s="12" t="n">
        <v>19</v>
      </c>
      <c r="B37" s="2" t="inlineStr">
        <is>
          <t>AISHODO</t>
        </is>
      </c>
      <c r="C37" s="12" t="n"/>
      <c r="D37" s="12" t="n"/>
      <c r="E37" s="12" t="n"/>
      <c r="F37" s="13" t="n"/>
      <c r="G37" s="204" t="n"/>
      <c r="H37" s="203" t="n"/>
      <c r="I37" s="330" t="n"/>
      <c r="K37" s="331">
        <f>SUM(I37:J46)</f>
        <v/>
      </c>
    </row>
    <row r="38">
      <c r="A38" s="12" t="n">
        <v>20</v>
      </c>
      <c r="B38" s="2" t="inlineStr">
        <is>
          <t>Dr.MEDION</t>
        </is>
      </c>
      <c r="C38" s="12" t="n"/>
      <c r="D38" s="12" t="n"/>
      <c r="E38" s="12" t="n"/>
      <c r="F38" s="13" t="n"/>
      <c r="G38" s="204" t="n"/>
      <c r="H38" s="203" t="n"/>
      <c r="I38" s="330" t="n"/>
      <c r="K38" s="331" t="n"/>
    </row>
    <row r="39">
      <c r="A39" s="12" t="n">
        <v>21</v>
      </c>
      <c r="B39" s="2" t="inlineStr">
        <is>
          <t>McCoy</t>
        </is>
      </c>
      <c r="C39" s="12" t="n"/>
      <c r="D39" s="12" t="n"/>
      <c r="E39" s="12" t="n"/>
      <c r="F39" s="13" t="n"/>
      <c r="G39" s="204" t="n"/>
      <c r="H39" s="203" t="n"/>
      <c r="I39" s="330" t="n"/>
      <c r="K39" s="331" t="n"/>
    </row>
    <row r="40">
      <c r="A40" s="12" t="n">
        <v>22</v>
      </c>
      <c r="B40" s="2" t="inlineStr">
        <is>
          <t>Luxces</t>
        </is>
      </c>
      <c r="C40" s="12" t="n"/>
      <c r="D40" s="12" t="n"/>
      <c r="E40" s="12" t="n"/>
      <c r="F40" s="13" t="n"/>
      <c r="G40" s="204" t="n"/>
      <c r="H40" s="203" t="n"/>
      <c r="I40" s="330" t="n"/>
      <c r="K40" s="331" t="n"/>
    </row>
    <row r="41">
      <c r="A41" s="12" t="n">
        <v>23</v>
      </c>
      <c r="B41" s="2" t="inlineStr">
        <is>
          <t>Evliss</t>
        </is>
      </c>
      <c r="C41" s="12" t="n"/>
      <c r="D41" s="12" t="n"/>
      <c r="E41" s="12" t="n"/>
      <c r="F41" s="13" t="n"/>
      <c r="G41" s="204" t="n"/>
      <c r="H41" s="203" t="n"/>
      <c r="I41" s="330" t="n"/>
      <c r="K41" s="331" t="n"/>
    </row>
    <row r="42">
      <c r="A42" s="12" t="n">
        <v>24</v>
      </c>
      <c r="B42" s="2" t="inlineStr">
        <is>
          <t>Esthe Pro Labo</t>
        </is>
      </c>
      <c r="C42" s="12" t="n"/>
      <c r="D42" s="12" t="n"/>
      <c r="E42" s="12" t="n"/>
      <c r="F42" s="13" t="n"/>
      <c r="G42" s="204" t="n"/>
      <c r="H42" s="203" t="n"/>
      <c r="I42" s="330" t="n"/>
      <c r="K42" s="331" t="n"/>
    </row>
    <row r="43">
      <c r="A43" s="12" t="n">
        <v>25</v>
      </c>
      <c r="B43" s="2" t="inlineStr">
        <is>
          <t>COCOCHI</t>
        </is>
      </c>
      <c r="C43" s="12" t="n"/>
      <c r="D43" s="12" t="n"/>
      <c r="E43" s="12" t="n"/>
      <c r="F43" s="13" t="n"/>
      <c r="G43" s="204" t="n"/>
      <c r="H43" s="203" t="n"/>
      <c r="I43" s="330" t="n"/>
      <c r="K43" s="331" t="n"/>
    </row>
    <row r="44">
      <c r="A44" s="12" t="n">
        <v>26</v>
      </c>
      <c r="B44" s="2" t="inlineStr">
        <is>
          <t>PURE BIO</t>
        </is>
      </c>
      <c r="C44" s="12" t="n"/>
      <c r="D44" s="12" t="n"/>
      <c r="E44" s="12" t="n"/>
      <c r="F44" s="13" t="n"/>
      <c r="G44" s="204" t="n"/>
      <c r="H44" s="203" t="n"/>
      <c r="I44" s="330" t="n"/>
      <c r="K44" s="331" t="n"/>
    </row>
    <row r="45">
      <c r="A45" s="12" t="n">
        <v>27</v>
      </c>
      <c r="B45" s="2" t="inlineStr">
        <is>
          <t>BEAUTY GARAGE</t>
        </is>
      </c>
      <c r="C45" s="12" t="n"/>
      <c r="D45" s="12" t="n"/>
      <c r="E45" s="12" t="n"/>
      <c r="F45" s="13" t="n"/>
      <c r="G45" s="204" t="n"/>
      <c r="H45" s="203" t="n"/>
      <c r="I45" s="330" t="n"/>
      <c r="K45" s="331" t="n"/>
    </row>
    <row r="46" ht="15.75" customHeight="1" s="327" thickBot="1">
      <c r="A46" s="16" t="n">
        <v>28</v>
      </c>
      <c r="B46" s="201" t="inlineStr">
        <is>
          <t>DIAMANTE</t>
        </is>
      </c>
      <c r="C46" s="16" t="n"/>
      <c r="D46" s="16" t="n"/>
      <c r="E46" s="16" t="n"/>
      <c r="F46" s="17" t="n"/>
      <c r="G46" s="16" t="n"/>
      <c r="H46" s="114" t="n"/>
      <c r="I46" s="335" t="n"/>
      <c r="J46" s="336" t="n"/>
      <c r="K46" s="331" t="n"/>
      <c r="L46" s="332" t="n"/>
    </row>
    <row r="47" ht="15.75" customHeight="1" s="327" thickTop="1">
      <c r="A47" s="12" t="n"/>
      <c r="B47" s="13" t="inlineStr">
        <is>
          <t>TESTERS</t>
        </is>
      </c>
      <c r="C47" s="12" t="n"/>
      <c r="D47" s="12" t="n"/>
      <c r="E47" s="12" t="n"/>
      <c r="F47" s="13" t="n"/>
      <c r="G47" s="12" t="n"/>
      <c r="H47" s="93" t="n"/>
      <c r="I47" s="331" t="n"/>
      <c r="K47" s="331" t="n"/>
      <c r="L47" s="332" t="n">
        <v>500000</v>
      </c>
      <c r="M47" s="337">
        <f>L47/L48</f>
        <v/>
      </c>
    </row>
    <row r="48">
      <c r="A48" s="12" t="n"/>
      <c r="G48" s="1" t="inlineStr">
        <is>
          <t>Total</t>
        </is>
      </c>
      <c r="H48" s="30">
        <f>SUM(H19:H47)</f>
        <v/>
      </c>
      <c r="I48" s="338">
        <f>SUM(I19:J47)</f>
        <v/>
      </c>
      <c r="K48" s="338" t="inlineStr">
        <is>
          <t>FOB</t>
        </is>
      </c>
      <c r="L48" s="339" t="n">
        <v>11592508</v>
      </c>
      <c r="M48" s="332" t="n"/>
      <c r="N48" s="340">
        <f>I48/2</f>
        <v/>
      </c>
      <c r="O48" s="332" t="n"/>
    </row>
    <row r="49">
      <c r="K49" s="338" t="inlineStr">
        <is>
          <t>FOB (N.C.V）</t>
        </is>
      </c>
      <c r="L49" s="332">
        <f>'Invoice-4 (TESTER)'!G14+'Invoice-5 (TESTER) '!G14</f>
        <v/>
      </c>
    </row>
    <row r="50">
      <c r="L50" s="332">
        <f>SUM(L48:L49)</f>
        <v/>
      </c>
      <c r="M50" s="332" t="n"/>
    </row>
    <row r="51" ht="18" customHeight="1" s="327">
      <c r="G51" s="19" t="inlineStr">
        <is>
          <t>K-S Eurasia Co., Ltd.</t>
        </is>
      </c>
      <c r="H51" s="19" t="n"/>
      <c r="I51" s="19" t="n"/>
      <c r="J51" s="20" t="n"/>
      <c r="K51" s="20" t="n"/>
      <c r="L51" s="339">
        <f>I48-L50</f>
        <v/>
      </c>
      <c r="M51" s="88" t="n"/>
    </row>
    <row r="52">
      <c r="G52" s="21" t="n"/>
      <c r="H52" s="21" t="n"/>
      <c r="I52" s="21" t="n"/>
      <c r="J52" s="21" t="n"/>
      <c r="K52" s="21" t="n"/>
    </row>
    <row r="53">
      <c r="G53" s="22" t="n"/>
      <c r="H53" s="21" t="n"/>
      <c r="I53" s="21" t="n"/>
      <c r="J53" s="21" t="n"/>
      <c r="K53" s="21" t="n"/>
      <c r="L53" s="337" t="n"/>
      <c r="M53" s="340" t="n"/>
    </row>
    <row r="54">
      <c r="A54" s="23" t="n"/>
      <c r="G54" s="24" t="n"/>
      <c r="H54" s="24" t="n"/>
      <c r="I54" s="24" t="n"/>
      <c r="J54" s="21" t="n"/>
      <c r="K54" s="21" t="n"/>
    </row>
    <row r="55">
      <c r="A55" s="23" t="n"/>
      <c r="G55" s="25" t="n"/>
      <c r="H55" s="25" t="n"/>
      <c r="I55" s="25" t="n"/>
      <c r="J55" s="21" t="n"/>
      <c r="K55" s="21" t="n"/>
    </row>
    <row r="56">
      <c r="A56" s="23" t="inlineStr">
        <is>
          <t>ACCOUNT WITH BANK:</t>
        </is>
      </c>
    </row>
    <row r="57">
      <c r="A57" s="23" t="inlineStr">
        <is>
          <t>THE BANK OF TOKYO-MITSUBISHI UFJ, LTD.</t>
        </is>
      </c>
    </row>
    <row r="58">
      <c r="A58" s="23" t="inlineStr">
        <is>
          <t xml:space="preserve">ASAGAYA BRANCH </t>
        </is>
      </c>
    </row>
  </sheetData>
  <autoFilter ref="A17:J17">
    <filterColumn colId="1" hiddenButton="0" showButton="0"/>
    <filterColumn colId="2" hiddenButton="0" showButton="0"/>
    <filterColumn colId="3" hiddenButton="0" showButton="0"/>
    <filterColumn colId="4" hiddenButton="0" showButton="0"/>
    <filterColumn colId="5" hiddenButton="0" showButton="0"/>
    <filterColumn colId="8" hiddenButton="0" showButton="0"/>
  </autoFilter>
  <mergeCells count="43">
    <mergeCell ref="I30:J30"/>
    <mergeCell ref="I34:J34"/>
    <mergeCell ref="I46:J46"/>
    <mergeCell ref="B8:D8"/>
    <mergeCell ref="B17:G17"/>
    <mergeCell ref="I27:J27"/>
    <mergeCell ref="I45:J45"/>
    <mergeCell ref="I36:J36"/>
    <mergeCell ref="I26:J26"/>
    <mergeCell ref="I47:J47"/>
    <mergeCell ref="I32:J32"/>
    <mergeCell ref="I25:J25"/>
    <mergeCell ref="I41:J41"/>
    <mergeCell ref="A3:D4"/>
    <mergeCell ref="I37:J37"/>
    <mergeCell ref="I22:J22"/>
    <mergeCell ref="I28:J28"/>
    <mergeCell ref="I18:J18"/>
    <mergeCell ref="H15:J15"/>
    <mergeCell ref="I21:J21"/>
    <mergeCell ref="I43:J43"/>
    <mergeCell ref="H14:J14"/>
    <mergeCell ref="I24:J24"/>
    <mergeCell ref="I42:J42"/>
    <mergeCell ref="G11:J13"/>
    <mergeCell ref="H8:J8"/>
    <mergeCell ref="I33:J33"/>
    <mergeCell ref="I23:J23"/>
    <mergeCell ref="I39:J39"/>
    <mergeCell ref="G1:J2"/>
    <mergeCell ref="I48:J48"/>
    <mergeCell ref="I17:J17"/>
    <mergeCell ref="G10:J10"/>
    <mergeCell ref="I44:J44"/>
    <mergeCell ref="I29:J29"/>
    <mergeCell ref="I35:J35"/>
    <mergeCell ref="I20:J20"/>
    <mergeCell ref="I38:J38"/>
    <mergeCell ref="H4:J4"/>
    <mergeCell ref="I19:J19"/>
    <mergeCell ref="I31:J31"/>
    <mergeCell ref="I40:J40"/>
    <mergeCell ref="H6:J6"/>
  </mergeCells>
  <pageMargins left="0.7" right="0.7" top="0.75" bottom="0.75" header="0.3" footer="0.3"/>
  <pageSetup orientation="portrait" paperSize="9" scale="86" horizontalDpi="4294967293"/>
</worksheet>
</file>

<file path=xl/worksheets/sheet2.xml><?xml version="1.0" encoding="utf-8"?>
<worksheet xmlns="http://schemas.openxmlformats.org/spreadsheetml/2006/main">
  <sheetPr codeName="Sheet2">
    <tabColor rgb="FF00B050"/>
    <outlinePr summaryBelow="1" summaryRight="1"/>
    <pageSetUpPr/>
  </sheetPr>
  <dimension ref="A1:R44"/>
  <sheetViews>
    <sheetView view="pageBreakPreview" zoomScale="70" zoomScaleNormal="70" zoomScaleSheetLayoutView="70" workbookViewId="0">
      <selection activeCell="I14" sqref="I14"/>
    </sheetView>
  </sheetViews>
  <sheetFormatPr baseColWidth="8" defaultColWidth="9" defaultRowHeight="15.75"/>
  <cols>
    <col width="10.375" customWidth="1" style="137" min="1" max="1"/>
    <col width="53.375" customWidth="1" style="137" min="2" max="2"/>
    <col width="23.375" customWidth="1" style="137" min="3" max="3"/>
    <col width="47.375" customWidth="1" style="137" min="4" max="4"/>
    <col width="14" customWidth="1" style="137" min="5" max="5"/>
    <col width="14.375" customWidth="1" style="341" min="6" max="6"/>
    <col width="21.625" customWidth="1" style="341" min="7" max="7"/>
    <col width="20.125" customWidth="1" style="341" min="8" max="8"/>
    <col width="16.625" customWidth="1" style="341" min="9" max="9"/>
    <col width="16" customWidth="1" style="341" min="10" max="10"/>
    <col width="37" customWidth="1" style="262" min="11" max="11"/>
    <col width="10.125" customWidth="1" style="233" min="12" max="12"/>
    <col width="28.375" customWidth="1" style="233" min="13" max="13"/>
    <col hidden="1" width="17.25" customWidth="1" style="233" min="14" max="14"/>
    <col width="14.75" customWidth="1" style="280" min="15" max="15"/>
    <col width="15.375" customWidth="1" style="137" min="16" max="16"/>
    <col width="18.625" customWidth="1" style="137" min="17" max="17"/>
    <col width="11.625" customWidth="1" style="137" min="18" max="18"/>
    <col width="16.375" customWidth="1" style="137" min="19" max="23"/>
    <col width="2.375" customWidth="1" style="137" min="24" max="29"/>
    <col width="9" customWidth="1" style="137" min="30" max="30"/>
    <col width="19.375" customWidth="1" style="137" min="31" max="31"/>
    <col width="9" customWidth="1" style="137" min="32" max="16384"/>
  </cols>
  <sheetData>
    <row r="1" ht="13.5" customHeight="1" s="327">
      <c r="A1" s="316" t="inlineStr">
        <is>
          <t>INVOICE</t>
        </is>
      </c>
      <c r="H1" s="316" t="n"/>
      <c r="I1" s="316" t="n"/>
      <c r="J1" s="316" t="n"/>
    </row>
    <row r="2" ht="13.5" customHeight="1" s="327">
      <c r="H2" s="316" t="n"/>
      <c r="I2" s="316" t="n"/>
      <c r="J2" s="316" t="n"/>
    </row>
    <row r="3" ht="16.5" customHeight="1" s="327" thickBot="1">
      <c r="A3" s="205" t="inlineStr">
        <is>
          <t>INV.NO.：</t>
        </is>
      </c>
      <c r="B3" s="139" t="inlineStr">
        <is>
          <t>250701-MOS</t>
        </is>
      </c>
      <c r="G3" s="141">
        <f t="array" ref="G3:I3">'INVOICE(無償サンプル抜き価格)'!H4:J4</f>
        <v/>
      </c>
      <c r="H3" s="141" t="n">
        <v>0</v>
      </c>
      <c r="I3" s="141" t="n">
        <v>0</v>
      </c>
      <c r="J3" s="141" t="n"/>
    </row>
    <row r="4">
      <c r="A4" s="142" t="inlineStr">
        <is>
          <t>Shipper:</t>
        </is>
      </c>
      <c r="B4" s="143" t="n"/>
      <c r="C4" s="143" t="n"/>
      <c r="D4" s="342" t="inlineStr">
        <is>
          <t>Consignee:</t>
        </is>
      </c>
      <c r="E4" s="143" t="inlineStr">
        <is>
          <t>ROYAL COSMETICS Co.,Ltd.</t>
        </is>
      </c>
      <c r="F4" s="343" t="n"/>
      <c r="G4" s="344" t="n"/>
    </row>
    <row r="5">
      <c r="A5" s="147" t="inlineStr">
        <is>
          <t>KS EURASIA Co.,Ltd.</t>
        </is>
      </c>
      <c r="D5" s="148" t="n"/>
      <c r="E5" s="139" t="inlineStr">
        <is>
          <t>119590 Moscow Mosfilmovskaya Street 70-6</t>
        </is>
      </c>
      <c r="F5" s="137" t="n"/>
      <c r="G5" s="149" t="n"/>
      <c r="H5" s="139" t="n"/>
    </row>
    <row r="6" ht="15.75" customHeight="1" s="327">
      <c r="A6" s="150" t="inlineStr">
        <is>
          <t xml:space="preserve">1-1-5 Tsuchitoy, Aoba-ku, Sendai, </t>
        </is>
      </c>
      <c r="D6" s="148" t="n"/>
      <c r="E6" s="137" t="inlineStr">
        <is>
          <t>Russian Federation</t>
        </is>
      </c>
      <c r="G6" s="345" t="n"/>
      <c r="I6" s="137" t="n"/>
      <c r="J6" s="137" t="n"/>
      <c r="K6" s="263" t="n"/>
    </row>
    <row r="7">
      <c r="A7" s="152" t="inlineStr">
        <is>
          <t>Miyagi, 980-0065, JAPAN</t>
        </is>
      </c>
      <c r="D7" s="153" t="inlineStr">
        <is>
          <t>TEL：</t>
        </is>
      </c>
      <c r="E7" s="346" t="inlineStr">
        <is>
          <t>8-925-505-3799</t>
        </is>
      </c>
      <c r="F7" s="155" t="n"/>
      <c r="G7" s="345" t="n"/>
      <c r="H7" s="137" t="n"/>
      <c r="I7" s="137" t="n"/>
      <c r="J7" s="137" t="n"/>
    </row>
    <row r="8">
      <c r="A8" s="152" t="inlineStr">
        <is>
          <t>TEL： +81-22-217-6841</t>
        </is>
      </c>
      <c r="B8" s="156" t="n"/>
      <c r="C8" s="156" t="n"/>
      <c r="D8" s="157" t="n"/>
      <c r="E8" s="158" t="n"/>
      <c r="F8" s="347" t="n"/>
      <c r="G8" s="348" t="n"/>
      <c r="K8" s="263" t="n"/>
    </row>
    <row r="9">
      <c r="A9" s="161" t="inlineStr">
        <is>
          <t xml:space="preserve">PORT  OF  SHIPMENT </t>
        </is>
      </c>
      <c r="B9" s="162" t="n"/>
      <c r="C9" s="162" t="n"/>
      <c r="D9" s="148" t="inlineStr">
        <is>
          <t xml:space="preserve">SHIPPED PER : </t>
        </is>
      </c>
      <c r="G9" s="345" t="n"/>
      <c r="H9" s="137" t="n"/>
      <c r="K9" s="263" t="n"/>
    </row>
    <row r="10">
      <c r="A10" s="163" t="inlineStr">
        <is>
          <t>From：</t>
        </is>
      </c>
      <c r="B10" s="158" t="inlineStr">
        <is>
          <t xml:space="preserve"> MAIZURU, JAPAN   </t>
        </is>
      </c>
      <c r="C10" s="158" t="n"/>
      <c r="D10" s="157" t="inlineStr">
        <is>
          <t>Trade Term:</t>
        </is>
      </c>
      <c r="E10" s="158" t="inlineStr">
        <is>
          <t>C&amp;F</t>
        </is>
      </c>
      <c r="F10" s="347" t="n"/>
      <c r="G10" s="348" t="n"/>
      <c r="H10" s="137" t="n"/>
      <c r="K10" s="263" t="n"/>
    </row>
    <row r="11" ht="19.5" customHeight="1" s="327">
      <c r="A11" s="161" t="inlineStr">
        <is>
          <t>PORT  OF  DESTINATION</t>
        </is>
      </c>
      <c r="B11" s="162" t="n"/>
      <c r="C11" s="162" t="n"/>
      <c r="D11" s="148" t="inlineStr">
        <is>
          <t xml:space="preserve">Country of Origin：　</t>
        </is>
      </c>
      <c r="E11" s="137" t="inlineStr">
        <is>
          <t xml:space="preserve">　JAPAN</t>
        </is>
      </c>
      <c r="G11" s="345" t="n"/>
      <c r="K11" s="263" t="n"/>
    </row>
    <row r="12" ht="16.5" customHeight="1" s="327" thickBot="1">
      <c r="A12" s="147" t="inlineStr">
        <is>
          <t>To　　：  VLADIVOSTOK,　RUSSIA</t>
        </is>
      </c>
      <c r="D12" s="148" t="n"/>
      <c r="G12" s="345" t="n"/>
      <c r="H12" s="164" t="n"/>
      <c r="K12" s="263" t="n"/>
    </row>
    <row r="13" ht="26.25" customHeight="1" s="327" thickBot="1">
      <c r="A13" s="180" t="n"/>
      <c r="B13" s="226" t="inlineStr">
        <is>
          <t>Description of goods</t>
        </is>
      </c>
      <c r="C13" s="226" t="inlineStr">
        <is>
          <t>Наименование ДС англ</t>
        </is>
      </c>
      <c r="D13" s="226" t="inlineStr">
        <is>
          <t>Наименование ДС рус</t>
        </is>
      </c>
      <c r="E13" s="227" t="inlineStr">
        <is>
          <t>Q'ty</t>
        </is>
      </c>
      <c r="F13" s="349" t="inlineStr">
        <is>
          <t>Unit Price</t>
        </is>
      </c>
      <c r="G13" s="229" t="inlineStr">
        <is>
          <t>TTL</t>
        </is>
      </c>
      <c r="H13" s="230" t="inlineStr">
        <is>
          <t>N/W</t>
        </is>
      </c>
      <c r="I13" s="231" t="inlineStr">
        <is>
          <t>TTL N/W</t>
        </is>
      </c>
      <c r="J13" s="232" t="inlineStr">
        <is>
          <t>Артикул</t>
        </is>
      </c>
      <c r="K13" s="261" t="inlineStr">
        <is>
          <t>Реквизиты ДС</t>
        </is>
      </c>
      <c r="L13" s="225" t="inlineStr">
        <is>
          <t>Марка (бренд) ДС</t>
        </is>
      </c>
      <c r="M13" s="225" t="inlineStr">
        <is>
          <t>Производель ДС</t>
        </is>
      </c>
      <c r="N13" s="279" t="inlineStr">
        <is>
          <t>Производ в ДС</t>
        </is>
      </c>
      <c r="O13" s="279" t="n"/>
    </row>
    <row r="14" ht="23.25" customHeight="1" s="327" thickBot="1">
      <c r="A14" s="350" t="inlineStr"/>
      <c r="B14" s="350" t="inlineStr">
        <is>
          <t>QUALITY 1st DERMA LASER SPECTER VCMAX MOISTURE 240ml</t>
        </is>
      </c>
      <c r="C14" s="350" t="inlineStr">
        <is>
          <t>QUALITY 1st DERMA LASER SPECTER VCMAX MOISTURE</t>
        </is>
      </c>
      <c r="D14" s="350" t="inlineStr">
        <is>
          <t>Ультраувлажняющий лосьон с повышенным содержанием витамина С и ниацинамидом QUALITY 1st дер-ма лазер Спектер</t>
        </is>
      </c>
      <c r="E14" s="350" t="n">
        <v>53</v>
      </c>
      <c r="F14" s="350" t="n">
        <v>1250</v>
      </c>
      <c r="G14" s="350" t="n">
        <v>66250</v>
      </c>
      <c r="H14" s="350" t="inlineStr">
        <is>
          <t>0.28</t>
        </is>
      </c>
      <c r="I14" s="350" t="inlineStr">
        <is>
          <t>0</t>
        </is>
      </c>
      <c r="J14" s="350" t="inlineStr">
        <is>
          <t>QF117</t>
        </is>
      </c>
      <c r="K14" s="350" t="inlineStr">
        <is>
          <t>письмо № 525/25 от 25.07.2025 г.</t>
        </is>
      </c>
      <c r="L14" s="350" t="inlineStr">
        <is>
          <t>QUALITY 1st</t>
        </is>
      </c>
    </row>
    <row r="15">
      <c r="A15" s="350" t="inlineStr"/>
      <c r="B15" s="350" t="inlineStr">
        <is>
          <t>QUALITY 1st DERMA LASER ULTHERA CW</t>
        </is>
      </c>
      <c r="C15" s="350" t="inlineStr">
        <is>
          <t>QUALITY 1st DERMA LASER ULTHERA CW</t>
        </is>
      </c>
      <c r="D15" s="350" t="inlineStr">
        <is>
          <t>Сыворотка антивозрастная выравнивающая цвет кожи лица Ультера  CW дерма лазер QUALITY 1st</t>
        </is>
      </c>
      <c r="E15" s="350" t="n">
        <v>53</v>
      </c>
      <c r="F15" s="350" t="n">
        <v>1375</v>
      </c>
      <c r="G15" s="350" t="n">
        <v>72875</v>
      </c>
      <c r="H15" s="350" t="inlineStr">
        <is>
          <t>0.1</t>
        </is>
      </c>
      <c r="I15" s="350" t="inlineStr">
        <is>
          <t>0</t>
        </is>
      </c>
      <c r="J15" s="350" t="inlineStr">
        <is>
          <t>QF110</t>
        </is>
      </c>
      <c r="K15" s="350" t="inlineStr">
        <is>
          <t>ЕАЭС N RU Д-JP.РА04.В.84957/25 от 03.06.2025 действует до 02.06.2030</t>
        </is>
      </c>
      <c r="L15" s="350" t="inlineStr">
        <is>
          <t>QUALITY 1st</t>
        </is>
      </c>
    </row>
    <row r="16">
      <c r="A16" s="350" t="inlineStr"/>
      <c r="B16" s="350" t="inlineStr">
        <is>
          <t>QUALITY 1st THE DERMA GALACTOMYCES 7</t>
        </is>
      </c>
      <c r="C16" s="350" t="inlineStr">
        <is>
          <t>QUALITY 1st THE DERMA GALACTOMYCES.</t>
        </is>
      </c>
      <c r="D16" s="350" t="inlineStr">
        <is>
          <t>Маска с галактомисисом для дермы Quality 1st.</t>
        </is>
      </c>
      <c r="E16" s="350" t="n">
        <v>4</v>
      </c>
      <c r="F16" s="350" t="n">
        <v>335</v>
      </c>
      <c r="G16" s="350" t="n">
        <v>1340</v>
      </c>
      <c r="H16" s="350" t="inlineStr">
        <is>
          <t>0.164</t>
        </is>
      </c>
      <c r="I16" s="350" t="inlineStr">
        <is>
          <t>0</t>
        </is>
      </c>
      <c r="J16" s="350" t="inlineStr">
        <is>
          <t>Qf89</t>
        </is>
      </c>
      <c r="K16" s="350" t="inlineStr">
        <is>
          <t>ЕАЭС N RU Д-JP.РА04.В.17053/24  от 07.05.2024 действует до 06.05.2029</t>
        </is>
      </c>
      <c r="L16" s="350" t="inlineStr">
        <is>
          <t>Quality First</t>
        </is>
      </c>
    </row>
    <row r="17">
      <c r="A17" s="350" t="inlineStr"/>
      <c r="B17" s="350" t="inlineStr">
        <is>
          <t>QUALITY 1st THE DERMA BEST VC100 +RETINOL 5</t>
        </is>
      </c>
      <c r="C17" s="350" t="inlineStr">
        <is>
          <t>QUALITY 1st THE DERMA BEST VC100 +RETINOL 5.</t>
        </is>
      </c>
      <c r="D17" s="350" t="inlineStr">
        <is>
          <t>Омолаживающая маска БЭСТ для дермы с витамином С 100 + Ретинол QUALITY 1st.</t>
        </is>
      </c>
      <c r="E17" s="350" t="n">
        <v>4</v>
      </c>
      <c r="F17" s="350" t="n">
        <v>428</v>
      </c>
      <c r="G17" s="350" t="n">
        <v>1712</v>
      </c>
      <c r="H17" s="350" t="inlineStr">
        <is>
          <t>0.146</t>
        </is>
      </c>
      <c r="I17" s="350" t="inlineStr">
        <is>
          <t>0</t>
        </is>
      </c>
      <c r="J17" s="350" t="inlineStr">
        <is>
          <t>Qf87</t>
        </is>
      </c>
      <c r="K17" s="350" t="inlineStr">
        <is>
          <t>ЕАЭС N RU Д-JP.РА04.В.17053/24  от 07.05.2024 действует до 06.05.2029</t>
        </is>
      </c>
      <c r="L17" s="350" t="inlineStr">
        <is>
          <t>Quality First</t>
        </is>
      </c>
    </row>
    <row r="18">
      <c r="A18" s="350" t="inlineStr"/>
      <c r="B18" s="350" t="inlineStr">
        <is>
          <t>QUALITY 1st THE DERMA MASK 30</t>
        </is>
      </c>
      <c r="C18" s="350" t="inlineStr">
        <is>
          <t>QUALITY 1st THE DERMA MASK.</t>
        </is>
      </c>
      <c r="D18" s="350" t="inlineStr">
        <is>
          <t>Маска для дермы Quality 1st. 30 шт.</t>
        </is>
      </c>
      <c r="E18" s="350" t="n">
        <v>4</v>
      </c>
      <c r="F18" s="350" t="n">
        <v>1066</v>
      </c>
      <c r="G18" s="350" t="n">
        <v>4264</v>
      </c>
      <c r="H18" s="350" t="inlineStr">
        <is>
          <t>0.744</t>
        </is>
      </c>
      <c r="I18" s="350" t="inlineStr">
        <is>
          <t>0</t>
        </is>
      </c>
      <c r="J18" s="350" t="inlineStr">
        <is>
          <t>Qf86-30</t>
        </is>
      </c>
      <c r="K18" s="350" t="inlineStr">
        <is>
          <t>ЕАЭС N RU Д-JP.РА04.В.17053/24  от 07.05.2024 действует до 06.05.2029</t>
        </is>
      </c>
      <c r="L18" s="350" t="inlineStr">
        <is>
          <t>Quality First</t>
        </is>
      </c>
    </row>
    <row r="19">
      <c r="A19" s="350" t="inlineStr"/>
      <c r="B19" s="350" t="inlineStr">
        <is>
          <t>QUALITY 1st DERMA LASER SUPER GLUTATHIONE 100 7</t>
        </is>
      </c>
      <c r="C19" s="350" t="inlineStr">
        <is>
          <t>QUALITY 1st DERMA LASER SUPER GLUTATHIONE 100 7</t>
        </is>
      </c>
      <c r="D19" s="350" t="inlineStr">
        <is>
          <t>Маска дерма лазер омолаживающая суперглютатион 100 QUALITY 1st  7шт</t>
        </is>
      </c>
      <c r="E19" s="350" t="n">
        <v>42</v>
      </c>
      <c r="F19" s="350" t="n">
        <v>499</v>
      </c>
      <c r="G19" s="350" t="n">
        <v>20958</v>
      </c>
      <c r="H19" s="350" t="inlineStr">
        <is>
          <t>0.222</t>
        </is>
      </c>
      <c r="I19" s="350" t="inlineStr">
        <is>
          <t>0</t>
        </is>
      </c>
      <c r="J19" s="350" t="inlineStr">
        <is>
          <t>QF100</t>
        </is>
      </c>
      <c r="K19" s="350" t="inlineStr">
        <is>
          <t>ЕАЭС N RU Д-JP.РА04.В.88102/25   от 03.06.2025 действует до 02.06.2030</t>
        </is>
      </c>
      <c r="L19" s="350" t="inlineStr">
        <is>
          <t>QUALITY 1st</t>
        </is>
      </c>
    </row>
    <row r="20">
      <c r="A20" s="350" t="inlineStr"/>
      <c r="B20" s="350" t="inlineStr">
        <is>
          <t>QUALITY 1st DERMA LASER EX SUPER VC100 3</t>
        </is>
      </c>
      <c r="C20" s="350" t="inlineStr">
        <is>
          <t>QUALITY 1st DERMA LASER EX SUPER VC100.</t>
        </is>
      </c>
      <c r="D20" s="350" t="inlineStr">
        <is>
          <t>Маска дерма лазер экстра супер витамин С VC100.</t>
        </is>
      </c>
      <c r="E20" s="350" t="n">
        <v>32</v>
      </c>
      <c r="F20" s="350" t="n">
        <v>499</v>
      </c>
      <c r="G20" s="350" t="n">
        <v>15968</v>
      </c>
      <c r="H20" s="350" t="inlineStr">
        <is>
          <t>0.15</t>
        </is>
      </c>
      <c r="I20" s="350" t="inlineStr">
        <is>
          <t>0</t>
        </is>
      </c>
      <c r="J20" s="350" t="inlineStr">
        <is>
          <t>Qf98</t>
        </is>
      </c>
      <c r="K20" s="350" t="inlineStr">
        <is>
          <t>ЕАЭС N RU Д-JP.РА04.В.16955/24   от 07.05.2024 действует до 06.05.2030</t>
        </is>
      </c>
      <c r="L20" s="350" t="inlineStr">
        <is>
          <t>QUALITY 1st</t>
        </is>
      </c>
    </row>
    <row r="21">
      <c r="A21" s="350" t="inlineStr"/>
      <c r="B21" s="350" t="inlineStr">
        <is>
          <t>《Quality 1st》 GRANDMOIST HY100 32 will end of sale</t>
        </is>
      </c>
      <c r="C21" s="350" t="inlineStr">
        <is>
          <t>Quality 1st Grand Moist HY100</t>
        </is>
      </c>
      <c r="D21" s="350" t="inlineStr">
        <is>
          <t>Маска ультраувлажняющая на основе гиалуроновой кислоты Гранд Моист HY100</t>
        </is>
      </c>
      <c r="E21" s="350" t="n">
        <v>32</v>
      </c>
      <c r="F21" s="350" t="n">
        <v>1080</v>
      </c>
      <c r="G21" s="350" t="n">
        <v>34560</v>
      </c>
      <c r="H21" s="350" t="inlineStr">
        <is>
          <t>0.745</t>
        </is>
      </c>
      <c r="I21" s="350" t="inlineStr">
        <is>
          <t>0</t>
        </is>
      </c>
      <c r="J21" s="350" t="inlineStr">
        <is>
          <t>QF54</t>
        </is>
      </c>
      <c r="K21" s="350" t="inlineStr">
        <is>
          <t>ЕАЭС N RU Д-JP.РА01.В.66259/22 от 08.02.2022 действует до 06.02.2027</t>
        </is>
      </c>
      <c r="L21" s="350" t="inlineStr">
        <is>
          <t>Quality First</t>
        </is>
      </c>
    </row>
    <row r="22">
      <c r="A22" s="350" t="inlineStr"/>
      <c r="B22" s="350" t="inlineStr">
        <is>
          <t>《CBON》 FACIALIST SKIN  CONDITIONER Q 1.5ml</t>
        </is>
      </c>
      <c r="C22" s="350" t="inlineStr">
        <is>
          <t>Facialist Skin Conditioner</t>
        </is>
      </c>
      <c r="D22" s="350" t="inlineStr">
        <is>
          <t>Крем-эмульсия для кожи лица Фэшиалист</t>
        </is>
      </c>
      <c r="E22" s="350" t="n">
        <v>2</v>
      </c>
      <c r="F22" s="350" t="n">
        <v>55</v>
      </c>
      <c r="G22" s="350" t="n">
        <v>110</v>
      </c>
      <c r="H22" s="350" t="n"/>
      <c r="I22" s="350" t="inlineStr">
        <is>
          <t>0</t>
        </is>
      </c>
      <c r="J22" s="350" t="n"/>
      <c r="K22" s="350" t="inlineStr">
        <is>
          <t>ЕАЭС N RU Д-JP.РА01.В.71418/21 от 11.08.2021 действует до 10.08.2026</t>
        </is>
      </c>
      <c r="L22" s="350" t="inlineStr">
        <is>
          <t>C’BON</t>
        </is>
      </c>
    </row>
    <row r="23">
      <c r="A23" s="350" t="inlineStr"/>
      <c r="B23" s="350" t="inlineStr">
        <is>
          <t>《CBON》FACIALIST TREATMENT MASSERa 10g</t>
        </is>
      </c>
      <c r="C23" s="350" t="inlineStr">
        <is>
          <t>CBON FACIALIST TREATMENT MASSERa.</t>
        </is>
      </c>
      <c r="D23" s="350" t="inlineStr">
        <is>
          <t>CBON FACIALIST TREATMENT MASSERa. Демакияжный массажный крем Фэшиалист CBON.</t>
        </is>
      </c>
      <c r="E23" s="350" t="n">
        <v>2</v>
      </c>
      <c r="F23" s="350" t="n">
        <v>265</v>
      </c>
      <c r="G23" s="350" t="n">
        <v>530</v>
      </c>
      <c r="H23" s="350" t="n"/>
      <c r="I23" s="350" t="inlineStr">
        <is>
          <t>0</t>
        </is>
      </c>
      <c r="J23" s="350" t="n"/>
      <c r="K23" s="350" t="inlineStr">
        <is>
          <t>письмо 1068/24 от «19» декабря 2024 г.</t>
        </is>
      </c>
      <c r="L23" s="350" t="inlineStr">
        <is>
          <t>CBON</t>
        </is>
      </c>
    </row>
    <row r="24">
      <c r="A24" s="350" t="inlineStr"/>
      <c r="B24" s="350" t="inlineStr">
        <is>
          <t>《CBON》 FACIALIST SKIN  CONDITIONER Q</t>
        </is>
      </c>
      <c r="C24" s="350" t="inlineStr">
        <is>
          <t>Facialist Skin Conditioner</t>
        </is>
      </c>
      <c r="D24" s="350" t="inlineStr">
        <is>
          <t>Крем-эмульсия для кожи лица Фэшиалист</t>
        </is>
      </c>
      <c r="E24" s="350" t="n">
        <v>2</v>
      </c>
      <c r="F24" s="350" t="n">
        <v>2188</v>
      </c>
      <c r="G24" s="350" t="n">
        <v>4376</v>
      </c>
      <c r="H24" s="350" t="inlineStr">
        <is>
          <t>0.319</t>
        </is>
      </c>
      <c r="I24" s="350" t="inlineStr">
        <is>
          <t>0</t>
        </is>
      </c>
      <c r="J24" s="350" t="inlineStr">
        <is>
          <t>A0001105</t>
        </is>
      </c>
      <c r="K24" s="350" t="inlineStr">
        <is>
          <t>ЕАЭС N RU Д-JP.РА01.В.71418/21 от 11.08.2021 действует до 10.08.2026</t>
        </is>
      </c>
      <c r="L24" s="350" t="inlineStr">
        <is>
          <t>C’BON</t>
        </is>
      </c>
    </row>
    <row r="25">
      <c r="A25" s="350" t="inlineStr"/>
      <c r="B25" s="350" t="inlineStr">
        <is>
          <t>《CBON》 FACIALIST DUAL MOIST LOTION (300ml)</t>
        </is>
      </c>
      <c r="C25" s="350" t="inlineStr">
        <is>
          <t>Facialist Dual Moist Lotion</t>
        </is>
      </c>
      <c r="D25" s="350" t="inlineStr">
        <is>
          <t>Лосьон двойного увлажнения на основе сквалана Фэшиалист</t>
        </is>
      </c>
      <c r="E25" s="350" t="n">
        <v>43</v>
      </c>
      <c r="F25" s="350" t="n">
        <v>5688</v>
      </c>
      <c r="G25" s="350" t="n">
        <v>244584</v>
      </c>
      <c r="H25" s="350" t="inlineStr">
        <is>
          <t>0.377</t>
        </is>
      </c>
      <c r="I25" s="350" t="inlineStr">
        <is>
          <t>0</t>
        </is>
      </c>
      <c r="J25" s="350" t="inlineStr">
        <is>
          <t>A0001104</t>
        </is>
      </c>
      <c r="K25" s="350" t="inlineStr">
        <is>
          <t>ЕАЭС N RU Д-JP.РА01.В.64697/21 от 09.08.2021 действует до 08.08.2026</t>
        </is>
      </c>
      <c r="L25" s="350" t="inlineStr">
        <is>
          <t>C’BON</t>
        </is>
      </c>
    </row>
    <row r="26">
      <c r="A26" s="350" t="inlineStr"/>
      <c r="B26" s="350" t="inlineStr">
        <is>
          <t>《CBON》 FACIALIST DUAL MOIST LOTION Q  (120ml)</t>
        </is>
      </c>
      <c r="C26" s="350" t="inlineStr">
        <is>
          <t>Facialist Dual Moist Lotion</t>
        </is>
      </c>
      <c r="D26" s="350" t="inlineStr">
        <is>
          <t>Лосьон двойного увлажнения на основе сквалана Фэшиалист</t>
        </is>
      </c>
      <c r="E26" s="350" t="n">
        <v>43</v>
      </c>
      <c r="F26" s="350" t="n">
        <v>2625</v>
      </c>
      <c r="G26" s="350" t="n">
        <v>112875</v>
      </c>
      <c r="H26" s="350" t="inlineStr">
        <is>
          <t>0.272</t>
        </is>
      </c>
      <c r="I26" s="350" t="inlineStr">
        <is>
          <t>0</t>
        </is>
      </c>
      <c r="J26" s="350" t="inlineStr">
        <is>
          <t>A0001103</t>
        </is>
      </c>
      <c r="K26" s="350" t="inlineStr">
        <is>
          <t>ЕАЭС N RU Д-JP.РА01.В.64697/21 от 09.08.2021 действует до 08.08.2026</t>
        </is>
      </c>
      <c r="L26" s="350" t="inlineStr">
        <is>
          <t>C’BON</t>
        </is>
      </c>
    </row>
    <row r="27">
      <c r="A27" s="350" t="inlineStr"/>
      <c r="B27" s="350" t="inlineStr">
        <is>
          <t>《CBON》 ABILITY MOIST GEL</t>
        </is>
      </c>
      <c r="C27" s="350" t="inlineStr">
        <is>
          <t>C'BON Ability Moist Gel</t>
        </is>
      </c>
      <c r="D27" s="350" t="inlineStr">
        <is>
          <t>Гель увлажняющий Абилити</t>
        </is>
      </c>
      <c r="E27" s="350" t="n">
        <v>653</v>
      </c>
      <c r="F27" s="350" t="n">
        <v>2188</v>
      </c>
      <c r="G27" s="350" t="n">
        <v>1428764</v>
      </c>
      <c r="H27" s="350" t="inlineStr">
        <is>
          <t>0.143</t>
        </is>
      </c>
      <c r="I27" s="350" t="inlineStr">
        <is>
          <t>0</t>
        </is>
      </c>
      <c r="J27" s="350" t="inlineStr">
        <is>
          <t>A0001804</t>
        </is>
      </c>
      <c r="K27" s="350" t="inlineStr">
        <is>
          <t>ЕАЭС N RU Д-JP.РА01.В.49606/21 от 02.08.2021 действует до 01.08.2026</t>
        </is>
      </c>
      <c r="L27" s="350" t="inlineStr">
        <is>
          <t>C’BON</t>
        </is>
      </c>
    </row>
    <row r="28">
      <c r="A28" s="350" t="inlineStr"/>
      <c r="B28" s="350" t="inlineStr">
        <is>
          <t>《RELENT PRO》La Cerarl Doreor Cleansing 270g (Остаток 105)</t>
        </is>
      </c>
      <c r="C28" s="350" t="inlineStr">
        <is>
          <t>La Cerarl Doreor Cleansing</t>
        </is>
      </c>
      <c r="D28" s="350" t="inlineStr">
        <is>
          <t>Демакияжный крем для лица Ла Серарл Дореор</t>
        </is>
      </c>
      <c r="E28" s="350" t="n">
        <v>565</v>
      </c>
      <c r="F28" s="350" t="n">
        <v>6234</v>
      </c>
      <c r="G28" s="350" t="n">
        <v>3522210</v>
      </c>
      <c r="H28" s="350" t="n"/>
      <c r="I28" s="350" t="n"/>
      <c r="J28" s="350" t="inlineStr">
        <is>
          <t>B5457RP270</t>
        </is>
      </c>
      <c r="K28" s="350" t="inlineStr">
        <is>
          <t>ЕАЭС N RU Д-JP.РА03.В.90112/22 от 31.05.2022 действует до 29.05.2027</t>
        </is>
      </c>
      <c r="L28" s="350" t="inlineStr">
        <is>
          <t>Relent</t>
        </is>
      </c>
    </row>
    <row r="29">
      <c r="A29" s="350" t="inlineStr"/>
      <c r="B29" s="350" t="inlineStr">
        <is>
          <t>《Relent》La Cerarl Doreor Body Shampoo</t>
        </is>
      </c>
      <c r="C29" s="350" t="inlineStr">
        <is>
          <t>La Cerarl Doreor Body Shampoo</t>
        </is>
      </c>
      <c r="D29" s="350" t="inlineStr">
        <is>
          <t>Шампунь для тела Ла Сераль</t>
        </is>
      </c>
      <c r="E29" s="350" t="n">
        <v>66</v>
      </c>
      <c r="F29" s="350" t="n">
        <v>1368</v>
      </c>
      <c r="G29" s="350" t="n">
        <v>90288</v>
      </c>
      <c r="H29" s="350" t="inlineStr">
        <is>
          <t>0.603</t>
        </is>
      </c>
      <c r="I29" s="350" t="inlineStr">
        <is>
          <t>0</t>
        </is>
      </c>
      <c r="J29" s="350" t="inlineStr">
        <is>
          <t>5802536</t>
        </is>
      </c>
      <c r="K29" s="350" t="inlineStr">
        <is>
          <t>ЕАЭС N RU Д-JP.РА09.В.81775/23 от 17.11.2023 действует до 16.11.2028</t>
        </is>
      </c>
      <c r="L29" s="350" t="inlineStr">
        <is>
          <t>Relent</t>
        </is>
      </c>
    </row>
    <row r="30">
      <c r="A30" s="350" t="inlineStr"/>
      <c r="B30" s="350" t="inlineStr">
        <is>
          <t>《Relent》La Cerarl Doreor Milk 80ml</t>
        </is>
      </c>
      <c r="C30" s="350" t="inlineStr">
        <is>
          <t>La Cerarl Doreor Milk</t>
        </is>
      </c>
      <c r="D30" s="350" t="inlineStr">
        <is>
          <t>Молочко «Ла Серарл»</t>
        </is>
      </c>
      <c r="E30" s="350" t="n">
        <v>464</v>
      </c>
      <c r="F30" s="350" t="n">
        <v>3586</v>
      </c>
      <c r="G30" s="350" t="n">
        <v>1663904</v>
      </c>
      <c r="H30" s="350" t="inlineStr">
        <is>
          <t>0.233</t>
        </is>
      </c>
      <c r="I30" s="350" t="inlineStr">
        <is>
          <t>0</t>
        </is>
      </c>
      <c r="J30" s="350" t="inlineStr">
        <is>
          <t>B5355R</t>
        </is>
      </c>
      <c r="K30" s="350" t="inlineStr">
        <is>
          <t>ЕАЭС N RU Д-JP.РА12.В.00545/24 от 28.12.2024 действует до 27.12.2029</t>
        </is>
      </c>
      <c r="L30" s="350" t="inlineStr">
        <is>
          <t>RELENT</t>
        </is>
      </c>
    </row>
    <row r="31">
      <c r="A31" s="350" t="inlineStr"/>
      <c r="B31" s="350" t="inlineStr">
        <is>
          <t>《Relent》La Cerarl Doreor serum 30ml</t>
        </is>
      </c>
      <c r="C31" s="350" t="inlineStr">
        <is>
          <t>La Cerarl Doreor Serum</t>
        </is>
      </c>
      <c r="D31" s="350" t="inlineStr">
        <is>
          <t>Эссенция «Ла Серарл Дореор»</t>
        </is>
      </c>
      <c r="E31" s="350" t="n">
        <v>64</v>
      </c>
      <c r="F31" s="350" t="n">
        <v>3188</v>
      </c>
      <c r="G31" s="350" t="n">
        <v>204032</v>
      </c>
      <c r="H31" s="350" t="inlineStr">
        <is>
          <t>0.116</t>
        </is>
      </c>
      <c r="I31" s="350" t="inlineStr">
        <is>
          <t>0</t>
        </is>
      </c>
      <c r="J31" s="350" t="inlineStr">
        <is>
          <t>B5359R</t>
        </is>
      </c>
      <c r="K31" s="350" t="inlineStr">
        <is>
          <t>ЕАЭС N RU Д-JP.РА01.В.71997/21 от 11.08.2021 действует до 10.08.2026</t>
        </is>
      </c>
      <c r="L31" s="350" t="inlineStr">
        <is>
          <t>RELENT</t>
        </is>
      </c>
    </row>
    <row r="32">
      <c r="A32" s="350" t="inlineStr"/>
      <c r="B32" s="350" t="inlineStr">
        <is>
          <t>《Salon de Flouveil》GRAND FLOUVEIL Treatment Foam</t>
        </is>
      </c>
      <c r="C32" s="350" t="inlineStr">
        <is>
          <t>GRAND FLOUVEIL Treatment Foam</t>
        </is>
      </c>
      <c r="D32" s="350" t="inlineStr">
        <is>
          <t>Пенка для умывания Гранд Флоувеил</t>
        </is>
      </c>
      <c r="E32" s="350" t="n">
        <v>4</v>
      </c>
      <c r="F32" s="350" t="n">
        <v>3985</v>
      </c>
      <c r="G32" s="350" t="n">
        <v>15940</v>
      </c>
      <c r="H32" s="350" t="inlineStr">
        <is>
          <t>0.153</t>
        </is>
      </c>
      <c r="I32" s="350" t="inlineStr">
        <is>
          <t>0</t>
        </is>
      </c>
      <c r="J32" s="350" t="inlineStr">
        <is>
          <t>GFF100</t>
        </is>
      </c>
      <c r="K32" s="350" t="inlineStr">
        <is>
          <t>ЕАЭС N RU Д-JP.РА01.В.65922/21 от 09.08.2021 действует до 08.08.2026</t>
        </is>
      </c>
      <c r="L32" s="350" t="inlineStr">
        <is>
          <t>Salon de Flouveil</t>
        </is>
      </c>
    </row>
    <row r="33">
      <c r="A33" s="350" t="inlineStr"/>
      <c r="B33" s="350" t="inlineStr">
        <is>
          <t>《Salon de Flouveil》RC Emulsion</t>
        </is>
      </c>
      <c r="C33" s="350" t="inlineStr">
        <is>
          <t>Royalle Club Extra Rich Emulsion</t>
        </is>
      </c>
      <c r="D33" s="350" t="inlineStr">
        <is>
          <t>Ультрапитательная эмульсия для лица «Роял Клаб»</t>
        </is>
      </c>
      <c r="E33" s="350" t="n">
        <v>45</v>
      </c>
      <c r="F33" s="350" t="n">
        <v>4373</v>
      </c>
      <c r="G33" s="350" t="n">
        <v>196785</v>
      </c>
      <c r="H33" s="350" t="inlineStr">
        <is>
          <t>0.134</t>
        </is>
      </c>
      <c r="I33" s="350" t="inlineStr">
        <is>
          <t>0</t>
        </is>
      </c>
      <c r="J33" s="350" t="inlineStr">
        <is>
          <t>RC125</t>
        </is>
      </c>
      <c r="K33" s="350" t="inlineStr">
        <is>
          <t>ЕАЭС N RU Д-JP.НВ15.В.04681/19 от 27.12.2019 действует до 26.12.2024</t>
        </is>
      </c>
      <c r="L33" s="350" t="inlineStr">
        <is>
          <t>Salon de Flouveil</t>
        </is>
      </c>
    </row>
    <row r="34">
      <c r="A34" s="350" t="inlineStr"/>
      <c r="B34" s="350" t="inlineStr">
        <is>
          <t>《Salon de Flouveil》EF Emulsion</t>
        </is>
      </c>
      <c r="C34" s="350" t="inlineStr">
        <is>
          <t>EF 77 Resty Emulsion</t>
        </is>
      </c>
      <c r="D34" s="350" t="inlineStr">
        <is>
          <t>Релаксирующая эмульсия ЕФ-77</t>
        </is>
      </c>
      <c r="E34" s="350" t="n">
        <v>23</v>
      </c>
      <c r="F34" s="350" t="n">
        <v>2192</v>
      </c>
      <c r="G34" s="350" t="n">
        <v>50416</v>
      </c>
      <c r="H34" s="350" t="inlineStr">
        <is>
          <t>0.111</t>
        </is>
      </c>
      <c r="I34" s="350" t="inlineStr">
        <is>
          <t>0</t>
        </is>
      </c>
      <c r="J34" s="350" t="inlineStr">
        <is>
          <t>0045F</t>
        </is>
      </c>
      <c r="K34" s="350" t="inlineStr">
        <is>
          <t>ЕАЭС N RU Д-JP.НВ15.В.04681/19 от 27.12.2019 действует до 26.12.2026</t>
        </is>
      </c>
      <c r="L34" s="350" t="inlineStr">
        <is>
          <t>Salon de Flouveil</t>
        </is>
      </c>
    </row>
    <row r="35">
      <c r="A35" s="350" t="inlineStr"/>
      <c r="B35" s="350" t="inlineStr">
        <is>
          <t>《Salon de Flouveil》EF Cleansing</t>
        </is>
      </c>
      <c r="C35" s="350" t="inlineStr">
        <is>
          <t>EF 77 Resty Cleansing</t>
        </is>
      </c>
      <c r="D35" s="350" t="inlineStr">
        <is>
          <t>Демакияжный релаксирующий крем «ЕФ-77»</t>
        </is>
      </c>
      <c r="E35" s="350" t="n">
        <v>3</v>
      </c>
      <c r="F35" s="350" t="n">
        <v>1793</v>
      </c>
      <c r="G35" s="350" t="n">
        <v>5379</v>
      </c>
      <c r="H35" s="350" t="inlineStr">
        <is>
          <t>0.12</t>
        </is>
      </c>
      <c r="I35" s="350" t="inlineStr">
        <is>
          <t>0</t>
        </is>
      </c>
      <c r="J35" s="350" t="inlineStr">
        <is>
          <t>0042F</t>
        </is>
      </c>
      <c r="K35" s="350" t="inlineStr">
        <is>
          <t>ЕАЭС N RU Д-JP.НВ15.В.04683/19 от 27.12.2019 действует до 26.12.2024</t>
        </is>
      </c>
      <c r="L35" s="350" t="inlineStr">
        <is>
          <t>Salon de Flouveil</t>
        </is>
      </c>
    </row>
    <row r="36">
      <c r="A36" s="165" t="n"/>
      <c r="B36" s="317" t="n"/>
      <c r="C36" s="328" t="n"/>
      <c r="D36" s="166" t="inlineStr">
        <is>
          <t xml:space="preserve">   Sub Total ①</t>
        </is>
      </c>
      <c r="E36" s="351" t="n">
        <v>2203</v>
      </c>
      <c r="F36" s="352" t="n">
        <v>46260</v>
      </c>
      <c r="G36" s="353" t="n">
        <v>7758120</v>
      </c>
      <c r="H36" s="354" t="n">
        <v>5.132</v>
      </c>
      <c r="I36" s="354" t="n">
        <v>0</v>
      </c>
      <c r="J36" s="355" t="n"/>
      <c r="R36" s="137">
        <f>SUM(#REF!)</f>
        <v/>
      </c>
    </row>
    <row r="37"/>
    <row r="38">
      <c r="I38" s="356" t="n"/>
    </row>
    <row r="39">
      <c r="I39" s="357">
        <f>SUM(#REF!)</f>
        <v/>
      </c>
    </row>
    <row r="40">
      <c r="I40" s="357">
        <f>I14-I17</f>
        <v/>
      </c>
    </row>
    <row r="41">
      <c r="I41" s="357">
        <f>I18+'Invoice-4 (TESTER)'!I14</f>
        <v/>
      </c>
    </row>
    <row r="42"/>
    <row r="43">
      <c r="I43" s="356" t="n"/>
    </row>
    <row r="44">
      <c r="I44" s="358" t="n"/>
    </row>
  </sheetData>
  <autoFilter ref="A13:M14"/>
  <mergeCells count="2">
    <mergeCell ref="B36:C36"/>
    <mergeCell ref="A1:G2"/>
  </mergeCells>
  <pageMargins left="0" right="0" top="0" bottom="0" header="0" footer="0"/>
  <pageSetup orientation="portrait" paperSize="9" scale="33"/>
</worksheet>
</file>

<file path=xl/worksheets/sheet3.xml><?xml version="1.0" encoding="utf-8"?>
<worksheet xmlns="http://schemas.openxmlformats.org/spreadsheetml/2006/main">
  <sheetPr>
    <tabColor rgb="FF00B050"/>
    <outlinePr summaryBelow="1" summaryRight="1"/>
    <pageSetUpPr/>
  </sheetPr>
  <dimension ref="A1:P44"/>
  <sheetViews>
    <sheetView view="pageBreakPreview" zoomScale="80" zoomScaleNormal="100" zoomScaleSheetLayoutView="80" workbookViewId="0">
      <selection activeCell="A14" sqref="A14"/>
    </sheetView>
  </sheetViews>
  <sheetFormatPr baseColWidth="8" defaultColWidth="9" defaultRowHeight="15.75"/>
  <cols>
    <col width="10.375" customWidth="1" style="137" min="1" max="1"/>
    <col width="53.375" customWidth="1" style="5" min="2" max="2"/>
    <col width="21.875" customWidth="1" style="137" min="3" max="3"/>
    <col width="47.375" customWidth="1" style="137" min="4" max="4"/>
    <col width="10.25" customWidth="1" style="137" min="5" max="5"/>
    <col width="16.25" customWidth="1" style="341" min="6" max="6"/>
    <col width="18.25" customWidth="1" style="341" min="7" max="7"/>
    <col width="14.375" customWidth="1" style="341" min="8" max="8"/>
    <col width="15" customWidth="1" style="341" min="9" max="9"/>
    <col width="20.375" customWidth="1" style="341" min="10" max="10"/>
    <col width="34" customWidth="1" style="264" min="11" max="11"/>
    <col width="14.25" bestFit="1" customWidth="1" style="233" min="12" max="12"/>
    <col width="19.375" customWidth="1" style="233" min="13" max="13"/>
    <col hidden="1" width="19.375" customWidth="1" style="233" min="14" max="14"/>
    <col width="15.25" customWidth="1" style="280" min="15" max="15"/>
    <col width="9" customWidth="1" style="137" min="16" max="16"/>
    <col width="7.375" customWidth="1" style="137" min="17" max="17"/>
    <col width="11" customWidth="1" style="137" min="18" max="18"/>
    <col width="2.375" customWidth="1" style="137" min="19" max="21"/>
    <col width="11.625" customWidth="1" style="137" min="22" max="22"/>
    <col width="19.875" customWidth="1" style="137" min="23" max="23"/>
    <col width="16.375" customWidth="1" style="137" min="24" max="28"/>
    <col width="2.375" customWidth="1" style="137" min="29" max="34"/>
    <col width="9" customWidth="1" style="137" min="35" max="35"/>
    <col width="19.375" customWidth="1" style="137" min="36" max="36"/>
    <col width="9" customWidth="1" style="137" min="37" max="16384"/>
  </cols>
  <sheetData>
    <row r="1" ht="13.5" customHeight="1" s="327">
      <c r="A1" s="316" t="inlineStr">
        <is>
          <t>INVOICE</t>
        </is>
      </c>
      <c r="H1" s="316" t="n"/>
      <c r="I1" s="316" t="n"/>
      <c r="J1" s="316" t="n"/>
    </row>
    <row r="2" ht="13.5" customHeight="1" s="327">
      <c r="H2" s="316" t="n"/>
      <c r="I2" s="316" t="n"/>
      <c r="J2" s="316" t="n"/>
    </row>
    <row r="3" ht="16.5" customHeight="1" s="327" thickBot="1">
      <c r="A3" s="205" t="inlineStr">
        <is>
          <t>INV.NO.：</t>
        </is>
      </c>
      <c r="B3" s="3">
        <f t="array" ref="B3:D3">'INVOICE(無償サンプル抜き価格)'!H6:J6</f>
        <v/>
      </c>
      <c r="C3" s="137" t="n">
        <v>0</v>
      </c>
      <c r="D3" s="137" t="n">
        <v>0</v>
      </c>
      <c r="G3" s="141">
        <f t="array" ref="G3:I3">'INVOICE(無償サンプル抜き価格)'!H4:J4</f>
        <v/>
      </c>
      <c r="H3" s="141" t="n">
        <v>0</v>
      </c>
      <c r="I3" s="141" t="n">
        <v>0</v>
      </c>
      <c r="J3" s="141" t="n"/>
    </row>
    <row r="4">
      <c r="A4" s="142" t="inlineStr">
        <is>
          <t>Shipper:</t>
        </is>
      </c>
      <c r="B4" s="4" t="n"/>
      <c r="C4" s="143" t="n"/>
      <c r="D4" s="342" t="inlineStr">
        <is>
          <t>Consignee:</t>
        </is>
      </c>
      <c r="E4" s="143" t="inlineStr">
        <is>
          <t>ROYAL COSMETICS Co.,Ltd.</t>
        </is>
      </c>
      <c r="F4" s="343" t="n"/>
      <c r="G4" s="344" t="n"/>
    </row>
    <row r="5">
      <c r="A5" s="147" t="inlineStr">
        <is>
          <t>KS EURASIA Co.,Ltd.</t>
        </is>
      </c>
      <c r="D5" s="148" t="n"/>
      <c r="E5" s="139" t="inlineStr">
        <is>
          <t>119590 Moscow Mosfilmovskaya Street 70-6</t>
        </is>
      </c>
      <c r="F5" s="137" t="n"/>
      <c r="G5" s="149" t="n"/>
      <c r="H5" s="139" t="n"/>
    </row>
    <row r="6" ht="15.75" customHeight="1" s="327">
      <c r="A6" s="150" t="inlineStr">
        <is>
          <t xml:space="preserve">1-1-5 Tsuchitoy, Aoba-ku, Sendai, </t>
        </is>
      </c>
      <c r="D6" s="148" t="n"/>
      <c r="E6" s="137" t="inlineStr">
        <is>
          <t>Russian Federation</t>
        </is>
      </c>
      <c r="G6" s="345" t="n"/>
      <c r="I6" s="137" t="n"/>
      <c r="J6" s="137" t="n"/>
      <c r="K6" s="216" t="n"/>
    </row>
    <row r="7">
      <c r="A7" s="152" t="inlineStr">
        <is>
          <t>Miyagi, 980-0065, JAPAN</t>
        </is>
      </c>
      <c r="D7" s="153" t="inlineStr">
        <is>
          <t>TEL：</t>
        </is>
      </c>
      <c r="E7" s="346" t="inlineStr">
        <is>
          <t>8-925-505-3799</t>
        </is>
      </c>
      <c r="F7" s="155" t="n"/>
      <c r="G7" s="345" t="n"/>
      <c r="H7" s="137" t="n"/>
      <c r="I7" s="137" t="n"/>
      <c r="J7" s="137" t="n"/>
    </row>
    <row r="8">
      <c r="A8" s="152" t="inlineStr">
        <is>
          <t>TEL： +81-22-217-6841</t>
        </is>
      </c>
      <c r="B8" s="78" t="n"/>
      <c r="C8" s="156" t="n"/>
      <c r="D8" s="157" t="n"/>
      <c r="E8" s="158" t="n"/>
      <c r="F8" s="347" t="n"/>
      <c r="G8" s="348" t="n"/>
      <c r="K8" s="216" t="n"/>
    </row>
    <row r="9">
      <c r="A9" s="161" t="inlineStr">
        <is>
          <t xml:space="preserve">PORT  OF  SHIPMENT </t>
        </is>
      </c>
      <c r="B9" s="6" t="n"/>
      <c r="C9" s="162" t="n"/>
      <c r="D9" s="148" t="inlineStr">
        <is>
          <t xml:space="preserve">SHIPPED PER : </t>
        </is>
      </c>
      <c r="G9" s="345" t="n"/>
      <c r="H9" s="137" t="n"/>
      <c r="K9" s="216" t="n"/>
    </row>
    <row r="10">
      <c r="A10" s="163" t="inlineStr">
        <is>
          <t>From：</t>
        </is>
      </c>
      <c r="B10" s="7" t="inlineStr">
        <is>
          <t xml:space="preserve"> MAIZURU, JAPAN   </t>
        </is>
      </c>
      <c r="C10" s="158" t="n"/>
      <c r="D10" s="157" t="inlineStr">
        <is>
          <t>Trade Term:</t>
        </is>
      </c>
      <c r="E10" s="158" t="inlineStr">
        <is>
          <t>C&amp;F</t>
        </is>
      </c>
      <c r="F10" s="347" t="n"/>
      <c r="G10" s="348" t="n"/>
      <c r="H10" s="137" t="n"/>
      <c r="K10" s="216" t="n"/>
    </row>
    <row r="11" ht="19.5" customHeight="1" s="327">
      <c r="A11" s="161" t="inlineStr">
        <is>
          <t>PORT  OF  DESTINATION</t>
        </is>
      </c>
      <c r="B11" s="6" t="n"/>
      <c r="C11" s="162" t="n"/>
      <c r="D11" s="148" t="inlineStr">
        <is>
          <t xml:space="preserve">Country of Origin：　</t>
        </is>
      </c>
      <c r="E11" s="137" t="inlineStr">
        <is>
          <t xml:space="preserve">　JAPAN</t>
        </is>
      </c>
      <c r="G11" s="345" t="n"/>
      <c r="K11" s="216" t="n"/>
    </row>
    <row r="12" ht="16.5" customHeight="1" s="327" thickBot="1">
      <c r="A12" s="147" t="inlineStr">
        <is>
          <t>To　　：  VLADIVOSTOK,　RUSSIA</t>
        </is>
      </c>
      <c r="D12" s="148" t="n"/>
      <c r="G12" s="345" t="n"/>
      <c r="H12" s="164" t="n"/>
      <c r="K12" s="216" t="n"/>
    </row>
    <row r="13" ht="16.5" customHeight="1" s="327" thickBot="1">
      <c r="A13" s="232" t="n"/>
      <c r="B13" s="240" t="inlineStr">
        <is>
          <t>Description of goods</t>
        </is>
      </c>
      <c r="C13" s="226" t="inlineStr">
        <is>
          <t>Наименование ДС англ</t>
        </is>
      </c>
      <c r="D13" s="226" t="inlineStr">
        <is>
          <t>Наименование ДС рус</t>
        </is>
      </c>
      <c r="E13" s="227" t="inlineStr">
        <is>
          <t>Q'ty</t>
        </is>
      </c>
      <c r="F13" s="349" t="inlineStr">
        <is>
          <t>Unit Price</t>
        </is>
      </c>
      <c r="G13" s="229" t="inlineStr">
        <is>
          <t>TTL</t>
        </is>
      </c>
      <c r="H13" s="230" t="inlineStr">
        <is>
          <t>N/W</t>
        </is>
      </c>
      <c r="I13" s="231" t="inlineStr">
        <is>
          <t>TTL N/W</t>
        </is>
      </c>
      <c r="J13" s="227" t="inlineStr">
        <is>
          <t>Артикул</t>
        </is>
      </c>
      <c r="K13" s="265" t="inlineStr">
        <is>
          <t>Реквизиты ДС</t>
        </is>
      </c>
      <c r="L13" s="234" t="inlineStr">
        <is>
          <t>Марка (бренд) ДС</t>
        </is>
      </c>
      <c r="M13" s="235" t="inlineStr">
        <is>
          <t>Производель ДС</t>
        </is>
      </c>
      <c r="N13" s="279" t="inlineStr">
        <is>
          <t>Производ В ДС</t>
        </is>
      </c>
      <c r="O13" s="279" t="n"/>
      <c r="P13" s="186" t="n"/>
    </row>
    <row r="14" ht="23.25" customHeight="1" s="327" thickBot="1">
      <c r="A14" s="350" t="inlineStr"/>
      <c r="B14" s="350" t="inlineStr">
        <is>
          <t>《ROSY DROP》WRINKLE SERUM(mini pouch) (N.C.V)</t>
        </is>
      </c>
      <c r="C14" s="350" t="inlineStr">
        <is>
          <t>Rosy Drop Wrinkle Serum</t>
        </is>
      </c>
      <c r="D14" s="350" t="inlineStr">
        <is>
          <t>Эссенция против морщин</t>
        </is>
      </c>
      <c r="E14" s="350" t="n">
        <v>53</v>
      </c>
      <c r="F14" s="350" t="n">
        <v>10</v>
      </c>
      <c r="G14" s="350" t="n">
        <v>530</v>
      </c>
      <c r="H14" s="350" t="inlineStr">
        <is>
          <t>0.01</t>
        </is>
      </c>
      <c r="I14" s="350" t="inlineStr">
        <is>
          <t>0</t>
        </is>
      </c>
      <c r="J14" s="350" t="inlineStr">
        <is>
          <t>RD03S</t>
        </is>
      </c>
      <c r="K14" s="350" t="inlineStr">
        <is>
          <t>ЕАЭС N RU Д-JP.НВ32.В.12206/20 от 14.08.2020 действует до 13.08.2025</t>
        </is>
      </c>
      <c r="L14" s="350" t="inlineStr">
        <is>
          <t>Rosy Drop</t>
        </is>
      </c>
    </row>
    <row r="15" ht="27" customHeight="1" s="327">
      <c r="A15" s="350" t="inlineStr"/>
      <c r="B15" s="350" t="inlineStr">
        <is>
          <t>《SKINIMALIST》GRANA AMPULE NEW!</t>
        </is>
      </c>
      <c r="C15" s="350" t="inlineStr">
        <is>
          <t>SKINIMALIST GRANA AMPULE.</t>
        </is>
      </c>
      <c r="D15" s="350" t="inlineStr">
        <is>
          <t>SKINIMALIST GRANA AMPULE. Омолаживающая ампула на основе ретинола Скинималист.</t>
        </is>
      </c>
      <c r="E15" s="350" t="n">
        <v>4</v>
      </c>
      <c r="F15" s="350" t="n">
        <v>3059</v>
      </c>
      <c r="G15" s="350" t="n">
        <v>12236</v>
      </c>
      <c r="H15" s="350" t="inlineStr">
        <is>
          <t>0.1</t>
        </is>
      </c>
      <c r="I15" s="350" t="inlineStr">
        <is>
          <t>0</t>
        </is>
      </c>
      <c r="J15" s="350" t="inlineStr">
        <is>
          <t>SK04</t>
        </is>
      </c>
      <c r="K15" s="350" t="inlineStr">
        <is>
          <t>письмо 1070/24 от «19» декабря 2024 г.</t>
        </is>
      </c>
      <c r="L15" s="350" t="inlineStr">
        <is>
          <t>SKINIMALOST</t>
        </is>
      </c>
    </row>
    <row r="16" ht="18.75" customHeight="1" s="327">
      <c r="A16" s="350" t="inlineStr"/>
      <c r="B16" s="350" t="inlineStr">
        <is>
          <t>《B-10》MESO BODY &amp; LEG CREAM</t>
        </is>
      </c>
      <c r="C16" s="350" t="inlineStr">
        <is>
          <t>Be-10 MESO BODY &amp; LEG CREAM</t>
        </is>
      </c>
      <c r="D16" s="350" t="inlineStr">
        <is>
          <t>Скульптурирующий крем для ног и тела «Be-10»</t>
        </is>
      </c>
      <c r="E16" s="350" t="n">
        <v>4</v>
      </c>
      <c r="F16" s="350" t="n">
        <v>4375</v>
      </c>
      <c r="G16" s="350" t="n">
        <v>17500</v>
      </c>
      <c r="H16" s="350" t="inlineStr">
        <is>
          <t>0.18</t>
        </is>
      </c>
      <c r="I16" s="350" t="inlineStr">
        <is>
          <t>0</t>
        </is>
      </c>
      <c r="J16" s="350" t="inlineStr">
        <is>
          <t>B1003</t>
        </is>
      </c>
      <c r="K16" s="350" t="inlineStr">
        <is>
          <t>ЕАЭС N RU Д-JP.РА09.В.12052/22 от 15.12.2022 действует до 14.12.2027</t>
        </is>
      </c>
      <c r="L16" s="350" t="inlineStr">
        <is>
          <t>B-10</t>
        </is>
      </c>
    </row>
    <row r="17">
      <c r="A17" s="350" t="inlineStr"/>
      <c r="B17" s="350" t="inlineStr">
        <is>
          <t>《Cosmepro》Premium Fruit Sorbet Body Massage Salt Grape Fruits..</t>
        </is>
      </c>
      <c r="C17" s="350" t="inlineStr">
        <is>
          <t>Premium Fruit Sorbet Body Massage Salt Grape fruits</t>
        </is>
      </c>
      <c r="D17" s="350" t="inlineStr">
        <is>
          <t>Премиальный фруктовый скраб - сорбет для тела на основе соли «Грейпфрут»</t>
        </is>
      </c>
      <c r="E17" s="350" t="n">
        <v>54</v>
      </c>
      <c r="F17" s="350" t="n">
        <v>732</v>
      </c>
      <c r="G17" s="350" t="n">
        <v>39528</v>
      </c>
      <c r="H17" s="350" t="inlineStr">
        <is>
          <t>0.52</t>
        </is>
      </c>
      <c r="I17" s="350" t="inlineStr">
        <is>
          <t>37.44</t>
        </is>
      </c>
      <c r="J17" s="350" t="inlineStr">
        <is>
          <t>CP0004</t>
        </is>
      </c>
      <c r="K17" s="350" t="inlineStr">
        <is>
          <t>ЕАЭС N RU Д-JP.РА02.В.76814/23 от 27.03.2023 действует до 26.03.2028</t>
        </is>
      </c>
      <c r="L17" s="350" t="inlineStr">
        <is>
          <t>COSMEPRO</t>
        </is>
      </c>
    </row>
    <row r="18">
      <c r="A18" s="350" t="inlineStr"/>
      <c r="B18" s="350" t="inlineStr">
        <is>
          <t>Zephyrien Mask Seal</t>
        </is>
      </c>
      <c r="C18" s="350" t="inlineStr">
        <is>
          <t>Zephyrien Mask Seal</t>
        </is>
      </c>
      <c r="D18" s="350" t="inlineStr">
        <is>
          <t>Термомоделирующая гипсовая маска MEROS</t>
        </is>
      </c>
      <c r="E18" s="350" t="n">
        <v>4</v>
      </c>
      <c r="F18" s="350" t="n">
        <v>1250</v>
      </c>
      <c r="G18" s="350" t="n">
        <v>5000</v>
      </c>
      <c r="H18" s="350" t="inlineStr">
        <is>
          <t>0.516</t>
        </is>
      </c>
      <c r="I18" s="350" t="inlineStr">
        <is>
          <t>0</t>
        </is>
      </c>
      <c r="J18" s="350" t="inlineStr">
        <is>
          <t>ID27</t>
        </is>
      </c>
      <c r="K18" s="350" t="inlineStr">
        <is>
          <t>письмо № 529/25 от 25.07.2025 г.</t>
        </is>
      </c>
      <c r="L18" s="350" t="inlineStr">
        <is>
          <t>MEROS</t>
        </is>
      </c>
    </row>
    <row r="19">
      <c r="A19" s="350" t="inlineStr"/>
      <c r="B19" s="350" t="inlineStr">
        <is>
          <t>ID CARE HAIR COLOR SHAMPOO 700ml</t>
        </is>
      </c>
      <c r="C19" s="350" t="inlineStr">
        <is>
          <t>ID CARE HAIR COLOR SHAMPOO</t>
        </is>
      </c>
      <c r="D19" s="350" t="inlineStr">
        <is>
          <t>Восстанавливающий шампунь для окрашенных волос</t>
        </is>
      </c>
      <c r="E19" s="350" t="n">
        <v>54</v>
      </c>
      <c r="F19" s="350" t="n">
        <v>1221</v>
      </c>
      <c r="G19" s="350" t="n">
        <v>65934</v>
      </c>
      <c r="H19" s="350" t="inlineStr">
        <is>
          <t>0.75</t>
        </is>
      </c>
      <c r="I19" s="350" t="inlineStr">
        <is>
          <t>0</t>
        </is>
      </c>
      <c r="J19" s="350" t="inlineStr">
        <is>
          <t>ID17</t>
        </is>
      </c>
      <c r="K19" s="350" t="inlineStr">
        <is>
          <t>ЕАЭС N RU Д-JP.НВ42.В.10723/20 от 03.11.2020 действует до 02.11.2025</t>
        </is>
      </c>
      <c r="L19" s="350" t="inlineStr">
        <is>
          <t>Meros Cosmetics</t>
        </is>
      </c>
    </row>
    <row r="20">
      <c r="A20" s="350" t="inlineStr"/>
      <c r="B20" s="350" t="inlineStr">
        <is>
          <t>MOTHERMO  Re.vive Hair Serum</t>
        </is>
      </c>
      <c r="C20" s="350" t="inlineStr">
        <is>
          <t>LABO + Mothermo GF RE.Vive Hair Serum</t>
        </is>
      </c>
      <c r="D20" s="350" t="inlineStr">
        <is>
          <t>LABO + Mothermo GF Восстанавливающий серум для волос</t>
        </is>
      </c>
      <c r="E20" s="350" t="n">
        <v>5</v>
      </c>
      <c r="F20" s="350" t="n">
        <v>3329</v>
      </c>
      <c r="G20" s="350" t="n">
        <v>16645</v>
      </c>
      <c r="H20" s="350" t="inlineStr">
        <is>
          <t>0.144</t>
        </is>
      </c>
      <c r="I20" s="350" t="inlineStr">
        <is>
          <t>0</t>
        </is>
      </c>
      <c r="J20" s="350" t="inlineStr">
        <is>
          <t>LB12</t>
        </is>
      </c>
      <c r="K20" s="350" t="inlineStr">
        <is>
          <t>ЕАЭС N RU Д-JP.РА02.В.76955/23 от 27.03.2023 действует до 26.03.2028</t>
        </is>
      </c>
      <c r="L20" s="350" t="n"/>
    </row>
    <row r="21">
      <c r="A21" s="350" t="inlineStr"/>
      <c r="B21" s="350" t="inlineStr">
        <is>
          <t>ESTLABO   PEEL  OFF  PACK  WHITE  SET СНЯТО С ПР-ВА</t>
        </is>
      </c>
      <c r="C21" s="350" t="inlineStr">
        <is>
          <t>EST LABO PEEL OFF PACK WHITE SET</t>
        </is>
      </c>
      <c r="D21" s="350" t="inlineStr">
        <is>
          <t>Альгинатная маска выравнивающая цвет кожи лица EST LABO</t>
        </is>
      </c>
      <c r="E21" s="350" t="n">
        <v>54</v>
      </c>
      <c r="F21" s="350" t="n">
        <v>3329</v>
      </c>
      <c r="G21" s="350" t="n">
        <v>179766</v>
      </c>
      <c r="H21" s="350" t="n"/>
      <c r="I21" s="350" t="inlineStr">
        <is>
          <t>0</t>
        </is>
      </c>
      <c r="J21" s="350" t="inlineStr">
        <is>
          <t>EST25</t>
        </is>
      </c>
      <c r="K21" s="350" t="inlineStr">
        <is>
          <t>ЕАЭС N RU Д-JP.АБ47.В.08815/20 от 09.09.2020 действует до 08.09.2025</t>
        </is>
      </c>
      <c r="L21" s="350" t="inlineStr">
        <is>
          <t>CBS Cosmetics</t>
        </is>
      </c>
    </row>
    <row r="22">
      <c r="A22" s="350" t="inlineStr"/>
      <c r="B22" s="350" t="inlineStr">
        <is>
          <t>ESTLABO   FINISHING  ESSENCE</t>
        </is>
      </c>
      <c r="C22" s="350" t="inlineStr">
        <is>
          <t>EST LABO FINISHING ESSENCE</t>
        </is>
      </c>
      <c r="D22" s="350" t="inlineStr">
        <is>
          <t>Увлажняющая лифтинговая многофункциональная эссенция EST LABO</t>
        </is>
      </c>
      <c r="E22" s="350" t="n">
        <v>54</v>
      </c>
      <c r="F22" s="350" t="n">
        <v>3250</v>
      </c>
      <c r="G22" s="350" t="n">
        <v>175500</v>
      </c>
      <c r="H22" s="350" t="inlineStr">
        <is>
          <t>0.19</t>
        </is>
      </c>
      <c r="I22" s="350" t="inlineStr">
        <is>
          <t>0</t>
        </is>
      </c>
      <c r="J22" s="350" t="inlineStr">
        <is>
          <t>EST15</t>
        </is>
      </c>
      <c r="K22" s="350" t="inlineStr">
        <is>
          <t>ЕАЭС N RU Д-JP.НВ32.В.13611/20 от 14.09.2020 действует до 13.09.2025</t>
        </is>
      </c>
      <c r="L22" s="350" t="inlineStr">
        <is>
          <t>CBS Cosmetics</t>
        </is>
      </c>
    </row>
    <row r="23">
      <c r="A23" s="350" t="inlineStr"/>
      <c r="B23" s="350" t="inlineStr">
        <is>
          <t>ESTLABO   ORIGINAL  MIX  OIL 300ml</t>
        </is>
      </c>
      <c r="C23" s="350" t="inlineStr">
        <is>
          <t>EST LABO ORIGINAL MIX OIL</t>
        </is>
      </c>
      <c r="D23" s="350" t="inlineStr">
        <is>
          <t>EST LABO ORIGINAL MIX OIL.Аутентичное массажное масло. 300 мл. EST LABO</t>
        </is>
      </c>
      <c r="E23" s="350" t="n">
        <v>32</v>
      </c>
      <c r="F23" s="350" t="n">
        <v>2113</v>
      </c>
      <c r="G23" s="350" t="n">
        <v>67616</v>
      </c>
      <c r="H23" s="350" t="inlineStr">
        <is>
          <t>0.33</t>
        </is>
      </c>
      <c r="I23" s="350" t="inlineStr">
        <is>
          <t>0</t>
        </is>
      </c>
      <c r="J23" s="350" t="inlineStr">
        <is>
          <t>EST10-300</t>
        </is>
      </c>
      <c r="K23" s="350" t="inlineStr">
        <is>
          <t>ЕАЭС N RU Д-JP.АБ47.В.08752/20 от 08.09.2020 действует до 07.09.2025</t>
        </is>
      </c>
      <c r="L23" s="350" t="inlineStr">
        <is>
          <t>CBS Cosmetics</t>
        </is>
      </c>
    </row>
    <row r="24">
      <c r="A24" s="350" t="inlineStr"/>
      <c r="B24" s="350" t="inlineStr">
        <is>
          <t>ESTLABO   FRESHENER  LOTION</t>
        </is>
      </c>
      <c r="C24" s="350" t="inlineStr">
        <is>
          <t>EST LABO FRESHENER LOTION</t>
        </is>
      </c>
      <c r="D24" s="350" t="inlineStr">
        <is>
          <t>Освежающий лосьон EST LABO</t>
        </is>
      </c>
      <c r="E24" s="350" t="n">
        <v>32</v>
      </c>
      <c r="F24" s="350" t="n">
        <v>1625</v>
      </c>
      <c r="G24" s="350" t="n">
        <v>52000</v>
      </c>
      <c r="H24" s="350" t="inlineStr">
        <is>
          <t>0.58</t>
        </is>
      </c>
      <c r="I24" s="350" t="inlineStr">
        <is>
          <t>0</t>
        </is>
      </c>
      <c r="J24" s="350" t="inlineStr">
        <is>
          <t>EST08</t>
        </is>
      </c>
      <c r="K24" s="350" t="inlineStr">
        <is>
          <t>ЕАЭС N RU Д-JP.АБ47.В.08734/20 от 08.09.2020 действует до 07.09.2025</t>
        </is>
      </c>
      <c r="L24" s="350" t="inlineStr">
        <is>
          <t>CBS Cosmetics</t>
        </is>
      </c>
    </row>
    <row r="25">
      <c r="A25" s="350" t="inlineStr"/>
      <c r="B25" s="350" t="inlineStr">
        <is>
          <t>ESTLABO   CLEANSING  OIL</t>
        </is>
      </c>
      <c r="C25" s="350" t="inlineStr">
        <is>
          <t>EST LABO CLEANSING OIL</t>
        </is>
      </c>
      <c r="D25" s="350" t="inlineStr">
        <is>
          <t>Демакияжное масло EST LABO</t>
        </is>
      </c>
      <c r="E25" s="350" t="n">
        <v>32</v>
      </c>
      <c r="F25" s="350" t="n">
        <v>3006</v>
      </c>
      <c r="G25" s="350" t="n">
        <v>96192</v>
      </c>
      <c r="H25" s="350" t="n"/>
      <c r="I25" s="350" t="inlineStr">
        <is>
          <t>0</t>
        </is>
      </c>
      <c r="J25" s="350" t="n"/>
      <c r="K25" s="350" t="inlineStr">
        <is>
          <t>ЕАЭС N RU Д-JP.АБ47.В.08752/20 от 08.09.2020 действует до 07.09.2025</t>
        </is>
      </c>
      <c r="L25" s="350" t="inlineStr">
        <is>
          <t>CBS Cosmetics</t>
        </is>
      </c>
    </row>
    <row r="26">
      <c r="A26" s="350" t="inlineStr"/>
      <c r="B26" s="350" t="inlineStr">
        <is>
          <t>《ROSY DROP》 Perfect Stretch Sheet</t>
        </is>
      </c>
      <c r="C26" s="350" t="inlineStr">
        <is>
          <t>Rosy Drop Perfect Stretch Sheet</t>
        </is>
      </c>
      <c r="D26" s="350" t="inlineStr">
        <is>
          <t>Идеальные патчи под глаза "Капля Розы"</t>
        </is>
      </c>
      <c r="E26" s="350" t="n">
        <v>32</v>
      </c>
      <c r="F26" s="350" t="n">
        <v>4500</v>
      </c>
      <c r="G26" s="350" t="n">
        <v>144000</v>
      </c>
      <c r="H26" s="350" t="inlineStr">
        <is>
          <t>0.275</t>
        </is>
      </c>
      <c r="I26" s="350" t="inlineStr">
        <is>
          <t>55</t>
        </is>
      </c>
      <c r="J26" s="350" t="inlineStr">
        <is>
          <t>RD01</t>
        </is>
      </c>
      <c r="K26" s="350" t="inlineStr">
        <is>
          <t>ЕАЭС N RU Д-JP.РА06.В.54126/24 от 30.07.2024 действует до 28.07.2029</t>
        </is>
      </c>
      <c r="L26" s="350" t="inlineStr">
        <is>
          <t>Rosy Drop</t>
        </is>
      </c>
    </row>
    <row r="27">
      <c r="A27" s="350" t="inlineStr"/>
      <c r="B27" s="350" t="inlineStr">
        <is>
          <t>《Lapidem PRO》BATH &amp; MASSAGE OIL05 (CHARGE) 500ml</t>
        </is>
      </c>
      <c r="C27" s="350" t="inlineStr">
        <is>
          <t>Five Elements Bath and massage Oil Charge</t>
        </is>
      </c>
      <c r="D27" s="350" t="inlineStr">
        <is>
          <t>Масло для массажа и ванны "Энергия" "Пять Элементов"</t>
        </is>
      </c>
      <c r="E27" s="350" t="n">
        <v>32</v>
      </c>
      <c r="F27" s="350" t="n">
        <v>13588</v>
      </c>
      <c r="G27" s="350" t="n">
        <v>434816</v>
      </c>
      <c r="H27" s="350" t="inlineStr">
        <is>
          <t>0.55</t>
        </is>
      </c>
      <c r="I27" s="350" t="inlineStr">
        <is>
          <t>0</t>
        </is>
      </c>
      <c r="J27" s="350" t="inlineStr">
        <is>
          <t>LP09P</t>
        </is>
      </c>
      <c r="K27" s="350" t="inlineStr">
        <is>
          <t>ЕАЭС N RU Д-JP.РА03.В.05804/24  от 25.03.2024 действует до 24.03.2029</t>
        </is>
      </c>
      <c r="L27" s="350" t="inlineStr">
        <is>
          <t>FIVE ELEMENTS</t>
        </is>
      </c>
    </row>
    <row r="28">
      <c r="A28" s="350" t="inlineStr"/>
      <c r="B28" s="350" t="inlineStr">
        <is>
          <t>《Lapidem》AG MOISTURE CLEANSER 300ml</t>
        </is>
      </c>
      <c r="C28" s="350" t="inlineStr">
        <is>
          <t>Five Elements Moisture Cleanser</t>
        </is>
      </c>
      <c r="D28" s="350" t="inlineStr">
        <is>
          <t>Демакияжный увлажняющий крем "Пять Элементов"</t>
        </is>
      </c>
      <c r="E28" s="350" t="n">
        <v>32</v>
      </c>
      <c r="F28" s="350" t="n">
        <v>2635</v>
      </c>
      <c r="G28" s="350" t="n">
        <v>84320</v>
      </c>
      <c r="H28" s="350" t="inlineStr">
        <is>
          <t>0.386</t>
        </is>
      </c>
      <c r="I28" s="350" t="inlineStr">
        <is>
          <t>0</t>
        </is>
      </c>
      <c r="J28" s="350" t="inlineStr">
        <is>
          <t>LP01-300</t>
        </is>
      </c>
      <c r="K28" s="350" t="inlineStr">
        <is>
          <t>ЕАЭС N RU Д-JP.РА03.В.06319/24 от 26.03.2024 действует до 24.03.2029</t>
        </is>
      </c>
      <c r="L28" s="350" t="inlineStr">
        <is>
          <t>FIVE ELEMENTS</t>
        </is>
      </c>
    </row>
    <row r="29">
      <c r="A29" s="350" t="inlineStr"/>
      <c r="B29" s="350" t="inlineStr">
        <is>
          <t>《Dime Health Care PRO》PRO AMINO Seaweed CONDITIONER</t>
        </is>
      </c>
      <c r="C29" s="350" t="inlineStr">
        <is>
          <t>PROFESSIONAL AMINO SEAWEED CONDITIONER</t>
        </is>
      </c>
      <c r="D29" s="350" t="inlineStr">
        <is>
          <t>Профессиональный кондиционер на основе аминокислот и морских водорослей для повреждённых волос</t>
        </is>
      </c>
      <c r="E29" s="350" t="n">
        <v>54</v>
      </c>
      <c r="F29" s="350" t="n">
        <v>1257</v>
      </c>
      <c r="G29" s="350" t="n">
        <v>67878</v>
      </c>
      <c r="H29" s="350" t="inlineStr">
        <is>
          <t>1.1</t>
        </is>
      </c>
      <c r="I29" s="350" t="inlineStr">
        <is>
          <t>26.4</t>
        </is>
      </c>
      <c r="J29" s="350" t="inlineStr">
        <is>
          <t>AMS02</t>
        </is>
      </c>
      <c r="K29" s="350" t="inlineStr">
        <is>
          <t>закончился</t>
        </is>
      </c>
      <c r="L29" s="350" t="inlineStr">
        <is>
          <t>DIME HEALTH CARE</t>
        </is>
      </c>
    </row>
    <row r="30">
      <c r="A30" s="350" t="inlineStr"/>
      <c r="B30" s="350" t="inlineStr">
        <is>
          <t>《Atmore》RYUKYU SOAP 200g</t>
        </is>
      </c>
      <c r="C30" s="350" t="inlineStr">
        <is>
          <t>Atmore Ryukyu Silhouette Salt Soap</t>
        </is>
      </c>
      <c r="D30" s="350" t="inlineStr">
        <is>
          <t>Жидкое мыло на основе английской соли Рюкю Силуэт</t>
        </is>
      </c>
      <c r="E30" s="350" t="n">
        <v>5</v>
      </c>
      <c r="F30" s="350" t="n">
        <v>3400</v>
      </c>
      <c r="G30" s="350" t="n">
        <v>17000</v>
      </c>
      <c r="H30" s="350" t="inlineStr">
        <is>
          <t>0.262</t>
        </is>
      </c>
      <c r="I30" s="350" t="inlineStr">
        <is>
          <t>0</t>
        </is>
      </c>
      <c r="J30" s="350" t="inlineStr">
        <is>
          <t>AT01</t>
        </is>
      </c>
      <c r="K30" s="350" t="inlineStr">
        <is>
          <t>ЕАЭС N RU Д-JP.РА05.В.91468/23 от 27.07.2023 действует до 26.07.2028</t>
        </is>
      </c>
      <c r="L30" s="350" t="inlineStr">
        <is>
          <t>Atmore</t>
        </is>
      </c>
    </row>
    <row r="31">
      <c r="A31" s="350" t="inlineStr"/>
      <c r="B31" s="350" t="inlineStr">
        <is>
          <t>《MAYURI》SQUALENE</t>
        </is>
      </c>
      <c r="C31" s="350" t="inlineStr">
        <is>
          <t>Mayuri Squalene</t>
        </is>
      </c>
      <c r="D31" s="350" t="inlineStr">
        <is>
          <t>Биологически активная добавка к пище "СКВАЛЕН" (капсулы массой 630 мг)</t>
        </is>
      </c>
      <c r="E31" s="350" t="n">
        <v>5</v>
      </c>
      <c r="F31" s="350" t="n">
        <v>2535</v>
      </c>
      <c r="G31" s="350" t="n">
        <v>12675</v>
      </c>
      <c r="H31" s="350" t="inlineStr">
        <is>
          <t>0.248</t>
        </is>
      </c>
      <c r="I31" s="350" t="inlineStr">
        <is>
          <t>17.856</t>
        </is>
      </c>
      <c r="J31" s="350" t="inlineStr">
        <is>
          <t>S001</t>
        </is>
      </c>
      <c r="K31" s="350" t="inlineStr">
        <is>
          <t>№ RU.77.99.11.003.Е.002398.02.15 от 09 февраля 2015</t>
        </is>
      </c>
      <c r="L31" s="350" t="inlineStr">
        <is>
          <t>MAYURI</t>
        </is>
      </c>
    </row>
    <row r="32">
      <c r="A32" s="350" t="inlineStr"/>
      <c r="B32" s="350" t="inlineStr">
        <is>
          <t>《Elega Doll PRO》Fresh 98 Freeze Dry Gel Mask 10 sheets</t>
        </is>
      </c>
      <c r="C32" s="350" t="inlineStr">
        <is>
          <t>Fresh 98 Freezedry Hydrogel Mask</t>
        </is>
      </c>
      <c r="D32" s="350" t="inlineStr">
        <is>
          <t>Гидрогелевая маска для лица с фуллереном Элега Долл Фреш 98</t>
        </is>
      </c>
      <c r="E32" s="350" t="n">
        <v>42</v>
      </c>
      <c r="F32" s="350" t="n">
        <v>3860</v>
      </c>
      <c r="G32" s="350" t="n">
        <v>162120</v>
      </c>
      <c r="H32" s="350" t="inlineStr">
        <is>
          <t>0.026</t>
        </is>
      </c>
      <c r="I32" s="350" t="inlineStr">
        <is>
          <t>0</t>
        </is>
      </c>
      <c r="J32" s="350" t="inlineStr">
        <is>
          <t>EG0005P</t>
        </is>
      </c>
      <c r="K32" s="350" t="inlineStr">
        <is>
          <t>ЕАЭС N RU Д-JP.РА09.В.08816/22 от 14.12.2022 действует до 13.12.2027</t>
        </is>
      </c>
      <c r="L32" s="350" t="inlineStr">
        <is>
          <t>ELEGADOLL</t>
        </is>
      </c>
    </row>
    <row r="33">
      <c r="A33" s="350" t="inlineStr"/>
      <c r="B33" s="350" t="inlineStr">
        <is>
          <t>《Sunsorit》 Skin Peel Bar （red）small size</t>
        </is>
      </c>
      <c r="C33" s="350" t="inlineStr">
        <is>
          <t>Skin Peel Bar “Red”</t>
        </is>
      </c>
      <c r="D33" s="350" t="inlineStr">
        <is>
          <t>Очищающее твердое мыло «Красное»</t>
        </is>
      </c>
      <c r="E33" s="350" t="n">
        <v>2</v>
      </c>
      <c r="F33" s="350" t="n">
        <v>312</v>
      </c>
      <c r="G33" s="350" t="n">
        <v>624</v>
      </c>
      <c r="H33" s="350" t="inlineStr">
        <is>
          <t>0.016</t>
        </is>
      </c>
      <c r="I33" s="350" t="inlineStr">
        <is>
          <t>0</t>
        </is>
      </c>
      <c r="J33" s="350" t="inlineStr">
        <is>
          <t>103014S</t>
        </is>
      </c>
      <c r="K33" s="350" t="inlineStr">
        <is>
          <t>ЕАЭС N RU Д-JP.РА09.В.57104/22 от 09.01.2023 действует до 29.12.2027</t>
        </is>
      </c>
      <c r="L33" s="350" t="inlineStr">
        <is>
          <t>Sunsorit</t>
        </is>
      </c>
    </row>
    <row r="34">
      <c r="A34" s="350" t="inlineStr"/>
      <c r="B34" s="350" t="inlineStr">
        <is>
          <t>《Sunsorit》 Skin Peel Bar （black）</t>
        </is>
      </c>
      <c r="C34" s="350" t="inlineStr">
        <is>
          <t>Skin Peel Bar “Black”</t>
        </is>
      </c>
      <c r="D34" s="350" t="inlineStr">
        <is>
          <t>Очищающее твердое мыло «Черное»</t>
        </is>
      </c>
      <c r="E34" s="350" t="n">
        <v>42</v>
      </c>
      <c r="F34" s="350" t="n">
        <v>2922</v>
      </c>
      <c r="G34" s="350" t="n">
        <v>122724</v>
      </c>
      <c r="H34" s="350" t="inlineStr">
        <is>
          <t>0.14</t>
        </is>
      </c>
      <c r="I34" s="350" t="inlineStr">
        <is>
          <t>0</t>
        </is>
      </c>
      <c r="J34" s="350" t="inlineStr">
        <is>
          <t>104004</t>
        </is>
      </c>
      <c r="K34" s="350" t="inlineStr">
        <is>
          <t>ЕАЭС N RU Д-JP.РА09.В.57104/22 от 09.01.2023 действует до 29.12.2027</t>
        </is>
      </c>
      <c r="L34" s="350" t="inlineStr">
        <is>
          <t>Sunsorit</t>
        </is>
      </c>
    </row>
    <row r="35">
      <c r="A35" s="350" t="inlineStr"/>
      <c r="B35" s="350" t="inlineStr">
        <is>
          <t>《Hime Labo》Washing mini soap</t>
        </is>
      </c>
      <c r="C35" s="350" t="inlineStr">
        <is>
          <t>Washing soap</t>
        </is>
      </c>
      <c r="D35" s="350" t="inlineStr">
        <is>
          <t>Мыло твердое «Химе Лабо»</t>
        </is>
      </c>
      <c r="E35" s="350" t="n">
        <v>32</v>
      </c>
      <c r="F35" s="350" t="n">
        <v>225</v>
      </c>
      <c r="G35" s="350" t="n">
        <v>7200</v>
      </c>
      <c r="H35" s="350" t="inlineStr">
        <is>
          <t>0.03</t>
        </is>
      </c>
      <c r="I35" s="350" t="inlineStr">
        <is>
          <t>0</t>
        </is>
      </c>
      <c r="J35" s="350" t="inlineStr">
        <is>
          <t>H00191L</t>
        </is>
      </c>
      <c r="K35" s="350" t="inlineStr">
        <is>
          <t>ЕАЭС N RU Д-JP.НВ15.В.04675/19 от 27.12.2019 действует до 26.12.2024</t>
        </is>
      </c>
      <c r="L35" s="350" t="inlineStr">
        <is>
          <t>Tamatsukuri Beauty Laboratory Hime Labo</t>
        </is>
      </c>
    </row>
    <row r="36">
      <c r="A36" s="350" t="inlineStr"/>
      <c r="B36" s="350" t="inlineStr">
        <is>
          <t>《Hime Labo》Body lotion</t>
        </is>
      </c>
      <c r="C36" s="350" t="inlineStr">
        <is>
          <t>Hime Labo Body Lotion</t>
        </is>
      </c>
      <c r="D36" s="350" t="inlineStr">
        <is>
          <t>Увлажняющий лосьон для тела Химе Лабо</t>
        </is>
      </c>
      <c r="E36" s="350" t="n">
        <v>42</v>
      </c>
      <c r="F36" s="350" t="n">
        <v>1023</v>
      </c>
      <c r="G36" s="350" t="n">
        <v>42966</v>
      </c>
      <c r="H36" s="350" t="inlineStr">
        <is>
          <t>0.239</t>
        </is>
      </c>
      <c r="I36" s="350" t="inlineStr">
        <is>
          <t>0</t>
        </is>
      </c>
      <c r="J36" s="350" t="inlineStr">
        <is>
          <t>SK007</t>
        </is>
      </c>
      <c r="K36" s="350" t="n"/>
      <c r="L36" s="350" t="inlineStr">
        <is>
          <t>Hime Labo</t>
        </is>
      </c>
    </row>
    <row r="37">
      <c r="A37" s="187" t="n"/>
      <c r="B37" s="317" t="n"/>
      <c r="C37" s="328" t="n"/>
      <c r="D37" s="166" t="inlineStr">
        <is>
          <t xml:space="preserve">   Sub Total ②</t>
        </is>
      </c>
      <c r="E37" s="351" t="n">
        <v>702</v>
      </c>
      <c r="F37" s="352" t="n">
        <v>63556</v>
      </c>
      <c r="G37" s="353" t="n">
        <v>1824770</v>
      </c>
      <c r="H37" s="354" t="n">
        <v>6.591999999999999</v>
      </c>
      <c r="I37" s="354" t="n">
        <v>136.696</v>
      </c>
      <c r="J37" s="355" t="n"/>
    </row>
    <row r="38">
      <c r="D38" s="170" t="n"/>
      <c r="E38" s="237">
        <f>E14+'Invoice-1 '!E14</f>
        <v/>
      </c>
      <c r="F38" s="359" t="n"/>
      <c r="G38" s="359">
        <f>G14+'Invoice-1 '!G14</f>
        <v/>
      </c>
      <c r="H38" s="360" t="n"/>
      <c r="I38" s="355">
        <f>I14+'Invoice-1 '!I14</f>
        <v/>
      </c>
      <c r="J38" s="360" t="n"/>
    </row>
    <row r="39">
      <c r="E39" s="172" t="n"/>
      <c r="F39" s="361" t="n"/>
      <c r="G39" s="361" t="n"/>
    </row>
    <row r="40">
      <c r="J40" s="362" t="n"/>
    </row>
    <row r="41">
      <c r="H41" s="341" t="inlineStr">
        <is>
          <t>AFURA</t>
        </is>
      </c>
      <c r="I41" s="357">
        <f>SUM(#REF!)</f>
        <v/>
      </c>
      <c r="J41" s="362" t="n"/>
    </row>
    <row r="42">
      <c r="I42" s="357" t="n"/>
    </row>
    <row r="43">
      <c r="I43" s="356" t="n"/>
    </row>
    <row r="44">
      <c r="I44" s="358" t="n"/>
    </row>
  </sheetData>
  <autoFilter ref="A13:AJ15"/>
  <mergeCells count="2">
    <mergeCell ref="B37:C37"/>
    <mergeCell ref="A1:G2"/>
  </mergeCells>
  <pageMargins left="0" right="0" top="0" bottom="0" header="0" footer="0"/>
  <pageSetup orientation="portrait" paperSize="9" scale="45" horizontalDpi="4294967293"/>
</worksheet>
</file>

<file path=xl/worksheets/sheet4.xml><?xml version="1.0" encoding="utf-8"?>
<worksheet xmlns="http://schemas.openxmlformats.org/spreadsheetml/2006/main">
  <sheetPr>
    <tabColor rgb="FF00B050"/>
    <outlinePr summaryBelow="1" summaryRight="1"/>
    <pageSetUpPr fitToPage="1"/>
  </sheetPr>
  <dimension ref="A1:X22"/>
  <sheetViews>
    <sheetView view="pageBreakPreview" zoomScale="85" zoomScaleNormal="100" zoomScaleSheetLayoutView="85" workbookViewId="0">
      <selection activeCell="G29" sqref="G29"/>
    </sheetView>
  </sheetViews>
  <sheetFormatPr baseColWidth="8" defaultColWidth="9" defaultRowHeight="15.75"/>
  <cols>
    <col width="10.375" customWidth="1" style="137" min="1" max="1"/>
    <col width="53.375" customWidth="1" style="137" min="2" max="2"/>
    <col width="21.875" customWidth="1" style="137" min="3" max="3"/>
    <col width="47.375" customWidth="1" style="137" min="4" max="4"/>
    <col width="14" customWidth="1" style="137" min="5" max="5"/>
    <col width="18.125" customWidth="1" style="341" min="6" max="6"/>
    <col width="22.375" customWidth="1" style="341" min="7" max="7"/>
    <col width="16.375" customWidth="1" style="341" min="8" max="9"/>
    <col width="10.125" customWidth="1" style="341" min="10" max="10"/>
    <col width="36" customWidth="1" style="259" min="11" max="11"/>
    <col width="10.125" customWidth="1" style="233" min="12" max="12"/>
    <col width="19.375" customWidth="1" style="233" min="13" max="13"/>
    <col hidden="1" width="16" customWidth="1" style="233" min="14" max="14"/>
    <col width="6.625" customWidth="1" style="280" min="15" max="15"/>
    <col width="7.625" customWidth="1" style="137" min="16" max="16"/>
    <col width="8.25" customWidth="1" style="137" min="17" max="17"/>
    <col width="2.375" customWidth="1" style="137" min="18" max="19"/>
    <col width="26.125" customWidth="1" style="137" min="20" max="20"/>
    <col width="24" customWidth="1" style="137" min="21" max="21"/>
    <col width="11.625" customWidth="1" style="137" min="22" max="22"/>
    <col width="19.875" customWidth="1" style="137" min="23" max="23"/>
    <col width="19.375" customWidth="1" style="137" min="24" max="24"/>
    <col width="16.375" customWidth="1" style="137" min="25" max="28"/>
    <col width="2.375" customWidth="1" style="137" min="29" max="34"/>
    <col width="9" customWidth="1" style="137" min="35" max="35"/>
    <col width="19.375" customWidth="1" style="137" min="36" max="36"/>
    <col width="9" customWidth="1" style="137" min="37" max="16384"/>
  </cols>
  <sheetData>
    <row r="1" ht="13.5" customHeight="1" s="327">
      <c r="A1" s="316" t="inlineStr">
        <is>
          <t>INVOICE</t>
        </is>
      </c>
      <c r="H1" s="316" t="n"/>
      <c r="I1" s="316" t="n"/>
      <c r="J1" s="316" t="n"/>
    </row>
    <row r="2" ht="13.5" customHeight="1" s="327">
      <c r="H2" s="316" t="n"/>
      <c r="I2" s="316" t="n"/>
      <c r="J2" s="316" t="n"/>
    </row>
    <row r="3" ht="16.5" customHeight="1" s="327" thickBot="1">
      <c r="A3" s="138" t="inlineStr">
        <is>
          <t>INV.NO.：</t>
        </is>
      </c>
      <c r="B3" s="139">
        <f t="array" ref="B3:D3">'INVOICE(無償サンプル抜き価格)'!H6:J6</f>
        <v/>
      </c>
      <c r="C3" s="137" t="n">
        <v>0</v>
      </c>
      <c r="D3" s="137" t="n">
        <v>0</v>
      </c>
      <c r="G3" s="141">
        <f t="array" ref="G3:I3">'INVOICE(無償サンプル抜き価格)'!H4:J4</f>
        <v/>
      </c>
      <c r="H3" s="141" t="n">
        <v>0</v>
      </c>
      <c r="I3" s="141" t="n">
        <v>0</v>
      </c>
      <c r="J3" s="141" t="n"/>
    </row>
    <row r="4">
      <c r="A4" s="142" t="inlineStr">
        <is>
          <t>Shipper:</t>
        </is>
      </c>
      <c r="B4" s="143" t="n"/>
      <c r="C4" s="143" t="n"/>
      <c r="D4" s="342" t="inlineStr">
        <is>
          <t>Consignee:</t>
        </is>
      </c>
      <c r="E4" s="143" t="inlineStr">
        <is>
          <t>ROYAL COSMETICS Co.,Ltd.</t>
        </is>
      </c>
      <c r="F4" s="343" t="n"/>
      <c r="G4" s="344" t="n"/>
    </row>
    <row r="5">
      <c r="A5" s="147" t="inlineStr">
        <is>
          <t>KS EURASIA Co.,Ltd.</t>
        </is>
      </c>
      <c r="D5" s="148" t="n"/>
      <c r="E5" s="139" t="inlineStr">
        <is>
          <t>119590 Moscow Mosfilmovskaya Street 70-6</t>
        </is>
      </c>
      <c r="F5" s="137" t="n"/>
      <c r="G5" s="149" t="n"/>
      <c r="H5" s="139" t="n"/>
    </row>
    <row r="6" ht="15.75" customHeight="1" s="327">
      <c r="A6" s="150" t="inlineStr">
        <is>
          <t xml:space="preserve">1-1-5 Tsuchitoy, Aoba-ku, Sendai, </t>
        </is>
      </c>
      <c r="D6" s="148" t="n"/>
      <c r="E6" s="137" t="inlineStr">
        <is>
          <t>Russian Federation</t>
        </is>
      </c>
      <c r="G6" s="345" t="n"/>
      <c r="I6" s="137" t="n"/>
      <c r="J6" s="137" t="n"/>
      <c r="K6" s="260" t="n"/>
    </row>
    <row r="7">
      <c r="A7" s="152" t="inlineStr">
        <is>
          <t>Miyagi, 980-0065, JAPAN</t>
        </is>
      </c>
      <c r="D7" s="153" t="inlineStr">
        <is>
          <t>TEL：</t>
        </is>
      </c>
      <c r="E7" s="346" t="inlineStr">
        <is>
          <t>8-925-505-3799</t>
        </is>
      </c>
      <c r="F7" s="155" t="n"/>
      <c r="G7" s="345" t="n"/>
      <c r="H7" s="137" t="n"/>
      <c r="I7" s="137" t="n"/>
      <c r="J7" s="137" t="n"/>
    </row>
    <row r="8">
      <c r="A8" s="152" t="inlineStr">
        <is>
          <t>TEL： +81-22-217-6841</t>
        </is>
      </c>
      <c r="B8" s="156" t="n"/>
      <c r="C8" s="156" t="n"/>
      <c r="D8" s="157" t="n"/>
      <c r="E8" s="158" t="n"/>
      <c r="F8" s="347" t="n"/>
      <c r="G8" s="348" t="n"/>
      <c r="K8" s="260" t="n"/>
    </row>
    <row r="9">
      <c r="A9" s="161" t="inlineStr">
        <is>
          <t xml:space="preserve">PORT  OF  SHIPMENT </t>
        </is>
      </c>
      <c r="B9" s="162" t="n"/>
      <c r="C9" s="162" t="n"/>
      <c r="D9" s="148" t="inlineStr">
        <is>
          <t xml:space="preserve">SHIPPED PER : </t>
        </is>
      </c>
      <c r="G9" s="345" t="n"/>
      <c r="H9" s="137" t="n"/>
      <c r="K9" s="260" t="n"/>
    </row>
    <row r="10">
      <c r="A10" s="163" t="inlineStr">
        <is>
          <t>From：</t>
        </is>
      </c>
      <c r="B10" s="158" t="inlineStr">
        <is>
          <t xml:space="preserve"> MAIZURU, JAPAN   </t>
        </is>
      </c>
      <c r="C10" s="158" t="n"/>
      <c r="D10" s="157" t="inlineStr">
        <is>
          <t>Trade Term:</t>
        </is>
      </c>
      <c r="E10" s="158" t="inlineStr">
        <is>
          <t>C&amp;F</t>
        </is>
      </c>
      <c r="F10" s="347" t="n"/>
      <c r="G10" s="348" t="n"/>
      <c r="H10" s="137" t="n"/>
      <c r="K10" s="260" t="n"/>
    </row>
    <row r="11" ht="19.5" customHeight="1" s="327">
      <c r="A11" s="161" t="inlineStr">
        <is>
          <t>PORT  OF  DESTINATION</t>
        </is>
      </c>
      <c r="B11" s="162" t="n"/>
      <c r="C11" s="162" t="n"/>
      <c r="D11" s="148" t="inlineStr">
        <is>
          <t xml:space="preserve">Country of Origin：　</t>
        </is>
      </c>
      <c r="E11" s="137" t="inlineStr">
        <is>
          <t xml:space="preserve">　JAPAN</t>
        </is>
      </c>
      <c r="G11" s="345" t="n"/>
      <c r="K11" s="260" t="n"/>
    </row>
    <row r="12" ht="16.5" customHeight="1" s="327" thickBot="1">
      <c r="A12" s="147" t="inlineStr">
        <is>
          <t>To　　：  VLADIVOSTOK,　RUSSIA</t>
        </is>
      </c>
      <c r="D12" s="148" t="n"/>
      <c r="G12" s="345" t="n"/>
      <c r="H12" s="164" t="n"/>
      <c r="K12" s="260" t="n"/>
    </row>
    <row r="13" ht="26.25" customHeight="1" s="327" thickBot="1">
      <c r="A13" s="232" t="n"/>
      <c r="B13" s="226" t="inlineStr">
        <is>
          <t>Description of goods</t>
        </is>
      </c>
      <c r="C13" s="226" t="inlineStr">
        <is>
          <t>Наименование ДС англ</t>
        </is>
      </c>
      <c r="D13" s="226" t="inlineStr">
        <is>
          <t>Наименование ДС рус</t>
        </is>
      </c>
      <c r="E13" s="227" t="inlineStr">
        <is>
          <t>Q'ty</t>
        </is>
      </c>
      <c r="F13" s="349" t="inlineStr">
        <is>
          <t>Unit Price</t>
        </is>
      </c>
      <c r="G13" s="229" t="inlineStr">
        <is>
          <t>TTL</t>
        </is>
      </c>
      <c r="H13" s="230" t="inlineStr">
        <is>
          <t>N/W</t>
        </is>
      </c>
      <c r="I13" s="231" t="inlineStr">
        <is>
          <t>TTL N/W</t>
        </is>
      </c>
      <c r="J13" s="227" t="inlineStr">
        <is>
          <t>Артикул</t>
        </is>
      </c>
      <c r="K13" s="225" t="inlineStr">
        <is>
          <t>Реквизиты ДС</t>
        </is>
      </c>
      <c r="L13" s="234" t="inlineStr">
        <is>
          <t>Марка (бренд) ДС</t>
        </is>
      </c>
      <c r="M13" s="235" t="inlineStr">
        <is>
          <t>Производель ДС</t>
        </is>
      </c>
      <c r="N13" s="279" t="inlineStr">
        <is>
          <t>Проивзод В ДС</t>
        </is>
      </c>
      <c r="O13" s="279" t="n"/>
      <c r="P13" s="137">
        <f>SUM(#REF!)</f>
        <v/>
      </c>
      <c r="Q13" s="178">
        <f>P13+'INVOICE(無償サンプル抜き価格)'!#REF!</f>
        <v/>
      </c>
      <c r="T13" s="363">
        <f>ROUND(#REF!*1.0432,0)</f>
        <v/>
      </c>
      <c r="W13" s="341" t="n"/>
    </row>
    <row r="14" ht="23.25" customHeight="1" s="327" thickBot="1">
      <c r="A14" s="165" t="n"/>
      <c r="B14" s="317" t="n"/>
      <c r="C14" s="328" t="n"/>
      <c r="D14" s="166" t="inlineStr">
        <is>
          <t xml:space="preserve">   Sub Total ③</t>
        </is>
      </c>
      <c r="E14" s="222" t="n">
        <v>0</v>
      </c>
      <c r="F14" s="364" t="n">
        <v>0</v>
      </c>
      <c r="G14" s="365" t="n">
        <v>0</v>
      </c>
      <c r="H14" s="366" t="n">
        <v>0</v>
      </c>
      <c r="I14" s="366" t="n">
        <v>0</v>
      </c>
      <c r="J14" s="355" t="n"/>
      <c r="X14" s="367" t="n"/>
    </row>
    <row r="15" ht="27" customHeight="1" s="327" thickBot="1">
      <c r="A15" s="180" t="n"/>
      <c r="B15" s="181" t="n"/>
      <c r="C15" s="181" t="n"/>
      <c r="D15" s="182" t="n"/>
      <c r="E15" s="241">
        <f>E14+'Invoice-2'!E15</f>
        <v/>
      </c>
      <c r="F15" s="368" t="n"/>
      <c r="G15" s="369">
        <f>'Invoice-1 '!G14+'Invoice-2'!G14+'Invoice-3'!G14</f>
        <v/>
      </c>
      <c r="H15" s="360" t="n"/>
      <c r="I15" s="355">
        <f>I14+'Invoice-2'!I15</f>
        <v/>
      </c>
      <c r="J15" s="360" t="n"/>
    </row>
    <row r="16" ht="18.75" customHeight="1" s="327">
      <c r="E16" s="172" t="n"/>
      <c r="F16" s="361" t="n"/>
      <c r="G16" s="361" t="n"/>
    </row>
    <row r="17" ht="23.25" customHeight="1" s="327">
      <c r="G17" s="370" t="n"/>
      <c r="I17" s="371" t="n"/>
      <c r="L17" s="372" t="n"/>
    </row>
    <row r="18">
      <c r="H18" s="341" t="inlineStr">
        <is>
          <t>DD</t>
        </is>
      </c>
      <c r="I18" s="371">
        <f>SUM(#REF!)+'Invoice-4 (TESTER)'!#REF!</f>
        <v/>
      </c>
      <c r="L18" s="372">
        <f>#REF!+#REF!+#REF!+#REF!+#REF!+#REF!</f>
        <v/>
      </c>
    </row>
    <row r="19">
      <c r="H19" s="341" t="inlineStr">
        <is>
          <t>COCOCHI</t>
        </is>
      </c>
      <c r="I19" s="371">
        <f>SUM(#REF!)+'Invoice-4 (TESTER)'!I20</f>
        <v/>
      </c>
      <c r="L19" s="372">
        <f>SUM(#REF!)+#REF!+#REF!+#REF!+#REF!+#REF!+#REF!</f>
        <v/>
      </c>
    </row>
    <row r="20">
      <c r="H20" s="341" t="inlineStr">
        <is>
          <t>EVLISS</t>
        </is>
      </c>
      <c r="I20" s="371">
        <f>SUM(#REF!)+'Invoice-4 (TESTER)'!I21</f>
        <v/>
      </c>
    </row>
    <row r="21">
      <c r="I21" s="373">
        <f>SUM(#REF!)</f>
        <v/>
      </c>
    </row>
    <row r="22">
      <c r="H22" s="341" t="inlineStr">
        <is>
          <t>Mccoy</t>
        </is>
      </c>
      <c r="I22" s="356">
        <f>SUM(#REF!)+'Invoice-4 (TESTER)'!I22</f>
        <v/>
      </c>
    </row>
  </sheetData>
  <autoFilter ref="A13:AJ15"/>
  <mergeCells count="2">
    <mergeCell ref="B14:C14"/>
    <mergeCell ref="A1:G2"/>
  </mergeCells>
  <pageMargins left="0" right="0" top="0" bottom="0" header="0" footer="0"/>
  <pageSetup orientation="portrait" paperSize="9" scale="36"/>
</worksheet>
</file>

<file path=xl/worksheets/sheet5.xml><?xml version="1.0" encoding="utf-8"?>
<worksheet xmlns="http://schemas.openxmlformats.org/spreadsheetml/2006/main">
  <sheetPr>
    <tabColor rgb="FF00B050"/>
    <outlinePr summaryBelow="1" summaryRight="1"/>
    <pageSetUpPr fitToPage="1"/>
  </sheetPr>
  <dimension ref="A1:N27"/>
  <sheetViews>
    <sheetView view="pageBreakPreview" zoomScale="55" zoomScaleNormal="100" zoomScaleSheetLayoutView="55" workbookViewId="0">
      <selection activeCell="J48" sqref="J48"/>
    </sheetView>
  </sheetViews>
  <sheetFormatPr baseColWidth="8" defaultColWidth="9" defaultRowHeight="15.75"/>
  <cols>
    <col width="10.375" customWidth="1" style="137" min="1" max="1"/>
    <col width="49.75" customWidth="1" style="137" min="2" max="2"/>
    <col width="27.125" customWidth="1" style="137" min="3" max="3"/>
    <col width="39" customWidth="1" style="137" min="4" max="4"/>
    <col width="8.625" customWidth="1" style="137" min="5" max="5"/>
    <col width="14.375" customWidth="1" style="341" min="6" max="6"/>
    <col width="22.375" customWidth="1" style="341" min="7" max="7"/>
    <col width="16.375" customWidth="1" style="341" min="8" max="10"/>
    <col width="32.75" customWidth="1" style="264" min="11" max="11"/>
    <col width="10.125" customWidth="1" style="233" min="12" max="12"/>
    <col width="19.375" customWidth="1" style="267" min="13" max="13"/>
    <col width="22.25" bestFit="1" customWidth="1" style="137" min="14" max="14"/>
    <col width="7.625" customWidth="1" style="278" min="15" max="15"/>
    <col width="2.375" customWidth="1" style="137" min="16" max="19"/>
    <col width="14.125" customWidth="1" style="137" min="20" max="20"/>
    <col width="19.875" customWidth="1" style="137" min="21" max="21"/>
    <col width="19.375" customWidth="1" style="137" min="22" max="22"/>
    <col width="16.375" customWidth="1" style="137" min="23" max="27"/>
    <col width="2.375" customWidth="1" style="137" min="28" max="33"/>
    <col width="9" customWidth="1" style="137" min="34" max="34"/>
    <col width="19.375" customWidth="1" style="137" min="35" max="35"/>
    <col width="9" customWidth="1" style="137" min="36" max="16384"/>
  </cols>
  <sheetData>
    <row r="1" ht="13.5" customHeight="1" s="327">
      <c r="A1" s="316" t="inlineStr">
        <is>
          <t>INVOICE</t>
        </is>
      </c>
      <c r="H1" s="316" t="n"/>
      <c r="I1" s="316" t="n"/>
      <c r="J1" s="316" t="n"/>
    </row>
    <row r="2" ht="13.5" customHeight="1" s="327">
      <c r="H2" s="316" t="n"/>
      <c r="I2" s="316" t="n"/>
      <c r="J2" s="316" t="n"/>
    </row>
    <row r="3" ht="16.5" customHeight="1" s="327" thickBot="1">
      <c r="A3" s="138" t="inlineStr">
        <is>
          <t>INV.NO.：</t>
        </is>
      </c>
      <c r="B3" s="139">
        <f t="array" ref="B3:D3">'INVOICE(無償サンプル抜き価格)'!H6:J6</f>
        <v/>
      </c>
      <c r="C3" s="137" t="n">
        <v>0</v>
      </c>
      <c r="D3" s="137" t="n">
        <v>0</v>
      </c>
      <c r="G3" s="141">
        <f t="array" ref="G3:I3">'INVOICE(無償サンプル抜き価格)'!H4:J4</f>
        <v/>
      </c>
      <c r="H3" s="141" t="n">
        <v>0</v>
      </c>
      <c r="I3" s="141" t="n">
        <v>0</v>
      </c>
      <c r="J3" s="141" t="n"/>
    </row>
    <row r="4">
      <c r="A4" s="142" t="inlineStr">
        <is>
          <t>Shipper:</t>
        </is>
      </c>
      <c r="B4" s="143" t="n"/>
      <c r="C4" s="143" t="n"/>
      <c r="D4" s="342" t="inlineStr">
        <is>
          <t>Consignee:</t>
        </is>
      </c>
      <c r="E4" s="143" t="inlineStr">
        <is>
          <t>ROYAL COSMETICS Co.,Ltd.</t>
        </is>
      </c>
      <c r="F4" s="343" t="n"/>
      <c r="G4" s="344" t="n"/>
    </row>
    <row r="5">
      <c r="A5" s="147" t="inlineStr">
        <is>
          <t>KS EURASIA Co.,Ltd.</t>
        </is>
      </c>
      <c r="D5" s="148" t="n"/>
      <c r="E5" s="139" t="inlineStr">
        <is>
          <t>119590 Moscow Mosfilmovskaya Street 70-6</t>
        </is>
      </c>
      <c r="F5" s="137" t="n"/>
      <c r="G5" s="149" t="n"/>
      <c r="H5" s="139" t="n"/>
    </row>
    <row r="6" ht="15.75" customHeight="1" s="327">
      <c r="A6" s="150" t="inlineStr">
        <is>
          <t xml:space="preserve">1-1-5 Tsuchitoy, Aoba-ku, Sendai, </t>
        </is>
      </c>
      <c r="D6" s="148" t="n"/>
      <c r="E6" s="137" t="inlineStr">
        <is>
          <t>Russian Federation</t>
        </is>
      </c>
      <c r="G6" s="345" t="n"/>
      <c r="I6" s="137" t="n"/>
      <c r="J6" s="137" t="n"/>
      <c r="K6" s="216" t="n"/>
    </row>
    <row r="7">
      <c r="A7" s="152" t="inlineStr">
        <is>
          <t>Miyagi, 980-0065, JAPAN</t>
        </is>
      </c>
      <c r="D7" s="153" t="inlineStr">
        <is>
          <t>TEL：</t>
        </is>
      </c>
      <c r="E7" s="346" t="inlineStr">
        <is>
          <t>8-925-505-3799</t>
        </is>
      </c>
      <c r="F7" s="155" t="n"/>
      <c r="G7" s="345" t="n"/>
      <c r="H7" s="137" t="n"/>
      <c r="I7" s="137" t="n"/>
      <c r="J7" s="137" t="n"/>
    </row>
    <row r="8">
      <c r="A8" s="152" t="inlineStr">
        <is>
          <t>TEL： +81-22-217-6841</t>
        </is>
      </c>
      <c r="B8" s="156" t="n"/>
      <c r="C8" s="156" t="n"/>
      <c r="D8" s="157" t="n"/>
      <c r="E8" s="158" t="n"/>
      <c r="F8" s="347" t="n"/>
      <c r="G8" s="348" t="n"/>
      <c r="K8" s="216" t="n"/>
    </row>
    <row r="9">
      <c r="A9" s="161" t="inlineStr">
        <is>
          <t xml:space="preserve">PORT  OF  SHIPMENT </t>
        </is>
      </c>
      <c r="B9" s="162" t="n"/>
      <c r="C9" s="162" t="n"/>
      <c r="D9" s="148" t="inlineStr">
        <is>
          <t xml:space="preserve">SHIPPED PER : </t>
        </is>
      </c>
      <c r="G9" s="345" t="n"/>
      <c r="H9" s="137" t="n"/>
      <c r="K9" s="216" t="n"/>
    </row>
    <row r="10">
      <c r="A10" s="163" t="inlineStr">
        <is>
          <t>From：</t>
        </is>
      </c>
      <c r="B10" s="158" t="inlineStr">
        <is>
          <t xml:space="preserve"> MAIZURU, JAPAN   </t>
        </is>
      </c>
      <c r="C10" s="158" t="n"/>
      <c r="D10" s="157" t="inlineStr">
        <is>
          <t>Trade Term:</t>
        </is>
      </c>
      <c r="E10" s="158" t="inlineStr">
        <is>
          <t>C&amp;F</t>
        </is>
      </c>
      <c r="F10" s="347" t="n"/>
      <c r="G10" s="348" t="n"/>
      <c r="H10" s="137" t="n"/>
      <c r="K10" s="216" t="n"/>
    </row>
    <row r="11" ht="19.5" customHeight="1" s="327">
      <c r="A11" s="161" t="inlineStr">
        <is>
          <t>PORT  OF  DESTINATION</t>
        </is>
      </c>
      <c r="B11" s="162" t="n"/>
      <c r="C11" s="162" t="n"/>
      <c r="D11" s="148" t="inlineStr">
        <is>
          <t xml:space="preserve">Country of Origin：　</t>
        </is>
      </c>
      <c r="E11" s="137" t="inlineStr">
        <is>
          <t xml:space="preserve">　JAPAN</t>
        </is>
      </c>
      <c r="G11" s="345" t="n"/>
      <c r="K11" s="216" t="n"/>
    </row>
    <row r="12" ht="16.5" customHeight="1" s="327" thickBot="1">
      <c r="A12" s="147" t="inlineStr">
        <is>
          <t>To　　：  VLADIVOSTOK,　RUSSIA</t>
        </is>
      </c>
      <c r="D12" s="148" t="n"/>
      <c r="G12" s="345" t="n"/>
      <c r="H12" s="164" t="n"/>
      <c r="K12" s="216" t="n"/>
    </row>
    <row r="13" ht="26.25" customHeight="1" s="327" thickBot="1">
      <c r="A13" s="232" t="n"/>
      <c r="B13" s="226" t="inlineStr">
        <is>
          <t>Description of goods</t>
        </is>
      </c>
      <c r="C13" s="226" t="inlineStr">
        <is>
          <t>Наименование ДС англ</t>
        </is>
      </c>
      <c r="D13" s="226" t="inlineStr">
        <is>
          <t>Наименование ДС рус</t>
        </is>
      </c>
      <c r="E13" s="227" t="inlineStr">
        <is>
          <t>Q'ty</t>
        </is>
      </c>
      <c r="F13" s="349" t="inlineStr">
        <is>
          <t>Unit Price</t>
        </is>
      </c>
      <c r="G13" s="229" t="inlineStr">
        <is>
          <t>TTL</t>
        </is>
      </c>
      <c r="H13" s="230" t="inlineStr">
        <is>
          <t>N/W</t>
        </is>
      </c>
      <c r="I13" s="250" t="inlineStr">
        <is>
          <t>TTL N/W</t>
        </is>
      </c>
      <c r="J13" s="227" t="inlineStr">
        <is>
          <t>Артикул</t>
        </is>
      </c>
      <c r="K13" s="265" t="inlineStr">
        <is>
          <t>Реквизиты ДС</t>
        </is>
      </c>
      <c r="L13" s="225" t="inlineStr">
        <is>
          <t>Марка (бренд) ДС</t>
        </is>
      </c>
      <c r="M13" s="268" t="inlineStr">
        <is>
          <t>Производель ДС</t>
        </is>
      </c>
      <c r="N13" s="282" t="inlineStr">
        <is>
          <t>Производ В ДС</t>
        </is>
      </c>
    </row>
    <row r="14" ht="23.25" customHeight="1" s="327" thickBot="1">
      <c r="A14" s="350" t="inlineStr"/>
      <c r="B14" s="350" t="inlineStr">
        <is>
          <t>Japanese towel blue  TESTER (N.C.V)</t>
        </is>
      </c>
      <c r="C14" s="350" t="n"/>
      <c r="D14" s="350" t="n"/>
      <c r="E14" s="350" t="n">
        <v>5</v>
      </c>
      <c r="F14" s="350" t="n">
        <v>1130</v>
      </c>
      <c r="G14" s="350" t="n">
        <v>5650</v>
      </c>
      <c r="H14" s="350" t="inlineStr">
        <is>
          <t>0.03</t>
        </is>
      </c>
      <c r="I14" s="350" t="inlineStr">
        <is>
          <t>0</t>
        </is>
      </c>
      <c r="J14" s="350" t="n"/>
      <c r="K14" s="350" t="n"/>
      <c r="L14" s="350" t="n"/>
    </row>
    <row r="15" ht="33" customHeight="1" s="327">
      <c r="A15" s="350" t="inlineStr"/>
      <c r="B15" s="350" t="inlineStr">
        <is>
          <t>《CBON》 ABILITY UV PROTECT BASE  (mini sample) (N.C.V)</t>
        </is>
      </c>
      <c r="C15" s="350" t="inlineStr">
        <is>
          <t>C'BON Ability UV Protect Base</t>
        </is>
      </c>
      <c r="D15" s="350" t="inlineStr">
        <is>
          <t>Солнцезащитная база Абилити</t>
        </is>
      </c>
      <c r="E15" s="350" t="n">
        <v>4</v>
      </c>
      <c r="F15" s="350" t="n">
        <v>10</v>
      </c>
      <c r="G15" s="350" t="n">
        <v>40</v>
      </c>
      <c r="H15" s="350" t="inlineStr">
        <is>
          <t>0.001</t>
        </is>
      </c>
      <c r="I15" s="350" t="inlineStr">
        <is>
          <t>0</t>
        </is>
      </c>
      <c r="J15" s="350" t="inlineStr">
        <is>
          <t>A0001806S</t>
        </is>
      </c>
      <c r="K15" s="350" t="inlineStr">
        <is>
          <t>ЕАЭС N RU Д-JP.ПФ02.В.08277/19 от 05.08.2019 действует до 18.12.2023</t>
        </is>
      </c>
      <c r="L15" s="350" t="inlineStr">
        <is>
          <t>С'BON</t>
        </is>
      </c>
    </row>
    <row r="16" ht="18.75" customHeight="1" s="327">
      <c r="A16" s="350" t="inlineStr"/>
      <c r="B16" s="350" t="inlineStr">
        <is>
          <t>《CBON》 FACIALIST DUAL MOIST LOTION (mini sample) (N.C.V)</t>
        </is>
      </c>
      <c r="C16" s="350" t="inlineStr">
        <is>
          <t>Facialist Dual Moist Lotion</t>
        </is>
      </c>
      <c r="D16" s="350" t="inlineStr">
        <is>
          <t>Лосьон двойного увлажнения на основе сквалана Фэшиалист</t>
        </is>
      </c>
      <c r="E16" s="350" t="n">
        <v>6</v>
      </c>
      <c r="F16" s="350" t="n">
        <v>10</v>
      </c>
      <c r="G16" s="350" t="n">
        <v>60</v>
      </c>
      <c r="H16" s="350" t="inlineStr">
        <is>
          <t>0.002</t>
        </is>
      </c>
      <c r="I16" s="350" t="inlineStr">
        <is>
          <t>0</t>
        </is>
      </c>
      <c r="J16" s="350" t="inlineStr">
        <is>
          <t>A0001103S</t>
        </is>
      </c>
      <c r="K16" s="350" t="inlineStr">
        <is>
          <t>ЕАЭС N RU Д-JP.РА01.В.64697/21 от 09.08.2021 действует до 08.08.2026</t>
        </is>
      </c>
      <c r="L16" s="350" t="inlineStr">
        <is>
          <t>C’BON</t>
        </is>
      </c>
    </row>
    <row r="17">
      <c r="A17" s="350" t="inlineStr"/>
      <c r="B17" s="350" t="inlineStr">
        <is>
          <t>《Quality 1st》ALL　IN　ONE　SHEET　MASK　THE　BEST  EX 3 TESTER N.C.V</t>
        </is>
      </c>
      <c r="C17" s="350" t="inlineStr">
        <is>
          <t>All in one sheet mask The Best</t>
        </is>
      </c>
      <c r="D17" s="350" t="inlineStr">
        <is>
          <t>Антивозрастная ультрапитательная маска «Всё в одном» The Best</t>
        </is>
      </c>
      <c r="E17" s="350" t="n">
        <v>32</v>
      </c>
      <c r="F17" s="350" t="n">
        <v>100</v>
      </c>
      <c r="G17" s="350" t="n">
        <v>3200</v>
      </c>
      <c r="H17" s="350" t="inlineStr">
        <is>
          <t>0.088</t>
        </is>
      </c>
      <c r="I17" s="350" t="inlineStr">
        <is>
          <t>0</t>
        </is>
      </c>
      <c r="J17" s="350" t="inlineStr">
        <is>
          <t>QF0032</t>
        </is>
      </c>
      <c r="K17" s="350" t="inlineStr">
        <is>
          <t>ЕАЭС N RU Д-JP.РА01.В.66259/22 от 08.02.2022 действует до 06.02.2027</t>
        </is>
      </c>
      <c r="L17" s="350" t="inlineStr">
        <is>
          <t>Quality First</t>
        </is>
      </c>
    </row>
    <row r="18">
      <c r="A18" s="165" t="n"/>
      <c r="B18" s="317" t="n"/>
      <c r="C18" s="328" t="n"/>
      <c r="D18" s="166" t="inlineStr">
        <is>
          <t xml:space="preserve">   Sub Total ④</t>
        </is>
      </c>
      <c r="E18" s="351" t="n">
        <v>47</v>
      </c>
      <c r="F18" s="352" t="n">
        <v>1250</v>
      </c>
      <c r="G18" s="353" t="n">
        <v>8950</v>
      </c>
      <c r="H18" s="354" t="n">
        <v>0.121</v>
      </c>
      <c r="I18" s="354" t="n">
        <v>0</v>
      </c>
      <c r="J18" s="355" t="n"/>
    </row>
    <row r="19">
      <c r="D19" s="170" t="inlineStr">
        <is>
          <t>TOTAL</t>
        </is>
      </c>
      <c r="E19" s="247">
        <f>'Invoice-3'!E15+'Invoice-4 (TESTER)'!E14</f>
        <v/>
      </c>
      <c r="F19" s="374" t="n"/>
      <c r="G19" s="374">
        <f>'Invoice-3'!G15+'Invoice-4 (TESTER)'!G14</f>
        <v/>
      </c>
      <c r="H19" s="375" t="n"/>
      <c r="I19" s="376">
        <f>'Invoice-3'!I15+'Invoice-4 (TESTER)'!I14</f>
        <v/>
      </c>
      <c r="J19" s="360" t="n"/>
    </row>
    <row r="20">
      <c r="E20" s="172" t="n"/>
      <c r="F20" s="361" t="n"/>
      <c r="G20" s="361" t="n"/>
    </row>
    <row r="21">
      <c r="E21" s="137" t="n">
        <v>19721</v>
      </c>
      <c r="G21" s="341">
        <f>G14-#REF!-#REF!</f>
        <v/>
      </c>
      <c r="I21" s="357">
        <f>SUM(#REF!)</f>
        <v/>
      </c>
    </row>
    <row r="22">
      <c r="E22" s="137">
        <f>E17-E15</f>
        <v/>
      </c>
      <c r="G22" s="341">
        <f>G17+'Invoice-1 '!G14</f>
        <v/>
      </c>
      <c r="I22" s="358">
        <f>'Invoice-1 '!I14+'Invoice-4 (TESTER)'!I17</f>
        <v/>
      </c>
    </row>
    <row r="23"/>
    <row r="24">
      <c r="H24" s="341" t="inlineStr">
        <is>
          <t>COCOCHI</t>
        </is>
      </c>
      <c r="I24" s="176">
        <f>SUM(#REF!)</f>
        <v/>
      </c>
    </row>
    <row r="25">
      <c r="H25" s="341" t="inlineStr">
        <is>
          <t>EVLISS</t>
        </is>
      </c>
      <c r="I25" s="358">
        <f>SUM(#REF!)</f>
        <v/>
      </c>
    </row>
    <row r="26">
      <c r="H26" s="341" t="inlineStr">
        <is>
          <t>Mccoy</t>
        </is>
      </c>
      <c r="I26" s="356">
        <f>SUM(#REF!)</f>
        <v/>
      </c>
    </row>
    <row r="27">
      <c r="I27" s="356">
        <f>SUM(#REF!)</f>
        <v/>
      </c>
    </row>
  </sheetData>
  <autoFilter ref="A13:AI15"/>
  <mergeCells count="2">
    <mergeCell ref="A1:G2"/>
    <mergeCell ref="B18:C18"/>
  </mergeCells>
  <pageMargins left="0" right="0" top="0" bottom="0" header="0" footer="0"/>
  <pageSetup orientation="landscape" paperSize="9" scale="53" fitToHeight="0"/>
</worksheet>
</file>

<file path=xl/worksheets/sheet6.xml><?xml version="1.0" encoding="utf-8"?>
<worksheet xmlns="http://schemas.openxmlformats.org/spreadsheetml/2006/main">
  <sheetPr>
    <tabColor rgb="FF00B050"/>
    <outlinePr summaryBelow="1" summaryRight="1"/>
    <pageSetUpPr fitToPage="1"/>
  </sheetPr>
  <dimension ref="A1:O26"/>
  <sheetViews>
    <sheetView view="pageBreakPreview" zoomScale="55" zoomScaleNormal="100" zoomScaleSheetLayoutView="55" workbookViewId="0">
      <selection activeCell="J24" sqref="J24"/>
    </sheetView>
  </sheetViews>
  <sheetFormatPr baseColWidth="8" defaultColWidth="9" defaultRowHeight="15.75"/>
  <cols>
    <col width="10.375" customWidth="1" style="137" min="1" max="1"/>
    <col width="49.75" customWidth="1" style="137" min="2" max="2"/>
    <col width="27.125" customWidth="1" style="137" min="3" max="3"/>
    <col width="39" customWidth="1" style="137" min="4" max="4"/>
    <col width="10.625" customWidth="1" style="137" min="5" max="5"/>
    <col width="14.375" customWidth="1" style="341" min="6" max="6"/>
    <col width="22.375" customWidth="1" style="341" min="7" max="7"/>
    <col width="16.375" customWidth="1" style="341" min="8" max="10"/>
    <col width="32.75" customWidth="1" style="259" min="11" max="11"/>
    <col width="11.75" bestFit="1" customWidth="1" style="269" min="12" max="12"/>
    <col width="19.375" customWidth="1" style="269" min="13" max="13"/>
    <col hidden="1" width="20.625" customWidth="1" style="269" min="14" max="14"/>
    <col width="7.125" customWidth="1" style="283" min="15" max="15"/>
    <col width="9.875" customWidth="1" style="137" min="16" max="16"/>
    <col width="2.375" customWidth="1" style="137" min="17" max="21"/>
    <col width="14.125" customWidth="1" style="137" min="22" max="22"/>
    <col width="19.875" customWidth="1" style="137" min="23" max="23"/>
    <col width="19.375" customWidth="1" style="137" min="24" max="24"/>
    <col width="16.375" customWidth="1" style="137" min="25" max="29"/>
    <col width="2.375" customWidth="1" style="137" min="30" max="35"/>
    <col width="9" customWidth="1" style="137" min="36" max="36"/>
    <col width="19.375" customWidth="1" style="137" min="37" max="37"/>
    <col width="9" customWidth="1" style="137" min="38" max="16384"/>
  </cols>
  <sheetData>
    <row r="1" ht="13.5" customHeight="1" s="327">
      <c r="A1" s="316" t="inlineStr">
        <is>
          <t>INVOICE</t>
        </is>
      </c>
      <c r="H1" s="316" t="n"/>
      <c r="I1" s="316" t="n"/>
      <c r="J1" s="316" t="n"/>
    </row>
    <row r="2" ht="13.5" customHeight="1" s="327">
      <c r="H2" s="316" t="n"/>
      <c r="I2" s="316" t="n"/>
      <c r="J2" s="316" t="n"/>
    </row>
    <row r="3" ht="16.5" customHeight="1" s="327" thickBot="1">
      <c r="A3" s="138" t="inlineStr">
        <is>
          <t>INV.NO.：</t>
        </is>
      </c>
      <c r="B3" s="139">
        <f t="array" ref="B3:D3">'INVOICE(無償サンプル抜き価格)'!H6:J6</f>
        <v/>
      </c>
      <c r="C3" s="137" t="n">
        <v>0</v>
      </c>
      <c r="D3" s="137" t="n">
        <v>0</v>
      </c>
      <c r="G3" s="141">
        <f t="array" ref="G3:I3">'INVOICE(無償サンプル抜き価格)'!H4:J4</f>
        <v/>
      </c>
      <c r="H3" s="141" t="n">
        <v>0</v>
      </c>
      <c r="I3" s="141" t="n">
        <v>0</v>
      </c>
      <c r="J3" s="141" t="n"/>
    </row>
    <row r="4">
      <c r="A4" s="142" t="inlineStr">
        <is>
          <t>Shipper:</t>
        </is>
      </c>
      <c r="B4" s="143" t="n"/>
      <c r="C4" s="143" t="n"/>
      <c r="D4" s="342" t="inlineStr">
        <is>
          <t>Consignee:</t>
        </is>
      </c>
      <c r="E4" s="143" t="inlineStr">
        <is>
          <t>ROYAL COSMETICS Co.,Ltd.</t>
        </is>
      </c>
      <c r="F4" s="343" t="n"/>
      <c r="G4" s="344" t="n"/>
    </row>
    <row r="5">
      <c r="A5" s="147" t="inlineStr">
        <is>
          <t>KS EURASIA Co.,Ltd.</t>
        </is>
      </c>
      <c r="D5" s="148" t="n"/>
      <c r="E5" s="139" t="inlineStr">
        <is>
          <t>119590 Moscow Mosfilmovskaya Street 70-6</t>
        </is>
      </c>
      <c r="F5" s="137" t="n"/>
      <c r="G5" s="149" t="n"/>
      <c r="H5" s="139" t="n"/>
    </row>
    <row r="6" ht="15.75" customHeight="1" s="327">
      <c r="A6" s="150" t="inlineStr">
        <is>
          <t xml:space="preserve">1-1-5 Tsuchitoy, Aoba-ku, Sendai, </t>
        </is>
      </c>
      <c r="D6" s="148" t="n"/>
      <c r="E6" s="137" t="inlineStr">
        <is>
          <t>Russian Federation</t>
        </is>
      </c>
      <c r="G6" s="345" t="n"/>
      <c r="I6" s="137" t="n"/>
      <c r="J6" s="137" t="n"/>
      <c r="K6" s="260" t="n"/>
    </row>
    <row r="7">
      <c r="A7" s="152" t="inlineStr">
        <is>
          <t>Miyagi, 980-0065, JAPAN</t>
        </is>
      </c>
      <c r="D7" s="153" t="inlineStr">
        <is>
          <t>TEL：</t>
        </is>
      </c>
      <c r="E7" s="346" t="inlineStr">
        <is>
          <t>8-925-505-3799</t>
        </is>
      </c>
      <c r="F7" s="155" t="n"/>
      <c r="G7" s="345" t="n"/>
      <c r="H7" s="137" t="n"/>
      <c r="I7" s="137" t="n"/>
      <c r="J7" s="137" t="n"/>
    </row>
    <row r="8">
      <c r="A8" s="152" t="inlineStr">
        <is>
          <t>TEL： +81-22-217-6841</t>
        </is>
      </c>
      <c r="B8" s="156" t="n"/>
      <c r="C8" s="156" t="n"/>
      <c r="D8" s="157" t="n"/>
      <c r="E8" s="158" t="n"/>
      <c r="F8" s="347" t="n"/>
      <c r="G8" s="348" t="n"/>
      <c r="K8" s="260" t="n"/>
    </row>
    <row r="9">
      <c r="A9" s="161" t="inlineStr">
        <is>
          <t xml:space="preserve">PORT  OF  SHIPMENT </t>
        </is>
      </c>
      <c r="B9" s="162" t="n"/>
      <c r="C9" s="162" t="n"/>
      <c r="D9" s="148" t="inlineStr">
        <is>
          <t xml:space="preserve">SHIPPED PER : </t>
        </is>
      </c>
      <c r="G9" s="345" t="n"/>
      <c r="H9" s="137" t="n"/>
      <c r="K9" s="260" t="n"/>
    </row>
    <row r="10">
      <c r="A10" s="163" t="inlineStr">
        <is>
          <t>From：</t>
        </is>
      </c>
      <c r="B10" s="158" t="inlineStr">
        <is>
          <t xml:space="preserve"> MAIZURU, JAPAN   </t>
        </is>
      </c>
      <c r="C10" s="158" t="n"/>
      <c r="D10" s="157" t="inlineStr">
        <is>
          <t>Trade Term:</t>
        </is>
      </c>
      <c r="E10" s="158" t="inlineStr">
        <is>
          <t>C&amp;F</t>
        </is>
      </c>
      <c r="F10" s="347" t="n"/>
      <c r="G10" s="348" t="n"/>
      <c r="H10" s="137" t="n"/>
      <c r="K10" s="260" t="n"/>
    </row>
    <row r="11" ht="19.5" customHeight="1" s="327">
      <c r="A11" s="161" t="inlineStr">
        <is>
          <t>PORT  OF  DESTINATION</t>
        </is>
      </c>
      <c r="B11" s="162" t="n"/>
      <c r="C11" s="162" t="n"/>
      <c r="D11" s="148" t="inlineStr">
        <is>
          <t xml:space="preserve">Country of Origin：　</t>
        </is>
      </c>
      <c r="E11" s="137" t="inlineStr">
        <is>
          <t xml:space="preserve">　JAPAN</t>
        </is>
      </c>
      <c r="G11" s="345" t="n"/>
      <c r="K11" s="260" t="n"/>
    </row>
    <row r="12" ht="16.5" customHeight="1" s="327" thickBot="1">
      <c r="A12" s="147" t="inlineStr">
        <is>
          <t>To　　：  VLADIVOSTOK,　RUSSIA</t>
        </is>
      </c>
      <c r="D12" s="148" t="n"/>
      <c r="G12" s="345" t="n"/>
      <c r="H12" s="164" t="n"/>
      <c r="K12" s="260" t="n"/>
    </row>
    <row r="13" ht="21.75" customHeight="1" s="327" thickBot="1">
      <c r="A13" s="232" t="n"/>
      <c r="B13" s="226" t="inlineStr">
        <is>
          <t>Description of goods</t>
        </is>
      </c>
      <c r="C13" s="226" t="inlineStr">
        <is>
          <t>Наименование ДС англ</t>
        </is>
      </c>
      <c r="D13" s="226" t="inlineStr">
        <is>
          <t>Наименование ДС рус</t>
        </is>
      </c>
      <c r="E13" s="227" t="inlineStr">
        <is>
          <t>Q'ty</t>
        </is>
      </c>
      <c r="F13" s="349" t="inlineStr">
        <is>
          <t>Unit Price</t>
        </is>
      </c>
      <c r="G13" s="229" t="inlineStr">
        <is>
          <t>TTL</t>
        </is>
      </c>
      <c r="H13" s="230" t="inlineStr">
        <is>
          <t>N/W</t>
        </is>
      </c>
      <c r="I13" s="231" t="inlineStr">
        <is>
          <t>TTL N/W</t>
        </is>
      </c>
      <c r="J13" s="227" t="inlineStr">
        <is>
          <t>Артикул</t>
        </is>
      </c>
      <c r="K13" s="225" t="inlineStr">
        <is>
          <t>Реквизиты ДС</t>
        </is>
      </c>
      <c r="L13" s="268" t="inlineStr">
        <is>
          <t>Марка (бренд) ДС</t>
        </is>
      </c>
      <c r="M13" s="268" t="inlineStr">
        <is>
          <t>Производель ДС</t>
        </is>
      </c>
      <c r="N13" s="281" t="inlineStr">
        <is>
          <t>Производ в ДС</t>
        </is>
      </c>
      <c r="O13" s="281" t="n"/>
    </row>
    <row r="14" ht="23.25" customHeight="1" s="327" thickBot="1">
      <c r="A14" s="350" t="inlineStr"/>
      <c r="B14" s="350" t="inlineStr">
        <is>
          <t>《McCoy》Dolcet Body Make Leggings M size  TESTER(N.C.V)</t>
        </is>
      </c>
      <c r="C14" s="350" t="inlineStr">
        <is>
          <t>McCoy Dolcet Body Make Leggins</t>
        </is>
      </c>
      <c r="D14" s="350" t="inlineStr">
        <is>
          <t>Леггинсы Дольсет МакКой. Размер М.</t>
        </is>
      </c>
      <c r="E14" s="350" t="n">
        <v>4</v>
      </c>
      <c r="F14" s="350" t="n">
        <v>5765</v>
      </c>
      <c r="G14" s="350" t="n">
        <v>23060</v>
      </c>
      <c r="H14" s="350" t="inlineStr">
        <is>
          <t>0.182</t>
        </is>
      </c>
      <c r="I14" s="350" t="inlineStr">
        <is>
          <t>0</t>
        </is>
      </c>
      <c r="J14" s="350" t="inlineStr">
        <is>
          <t>MC15T</t>
        </is>
      </c>
      <c r="K14" s="350" t="inlineStr">
        <is>
          <t>ЕАЭС RU С-JP.НВ85.В.02195/23 от 01.08.2023 действует до 31.07.2028</t>
        </is>
      </c>
      <c r="L14" s="350" t="inlineStr">
        <is>
          <t>McCoy</t>
        </is>
      </c>
    </row>
    <row r="15" ht="33" customHeight="1" s="327" thickBot="1">
      <c r="A15" s="350" t="inlineStr"/>
      <c r="B15" s="350" t="inlineStr">
        <is>
          <t>《McCoy》McCELLRIE Pique 30g TESTER(N.C.V)</t>
        </is>
      </c>
      <c r="C15" s="350" t="inlineStr">
        <is>
          <t>«McCoy» McCELLRIE PIQUE</t>
        </is>
      </c>
      <c r="D15" s="350" t="inlineStr">
        <is>
          <t>Лифтинговая омолаживающая эссенция для лица на основе спикулы МакСелри</t>
        </is>
      </c>
      <c r="E15" s="350" t="n">
        <v>4</v>
      </c>
      <c r="F15" s="350" t="n">
        <v>5647</v>
      </c>
      <c r="G15" s="350" t="n">
        <v>22588</v>
      </c>
      <c r="H15" s="350" t="inlineStr">
        <is>
          <t>0.128</t>
        </is>
      </c>
      <c r="I15" s="350" t="inlineStr">
        <is>
          <t>0</t>
        </is>
      </c>
      <c r="J15" s="350" t="inlineStr">
        <is>
          <t>MC09T</t>
        </is>
      </c>
      <c r="K15" s="350" t="inlineStr">
        <is>
          <t>ЕАЭС N RU Д-JP.РА04.В.61660/23 от 13.06.2023 действует до 12.06.2028</t>
        </is>
      </c>
      <c r="L15" s="350" t="inlineStr">
        <is>
          <t>0</t>
        </is>
      </c>
    </row>
    <row r="16" ht="18.75" customHeight="1" s="327">
      <c r="A16" s="350" t="inlineStr"/>
      <c r="B16" s="350" t="inlineStr">
        <is>
          <t>《McCoy》McCELLRIE CARNIVAL EYE CARE ESSENCE 2.7ml TESTER(N.C.V)</t>
        </is>
      </c>
      <c r="C16" s="350" t="inlineStr">
        <is>
          <t>«McCoy» McCELLRIE CARNIVAL EYE CARE ESSENCE</t>
        </is>
      </c>
      <c r="D16" s="350" t="inlineStr">
        <is>
          <t>Универсальная антивозрастная эссенция для кожи вокруг глаз МакСелри</t>
        </is>
      </c>
      <c r="E16" s="350" t="n">
        <v>4</v>
      </c>
      <c r="F16" s="350" t="n">
        <v>2447</v>
      </c>
      <c r="G16" s="350" t="n">
        <v>9788</v>
      </c>
      <c r="H16" s="350" t="inlineStr">
        <is>
          <t>0.017</t>
        </is>
      </c>
      <c r="I16" s="350" t="inlineStr">
        <is>
          <t>0</t>
        </is>
      </c>
      <c r="J16" s="350" t="inlineStr">
        <is>
          <t>MC07T</t>
        </is>
      </c>
      <c r="K16" s="350" t="inlineStr">
        <is>
          <t>ЕАЭС N RU Д-JP.РА04.В.61660/23 от 13.06.2023 действует до 12.06.2028</t>
        </is>
      </c>
      <c r="L16" s="350" t="inlineStr">
        <is>
          <t>McCoy</t>
        </is>
      </c>
    </row>
    <row r="17">
      <c r="A17" s="165" t="n"/>
      <c r="B17" s="317" t="n"/>
      <c r="C17" s="328" t="n"/>
      <c r="D17" s="166" t="inlineStr">
        <is>
          <t xml:space="preserve">   Sub Total ④</t>
        </is>
      </c>
      <c r="E17" s="377" t="n">
        <v>12</v>
      </c>
      <c r="F17" s="352" t="n">
        <v>13859</v>
      </c>
      <c r="G17" s="378" t="n">
        <v>55436</v>
      </c>
      <c r="H17" s="379" t="n">
        <v>0.327</v>
      </c>
      <c r="I17" s="379" t="n">
        <v>0</v>
      </c>
      <c r="J17" s="380" t="n"/>
    </row>
    <row r="18">
      <c r="A18" s="180" t="n"/>
      <c r="B18" s="181" t="n"/>
      <c r="C18" s="181" t="n"/>
      <c r="D18" s="182" t="inlineStr">
        <is>
          <t>TOTAL</t>
        </is>
      </c>
      <c r="E18" s="210" t="n">
        <v>0</v>
      </c>
      <c r="F18" s="381" t="n">
        <v>0</v>
      </c>
      <c r="G18" s="382" t="n">
        <v>0</v>
      </c>
      <c r="H18" s="383" t="n">
        <v>0</v>
      </c>
      <c r="I18" s="384" t="n">
        <v>0</v>
      </c>
    </row>
    <row r="19">
      <c r="E19" s="172" t="n"/>
      <c r="F19" s="361" t="n"/>
      <c r="G19" s="361" t="n"/>
    </row>
    <row r="20">
      <c r="E20" s="137" t="n">
        <v>19721</v>
      </c>
      <c r="G20" s="341">
        <f>G14-#REF!-#REF!</f>
        <v/>
      </c>
      <c r="I20" s="357">
        <f>SUM(#REF!)</f>
        <v/>
      </c>
    </row>
    <row r="21">
      <c r="E21" s="137">
        <f>E17-E15</f>
        <v/>
      </c>
      <c r="G21" s="341">
        <f>G17+'Invoice-1 '!G14</f>
        <v/>
      </c>
      <c r="I21" s="358">
        <f>'Invoice-1 '!I14+'Invoice-5 (TESTER) '!I17</f>
        <v/>
      </c>
    </row>
    <row r="22">
      <c r="G22" s="341">
        <f>G14+'Invoice-4 (TESTER)'!G14</f>
        <v/>
      </c>
    </row>
    <row r="23">
      <c r="H23" s="341" t="inlineStr">
        <is>
          <t>COCOCHI</t>
        </is>
      </c>
      <c r="I23" s="176">
        <f>SUM(#REF!)</f>
        <v/>
      </c>
    </row>
    <row r="24">
      <c r="H24" s="341" t="inlineStr">
        <is>
          <t>EVLISS</t>
        </is>
      </c>
      <c r="I24" s="358">
        <f>SUM(#REF!)</f>
        <v/>
      </c>
    </row>
    <row r="25">
      <c r="H25" s="341" t="inlineStr">
        <is>
          <t>Mccoy</t>
        </is>
      </c>
      <c r="I25" s="356">
        <f>SUM(#REF!)</f>
        <v/>
      </c>
    </row>
    <row r="26">
      <c r="I26" s="356">
        <f>SUM(#REF!)</f>
        <v/>
      </c>
    </row>
  </sheetData>
  <autoFilter ref="A13:AK15"/>
  <mergeCells count="2">
    <mergeCell ref="A1:G2"/>
    <mergeCell ref="B17:C17"/>
  </mergeCells>
  <pageMargins left="0" right="0" top="0" bottom="0" header="0" footer="0"/>
  <pageSetup orientation="landscape" paperSize="9" scale="53" fitToHeight="0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U43"/>
  <sheetViews>
    <sheetView view="pageBreakPreview" zoomScale="85" zoomScaleNormal="106" zoomScaleSheetLayoutView="85" workbookViewId="0">
      <selection activeCell="A13" sqref="A13:XFD13"/>
    </sheetView>
  </sheetViews>
  <sheetFormatPr baseColWidth="8" defaultColWidth="9" defaultRowHeight="11.25"/>
  <cols>
    <col width="6.375" customWidth="1" style="33" min="1" max="1"/>
    <col width="7.375" customWidth="1" style="33" min="2" max="2"/>
    <col width="5.375" customWidth="1" style="33" min="3" max="3"/>
    <col width="10.125" customWidth="1" style="33" min="4" max="4"/>
    <col width="41.375" customWidth="1" style="33" min="5" max="5"/>
    <col width="26.375" customWidth="1" style="33" min="6" max="6"/>
    <col width="44.625" customWidth="1" style="258" min="7" max="7"/>
    <col width="11.375" customWidth="1" style="33" min="8" max="8"/>
    <col width="9" customWidth="1" style="33" min="9" max="9"/>
    <col width="9.375" customWidth="1" style="33" min="10" max="10"/>
    <col width="11.625" customWidth="1" style="33" min="11" max="11"/>
    <col width="11.125" customWidth="1" style="33" min="12" max="12"/>
    <col width="12" customWidth="1" style="33" min="13" max="13"/>
    <col width="9.125" customWidth="1" style="33" min="14" max="14"/>
    <col width="13.375" customWidth="1" style="33" min="15" max="15"/>
    <col width="7.125" customWidth="1" style="53" min="16" max="16"/>
    <col width="13.125" customWidth="1" style="53" min="17" max="17"/>
    <col width="20" customWidth="1" style="53" min="18" max="18"/>
    <col width="30.75" customWidth="1" style="53" min="19" max="19"/>
    <col width="15.25" bestFit="1" customWidth="1" style="53" min="20" max="20"/>
    <col width="18.75" customWidth="1" style="272" min="21" max="21"/>
    <col width="9" customWidth="1" style="33" min="22" max="16384"/>
  </cols>
  <sheetData>
    <row r="1">
      <c r="A1" s="63" t="inlineStr">
        <is>
          <t>PACKING LIST</t>
        </is>
      </c>
      <c r="B1" s="63" t="n"/>
      <c r="C1" s="63" t="n"/>
      <c r="D1" s="63" t="n"/>
      <c r="E1" s="63" t="n"/>
      <c r="F1" s="63" t="n"/>
      <c r="G1" s="251" t="n"/>
      <c r="H1" s="63" t="n"/>
      <c r="I1" s="63" t="n"/>
      <c r="J1" s="63" t="n"/>
      <c r="K1" s="63" t="n"/>
      <c r="L1" s="63" t="n"/>
      <c r="M1" s="63" t="n"/>
      <c r="N1" s="63" t="n"/>
      <c r="O1" s="63" t="n"/>
    </row>
    <row r="2" ht="20.25" customHeight="1" s="327">
      <c r="A2" s="63" t="n"/>
      <c r="B2" s="63" t="n"/>
      <c r="C2" s="63" t="n"/>
      <c r="D2" s="63" t="n"/>
      <c r="E2" s="63" t="n"/>
      <c r="F2" s="63" t="n"/>
      <c r="G2" s="251" t="n"/>
      <c r="H2" s="63" t="n"/>
      <c r="I2" s="63" t="n"/>
      <c r="J2" s="63" t="n"/>
      <c r="K2" s="63" t="n"/>
      <c r="L2" s="63" t="n"/>
      <c r="M2" s="63" t="n"/>
      <c r="N2" s="63" t="n"/>
      <c r="O2" s="63" t="n"/>
    </row>
    <row r="3">
      <c r="A3" s="63" t="n"/>
      <c r="B3" s="63" t="n"/>
      <c r="C3" s="63" t="n"/>
      <c r="D3" s="63" t="n"/>
      <c r="E3" s="63" t="n"/>
      <c r="F3" s="63" t="n"/>
      <c r="G3" s="251" t="n"/>
      <c r="H3" s="63" t="n"/>
      <c r="I3" s="63" t="n"/>
      <c r="J3" s="63" t="n"/>
      <c r="K3" s="63" t="n"/>
      <c r="L3" s="63" t="n"/>
      <c r="M3" s="63" t="n"/>
      <c r="N3" s="63" t="n"/>
      <c r="O3" s="63" t="n"/>
    </row>
    <row r="4">
      <c r="A4" s="34" t="n"/>
      <c r="B4" s="35" t="n"/>
      <c r="C4" s="34" t="n"/>
      <c r="D4" s="34" t="n"/>
      <c r="E4" s="34" t="n"/>
      <c r="F4" s="34" t="n"/>
      <c r="G4" s="252" t="n"/>
      <c r="H4" s="34" t="n"/>
      <c r="I4" s="34" t="n"/>
      <c r="J4" s="34" t="n"/>
      <c r="K4" s="385" t="n"/>
      <c r="L4" s="45" t="n"/>
      <c r="M4" s="45" t="n"/>
      <c r="N4" s="386" t="n"/>
      <c r="O4" s="386" t="n"/>
    </row>
    <row r="5">
      <c r="A5" s="34" t="inlineStr">
        <is>
          <t>INV.NO.</t>
        </is>
      </c>
      <c r="B5" s="387">
        <f>'Invoice-1 '!B3</f>
        <v/>
      </c>
      <c r="C5" s="387" t="n"/>
      <c r="D5" s="387" t="n"/>
      <c r="E5" s="388" t="n"/>
      <c r="F5" s="388" t="n"/>
      <c r="G5" s="389" t="n"/>
      <c r="H5" s="390" t="n"/>
      <c r="I5" s="391" t="n"/>
      <c r="J5" s="391" t="n"/>
      <c r="K5" s="392" t="n"/>
      <c r="L5" s="393" t="n"/>
      <c r="M5" s="393" t="n"/>
      <c r="N5" s="393" t="n"/>
      <c r="O5" s="393" t="n"/>
    </row>
    <row r="6">
      <c r="A6" s="41" t="n"/>
      <c r="B6" s="41" t="n"/>
      <c r="C6" s="394" t="n"/>
      <c r="D6" s="395" t="n"/>
      <c r="E6" s="391" t="n"/>
      <c r="F6" s="391" t="n"/>
      <c r="G6" s="396" t="n"/>
      <c r="H6" s="391" t="n"/>
      <c r="I6" s="391" t="n"/>
      <c r="J6" s="391" t="n"/>
      <c r="K6" s="385" t="n"/>
      <c r="L6" s="391" t="n"/>
      <c r="M6" s="391" t="n"/>
      <c r="N6" s="391" t="n"/>
      <c r="O6" s="385" t="n"/>
    </row>
    <row r="7">
      <c r="A7" s="44" t="inlineStr">
        <is>
          <t xml:space="preserve">Customer : ROYAL COSMETICS Co.,Ltd.     </t>
        </is>
      </c>
      <c r="B7" s="44" t="n"/>
      <c r="C7" s="394" t="n"/>
      <c r="D7" s="395" t="n"/>
      <c r="E7" s="391" t="n"/>
      <c r="F7" s="391" t="n"/>
      <c r="G7" s="396" t="n"/>
      <c r="H7" s="391" t="n"/>
      <c r="J7" s="391" t="n"/>
      <c r="K7" s="397" t="n"/>
      <c r="L7" s="45" t="n"/>
      <c r="M7" s="45" t="n"/>
      <c r="N7" s="45" t="n"/>
      <c r="O7" s="41" t="n"/>
    </row>
    <row r="8">
      <c r="A8" s="46" t="n"/>
      <c r="B8" s="46" t="n"/>
      <c r="C8" s="394" t="inlineStr">
        <is>
          <t>119590 Moscow Mosfilmovskaya Street 70-6 Russian Federation</t>
        </is>
      </c>
      <c r="D8" s="395" t="n"/>
      <c r="E8" s="391" t="n"/>
      <c r="F8" s="391" t="n"/>
      <c r="G8" s="396" t="n"/>
      <c r="H8" s="391" t="n"/>
      <c r="I8" s="391" t="n"/>
      <c r="J8" s="391" t="n"/>
      <c r="K8" s="385" t="n"/>
      <c r="L8" s="47" t="n"/>
      <c r="M8" s="47" t="n"/>
      <c r="N8" s="47" t="n"/>
      <c r="O8" s="48" t="n"/>
    </row>
    <row r="9">
      <c r="A9" s="44" t="inlineStr">
        <is>
          <t>Delivery: KS EURASIA CO.,LTD.</t>
        </is>
      </c>
      <c r="B9" s="44" t="n"/>
      <c r="C9" s="394" t="n"/>
      <c r="D9" s="394" t="n"/>
      <c r="E9" s="45" t="n"/>
      <c r="F9" s="45" t="n"/>
      <c r="G9" s="255" t="n"/>
      <c r="H9" s="391" t="n"/>
      <c r="I9" s="391" t="n"/>
      <c r="J9" s="391" t="n"/>
      <c r="K9" s="385" t="n"/>
      <c r="L9" s="47" t="n"/>
      <c r="M9" s="47" t="n"/>
      <c r="N9" s="47" t="n"/>
      <c r="O9" s="48" t="n"/>
    </row>
    <row r="10" ht="12" customHeight="1" s="327" thickBot="1">
      <c r="A10" s="49" t="n"/>
      <c r="B10" s="49" t="n"/>
      <c r="C10" s="394" t="n"/>
      <c r="D10" s="45" t="n"/>
      <c r="E10" s="391" t="n"/>
      <c r="F10" s="391" t="n"/>
      <c r="G10" s="396" t="n"/>
      <c r="H10" s="391" t="n"/>
      <c r="I10" s="391" t="n"/>
      <c r="J10" s="391" t="n"/>
      <c r="K10" s="385" t="n"/>
      <c r="L10" s="47" t="n"/>
      <c r="M10" s="47" t="n"/>
      <c r="N10" s="47" t="n"/>
      <c r="O10" s="48" t="n"/>
    </row>
    <row r="11">
      <c r="A11" s="66" t="inlineStr">
        <is>
          <t>箱番号</t>
        </is>
      </c>
      <c r="B11" s="67" t="n"/>
      <c r="C11" s="398" t="inlineStr">
        <is>
          <t>箱数</t>
        </is>
      </c>
      <c r="D11" s="399" t="inlineStr">
        <is>
          <t>1箱入数(総数）</t>
        </is>
      </c>
      <c r="E11" s="400" t="n"/>
      <c r="F11" s="400" t="n"/>
      <c r="G11" s="401" t="n"/>
      <c r="H11" s="400" t="n"/>
      <c r="I11" s="398" t="inlineStr">
        <is>
          <t>梱包サイズ(Ｍ3）</t>
        </is>
      </c>
      <c r="J11" s="398" t="n"/>
      <c r="K11" s="398" t="inlineStr">
        <is>
          <t>ネット重量(kg)</t>
        </is>
      </c>
      <c r="L11" s="398" t="n"/>
      <c r="M11" s="398" t="n"/>
      <c r="N11" s="398" t="inlineStr">
        <is>
          <t>総重量(kg)</t>
        </is>
      </c>
      <c r="O11" s="402" t="n"/>
    </row>
    <row r="12" ht="13.5" customHeight="1" s="327">
      <c r="A12" s="115" t="inlineStr">
        <is>
          <t>C/ No.</t>
        </is>
      </c>
      <c r="B12" s="98" t="inlineStr">
        <is>
          <t>(BOX. No.)</t>
        </is>
      </c>
      <c r="C12" s="403" t="inlineStr">
        <is>
          <t>Case</t>
        </is>
      </c>
      <c r="D12" s="404" t="inlineStr">
        <is>
          <t>Q'ty</t>
        </is>
      </c>
      <c r="E12" s="405" t="inlineStr">
        <is>
          <t>Description of goods</t>
        </is>
      </c>
      <c r="F12" s="405" t="inlineStr">
        <is>
          <t>Наименование ДС англ</t>
        </is>
      </c>
      <c r="G12" s="406" t="inlineStr">
        <is>
          <t>Наименование ДС рус</t>
        </is>
      </c>
      <c r="H12" s="405" t="inlineStr">
        <is>
          <t>Contents</t>
        </is>
      </c>
      <c r="I12" s="407" t="inlineStr">
        <is>
          <t>Measurement</t>
        </is>
      </c>
      <c r="J12" s="407" t="n"/>
      <c r="K12" s="407" t="inlineStr">
        <is>
          <t>Net Weight(kg)</t>
        </is>
      </c>
      <c r="L12" s="407" t="n"/>
      <c r="M12" s="407" t="n"/>
      <c r="N12" s="407" t="inlineStr">
        <is>
          <t>Gross Weight</t>
        </is>
      </c>
      <c r="O12" s="408" t="n"/>
      <c r="P12" s="97" t="inlineStr">
        <is>
          <t>Цена за шт</t>
        </is>
      </c>
      <c r="Q12" s="95" t="inlineStr">
        <is>
          <t>Цена TTL</t>
        </is>
      </c>
      <c r="R12" s="95" t="inlineStr">
        <is>
          <t>Артикула</t>
        </is>
      </c>
      <c r="S12" s="96" t="inlineStr">
        <is>
          <t>Реквизиты ДС</t>
        </is>
      </c>
      <c r="T12" s="96" t="inlineStr">
        <is>
          <t>Марка (бренд) ДС</t>
        </is>
      </c>
      <c r="U12" s="96" t="inlineStr">
        <is>
          <t>Производель ДС</t>
        </is>
      </c>
    </row>
    <row r="13" ht="24" customHeight="1" s="327" thickBot="1">
      <c r="A13" s="350" t="inlineStr"/>
      <c r="B13" s="350" t="inlineStr"/>
      <c r="C13" s="350" t="inlineStr"/>
      <c r="D13" s="350" t="n">
        <v>53</v>
      </c>
      <c r="E13" s="350" t="inlineStr">
        <is>
          <t>QUALITY 1st DERMA LASER SPECTER VCMAX MOISTURE 240ml</t>
        </is>
      </c>
      <c r="F13" s="350" t="inlineStr">
        <is>
          <t>QUALITY 1st DERMA LASER SPECTER VCMAX MOISTURE</t>
        </is>
      </c>
      <c r="G13" s="350" t="inlineStr">
        <is>
          <t>Ультраувлажняющий лосьон с повышенным содержанием витамина С и ниацинамидом QUALITY 1st дер-ма лазер Спектер</t>
        </is>
      </c>
      <c r="H13" s="350" t="inlineStr">
        <is>
          <t>face lotion</t>
        </is>
      </c>
      <c r="I13" s="350" t="inlineStr">
        <is>
          <t>0.016</t>
        </is>
      </c>
      <c r="J13" s="350" t="inlineStr">
        <is>
          <t>0</t>
        </is>
      </c>
      <c r="K13" s="350" t="inlineStr">
        <is>
          <t>0.28</t>
        </is>
      </c>
      <c r="L13" s="350" t="inlineStr"/>
      <c r="M13" s="350" t="inlineStr"/>
      <c r="N13" s="350" t="inlineStr"/>
      <c r="O13" s="350" t="inlineStr">
        <is>
          <t>0</t>
        </is>
      </c>
      <c r="P13" s="350" t="n">
        <v>1250</v>
      </c>
      <c r="Q13" s="350" t="n">
        <v>66250</v>
      </c>
      <c r="R13" s="350" t="inlineStr">
        <is>
          <t>QF117</t>
        </is>
      </c>
      <c r="S13" s="350" t="inlineStr">
        <is>
          <t>письмо № 525/25 от 25.07.2025 г.</t>
        </is>
      </c>
      <c r="T13" s="350" t="inlineStr">
        <is>
          <t>QUALITY 1st</t>
        </is>
      </c>
    </row>
    <row r="14">
      <c r="A14" s="350" t="inlineStr"/>
      <c r="B14" s="350" t="inlineStr"/>
      <c r="C14" s="350" t="inlineStr"/>
      <c r="D14" s="350" t="n">
        <v>53</v>
      </c>
      <c r="E14" s="350" t="inlineStr">
        <is>
          <t>QUALITY 1st DERMA LASER ULTHERA CW</t>
        </is>
      </c>
      <c r="F14" s="350" t="inlineStr">
        <is>
          <t>QUALITY 1st DERMA LASER ULTHERA CW</t>
        </is>
      </c>
      <c r="G14" s="350" t="inlineStr">
        <is>
          <t>Сыворотка антивозрастная выравнивающая цвет кожи лица Ультера  CW дерма лазер QUALITY 1st</t>
        </is>
      </c>
      <c r="H14" s="350" t="inlineStr">
        <is>
          <t>face serum</t>
        </is>
      </c>
      <c r="I14" s="350" t="inlineStr">
        <is>
          <t>0.012</t>
        </is>
      </c>
      <c r="J14" s="350" t="inlineStr">
        <is>
          <t>0</t>
        </is>
      </c>
      <c r="K14" s="350" t="inlineStr">
        <is>
          <t>0.1</t>
        </is>
      </c>
      <c r="L14" s="350" t="inlineStr"/>
      <c r="M14" s="350" t="inlineStr"/>
      <c r="N14" s="350" t="inlineStr"/>
      <c r="O14" s="350" t="inlineStr">
        <is>
          <t>0</t>
        </is>
      </c>
      <c r="P14" s="350" t="n">
        <v>1375</v>
      </c>
      <c r="Q14" s="350" t="n">
        <v>72875</v>
      </c>
      <c r="R14" s="350" t="inlineStr">
        <is>
          <t>QF110</t>
        </is>
      </c>
      <c r="S14" s="350" t="inlineStr">
        <is>
          <t>ЕАЭС N RU Д-JP.РА04.В.84957/25 от 03.06.2025 действует до 02.06.2030</t>
        </is>
      </c>
      <c r="T14" s="350" t="inlineStr">
        <is>
          <t>QUALITY 1st</t>
        </is>
      </c>
    </row>
    <row r="15">
      <c r="A15" s="350" t="inlineStr"/>
      <c r="B15" s="350" t="inlineStr"/>
      <c r="C15" s="350" t="inlineStr"/>
      <c r="D15" s="350" t="n">
        <v>4</v>
      </c>
      <c r="E15" s="350" t="inlineStr">
        <is>
          <t>QUALITY 1st THE DERMA GALACTOMYCES 7</t>
        </is>
      </c>
      <c r="F15" s="350" t="inlineStr">
        <is>
          <t>QUALITY 1st THE DERMA GALACTOMYCES.</t>
        </is>
      </c>
      <c r="G15" s="350" t="inlineStr">
        <is>
          <t>Маска с галактомисисом для дермы Quality 1st.</t>
        </is>
      </c>
      <c r="H15" s="350" t="inlineStr">
        <is>
          <t>face mask</t>
        </is>
      </c>
      <c r="I15" s="350" t="inlineStr">
        <is>
          <t>0.057</t>
        </is>
      </c>
      <c r="J15" s="350" t="inlineStr">
        <is>
          <t>0</t>
        </is>
      </c>
      <c r="K15" s="350" t="inlineStr">
        <is>
          <t>0.164</t>
        </is>
      </c>
      <c r="L15" s="350" t="inlineStr"/>
      <c r="M15" s="350" t="inlineStr"/>
      <c r="N15" s="350" t="inlineStr"/>
      <c r="O15" s="350" t="inlineStr">
        <is>
          <t>0</t>
        </is>
      </c>
      <c r="P15" s="350" t="n">
        <v>335</v>
      </c>
      <c r="Q15" s="350" t="n">
        <v>1340</v>
      </c>
      <c r="R15" s="350" t="inlineStr">
        <is>
          <t>Qf89</t>
        </is>
      </c>
      <c r="S15" s="350" t="inlineStr">
        <is>
          <t>ЕАЭС N RU Д-JP.РА04.В.17053/24  от 07.05.2024 действует до 06.05.2029</t>
        </is>
      </c>
      <c r="T15" s="350" t="inlineStr">
        <is>
          <t>Quality First</t>
        </is>
      </c>
    </row>
    <row r="16">
      <c r="A16" s="350" t="inlineStr"/>
      <c r="B16" s="350" t="inlineStr"/>
      <c r="C16" s="350" t="inlineStr"/>
      <c r="D16" s="350" t="n">
        <v>4</v>
      </c>
      <c r="E16" s="350" t="inlineStr">
        <is>
          <t>QUALITY 1st THE DERMA BEST VC100 +RETINOL 5</t>
        </is>
      </c>
      <c r="F16" s="350" t="inlineStr">
        <is>
          <t>QUALITY 1st THE DERMA BEST VC100 +RETINOL 5.</t>
        </is>
      </c>
      <c r="G16" s="350" t="inlineStr">
        <is>
          <t>Омолаживающая маска БЭСТ для дермы с витамином С 100 + Ретинол QUALITY 1st.</t>
        </is>
      </c>
      <c r="H16" s="350" t="inlineStr">
        <is>
          <t>face mask</t>
        </is>
      </c>
      <c r="I16" s="350" t="inlineStr">
        <is>
          <t>0.049</t>
        </is>
      </c>
      <c r="J16" s="350" t="inlineStr">
        <is>
          <t>0</t>
        </is>
      </c>
      <c r="K16" s="350" t="inlineStr">
        <is>
          <t>0.146</t>
        </is>
      </c>
      <c r="L16" s="350" t="inlineStr"/>
      <c r="M16" s="350" t="inlineStr"/>
      <c r="N16" s="350" t="inlineStr"/>
      <c r="O16" s="350" t="inlineStr">
        <is>
          <t>0</t>
        </is>
      </c>
      <c r="P16" s="350" t="n">
        <v>428</v>
      </c>
      <c r="Q16" s="350" t="n">
        <v>1712</v>
      </c>
      <c r="R16" s="350" t="inlineStr">
        <is>
          <t>Qf87</t>
        </is>
      </c>
      <c r="S16" s="350" t="inlineStr">
        <is>
          <t>ЕАЭС N RU Д-JP.РА04.В.17053/24  от 07.05.2024 действует до 06.05.2029</t>
        </is>
      </c>
      <c r="T16" s="350" t="inlineStr">
        <is>
          <t>Quality First</t>
        </is>
      </c>
    </row>
    <row r="17">
      <c r="A17" s="350" t="inlineStr"/>
      <c r="B17" s="350" t="inlineStr"/>
      <c r="C17" s="350" t="inlineStr"/>
      <c r="D17" s="350" t="n">
        <v>4</v>
      </c>
      <c r="E17" s="350" t="inlineStr">
        <is>
          <t>QUALITY 1st THE DERMA MASK 30</t>
        </is>
      </c>
      <c r="F17" s="350" t="inlineStr">
        <is>
          <t>QUALITY 1st THE DERMA MASK.</t>
        </is>
      </c>
      <c r="G17" s="350" t="inlineStr">
        <is>
          <t>Маска для дермы Quality 1st. 30 шт.</t>
        </is>
      </c>
      <c r="H17" s="350" t="inlineStr">
        <is>
          <t>face mask</t>
        </is>
      </c>
      <c r="I17" s="350" t="inlineStr">
        <is>
          <t>0.041</t>
        </is>
      </c>
      <c r="J17" s="350" t="inlineStr">
        <is>
          <t>0</t>
        </is>
      </c>
      <c r="K17" s="350" t="inlineStr">
        <is>
          <t>0.744</t>
        </is>
      </c>
      <c r="L17" s="350" t="inlineStr"/>
      <c r="M17" s="350" t="inlineStr"/>
      <c r="N17" s="350" t="inlineStr"/>
      <c r="O17" s="350" t="inlineStr">
        <is>
          <t>0</t>
        </is>
      </c>
      <c r="P17" s="350" t="n">
        <v>1066</v>
      </c>
      <c r="Q17" s="350" t="n">
        <v>4264</v>
      </c>
      <c r="R17" s="350" t="inlineStr">
        <is>
          <t>Qf86-30</t>
        </is>
      </c>
      <c r="S17" s="350" t="inlineStr">
        <is>
          <t>ЕАЭС N RU Д-JP.РА04.В.17053/24  от 07.05.2024 действует до 06.05.2029</t>
        </is>
      </c>
      <c r="T17" s="350" t="inlineStr">
        <is>
          <t>Quality First</t>
        </is>
      </c>
    </row>
    <row r="18">
      <c r="A18" s="350" t="inlineStr"/>
      <c r="B18" s="350" t="inlineStr"/>
      <c r="C18" s="350" t="inlineStr"/>
      <c r="D18" s="350" t="n">
        <v>42</v>
      </c>
      <c r="E18" s="350" t="inlineStr">
        <is>
          <t>QUALITY 1st DERMA LASER SUPER GLUTATHIONE 100 7</t>
        </is>
      </c>
      <c r="F18" s="350" t="inlineStr">
        <is>
          <t>QUALITY 1st DERMA LASER SUPER GLUTATHIONE 100 7</t>
        </is>
      </c>
      <c r="G18" s="350" t="inlineStr">
        <is>
          <t>Маска дерма лазер омолаживающая суперглютатион 100 QUALITY 1st  7шт</t>
        </is>
      </c>
      <c r="H18" s="350" t="inlineStr">
        <is>
          <t>face mask</t>
        </is>
      </c>
      <c r="I18" s="350" t="inlineStr">
        <is>
          <t>0.055</t>
        </is>
      </c>
      <c r="J18" s="350" t="inlineStr">
        <is>
          <t>0</t>
        </is>
      </c>
      <c r="K18" s="350" t="inlineStr">
        <is>
          <t>0.222</t>
        </is>
      </c>
      <c r="L18" s="350" t="inlineStr"/>
      <c r="M18" s="350" t="inlineStr"/>
      <c r="N18" s="350" t="inlineStr"/>
      <c r="O18" s="350" t="inlineStr">
        <is>
          <t>0</t>
        </is>
      </c>
      <c r="P18" s="350" t="n">
        <v>499</v>
      </c>
      <c r="Q18" s="350" t="n">
        <v>20958</v>
      </c>
      <c r="R18" s="350" t="inlineStr">
        <is>
          <t>QF100</t>
        </is>
      </c>
      <c r="S18" s="350" t="inlineStr">
        <is>
          <t>ЕАЭС N RU Д-JP.РА04.В.88102/25   от 03.06.2025 действует до 02.06.2030</t>
        </is>
      </c>
      <c r="T18" s="350" t="inlineStr">
        <is>
          <t>QUALITY 1st</t>
        </is>
      </c>
    </row>
    <row r="19" ht="26.25" customHeight="1" s="327">
      <c r="A19" s="350" t="inlineStr"/>
      <c r="B19" s="350" t="inlineStr"/>
      <c r="C19" s="350" t="inlineStr"/>
      <c r="D19" s="350" t="n">
        <v>32</v>
      </c>
      <c r="E19" s="350" t="inlineStr">
        <is>
          <t>QUALITY 1st DERMA LASER EX SUPER VC100 3</t>
        </is>
      </c>
      <c r="F19" s="350" t="inlineStr">
        <is>
          <t>QUALITY 1st DERMA LASER EX SUPER VC100.</t>
        </is>
      </c>
      <c r="G19" s="350" t="inlineStr">
        <is>
          <t>Маска дерма лазер экстра супер витамин С VC100.</t>
        </is>
      </c>
      <c r="H19" s="350" t="inlineStr">
        <is>
          <t>face mask</t>
        </is>
      </c>
      <c r="I19" s="350" t="inlineStr">
        <is>
          <t>0.045</t>
        </is>
      </c>
      <c r="J19" s="350" t="inlineStr">
        <is>
          <t>0</t>
        </is>
      </c>
      <c r="K19" s="350" t="inlineStr">
        <is>
          <t>0.15</t>
        </is>
      </c>
      <c r="L19" s="350" t="inlineStr"/>
      <c r="M19" s="350" t="inlineStr"/>
      <c r="N19" s="350" t="inlineStr"/>
      <c r="O19" s="350" t="inlineStr">
        <is>
          <t>0</t>
        </is>
      </c>
      <c r="P19" s="350" t="n">
        <v>499</v>
      </c>
      <c r="Q19" s="350" t="n">
        <v>15968</v>
      </c>
      <c r="R19" s="350" t="inlineStr">
        <is>
          <t>Qf98</t>
        </is>
      </c>
      <c r="S19" s="350" t="inlineStr">
        <is>
          <t>ЕАЭС N RU Д-JP.РА04.В.16955/24   от 07.05.2024 действует до 06.05.2030</t>
        </is>
      </c>
      <c r="T19" s="350" t="inlineStr">
        <is>
          <t>QUALITY 1st</t>
        </is>
      </c>
    </row>
    <row r="20">
      <c r="A20" s="350" t="inlineStr"/>
      <c r="B20" s="350" t="inlineStr"/>
      <c r="C20" s="350" t="inlineStr"/>
      <c r="D20" s="350" t="n">
        <v>32</v>
      </c>
      <c r="E20" s="350" t="inlineStr">
        <is>
          <t>《Quality 1st》 GRANDMOIST HY100 32 will end of sale</t>
        </is>
      </c>
      <c r="F20" s="350" t="inlineStr">
        <is>
          <t>Quality 1st Grand Moist HY100</t>
        </is>
      </c>
      <c r="G20" s="350" t="inlineStr">
        <is>
          <t>Маска ультраувлажняющая на основе гиалуроновой кислоты Гранд Моист HY100</t>
        </is>
      </c>
      <c r="H20" s="350" t="inlineStr">
        <is>
          <t>face pack</t>
        </is>
      </c>
      <c r="I20" s="350" t="inlineStr">
        <is>
          <t>0.046</t>
        </is>
      </c>
      <c r="J20" s="350" t="inlineStr">
        <is>
          <t>0</t>
        </is>
      </c>
      <c r="K20" s="350" t="inlineStr">
        <is>
          <t>0.745</t>
        </is>
      </c>
      <c r="L20" s="350" t="inlineStr"/>
      <c r="M20" s="350" t="inlineStr"/>
      <c r="N20" s="350" t="inlineStr"/>
      <c r="O20" s="350" t="inlineStr">
        <is>
          <t>0</t>
        </is>
      </c>
      <c r="P20" s="350" t="n">
        <v>1080</v>
      </c>
      <c r="Q20" s="350" t="n">
        <v>34560</v>
      </c>
      <c r="R20" s="350" t="inlineStr">
        <is>
          <t>QF54</t>
        </is>
      </c>
      <c r="S20" s="350" t="inlineStr">
        <is>
          <t>ЕАЭС N RU Д-JP.РА01.В.66259/22 от 08.02.2022 действует до 06.02.2027</t>
        </is>
      </c>
      <c r="T20" s="350" t="inlineStr">
        <is>
          <t>Quality First</t>
        </is>
      </c>
    </row>
    <row r="21">
      <c r="A21" s="350" t="inlineStr"/>
      <c r="B21" s="350" t="inlineStr"/>
      <c r="C21" s="350" t="inlineStr"/>
      <c r="D21" s="350" t="n">
        <v>2</v>
      </c>
      <c r="E21" s="350" t="inlineStr">
        <is>
          <t>《CBON》 FACIALIST SKIN  CONDITIONER Q 1.5ml</t>
        </is>
      </c>
      <c r="F21" s="350" t="inlineStr">
        <is>
          <t>Facialist Skin Conditioner</t>
        </is>
      </c>
      <c r="G21" s="350" t="inlineStr">
        <is>
          <t>Крем-эмульсия для кожи лица Фэшиалист</t>
        </is>
      </c>
      <c r="H21" s="350" t="inlineStr">
        <is>
          <t>face milk</t>
        </is>
      </c>
      <c r="I21" s="350" t="n"/>
      <c r="J21" s="350" t="n"/>
      <c r="K21" s="350" t="n"/>
      <c r="L21" s="350" t="inlineStr"/>
      <c r="M21" s="350" t="inlineStr"/>
      <c r="N21" s="350" t="inlineStr"/>
      <c r="O21" s="350" t="n"/>
      <c r="P21" s="350" t="n">
        <v>55</v>
      </c>
      <c r="Q21" s="350" t="n">
        <v>110</v>
      </c>
      <c r="R21" s="350" t="n"/>
      <c r="S21" s="350" t="inlineStr">
        <is>
          <t>ЕАЭС N RU Д-JP.РА01.В.71418/21 от 11.08.2021 действует до 10.08.2026</t>
        </is>
      </c>
      <c r="T21" s="350" t="inlineStr">
        <is>
          <t>C’BON</t>
        </is>
      </c>
    </row>
    <row r="22">
      <c r="A22" s="350" t="inlineStr"/>
      <c r="B22" s="350" t="inlineStr"/>
      <c r="C22" s="350" t="inlineStr"/>
      <c r="D22" s="350" t="n">
        <v>2</v>
      </c>
      <c r="E22" s="350" t="inlineStr">
        <is>
          <t>《CBON》FACIALIST TREATMENT MASSERa 10g</t>
        </is>
      </c>
      <c r="F22" s="350" t="inlineStr">
        <is>
          <t>CBON FACIALIST TREATMENT MASSERa.</t>
        </is>
      </c>
      <c r="G22" s="350" t="inlineStr">
        <is>
          <t>CBON FACIALIST TREATMENT MASSERa. Демакияжный массажный крем Фэшиалист CBON.</t>
        </is>
      </c>
      <c r="H22" s="350" t="inlineStr">
        <is>
          <t>face cleansing</t>
        </is>
      </c>
      <c r="I22" s="350" t="n"/>
      <c r="J22" s="350" t="n"/>
      <c r="K22" s="350" t="n"/>
      <c r="L22" s="350" t="inlineStr"/>
      <c r="M22" s="350" t="inlineStr"/>
      <c r="N22" s="350" t="inlineStr"/>
      <c r="O22" s="350" t="n"/>
      <c r="P22" s="350" t="n">
        <v>265</v>
      </c>
      <c r="Q22" s="350" t="n">
        <v>530</v>
      </c>
      <c r="R22" s="350" t="n"/>
      <c r="S22" s="350" t="inlineStr">
        <is>
          <t>письмо 1068/24 от «19» декабря 2024 г.</t>
        </is>
      </c>
      <c r="T22" s="350" t="inlineStr">
        <is>
          <t>CBON</t>
        </is>
      </c>
    </row>
    <row r="23">
      <c r="A23" s="350" t="inlineStr"/>
      <c r="B23" s="350" t="inlineStr"/>
      <c r="C23" s="350" t="inlineStr"/>
      <c r="D23" s="350" t="n">
        <v>2</v>
      </c>
      <c r="E23" s="350" t="inlineStr">
        <is>
          <t>《CBON》 FACIALIST SKIN  CONDITIONER Q</t>
        </is>
      </c>
      <c r="F23" s="350" t="inlineStr">
        <is>
          <t>Facialist Skin Conditioner</t>
        </is>
      </c>
      <c r="G23" s="350" t="inlineStr">
        <is>
          <t>Крем-эмульсия для кожи лица Фэшиалист</t>
        </is>
      </c>
      <c r="H23" s="350" t="inlineStr">
        <is>
          <t>face milk</t>
        </is>
      </c>
      <c r="I23" s="350" t="n"/>
      <c r="J23" s="350" t="n"/>
      <c r="K23" s="350" t="inlineStr">
        <is>
          <t>0.319</t>
        </is>
      </c>
      <c r="L23" s="350" t="inlineStr"/>
      <c r="M23" s="350" t="inlineStr"/>
      <c r="N23" s="350" t="inlineStr"/>
      <c r="O23" s="350" t="n"/>
      <c r="P23" s="350" t="n">
        <v>2188</v>
      </c>
      <c r="Q23" s="350" t="n">
        <v>4376</v>
      </c>
      <c r="R23" s="350" t="inlineStr">
        <is>
          <t>A0001105</t>
        </is>
      </c>
      <c r="S23" s="350" t="inlineStr">
        <is>
          <t>ЕАЭС N RU Д-JP.РА01.В.71418/21 от 11.08.2021 действует до 10.08.2026</t>
        </is>
      </c>
      <c r="T23" s="350" t="inlineStr">
        <is>
          <t>C’BON</t>
        </is>
      </c>
    </row>
    <row r="24">
      <c r="A24" s="350" t="inlineStr"/>
      <c r="B24" s="350" t="inlineStr"/>
      <c r="C24" s="350" t="inlineStr"/>
      <c r="D24" s="350" t="n">
        <v>43</v>
      </c>
      <c r="E24" s="350" t="inlineStr">
        <is>
          <t>《CBON》 FACIALIST DUAL MOIST LOTION (300ml)</t>
        </is>
      </c>
      <c r="F24" s="350" t="inlineStr">
        <is>
          <t>Facialist Dual Moist Lotion</t>
        </is>
      </c>
      <c r="G24" s="350" t="inlineStr">
        <is>
          <t>Лосьон двойного увлажнения на основе сквалана Фэшиалист</t>
        </is>
      </c>
      <c r="H24" s="350" t="inlineStr">
        <is>
          <t>face lotion</t>
        </is>
      </c>
      <c r="I24" s="350" t="n"/>
      <c r="J24" s="350" t="n"/>
      <c r="K24" s="350" t="inlineStr">
        <is>
          <t>0.377</t>
        </is>
      </c>
      <c r="L24" s="350" t="inlineStr"/>
      <c r="M24" s="350" t="inlineStr"/>
      <c r="N24" s="350" t="inlineStr"/>
      <c r="O24" s="350" t="n"/>
      <c r="P24" s="350" t="n">
        <v>5688</v>
      </c>
      <c r="Q24" s="350" t="n">
        <v>244584</v>
      </c>
      <c r="R24" s="350" t="inlineStr">
        <is>
          <t>A0001104</t>
        </is>
      </c>
      <c r="S24" s="350" t="inlineStr">
        <is>
          <t>ЕАЭС N RU Д-JP.РА01.В.64697/21 от 09.08.2021 действует до 08.08.2026</t>
        </is>
      </c>
      <c r="T24" s="350" t="inlineStr">
        <is>
          <t>C’BON</t>
        </is>
      </c>
    </row>
    <row r="25">
      <c r="A25" s="350" t="inlineStr"/>
      <c r="B25" s="350" t="inlineStr"/>
      <c r="C25" s="350" t="inlineStr"/>
      <c r="D25" s="350" t="n">
        <v>43</v>
      </c>
      <c r="E25" s="350" t="inlineStr">
        <is>
          <t>《CBON》 FACIALIST DUAL MOIST LOTION Q  (120ml)</t>
        </is>
      </c>
      <c r="F25" s="350" t="inlineStr">
        <is>
          <t>Facialist Dual Moist Lotion</t>
        </is>
      </c>
      <c r="G25" s="350" t="inlineStr">
        <is>
          <t>Лосьон двойного увлажнения на основе сквалана Фэшиалист</t>
        </is>
      </c>
      <c r="H25" s="350" t="inlineStr">
        <is>
          <t>face lotion</t>
        </is>
      </c>
      <c r="I25" s="350" t="n"/>
      <c r="J25" s="350" t="n"/>
      <c r="K25" s="350" t="inlineStr">
        <is>
          <t>0.272</t>
        </is>
      </c>
      <c r="L25" s="350" t="inlineStr"/>
      <c r="M25" s="350" t="inlineStr"/>
      <c r="N25" s="350" t="inlineStr"/>
      <c r="O25" s="350" t="n"/>
      <c r="P25" s="350" t="n">
        <v>2625</v>
      </c>
      <c r="Q25" s="350" t="n">
        <v>112875</v>
      </c>
      <c r="R25" s="350" t="inlineStr">
        <is>
          <t>A0001103</t>
        </is>
      </c>
      <c r="S25" s="350" t="inlineStr">
        <is>
          <t>ЕАЭС N RU Д-JP.РА01.В.64697/21 от 09.08.2021 действует до 08.08.2026</t>
        </is>
      </c>
      <c r="T25" s="350" t="inlineStr">
        <is>
          <t>C’BON</t>
        </is>
      </c>
    </row>
    <row r="26">
      <c r="A26" s="350" t="inlineStr"/>
      <c r="B26" s="350" t="inlineStr"/>
      <c r="C26" s="350" t="inlineStr"/>
      <c r="D26" s="350" t="n">
        <v>653</v>
      </c>
      <c r="E26" s="350" t="inlineStr">
        <is>
          <t>《CBON》 ABILITY MOIST GEL</t>
        </is>
      </c>
      <c r="F26" s="350" t="inlineStr">
        <is>
          <t>C'BON Ability Moist Gel</t>
        </is>
      </c>
      <c r="G26" s="350" t="inlineStr">
        <is>
          <t>Гель увлажняющий Абилити</t>
        </is>
      </c>
      <c r="H26" s="350" t="inlineStr">
        <is>
          <t>face gel</t>
        </is>
      </c>
      <c r="I26" s="350" t="n"/>
      <c r="J26" s="350" t="n"/>
      <c r="K26" s="350" t="inlineStr">
        <is>
          <t>0.143</t>
        </is>
      </c>
      <c r="L26" s="350" t="inlineStr"/>
      <c r="M26" s="350" t="inlineStr"/>
      <c r="N26" s="350" t="inlineStr"/>
      <c r="O26" s="350" t="n"/>
      <c r="P26" s="350" t="n">
        <v>2188</v>
      </c>
      <c r="Q26" s="350" t="n">
        <v>1428764</v>
      </c>
      <c r="R26" s="350" t="inlineStr">
        <is>
          <t>A0001804</t>
        </is>
      </c>
      <c r="S26" s="350" t="inlineStr">
        <is>
          <t>ЕАЭС N RU Д-JP.РА01.В.49606/21 от 02.08.2021 действует до 01.08.2026</t>
        </is>
      </c>
      <c r="T26" s="350" t="inlineStr">
        <is>
          <t>C’BON</t>
        </is>
      </c>
    </row>
    <row r="27">
      <c r="A27" s="350" t="inlineStr"/>
      <c r="B27" s="350" t="inlineStr"/>
      <c r="C27" s="350" t="inlineStr"/>
      <c r="D27" s="350" t="n">
        <v>565</v>
      </c>
      <c r="E27" s="350" t="inlineStr">
        <is>
          <t>《RELENT PRO》La Cerarl Doreor Cleansing 270g (Остаток 105)</t>
        </is>
      </c>
      <c r="F27" s="350" t="inlineStr">
        <is>
          <t>La Cerarl Doreor Cleansing</t>
        </is>
      </c>
      <c r="G27" s="350" t="inlineStr">
        <is>
          <t>Демакияжный крем для лица Ла Серарл Дореор</t>
        </is>
      </c>
      <c r="H27" s="350" t="inlineStr">
        <is>
          <t>face cleansing</t>
        </is>
      </c>
      <c r="I27" s="350" t="n"/>
      <c r="J27" s="350" t="n"/>
      <c r="K27" s="350" t="n"/>
      <c r="L27" s="350" t="inlineStr"/>
      <c r="M27" s="350" t="inlineStr"/>
      <c r="N27" s="350" t="inlineStr"/>
      <c r="O27" s="350" t="n"/>
      <c r="P27" s="350" t="n">
        <v>6234</v>
      </c>
      <c r="Q27" s="350" t="n">
        <v>3522210</v>
      </c>
      <c r="R27" s="350" t="inlineStr">
        <is>
          <t>B5457RP270</t>
        </is>
      </c>
      <c r="S27" s="350" t="inlineStr">
        <is>
          <t>ЕАЭС N RU Д-JP.РА03.В.90112/22 от 31.05.2022 действует до 29.05.2027</t>
        </is>
      </c>
      <c r="T27" s="350" t="inlineStr">
        <is>
          <t>Relent</t>
        </is>
      </c>
    </row>
    <row r="28">
      <c r="A28" s="350" t="inlineStr"/>
      <c r="B28" s="350" t="inlineStr"/>
      <c r="C28" s="350" t="inlineStr"/>
      <c r="D28" s="350" t="n">
        <v>66</v>
      </c>
      <c r="E28" s="350" t="inlineStr">
        <is>
          <t>《Relent》La Cerarl Doreor Body Shampoo</t>
        </is>
      </c>
      <c r="F28" s="350" t="inlineStr">
        <is>
          <t>La Cerarl Doreor Body Shampoo</t>
        </is>
      </c>
      <c r="G28" s="350" t="inlineStr">
        <is>
          <t>Шампунь для тела Ла Сераль</t>
        </is>
      </c>
      <c r="H28" s="350" t="inlineStr">
        <is>
          <t>body wash</t>
        </is>
      </c>
      <c r="I28" s="350" t="n"/>
      <c r="J28" s="350" t="n"/>
      <c r="K28" s="350" t="inlineStr">
        <is>
          <t>0.603</t>
        </is>
      </c>
      <c r="L28" s="350" t="inlineStr"/>
      <c r="M28" s="350" t="inlineStr"/>
      <c r="N28" s="350" t="inlineStr"/>
      <c r="O28" s="350" t="n"/>
      <c r="P28" s="350" t="n">
        <v>1368</v>
      </c>
      <c r="Q28" s="350" t="n">
        <v>90288</v>
      </c>
      <c r="R28" s="350" t="inlineStr">
        <is>
          <t>5802536</t>
        </is>
      </c>
      <c r="S28" s="350" t="inlineStr">
        <is>
          <t>ЕАЭС N RU Д-JP.РА09.В.81775/23 от 17.11.2023 действует до 16.11.2028</t>
        </is>
      </c>
      <c r="T28" s="350" t="inlineStr">
        <is>
          <t>Relent</t>
        </is>
      </c>
    </row>
    <row r="29">
      <c r="A29" s="350" t="inlineStr"/>
      <c r="B29" s="350" t="inlineStr"/>
      <c r="C29" s="350" t="inlineStr"/>
      <c r="D29" s="350" t="n">
        <v>464</v>
      </c>
      <c r="E29" s="350" t="inlineStr">
        <is>
          <t>《Relent》La Cerarl Doreor Milk 80ml</t>
        </is>
      </c>
      <c r="F29" s="350" t="inlineStr">
        <is>
          <t>La Cerarl Doreor Milk</t>
        </is>
      </c>
      <c r="G29" s="350" t="inlineStr">
        <is>
          <t>Молочко «Ла Серарл»</t>
        </is>
      </c>
      <c r="H29" s="350" t="inlineStr">
        <is>
          <t>face milk</t>
        </is>
      </c>
      <c r="I29" s="350" t="n"/>
      <c r="J29" s="350" t="n"/>
      <c r="K29" s="350" t="inlineStr">
        <is>
          <t>0.233</t>
        </is>
      </c>
      <c r="L29" s="350" t="inlineStr"/>
      <c r="M29" s="350" t="inlineStr"/>
      <c r="N29" s="350" t="inlineStr"/>
      <c r="O29" s="350" t="n"/>
      <c r="P29" s="350" t="n">
        <v>3586</v>
      </c>
      <c r="Q29" s="350" t="n">
        <v>1663904</v>
      </c>
      <c r="R29" s="350" t="inlineStr">
        <is>
          <t>B5355R</t>
        </is>
      </c>
      <c r="S29" s="350" t="inlineStr">
        <is>
          <t>ЕАЭС N RU Д-JP.РА12.В.00545/24 от 28.12.2024 действует до 27.12.2029</t>
        </is>
      </c>
      <c r="T29" s="350" t="inlineStr">
        <is>
          <t>RELENT</t>
        </is>
      </c>
    </row>
    <row r="30">
      <c r="A30" s="350" t="inlineStr"/>
      <c r="B30" s="350" t="inlineStr"/>
      <c r="C30" s="350" t="inlineStr"/>
      <c r="D30" s="350" t="n">
        <v>64</v>
      </c>
      <c r="E30" s="350" t="inlineStr">
        <is>
          <t>《Relent》La Cerarl Doreor serum 30ml</t>
        </is>
      </c>
      <c r="F30" s="350" t="inlineStr">
        <is>
          <t>La Cerarl Doreor Serum</t>
        </is>
      </c>
      <c r="G30" s="350" t="inlineStr">
        <is>
          <t>Эссенция «Ла Серарл Дореор»</t>
        </is>
      </c>
      <c r="H30" s="350" t="inlineStr">
        <is>
          <t>face serum</t>
        </is>
      </c>
      <c r="I30" s="350" t="n"/>
      <c r="J30" s="350" t="n"/>
      <c r="K30" s="350" t="inlineStr">
        <is>
          <t>0.116</t>
        </is>
      </c>
      <c r="L30" s="350" t="inlineStr"/>
      <c r="M30" s="350" t="inlineStr"/>
      <c r="N30" s="350" t="inlineStr"/>
      <c r="O30" s="350" t="n"/>
      <c r="P30" s="350" t="n">
        <v>3188</v>
      </c>
      <c r="Q30" s="350" t="n">
        <v>204032</v>
      </c>
      <c r="R30" s="350" t="inlineStr">
        <is>
          <t>B5359R</t>
        </is>
      </c>
      <c r="S30" s="350" t="inlineStr">
        <is>
          <t>ЕАЭС N RU Д-JP.РА01.В.71997/21 от 11.08.2021 действует до 10.08.2026</t>
        </is>
      </c>
      <c r="T30" s="350" t="inlineStr">
        <is>
          <t>RELENT</t>
        </is>
      </c>
    </row>
    <row r="31">
      <c r="A31" s="350" t="inlineStr"/>
      <c r="B31" s="350" t="inlineStr"/>
      <c r="C31" s="350" t="inlineStr"/>
      <c r="D31" s="350" t="n">
        <v>4</v>
      </c>
      <c r="E31" s="350" t="inlineStr">
        <is>
          <t>《Salon de Flouveil》GRAND FLOUVEIL Treatment Foam</t>
        </is>
      </c>
      <c r="F31" s="350" t="inlineStr">
        <is>
          <t>GRAND FLOUVEIL Treatment Foam</t>
        </is>
      </c>
      <c r="G31" s="350" t="inlineStr">
        <is>
          <t>Пенка для умывания Гранд Флоувеил</t>
        </is>
      </c>
      <c r="H31" s="350" t="inlineStr">
        <is>
          <t>face wash</t>
        </is>
      </c>
      <c r="I31" s="350" t="n"/>
      <c r="J31" s="350" t="n"/>
      <c r="K31" s="350" t="inlineStr">
        <is>
          <t>0.153</t>
        </is>
      </c>
      <c r="L31" s="350" t="inlineStr"/>
      <c r="M31" s="350" t="inlineStr"/>
      <c r="N31" s="350" t="inlineStr"/>
      <c r="O31" s="350" t="n"/>
      <c r="P31" s="350" t="n">
        <v>3985</v>
      </c>
      <c r="Q31" s="350" t="n">
        <v>15940</v>
      </c>
      <c r="R31" s="350" t="inlineStr">
        <is>
          <t>GFF100</t>
        </is>
      </c>
      <c r="S31" s="350" t="inlineStr">
        <is>
          <t>ЕАЭС N RU Д-JP.РА01.В.65922/21 от 09.08.2021 действует до 08.08.2026</t>
        </is>
      </c>
      <c r="T31" s="350" t="inlineStr">
        <is>
          <t>Salon de Flouveil</t>
        </is>
      </c>
    </row>
    <row r="32">
      <c r="A32" s="350" t="inlineStr"/>
      <c r="B32" s="350" t="inlineStr"/>
      <c r="C32" s="350" t="inlineStr"/>
      <c r="D32" s="350" t="n">
        <v>45</v>
      </c>
      <c r="E32" s="350" t="inlineStr">
        <is>
          <t>《Salon de Flouveil》RC Emulsion</t>
        </is>
      </c>
      <c r="F32" s="350" t="inlineStr">
        <is>
          <t>Royalle Club Extra Rich Emulsion</t>
        </is>
      </c>
      <c r="G32" s="350" t="inlineStr">
        <is>
          <t>Ультрапитательная эмульсия для лица «Роял Клаб»</t>
        </is>
      </c>
      <c r="H32" s="350" t="inlineStr">
        <is>
          <t>face milk</t>
        </is>
      </c>
      <c r="I32" s="350" t="n"/>
      <c r="J32" s="350" t="n"/>
      <c r="K32" s="350" t="inlineStr">
        <is>
          <t>0.134</t>
        </is>
      </c>
      <c r="L32" s="350" t="inlineStr"/>
      <c r="M32" s="350" t="inlineStr"/>
      <c r="N32" s="350" t="inlineStr"/>
      <c r="O32" s="350" t="n"/>
      <c r="P32" s="350" t="n">
        <v>4373</v>
      </c>
      <c r="Q32" s="350" t="n">
        <v>196785</v>
      </c>
      <c r="R32" s="350" t="inlineStr">
        <is>
          <t>RC125</t>
        </is>
      </c>
      <c r="S32" s="350" t="inlineStr">
        <is>
          <t>ЕАЭС N RU Д-JP.НВ15.В.04681/19 от 27.12.2019 действует до 26.12.2024</t>
        </is>
      </c>
      <c r="T32" s="350" t="inlineStr">
        <is>
          <t>Salon de Flouveil</t>
        </is>
      </c>
    </row>
    <row r="33">
      <c r="A33" s="350" t="inlineStr"/>
      <c r="B33" s="350" t="inlineStr"/>
      <c r="C33" s="350" t="inlineStr"/>
      <c r="D33" s="350" t="n">
        <v>23</v>
      </c>
      <c r="E33" s="350" t="inlineStr">
        <is>
          <t>《Salon de Flouveil》EF Emulsion</t>
        </is>
      </c>
      <c r="F33" s="350" t="inlineStr">
        <is>
          <t>EF 77 Resty Emulsion</t>
        </is>
      </c>
      <c r="G33" s="350" t="inlineStr">
        <is>
          <t>Релаксирующая эмульсия ЕФ-77</t>
        </is>
      </c>
      <c r="H33" s="350" t="inlineStr">
        <is>
          <t>face milk</t>
        </is>
      </c>
      <c r="I33" s="350" t="n"/>
      <c r="J33" s="350" t="n"/>
      <c r="K33" s="350" t="inlineStr">
        <is>
          <t>0.111</t>
        </is>
      </c>
      <c r="L33" s="350" t="inlineStr"/>
      <c r="M33" s="350" t="inlineStr"/>
      <c r="N33" s="350" t="inlineStr"/>
      <c r="O33" s="350" t="n"/>
      <c r="P33" s="350" t="n">
        <v>2192</v>
      </c>
      <c r="Q33" s="350" t="n">
        <v>50416</v>
      </c>
      <c r="R33" s="350" t="inlineStr">
        <is>
          <t>0045F</t>
        </is>
      </c>
      <c r="S33" s="350" t="inlineStr">
        <is>
          <t>ЕАЭС N RU Д-JP.НВ15.В.04681/19 от 27.12.2019 действует до 26.12.2026</t>
        </is>
      </c>
      <c r="T33" s="350" t="inlineStr">
        <is>
          <t>Salon de Flouveil</t>
        </is>
      </c>
    </row>
    <row r="34">
      <c r="A34" s="350" t="inlineStr"/>
      <c r="B34" s="350" t="inlineStr"/>
      <c r="C34" s="350" t="inlineStr"/>
      <c r="D34" s="350" t="n">
        <v>3</v>
      </c>
      <c r="E34" s="350" t="inlineStr">
        <is>
          <t>《Salon de Flouveil》EF Cleansing</t>
        </is>
      </c>
      <c r="F34" s="350" t="inlineStr">
        <is>
          <t>EF 77 Resty Cleansing</t>
        </is>
      </c>
      <c r="G34" s="350" t="inlineStr">
        <is>
          <t>Демакияжный релаксирующий крем «ЕФ-77»</t>
        </is>
      </c>
      <c r="H34" s="350" t="inlineStr">
        <is>
          <t>face cleansing</t>
        </is>
      </c>
      <c r="I34" s="350" t="n"/>
      <c r="J34" s="350" t="n"/>
      <c r="K34" s="350" t="inlineStr">
        <is>
          <t>0.12</t>
        </is>
      </c>
      <c r="L34" s="350" t="inlineStr"/>
      <c r="M34" s="350" t="inlineStr"/>
      <c r="N34" s="350" t="inlineStr"/>
      <c r="O34" s="350" t="n"/>
      <c r="P34" s="350" t="n">
        <v>1793</v>
      </c>
      <c r="Q34" s="350" t="n">
        <v>5379</v>
      </c>
      <c r="R34" s="350" t="inlineStr">
        <is>
          <t>0042F</t>
        </is>
      </c>
      <c r="S34" s="350" t="inlineStr">
        <is>
          <t>ЕАЭС N RU Д-JP.НВ15.В.04683/19 от 27.12.2019 действует до 26.12.2024</t>
        </is>
      </c>
      <c r="T34" s="350" t="inlineStr">
        <is>
          <t>Salon de Flouveil</t>
        </is>
      </c>
    </row>
    <row r="35">
      <c r="A35" s="100" t="n"/>
      <c r="B35" s="101" t="n"/>
      <c r="C35" s="409" t="n">
        <v>0</v>
      </c>
      <c r="D35" s="409" t="n">
        <v>0</v>
      </c>
      <c r="E35" s="410" t="inlineStr">
        <is>
          <t xml:space="preserve">  Sub Total １</t>
        </is>
      </c>
      <c r="F35" s="328" t="n"/>
      <c r="G35" s="411" t="n"/>
      <c r="H35" s="82" t="n"/>
      <c r="I35" s="412" t="n">
        <v>0.321</v>
      </c>
      <c r="J35" s="413" t="n">
        <v>0</v>
      </c>
      <c r="K35" s="413" t="n">
        <v>5.132</v>
      </c>
      <c r="L35" s="414" t="n">
        <v>0</v>
      </c>
      <c r="M35" s="414" t="n">
        <v>0</v>
      </c>
      <c r="N35" s="415" t="n">
        <v>0</v>
      </c>
      <c r="O35" s="414" t="n">
        <v>0</v>
      </c>
      <c r="Q35" s="416">
        <f>SUM(#REF!)</f>
        <v/>
      </c>
      <c r="R35" s="417" t="n"/>
    </row>
    <row r="36">
      <c r="D36" s="418">
        <f>'INVOICE(無償サンプル抜き価格)'!H20+'INVOICE(無償サンプル抜き価格)'!#REF!+'Invoice-4 (TESTER)'!E14</f>
        <v/>
      </c>
      <c r="Q36" s="419" t="n"/>
    </row>
    <row r="37">
      <c r="D37" s="420" t="n"/>
      <c r="M37" s="421" t="n"/>
      <c r="Q37" s="419" t="n"/>
    </row>
    <row r="38">
      <c r="N38" s="422" t="n"/>
    </row>
    <row r="39">
      <c r="M39" s="423" t="n"/>
      <c r="N39" s="422" t="n"/>
    </row>
    <row r="40">
      <c r="M40" s="423" t="n"/>
      <c r="N40" s="422" t="n"/>
      <c r="P40" s="424" t="n"/>
    </row>
    <row r="41">
      <c r="M41" s="425" t="n"/>
      <c r="N41" s="422" t="n"/>
      <c r="P41" s="424" t="n"/>
    </row>
    <row r="42">
      <c r="N42" s="426" t="n"/>
    </row>
    <row r="43">
      <c r="M43" s="421" t="n"/>
    </row>
  </sheetData>
  <autoFilter ref="A11:W14"/>
  <mergeCells count="1">
    <mergeCell ref="E35:G35"/>
  </mergeCells>
  <pageMargins left="0.25" right="0.25" top="0.75" bottom="0.75" header="0.3" footer="0.3"/>
  <pageSetup orientation="portrait" paperSize="9" scale="44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50"/>
  <sheetViews>
    <sheetView tabSelected="1" view="pageBreakPreview" zoomScaleNormal="106" zoomScaleSheetLayoutView="100" workbookViewId="0">
      <selection activeCell="E6" sqref="E6"/>
    </sheetView>
  </sheetViews>
  <sheetFormatPr baseColWidth="8" defaultColWidth="9" defaultRowHeight="11.25"/>
  <cols>
    <col width="6.375" customWidth="1" style="33" min="1" max="1"/>
    <col width="7.375" customWidth="1" style="33" min="2" max="2"/>
    <col width="5.375" customWidth="1" style="33" min="3" max="3"/>
    <col width="10.125" customWidth="1" style="33" min="4" max="4"/>
    <col width="41.375" customWidth="1" style="33" min="5" max="5"/>
    <col width="26.375" customWidth="1" style="33" min="6" max="6"/>
    <col width="25.25" customWidth="1" style="33" min="7" max="7"/>
    <col width="11.375" customWidth="1" style="33" min="8" max="8"/>
    <col width="9" customWidth="1" style="33" min="9" max="9"/>
    <col width="9.375" customWidth="1" style="33" min="10" max="10"/>
    <col width="9.125" bestFit="1" customWidth="1" style="33" min="11" max="11"/>
    <col width="11.125" bestFit="1" customWidth="1" style="33" min="12" max="12"/>
    <col width="12" customWidth="1" style="33" min="13" max="13"/>
    <col width="9.125" customWidth="1" style="33" min="14" max="14"/>
    <col width="13.375" customWidth="1" style="33" min="15" max="15"/>
    <col width="7.125" customWidth="1" style="53" min="16" max="16"/>
    <col width="14.875" customWidth="1" style="53" min="17" max="17"/>
    <col width="11.375" customWidth="1" style="53" min="18" max="18"/>
    <col width="30.625" customWidth="1" style="271" min="19" max="19"/>
    <col width="16.25" bestFit="1" customWidth="1" style="272" min="20" max="20"/>
    <col width="18" bestFit="1" customWidth="1" style="272" min="21" max="21"/>
    <col width="9" customWidth="1" style="33" min="22" max="16384"/>
  </cols>
  <sheetData>
    <row r="1">
      <c r="A1" s="63" t="inlineStr">
        <is>
          <t>PACKING LIST</t>
        </is>
      </c>
      <c r="B1" s="63" t="n"/>
      <c r="C1" s="63" t="n"/>
      <c r="D1" s="63" t="n"/>
      <c r="E1" s="63" t="n"/>
      <c r="F1" s="63" t="n"/>
      <c r="G1" s="63" t="n"/>
      <c r="H1" s="63" t="n"/>
      <c r="I1" s="63" t="n"/>
      <c r="J1" s="63" t="n"/>
      <c r="K1" s="63" t="n"/>
      <c r="L1" s="63" t="n"/>
      <c r="M1" s="63" t="n"/>
      <c r="N1" s="63" t="n"/>
      <c r="O1" s="63" t="n"/>
    </row>
    <row r="2" ht="20.25" customHeight="1" s="327">
      <c r="A2" s="63" t="n"/>
      <c r="B2" s="63" t="n"/>
      <c r="C2" s="63" t="n"/>
      <c r="D2" s="63" t="n"/>
      <c r="E2" s="63" t="n"/>
      <c r="F2" s="63" t="n"/>
      <c r="G2" s="63" t="n"/>
      <c r="H2" s="63" t="n"/>
      <c r="I2" s="63" t="n"/>
      <c r="J2" s="63" t="n"/>
      <c r="K2" s="63" t="n"/>
      <c r="L2" s="63" t="n"/>
      <c r="M2" s="63" t="n"/>
      <c r="N2" s="63" t="n"/>
      <c r="O2" s="63" t="n"/>
    </row>
    <row r="3">
      <c r="A3" s="63" t="n"/>
      <c r="B3" s="63" t="n"/>
      <c r="C3" s="63" t="n"/>
      <c r="D3" s="63" t="n"/>
      <c r="E3" s="63" t="n"/>
      <c r="F3" s="63" t="n"/>
      <c r="G3" s="63" t="n"/>
      <c r="H3" s="63" t="n"/>
      <c r="I3" s="63" t="n"/>
      <c r="J3" s="63" t="n"/>
      <c r="K3" s="63" t="n"/>
      <c r="L3" s="63" t="n"/>
      <c r="M3" s="63" t="n"/>
      <c r="N3" s="63" t="n"/>
      <c r="O3" s="63" t="n"/>
    </row>
    <row r="4">
      <c r="A4" s="34" t="n"/>
      <c r="B4" s="35" t="n"/>
      <c r="C4" s="34" t="n"/>
      <c r="D4" s="34" t="n"/>
      <c r="E4" s="34" t="n"/>
      <c r="F4" s="34" t="n"/>
      <c r="G4" s="34" t="n"/>
      <c r="H4" s="34" t="n"/>
      <c r="I4" s="34" t="n"/>
      <c r="J4" s="34" t="n"/>
      <c r="K4" s="385" t="n"/>
      <c r="L4" s="45" t="n"/>
      <c r="M4" s="45" t="n"/>
      <c r="N4" s="386" t="n"/>
      <c r="O4" s="386" t="n"/>
    </row>
    <row r="5">
      <c r="A5" s="34" t="inlineStr">
        <is>
          <t>INV.NO.</t>
        </is>
      </c>
      <c r="B5" s="387">
        <f>'Invoice-1 '!B3</f>
        <v/>
      </c>
      <c r="C5" s="387" t="n"/>
      <c r="D5" s="387" t="n"/>
      <c r="E5" s="388" t="n"/>
      <c r="F5" s="388" t="n"/>
      <c r="G5" s="388" t="n"/>
      <c r="H5" s="390" t="n"/>
      <c r="I5" s="391" t="n"/>
      <c r="J5" s="391" t="n"/>
      <c r="K5" s="393" t="n"/>
      <c r="L5" s="393" t="n"/>
      <c r="M5" s="393" t="n"/>
      <c r="N5" s="393" t="n"/>
      <c r="O5" s="393" t="n"/>
    </row>
    <row r="6">
      <c r="A6" s="41" t="n"/>
      <c r="B6" s="41" t="n"/>
      <c r="C6" s="394" t="n"/>
      <c r="D6" s="395" t="n"/>
      <c r="E6" s="391" t="n"/>
      <c r="F6" s="391" t="n"/>
      <c r="G6" s="391" t="n"/>
      <c r="H6" s="391" t="n"/>
      <c r="I6" s="391" t="n"/>
      <c r="J6" s="391" t="n"/>
      <c r="K6" s="385" t="n"/>
      <c r="L6" s="391" t="n"/>
      <c r="M6" s="391" t="n"/>
      <c r="N6" s="391" t="n"/>
      <c r="O6" s="385" t="n"/>
    </row>
    <row r="7">
      <c r="A7" s="44" t="inlineStr">
        <is>
          <t xml:space="preserve">Customer : ROYAL COSMETICS Co.,Ltd.     </t>
        </is>
      </c>
      <c r="B7" s="44" t="n"/>
      <c r="C7" s="394" t="n"/>
      <c r="D7" s="395" t="n"/>
      <c r="E7" s="391" t="n"/>
      <c r="F7" s="391" t="n"/>
      <c r="G7" s="391" t="n"/>
      <c r="H7" s="391" t="n"/>
      <c r="J7" s="391" t="n"/>
      <c r="K7" s="41" t="n"/>
      <c r="L7" s="45" t="n"/>
      <c r="M7" s="45" t="n"/>
      <c r="N7" s="45" t="n"/>
      <c r="O7" s="41" t="n"/>
    </row>
    <row r="8">
      <c r="A8" s="46" t="n"/>
      <c r="B8" s="46" t="n"/>
      <c r="C8" s="394" t="inlineStr">
        <is>
          <t>119590 Moscow Mosfilmovskaya Street 70-6 Russian Federation</t>
        </is>
      </c>
      <c r="D8" s="395" t="n"/>
      <c r="E8" s="391" t="n"/>
      <c r="F8" s="391" t="n"/>
      <c r="G8" s="391" t="n"/>
      <c r="H8" s="391" t="n"/>
      <c r="I8" s="391" t="n"/>
      <c r="J8" s="391" t="n"/>
      <c r="K8" s="385" t="n"/>
      <c r="L8" s="47" t="n"/>
      <c r="M8" s="47" t="n"/>
      <c r="N8" s="47" t="n"/>
      <c r="O8" s="48" t="n"/>
    </row>
    <row r="9">
      <c r="A9" s="44" t="inlineStr">
        <is>
          <t>Delivery: KS EURASIA CO.,LTD.</t>
        </is>
      </c>
      <c r="B9" s="44" t="n"/>
      <c r="C9" s="394" t="n"/>
      <c r="D9" s="394" t="n"/>
      <c r="E9" s="45" t="n"/>
      <c r="F9" s="45" t="n"/>
      <c r="G9" s="45" t="n"/>
      <c r="H9" s="391" t="n"/>
      <c r="I9" s="391" t="n"/>
      <c r="J9" s="391" t="n"/>
      <c r="K9" s="385" t="n"/>
      <c r="L9" s="47" t="n"/>
      <c r="M9" s="47" t="n"/>
      <c r="N9" s="47" t="n"/>
      <c r="O9" s="48" t="n"/>
    </row>
    <row r="10" ht="12" customHeight="1" s="327" thickBot="1">
      <c r="A10" s="49" t="n"/>
      <c r="B10" s="49" t="n"/>
      <c r="C10" s="394" t="n"/>
      <c r="D10" s="45" t="n"/>
      <c r="E10" s="391" t="n"/>
      <c r="F10" s="391" t="n"/>
      <c r="G10" s="391" t="n"/>
      <c r="H10" s="391" t="n"/>
      <c r="I10" s="391" t="n"/>
      <c r="J10" s="391" t="n"/>
      <c r="K10" s="385" t="n"/>
      <c r="L10" s="47" t="n"/>
      <c r="M10" s="47" t="n"/>
      <c r="N10" s="47" t="n"/>
      <c r="O10" s="48" t="n"/>
    </row>
    <row r="11">
      <c r="A11" s="66" t="inlineStr">
        <is>
          <t>箱番号</t>
        </is>
      </c>
      <c r="B11" s="67" t="n"/>
      <c r="C11" s="398" t="inlineStr">
        <is>
          <t>箱数</t>
        </is>
      </c>
      <c r="D11" s="399" t="inlineStr">
        <is>
          <t>1箱入数(総数）</t>
        </is>
      </c>
      <c r="E11" s="400" t="n"/>
      <c r="F11" s="400" t="n"/>
      <c r="G11" s="400" t="n"/>
      <c r="H11" s="400" t="n"/>
      <c r="I11" s="398" t="inlineStr">
        <is>
          <t>梱包サイズ(Ｍ3）</t>
        </is>
      </c>
      <c r="J11" s="398" t="n"/>
      <c r="K11" s="398" t="inlineStr">
        <is>
          <t>ネット重量(kg)</t>
        </is>
      </c>
      <c r="L11" s="398" t="n"/>
      <c r="M11" s="398" t="n"/>
      <c r="N11" s="398" t="inlineStr">
        <is>
          <t>総重量(kg)</t>
        </is>
      </c>
      <c r="O11" s="402" t="n"/>
    </row>
    <row r="12" ht="13.5" customHeight="1" s="327">
      <c r="A12" s="102" t="inlineStr">
        <is>
          <t>C/ No.</t>
        </is>
      </c>
      <c r="B12" s="103" t="inlineStr">
        <is>
          <t>(BOX. No.)</t>
        </is>
      </c>
      <c r="C12" s="427" t="inlineStr">
        <is>
          <t>Case</t>
        </is>
      </c>
      <c r="D12" s="428" t="inlineStr">
        <is>
          <t>Q'ty</t>
        </is>
      </c>
      <c r="E12" s="429" t="inlineStr">
        <is>
          <t>Description of goods</t>
        </is>
      </c>
      <c r="F12" s="429" t="inlineStr">
        <is>
          <t>Наименование ДС англ</t>
        </is>
      </c>
      <c r="G12" s="429" t="inlineStr">
        <is>
          <t>Наименование ДС рус</t>
        </is>
      </c>
      <c r="H12" s="429" t="inlineStr">
        <is>
          <t>Contents</t>
        </is>
      </c>
      <c r="I12" s="430" t="inlineStr">
        <is>
          <t>Measurement</t>
        </is>
      </c>
      <c r="J12" s="430" t="n"/>
      <c r="K12" s="430" t="inlineStr">
        <is>
          <t>Net Weight(kg)</t>
        </is>
      </c>
      <c r="L12" s="430" t="n"/>
      <c r="M12" s="430" t="n"/>
      <c r="N12" s="430" t="inlineStr">
        <is>
          <t>Gross Weight</t>
        </is>
      </c>
      <c r="O12" s="431" t="n"/>
      <c r="P12" s="273" t="inlineStr">
        <is>
          <t>Цена за шт</t>
        </is>
      </c>
      <c r="Q12" s="274" t="inlineStr">
        <is>
          <t>Цена TTL</t>
        </is>
      </c>
      <c r="R12" s="274" t="inlineStr">
        <is>
          <t>Артикула</t>
        </is>
      </c>
      <c r="S12" s="96" t="inlineStr">
        <is>
          <t>Реквизиты ДС</t>
        </is>
      </c>
      <c r="T12" s="96" t="inlineStr">
        <is>
          <t>Марка (бренд) ДС</t>
        </is>
      </c>
      <c r="U12" s="96" t="inlineStr">
        <is>
          <t>Производель ДС</t>
        </is>
      </c>
    </row>
    <row r="13" ht="24" customHeight="1" s="327" thickBot="1">
      <c r="A13" s="350" t="inlineStr"/>
      <c r="B13" s="350" t="inlineStr"/>
      <c r="C13" s="350" t="inlineStr"/>
      <c r="D13" s="350" t="n">
        <v>53</v>
      </c>
      <c r="E13" s="350" t="inlineStr">
        <is>
          <t>《ROSY DROP》WRINKLE SERUM(mini pouch) (N.C.V)</t>
        </is>
      </c>
      <c r="F13" s="350" t="inlineStr">
        <is>
          <t>Rosy Drop Wrinkle Serum</t>
        </is>
      </c>
      <c r="G13" s="350" t="inlineStr">
        <is>
          <t>Эссенция против морщин</t>
        </is>
      </c>
      <c r="H13" s="350" t="inlineStr">
        <is>
          <t>face serum</t>
        </is>
      </c>
      <c r="I13" s="350" t="n"/>
      <c r="J13" s="350" t="n"/>
      <c r="K13" s="350" t="inlineStr">
        <is>
          <t>0.01</t>
        </is>
      </c>
      <c r="L13" s="350" t="inlineStr"/>
      <c r="M13" s="350" t="inlineStr"/>
      <c r="N13" s="350" t="inlineStr"/>
      <c r="O13" s="350" t="n"/>
      <c r="P13" s="350" t="n">
        <v>10</v>
      </c>
      <c r="Q13" s="350" t="n">
        <v>530</v>
      </c>
      <c r="R13" s="350" t="inlineStr">
        <is>
          <t>RD03S</t>
        </is>
      </c>
      <c r="S13" s="350" t="inlineStr">
        <is>
          <t>ЕАЭС N RU Д-JP.НВ32.В.12206/20 от 14.08.2020 действует до 13.08.2025</t>
        </is>
      </c>
      <c r="T13" s="350" t="inlineStr">
        <is>
          <t>Rosy Drop</t>
        </is>
      </c>
    </row>
    <row r="14" ht="32.1" customFormat="1" customHeight="1" s="12">
      <c r="A14" s="350" t="inlineStr"/>
      <c r="B14" s="350" t="inlineStr"/>
      <c r="C14" s="350" t="inlineStr"/>
      <c r="D14" s="350" t="n">
        <v>4</v>
      </c>
      <c r="E14" s="350" t="inlineStr">
        <is>
          <t>《SKINIMALIST》GRANA AMPULE NEW!</t>
        </is>
      </c>
      <c r="F14" s="350" t="inlineStr">
        <is>
          <t>SKINIMALIST GRANA AMPULE.</t>
        </is>
      </c>
      <c r="G14" s="350" t="inlineStr">
        <is>
          <t>SKINIMALIST GRANA AMPULE. Омолаживающая ампула на основе ретинола Скинималист.</t>
        </is>
      </c>
      <c r="H14" s="350" t="inlineStr">
        <is>
          <t>fase serum</t>
        </is>
      </c>
      <c r="I14" s="350" t="inlineStr">
        <is>
          <t>0.014</t>
        </is>
      </c>
      <c r="J14" s="350" t="inlineStr">
        <is>
          <t>0</t>
        </is>
      </c>
      <c r="K14" s="350" t="inlineStr">
        <is>
          <t>0.1</t>
        </is>
      </c>
      <c r="L14" s="350" t="inlineStr"/>
      <c r="M14" s="350" t="inlineStr"/>
      <c r="N14" s="350" t="inlineStr"/>
      <c r="O14" s="350" t="inlineStr">
        <is>
          <t>0</t>
        </is>
      </c>
      <c r="P14" s="350" t="n">
        <v>3059</v>
      </c>
      <c r="Q14" s="350" t="n">
        <v>12236</v>
      </c>
      <c r="R14" s="350" t="inlineStr">
        <is>
          <t>SK04</t>
        </is>
      </c>
      <c r="S14" s="350" t="inlineStr">
        <is>
          <t>письмо 1070/24 от «19» декабря 2024 г.</t>
        </is>
      </c>
      <c r="T14" s="350" t="inlineStr">
        <is>
          <t>SKINIMALOST</t>
        </is>
      </c>
    </row>
    <row r="15">
      <c r="A15" s="350" t="inlineStr"/>
      <c r="B15" s="350" t="inlineStr"/>
      <c r="C15" s="350" t="inlineStr"/>
      <c r="D15" s="350" t="n">
        <v>4</v>
      </c>
      <c r="E15" s="350" t="inlineStr">
        <is>
          <t>《B-10》MESO BODY &amp; LEG CREAM</t>
        </is>
      </c>
      <c r="F15" s="350" t="inlineStr">
        <is>
          <t>Be-10 MESO BODY &amp; LEG CREAM</t>
        </is>
      </c>
      <c r="G15" s="350" t="inlineStr">
        <is>
          <t>Скульптурирующий крем для ног и тела «Be-10»</t>
        </is>
      </c>
      <c r="H15" s="350" t="inlineStr">
        <is>
          <t>body cream</t>
        </is>
      </c>
      <c r="I15" s="350" t="inlineStr">
        <is>
          <t>0.029</t>
        </is>
      </c>
      <c r="J15" s="350" t="inlineStr">
        <is>
          <t>0</t>
        </is>
      </c>
      <c r="K15" s="350" t="inlineStr">
        <is>
          <t>0.18</t>
        </is>
      </c>
      <c r="L15" s="350" t="inlineStr"/>
      <c r="M15" s="350" t="inlineStr"/>
      <c r="N15" s="350" t="inlineStr"/>
      <c r="O15" s="350" t="inlineStr">
        <is>
          <t>0</t>
        </is>
      </c>
      <c r="P15" s="350" t="n">
        <v>4375</v>
      </c>
      <c r="Q15" s="350" t="n">
        <v>17500</v>
      </c>
      <c r="R15" s="350" t="inlineStr">
        <is>
          <t>B1003</t>
        </is>
      </c>
      <c r="S15" s="350" t="inlineStr">
        <is>
          <t>ЕАЭС N RU Д-JP.РА09.В.12052/22 от 15.12.2022 действует до 14.12.2027</t>
        </is>
      </c>
      <c r="T15" s="350" t="inlineStr">
        <is>
          <t>B-10</t>
        </is>
      </c>
    </row>
    <row r="16">
      <c r="A16" s="350" t="inlineStr"/>
      <c r="B16" s="350" t="inlineStr"/>
      <c r="C16" s="350" t="inlineStr"/>
      <c r="D16" s="350" t="n">
        <v>54</v>
      </c>
      <c r="E16" s="350" t="inlineStr">
        <is>
          <t>《Cosmepro》Premium Fruit Sorbet Body Massage Salt Grape Fruits..</t>
        </is>
      </c>
      <c r="F16" s="350" t="inlineStr">
        <is>
          <t>Premium Fruit Sorbet Body Massage Salt Grape fruits</t>
        </is>
      </c>
      <c r="G16" s="350" t="inlineStr">
        <is>
          <t>Премиальный фруктовый скраб - сорбет для тела на основе соли «Грейпфрут»</t>
        </is>
      </c>
      <c r="H16" s="350" t="inlineStr">
        <is>
          <t>body scrub</t>
        </is>
      </c>
      <c r="I16" s="350" t="inlineStr">
        <is>
          <t>0.028</t>
        </is>
      </c>
      <c r="J16" s="350" t="inlineStr">
        <is>
          <t>0.028</t>
        </is>
      </c>
      <c r="K16" s="350" t="inlineStr">
        <is>
          <t>0.52</t>
        </is>
      </c>
      <c r="L16" s="350" t="inlineStr"/>
      <c r="M16" s="350" t="inlineStr"/>
      <c r="N16" s="350" t="inlineStr"/>
      <c r="O16" s="350" t="inlineStr">
        <is>
          <t>13</t>
        </is>
      </c>
      <c r="P16" s="350" t="n">
        <v>732</v>
      </c>
      <c r="Q16" s="350" t="n">
        <v>39528</v>
      </c>
      <c r="R16" s="350" t="inlineStr">
        <is>
          <t>CP0004</t>
        </is>
      </c>
      <c r="S16" s="350" t="inlineStr">
        <is>
          <t>ЕАЭС N RU Д-JP.РА02.В.76814/23 от 27.03.2023 действует до 26.03.2028</t>
        </is>
      </c>
      <c r="T16" s="350" t="inlineStr">
        <is>
          <t>COSMEPRO</t>
        </is>
      </c>
    </row>
    <row r="17">
      <c r="A17" s="350" t="inlineStr"/>
      <c r="B17" s="350" t="inlineStr"/>
      <c r="C17" s="350" t="inlineStr"/>
      <c r="D17" s="350" t="n">
        <v>4</v>
      </c>
      <c r="E17" s="350" t="inlineStr">
        <is>
          <t>Zephyrien Mask Seal</t>
        </is>
      </c>
      <c r="F17" s="350" t="inlineStr">
        <is>
          <t>Zephyrien Mask Seal</t>
        </is>
      </c>
      <c r="G17" s="350" t="inlineStr">
        <is>
          <t>Термомоделирующая гипсовая маска MEROS</t>
        </is>
      </c>
      <c r="H17" s="350" t="inlineStr">
        <is>
          <t>face pack</t>
        </is>
      </c>
      <c r="I17" s="350" t="n"/>
      <c r="J17" s="350" t="n"/>
      <c r="K17" s="350" t="inlineStr">
        <is>
          <t>0.516</t>
        </is>
      </c>
      <c r="L17" s="350" t="inlineStr"/>
      <c r="M17" s="350" t="inlineStr"/>
      <c r="N17" s="350" t="inlineStr"/>
      <c r="O17" s="350" t="n"/>
      <c r="P17" s="350" t="n">
        <v>1250</v>
      </c>
      <c r="Q17" s="350" t="n">
        <v>5000</v>
      </c>
      <c r="R17" s="350" t="inlineStr">
        <is>
          <t>ID27</t>
        </is>
      </c>
      <c r="S17" s="350" t="inlineStr">
        <is>
          <t>письмо № 529/25 от 25.07.2025 г.</t>
        </is>
      </c>
      <c r="T17" s="350" t="inlineStr">
        <is>
          <t>MEROS</t>
        </is>
      </c>
    </row>
    <row r="18">
      <c r="A18" s="350" t="inlineStr"/>
      <c r="B18" s="350" t="inlineStr"/>
      <c r="C18" s="350" t="inlineStr"/>
      <c r="D18" s="350" t="n">
        <v>54</v>
      </c>
      <c r="E18" s="350" t="inlineStr">
        <is>
          <t>ID CARE HAIR COLOR SHAMPOO 700ml</t>
        </is>
      </c>
      <c r="F18" s="350" t="inlineStr">
        <is>
          <t>ID CARE HAIR COLOR SHAMPOO</t>
        </is>
      </c>
      <c r="G18" s="350" t="inlineStr">
        <is>
          <t>Восстанавливающий шампунь для окрашенных волос</t>
        </is>
      </c>
      <c r="H18" s="350" t="inlineStr">
        <is>
          <t>shampoo</t>
        </is>
      </c>
      <c r="I18" s="350" t="inlineStr">
        <is>
          <t>0.019</t>
        </is>
      </c>
      <c r="J18" s="350" t="inlineStr">
        <is>
          <t>0</t>
        </is>
      </c>
      <c r="K18" s="350" t="inlineStr">
        <is>
          <t>0.75</t>
        </is>
      </c>
      <c r="L18" s="350" t="inlineStr"/>
      <c r="M18" s="350" t="inlineStr"/>
      <c r="N18" s="350" t="inlineStr"/>
      <c r="O18" s="350" t="inlineStr">
        <is>
          <t>0</t>
        </is>
      </c>
      <c r="P18" s="350" t="n">
        <v>1221</v>
      </c>
      <c r="Q18" s="350" t="n">
        <v>65934</v>
      </c>
      <c r="R18" s="350" t="inlineStr">
        <is>
          <t>ID17</t>
        </is>
      </c>
      <c r="S18" s="350" t="inlineStr">
        <is>
          <t>ЕАЭС N RU Д-JP.НВ42.В.10723/20 от 03.11.2020 действует до 02.11.2025</t>
        </is>
      </c>
      <c r="T18" s="350" t="inlineStr">
        <is>
          <t>Meros Cosmetics</t>
        </is>
      </c>
    </row>
    <row r="19">
      <c r="A19" s="350" t="inlineStr"/>
      <c r="B19" s="350" t="inlineStr"/>
      <c r="C19" s="350" t="inlineStr"/>
      <c r="D19" s="350" t="n">
        <v>5</v>
      </c>
      <c r="E19" s="350" t="inlineStr">
        <is>
          <t>MOTHERMO  Re.vive Hair Serum</t>
        </is>
      </c>
      <c r="F19" s="350" t="inlineStr">
        <is>
          <t>LABO + Mothermo GF RE.Vive Hair Serum</t>
        </is>
      </c>
      <c r="G19" s="350" t="inlineStr">
        <is>
          <t>LABO + Mothermo GF Восстанавливающий серум для волос</t>
        </is>
      </c>
      <c r="H19" s="350" t="inlineStr">
        <is>
          <t>hair serum</t>
        </is>
      </c>
      <c r="I19" s="350" t="n"/>
      <c r="J19" s="350" t="n"/>
      <c r="K19" s="350" t="inlineStr">
        <is>
          <t>0.144</t>
        </is>
      </c>
      <c r="L19" s="350" t="inlineStr"/>
      <c r="M19" s="350" t="inlineStr"/>
      <c r="N19" s="350" t="inlineStr"/>
      <c r="O19" s="350" t="n"/>
      <c r="P19" s="350" t="n">
        <v>3329</v>
      </c>
      <c r="Q19" s="350" t="n">
        <v>16645</v>
      </c>
      <c r="R19" s="350" t="inlineStr">
        <is>
          <t>LB12</t>
        </is>
      </c>
      <c r="S19" s="350" t="inlineStr">
        <is>
          <t>ЕАЭС N RU Д-JP.РА02.В.76955/23 от 27.03.2023 действует до 26.03.2028</t>
        </is>
      </c>
      <c r="T19" s="350" t="n"/>
    </row>
    <row r="20">
      <c r="A20" s="350" t="inlineStr"/>
      <c r="B20" s="350" t="inlineStr"/>
      <c r="C20" s="350" t="inlineStr"/>
      <c r="D20" s="350" t="n">
        <v>54</v>
      </c>
      <c r="E20" s="350" t="inlineStr">
        <is>
          <t>ESTLABO   PEEL  OFF  PACK  WHITE  SET СНЯТО С ПР-ВА</t>
        </is>
      </c>
      <c r="F20" s="350" t="inlineStr">
        <is>
          <t>EST LABO PEEL OFF PACK WHITE SET</t>
        </is>
      </c>
      <c r="G20" s="350" t="inlineStr">
        <is>
          <t>Альгинатная маска выравнивающая цвет кожи лица EST LABO</t>
        </is>
      </c>
      <c r="H20" s="350" t="inlineStr">
        <is>
          <t>face pack</t>
        </is>
      </c>
      <c r="I20" s="350" t="n"/>
      <c r="J20" s="350" t="n"/>
      <c r="K20" s="350" t="n"/>
      <c r="L20" s="350" t="inlineStr"/>
      <c r="M20" s="350" t="inlineStr"/>
      <c r="N20" s="350" t="inlineStr"/>
      <c r="O20" s="350" t="n"/>
      <c r="P20" s="350" t="n">
        <v>3329</v>
      </c>
      <c r="Q20" s="350" t="n">
        <v>179766</v>
      </c>
      <c r="R20" s="350" t="inlineStr">
        <is>
          <t>EST25</t>
        </is>
      </c>
      <c r="S20" s="350" t="inlineStr">
        <is>
          <t>ЕАЭС N RU Д-JP.АБ47.В.08815/20 от 09.09.2020 действует до 08.09.2025</t>
        </is>
      </c>
      <c r="T20" s="350" t="inlineStr">
        <is>
          <t>CBS Cosmetics</t>
        </is>
      </c>
    </row>
    <row r="21">
      <c r="A21" s="350" t="inlineStr"/>
      <c r="B21" s="350" t="inlineStr"/>
      <c r="C21" s="350" t="inlineStr"/>
      <c r="D21" s="350" t="n">
        <v>54</v>
      </c>
      <c r="E21" s="350" t="inlineStr">
        <is>
          <t>ESTLABO   FINISHING  ESSENCE</t>
        </is>
      </c>
      <c r="F21" s="350" t="inlineStr">
        <is>
          <t>EST LABO FINISHING ESSENCE</t>
        </is>
      </c>
      <c r="G21" s="350" t="inlineStr">
        <is>
          <t>Увлажняющая лифтинговая многофункциональная эссенция EST LABO</t>
        </is>
      </c>
      <c r="H21" s="350" t="inlineStr">
        <is>
          <t>face essence</t>
        </is>
      </c>
      <c r="I21" s="350" t="n"/>
      <c r="J21" s="350" t="n"/>
      <c r="K21" s="350" t="inlineStr">
        <is>
          <t>0.19</t>
        </is>
      </c>
      <c r="L21" s="350" t="inlineStr"/>
      <c r="M21" s="350" t="inlineStr"/>
      <c r="N21" s="350" t="inlineStr"/>
      <c r="O21" s="350" t="n"/>
      <c r="P21" s="350" t="n">
        <v>3250</v>
      </c>
      <c r="Q21" s="350" t="n">
        <v>175500</v>
      </c>
      <c r="R21" s="350" t="inlineStr">
        <is>
          <t>EST15</t>
        </is>
      </c>
      <c r="S21" s="350" t="inlineStr">
        <is>
          <t>ЕАЭС N RU Д-JP.НВ32.В.13611/20 от 14.09.2020 действует до 13.09.2025</t>
        </is>
      </c>
      <c r="T21" s="350" t="inlineStr">
        <is>
          <t>CBS Cosmetics</t>
        </is>
      </c>
    </row>
    <row r="22">
      <c r="A22" s="350" t="inlineStr"/>
      <c r="B22" s="350" t="inlineStr"/>
      <c r="C22" s="350" t="inlineStr"/>
      <c r="D22" s="350" t="n">
        <v>32</v>
      </c>
      <c r="E22" s="350" t="inlineStr">
        <is>
          <t>ESTLABO   ORIGINAL  MIX  OIL 300ml</t>
        </is>
      </c>
      <c r="F22" s="350" t="inlineStr">
        <is>
          <t>EST LABO ORIGINAL MIX OIL</t>
        </is>
      </c>
      <c r="G22" s="350" t="inlineStr">
        <is>
          <t>EST LABO ORIGINAL MIX OIL.Аутентичное массажное масло. 300 мл. EST LABO</t>
        </is>
      </c>
      <c r="H22" s="350" t="inlineStr">
        <is>
          <t>oil</t>
        </is>
      </c>
      <c r="I22" s="350" t="n"/>
      <c r="J22" s="350" t="n"/>
      <c r="K22" s="350" t="inlineStr">
        <is>
          <t>0.33</t>
        </is>
      </c>
      <c r="L22" s="350" t="inlineStr"/>
      <c r="M22" s="350" t="inlineStr"/>
      <c r="N22" s="350" t="inlineStr"/>
      <c r="O22" s="350" t="n"/>
      <c r="P22" s="350" t="n">
        <v>2113</v>
      </c>
      <c r="Q22" s="350" t="n">
        <v>67616</v>
      </c>
      <c r="R22" s="350" t="inlineStr">
        <is>
          <t>EST10-300</t>
        </is>
      </c>
      <c r="S22" s="350" t="inlineStr">
        <is>
          <t>ЕАЭС N RU Д-JP.АБ47.В.08752/20 от 08.09.2020 действует до 07.09.2025</t>
        </is>
      </c>
      <c r="T22" s="350" t="inlineStr">
        <is>
          <t>CBS Cosmetics</t>
        </is>
      </c>
    </row>
    <row r="23">
      <c r="A23" s="350" t="inlineStr"/>
      <c r="B23" s="350" t="inlineStr"/>
      <c r="C23" s="350" t="inlineStr"/>
      <c r="D23" s="350" t="n">
        <v>32</v>
      </c>
      <c r="E23" s="350" t="inlineStr">
        <is>
          <t>ESTLABO   FRESHENER  LOTION</t>
        </is>
      </c>
      <c r="F23" s="350" t="inlineStr">
        <is>
          <t>EST LABO FRESHENER LOTION</t>
        </is>
      </c>
      <c r="G23" s="350" t="inlineStr">
        <is>
          <t>Освежающий лосьон EST LABO</t>
        </is>
      </c>
      <c r="H23" s="350" t="inlineStr">
        <is>
          <t>face lotion</t>
        </is>
      </c>
      <c r="I23" s="350" t="n"/>
      <c r="J23" s="350" t="n"/>
      <c r="K23" s="350" t="inlineStr">
        <is>
          <t>0.58</t>
        </is>
      </c>
      <c r="L23" s="350" t="inlineStr"/>
      <c r="M23" s="350" t="inlineStr"/>
      <c r="N23" s="350" t="inlineStr"/>
      <c r="O23" s="350" t="n"/>
      <c r="P23" s="350" t="n">
        <v>1625</v>
      </c>
      <c r="Q23" s="350" t="n">
        <v>52000</v>
      </c>
      <c r="R23" s="350" t="inlineStr">
        <is>
          <t>EST08</t>
        </is>
      </c>
      <c r="S23" s="350" t="inlineStr">
        <is>
          <t>ЕАЭС N RU Д-JP.АБ47.В.08734/20 от 08.09.2020 действует до 07.09.2025</t>
        </is>
      </c>
      <c r="T23" s="350" t="inlineStr">
        <is>
          <t>CBS Cosmetics</t>
        </is>
      </c>
    </row>
    <row r="24">
      <c r="A24" s="350" t="inlineStr"/>
      <c r="B24" s="350" t="inlineStr"/>
      <c r="C24" s="350" t="inlineStr"/>
      <c r="D24" s="350" t="n">
        <v>32</v>
      </c>
      <c r="E24" s="350" t="inlineStr">
        <is>
          <t>ESTLABO   CLEANSING  OIL</t>
        </is>
      </c>
      <c r="F24" s="350" t="inlineStr">
        <is>
          <t>EST LABO CLEANSING OIL</t>
        </is>
      </c>
      <c r="G24" s="350" t="inlineStr">
        <is>
          <t>Демакияжное масло EST LABO</t>
        </is>
      </c>
      <c r="H24" s="350" t="inlineStr">
        <is>
          <t>face cleansing</t>
        </is>
      </c>
      <c r="I24" s="350" t="n"/>
      <c r="J24" s="350" t="n"/>
      <c r="K24" s="350" t="n"/>
      <c r="L24" s="350" t="inlineStr"/>
      <c r="M24" s="350" t="inlineStr"/>
      <c r="N24" s="350" t="inlineStr"/>
      <c r="O24" s="350" t="n"/>
      <c r="P24" s="350" t="n">
        <v>3006</v>
      </c>
      <c r="Q24" s="350" t="n">
        <v>96192</v>
      </c>
      <c r="R24" s="350" t="n"/>
      <c r="S24" s="350" t="inlineStr">
        <is>
          <t>ЕАЭС N RU Д-JP.АБ47.В.08752/20 от 08.09.2020 действует до 07.09.2025</t>
        </is>
      </c>
      <c r="T24" s="350" t="inlineStr">
        <is>
          <t>CBS Cosmetics</t>
        </is>
      </c>
    </row>
    <row r="25">
      <c r="A25" s="350" t="inlineStr"/>
      <c r="B25" s="350" t="inlineStr"/>
      <c r="C25" s="350" t="inlineStr"/>
      <c r="D25" s="350" t="n">
        <v>32</v>
      </c>
      <c r="E25" s="350" t="inlineStr">
        <is>
          <t>《ROSY DROP》 Perfect Stretch Sheet</t>
        </is>
      </c>
      <c r="F25" s="350" t="inlineStr">
        <is>
          <t>Rosy Drop Perfect Stretch Sheet</t>
        </is>
      </c>
      <c r="G25" s="350" t="inlineStr">
        <is>
          <t>Идеальные патчи под глаза "Капля Розы"</t>
        </is>
      </c>
      <c r="H25" s="350" t="inlineStr">
        <is>
          <t>Eye mask</t>
        </is>
      </c>
      <c r="I25" s="350" t="inlineStr">
        <is>
          <t>0.043</t>
        </is>
      </c>
      <c r="J25" s="350" t="inlineStr">
        <is>
          <t>0.172</t>
        </is>
      </c>
      <c r="K25" s="350" t="inlineStr">
        <is>
          <t>0.275</t>
        </is>
      </c>
      <c r="L25" s="350" t="inlineStr"/>
      <c r="M25" s="350" t="inlineStr"/>
      <c r="N25" s="350" t="inlineStr"/>
      <c r="O25" s="350" t="inlineStr">
        <is>
          <t>56.8</t>
        </is>
      </c>
      <c r="P25" s="350" t="n">
        <v>4500</v>
      </c>
      <c r="Q25" s="350" t="n">
        <v>144000</v>
      </c>
      <c r="R25" s="350" t="inlineStr">
        <is>
          <t>RD01</t>
        </is>
      </c>
      <c r="S25" s="350" t="inlineStr">
        <is>
          <t>ЕАЭС N RU Д-JP.РА06.В.54126/24 от 30.07.2024 действует до 28.07.2029</t>
        </is>
      </c>
      <c r="T25" s="350" t="inlineStr">
        <is>
          <t>Rosy Drop</t>
        </is>
      </c>
    </row>
    <row r="26">
      <c r="A26" s="350" t="inlineStr"/>
      <c r="B26" s="350" t="inlineStr"/>
      <c r="C26" s="350" t="inlineStr"/>
      <c r="D26" s="350" t="n">
        <v>32</v>
      </c>
      <c r="E26" s="350" t="inlineStr">
        <is>
          <t>《Lapidem PRO》BATH &amp; MASSAGE OIL05 (CHARGE) 500ml</t>
        </is>
      </c>
      <c r="F26" s="350" t="inlineStr">
        <is>
          <t>Five Elements Bath and massage Oil Charge</t>
        </is>
      </c>
      <c r="G26" s="350" t="inlineStr">
        <is>
          <t>Масло для массажа и ванны "Энергия" "Пять Элементов"</t>
        </is>
      </c>
      <c r="H26" s="350" t="inlineStr">
        <is>
          <t>oil</t>
        </is>
      </c>
      <c r="I26" s="350" t="n"/>
      <c r="J26" s="350" t="n"/>
      <c r="K26" s="350" t="inlineStr">
        <is>
          <t>0.55</t>
        </is>
      </c>
      <c r="L26" s="350" t="inlineStr"/>
      <c r="M26" s="350" t="inlineStr"/>
      <c r="N26" s="350" t="inlineStr"/>
      <c r="O26" s="350" t="n"/>
      <c r="P26" s="350" t="n">
        <v>13588</v>
      </c>
      <c r="Q26" s="350" t="n">
        <v>434816</v>
      </c>
      <c r="R26" s="350" t="inlineStr">
        <is>
          <t>LP09P</t>
        </is>
      </c>
      <c r="S26" s="350" t="inlineStr">
        <is>
          <t>ЕАЭС N RU Д-JP.РА03.В.05804/24  от 25.03.2024 действует до 24.03.2029</t>
        </is>
      </c>
      <c r="T26" s="350" t="inlineStr">
        <is>
          <t>FIVE ELEMENTS</t>
        </is>
      </c>
    </row>
    <row r="27">
      <c r="A27" s="350" t="inlineStr"/>
      <c r="B27" s="350" t="inlineStr"/>
      <c r="C27" s="350" t="inlineStr"/>
      <c r="D27" s="350" t="n">
        <v>32</v>
      </c>
      <c r="E27" s="350" t="inlineStr">
        <is>
          <t>《Lapidem》AG MOISTURE CLEANSER 300ml</t>
        </is>
      </c>
      <c r="F27" s="350" t="inlineStr">
        <is>
          <t>Five Elements Moisture Cleanser</t>
        </is>
      </c>
      <c r="G27" s="350" t="inlineStr">
        <is>
          <t>Демакияжный увлажняющий крем "Пять Элементов"</t>
        </is>
      </c>
      <c r="H27" s="350" t="inlineStr">
        <is>
          <t>makeup remover cleanser</t>
        </is>
      </c>
      <c r="I27" s="350" t="n"/>
      <c r="J27" s="350" t="inlineStr">
        <is>
          <t>0</t>
        </is>
      </c>
      <c r="K27" s="350" t="inlineStr">
        <is>
          <t>0.386</t>
        </is>
      </c>
      <c r="L27" s="350" t="inlineStr"/>
      <c r="M27" s="350" t="inlineStr"/>
      <c r="N27" s="350" t="inlineStr"/>
      <c r="O27" s="350" t="inlineStr">
        <is>
          <t>0</t>
        </is>
      </c>
      <c r="P27" s="350" t="n">
        <v>2635</v>
      </c>
      <c r="Q27" s="350" t="n">
        <v>84320</v>
      </c>
      <c r="R27" s="350" t="inlineStr">
        <is>
          <t>LP01-300</t>
        </is>
      </c>
      <c r="S27" s="350" t="inlineStr">
        <is>
          <t>ЕАЭС N RU Д-JP.РА03.В.06319/24 от 26.03.2024 действует до 24.03.2029</t>
        </is>
      </c>
      <c r="T27" s="350" t="inlineStr">
        <is>
          <t>FIVE ELEMENTS</t>
        </is>
      </c>
    </row>
    <row r="28">
      <c r="A28" s="350" t="inlineStr"/>
      <c r="B28" s="350" t="inlineStr"/>
      <c r="C28" s="350" t="inlineStr"/>
      <c r="D28" s="350" t="n">
        <v>54</v>
      </c>
      <c r="E28" s="350" t="inlineStr">
        <is>
          <t>《Dime Health Care PRO》PRO AMINO Seaweed CONDITIONER</t>
        </is>
      </c>
      <c r="F28" s="350" t="inlineStr">
        <is>
          <t>PROFESSIONAL AMINO SEAWEED CONDITIONER</t>
        </is>
      </c>
      <c r="G28" s="350" t="inlineStr">
        <is>
          <t>Профессиональный кондиционер на основе аминокислот и морских водорослей для повреждённых волос</t>
        </is>
      </c>
      <c r="H28" s="350" t="inlineStr">
        <is>
          <t>hair conditioner</t>
        </is>
      </c>
      <c r="I28" s="350" t="inlineStr">
        <is>
          <t>0.024</t>
        </is>
      </c>
      <c r="J28" s="350" t="inlineStr">
        <is>
          <t>0.048</t>
        </is>
      </c>
      <c r="K28" s="350" t="inlineStr">
        <is>
          <t>1.1</t>
        </is>
      </c>
      <c r="L28" s="350" t="inlineStr"/>
      <c r="M28" s="350" t="inlineStr"/>
      <c r="N28" s="350" t="inlineStr"/>
      <c r="O28" s="350" t="inlineStr">
        <is>
          <t>29</t>
        </is>
      </c>
      <c r="P28" s="350" t="n">
        <v>1257</v>
      </c>
      <c r="Q28" s="350" t="n">
        <v>67878</v>
      </c>
      <c r="R28" s="350" t="inlineStr">
        <is>
          <t>AMS02</t>
        </is>
      </c>
      <c r="S28" s="350" t="inlineStr">
        <is>
          <t>закончился</t>
        </is>
      </c>
      <c r="T28" s="350" t="inlineStr">
        <is>
          <t>DIME HEALTH CARE</t>
        </is>
      </c>
    </row>
    <row r="29">
      <c r="A29" s="350" t="inlineStr"/>
      <c r="B29" s="350" t="inlineStr"/>
      <c r="C29" s="350" t="inlineStr"/>
      <c r="D29" s="350" t="n">
        <v>5</v>
      </c>
      <c r="E29" s="350" t="inlineStr">
        <is>
          <t>《Atmore》RYUKYU SOAP 200g</t>
        </is>
      </c>
      <c r="F29" s="350" t="inlineStr">
        <is>
          <t>Atmore Ryukyu Silhouette Salt Soap</t>
        </is>
      </c>
      <c r="G29" s="350" t="inlineStr">
        <is>
          <t>Жидкое мыло на основе английской соли Рюкю Силуэт</t>
        </is>
      </c>
      <c r="H29" s="350" t="inlineStr">
        <is>
          <t>body soap</t>
        </is>
      </c>
      <c r="I29" s="350" t="inlineStr">
        <is>
          <t>0.016</t>
        </is>
      </c>
      <c r="J29" s="350" t="inlineStr">
        <is>
          <t>0</t>
        </is>
      </c>
      <c r="K29" s="350" t="inlineStr">
        <is>
          <t>0.262</t>
        </is>
      </c>
      <c r="L29" s="350" t="inlineStr"/>
      <c r="M29" s="350" t="inlineStr"/>
      <c r="N29" s="350" t="inlineStr"/>
      <c r="O29" s="350" t="inlineStr">
        <is>
          <t>0</t>
        </is>
      </c>
      <c r="P29" s="350" t="n">
        <v>3400</v>
      </c>
      <c r="Q29" s="350" t="n">
        <v>17000</v>
      </c>
      <c r="R29" s="350" t="inlineStr">
        <is>
          <t>AT01</t>
        </is>
      </c>
      <c r="S29" s="350" t="inlineStr">
        <is>
          <t>ЕАЭС N RU Д-JP.РА05.В.91468/23 от 27.07.2023 действует до 26.07.2028</t>
        </is>
      </c>
      <c r="T29" s="350" t="inlineStr">
        <is>
          <t>Atmore</t>
        </is>
      </c>
    </row>
    <row r="30">
      <c r="A30" s="350" t="inlineStr"/>
      <c r="B30" s="350" t="inlineStr"/>
      <c r="C30" s="350" t="inlineStr"/>
      <c r="D30" s="350" t="n">
        <v>5</v>
      </c>
      <c r="E30" s="350" t="inlineStr">
        <is>
          <t>《MAYURI》SQUALENE</t>
        </is>
      </c>
      <c r="F30" s="350" t="inlineStr">
        <is>
          <t>Mayuri Squalene</t>
        </is>
      </c>
      <c r="G30" s="350" t="inlineStr">
        <is>
          <t>Биологически активная добавка к пище "СКВАЛЕН" (капсулы массой 630 мг)</t>
        </is>
      </c>
      <c r="H30" s="350" t="inlineStr">
        <is>
          <t>supplement</t>
        </is>
      </c>
      <c r="I30" s="350" t="inlineStr">
        <is>
          <t>0.047</t>
        </is>
      </c>
      <c r="J30" s="350" t="inlineStr">
        <is>
          <t>0.094</t>
        </is>
      </c>
      <c r="K30" s="350" t="inlineStr">
        <is>
          <t>0.248</t>
        </is>
      </c>
      <c r="L30" s="350" t="inlineStr"/>
      <c r="M30" s="350" t="inlineStr"/>
      <c r="N30" s="350" t="inlineStr"/>
      <c r="O30" s="350" t="inlineStr">
        <is>
          <t>21.7</t>
        </is>
      </c>
      <c r="P30" s="350" t="n">
        <v>2535</v>
      </c>
      <c r="Q30" s="350" t="n">
        <v>12675</v>
      </c>
      <c r="R30" s="350" t="inlineStr">
        <is>
          <t>S001</t>
        </is>
      </c>
      <c r="S30" s="350" t="inlineStr">
        <is>
          <t>№ RU.77.99.11.003.Е.002398.02.15 от 09 февраля 2015</t>
        </is>
      </c>
      <c r="T30" s="350" t="inlineStr">
        <is>
          <t>MAYURI</t>
        </is>
      </c>
    </row>
    <row r="31">
      <c r="A31" s="350" t="inlineStr"/>
      <c r="B31" s="350" t="inlineStr"/>
      <c r="C31" s="350" t="inlineStr"/>
      <c r="D31" s="350" t="n">
        <v>42</v>
      </c>
      <c r="E31" s="350" t="inlineStr">
        <is>
          <t>《Elega Doll PRO》Fresh 98 Freeze Dry Gel Mask 10 sheets</t>
        </is>
      </c>
      <c r="F31" s="350" t="inlineStr">
        <is>
          <t>Fresh 98 Freezedry Hydrogel Mask</t>
        </is>
      </c>
      <c r="G31" s="350" t="inlineStr">
        <is>
          <t>Гидрогелевая маска для лица с фуллереном Элега Долл Фреш 98</t>
        </is>
      </c>
      <c r="H31" s="350" t="inlineStr">
        <is>
          <t>face pack</t>
        </is>
      </c>
      <c r="I31" s="350" t="n"/>
      <c r="J31" s="350" t="inlineStr">
        <is>
          <t>0</t>
        </is>
      </c>
      <c r="K31" s="350" t="inlineStr">
        <is>
          <t>0.026</t>
        </is>
      </c>
      <c r="L31" s="350" t="inlineStr"/>
      <c r="M31" s="350" t="inlineStr"/>
      <c r="N31" s="350" t="inlineStr"/>
      <c r="O31" s="350" t="inlineStr">
        <is>
          <t>0</t>
        </is>
      </c>
      <c r="P31" s="350" t="n">
        <v>3860</v>
      </c>
      <c r="Q31" s="350" t="n">
        <v>162120</v>
      </c>
      <c r="R31" s="350" t="inlineStr">
        <is>
          <t>EG0005P</t>
        </is>
      </c>
      <c r="S31" s="350" t="inlineStr">
        <is>
          <t>ЕАЭС N RU Д-JP.РА09.В.08816/22 от 14.12.2022 действует до 13.12.2027</t>
        </is>
      </c>
      <c r="T31" s="350" t="inlineStr">
        <is>
          <t>ELEGADOLL</t>
        </is>
      </c>
    </row>
    <row r="32">
      <c r="A32" s="350" t="inlineStr"/>
      <c r="B32" s="350" t="inlineStr"/>
      <c r="C32" s="350" t="inlineStr"/>
      <c r="D32" s="350" t="n">
        <v>2</v>
      </c>
      <c r="E32" s="350" t="inlineStr">
        <is>
          <t>《Sunsorit》 Skin Peel Bar （red）small size</t>
        </is>
      </c>
      <c r="F32" s="350" t="inlineStr">
        <is>
          <t>Skin Peel Bar “Red”</t>
        </is>
      </c>
      <c r="G32" s="350" t="inlineStr">
        <is>
          <t>Очищающее твердое мыло «Красное»</t>
        </is>
      </c>
      <c r="H32" s="350" t="inlineStr">
        <is>
          <t>soap</t>
        </is>
      </c>
      <c r="I32" s="350" t="n"/>
      <c r="J32" s="350" t="inlineStr">
        <is>
          <t>0</t>
        </is>
      </c>
      <c r="K32" s="350" t="inlineStr">
        <is>
          <t>0.016</t>
        </is>
      </c>
      <c r="L32" s="350" t="inlineStr"/>
      <c r="M32" s="350" t="inlineStr"/>
      <c r="N32" s="350" t="inlineStr"/>
      <c r="O32" s="350" t="inlineStr">
        <is>
          <t>0</t>
        </is>
      </c>
      <c r="P32" s="350" t="n">
        <v>312</v>
      </c>
      <c r="Q32" s="350" t="n">
        <v>624</v>
      </c>
      <c r="R32" s="350" t="inlineStr">
        <is>
          <t>103014S</t>
        </is>
      </c>
      <c r="S32" s="350" t="inlineStr">
        <is>
          <t>ЕАЭС N RU Д-JP.РА09.В.57104/22 от 09.01.2023 действует до 29.12.2027</t>
        </is>
      </c>
      <c r="T32" s="350" t="inlineStr">
        <is>
          <t>Sunsorit</t>
        </is>
      </c>
    </row>
    <row r="33">
      <c r="A33" s="350" t="inlineStr"/>
      <c r="B33" s="350" t="inlineStr"/>
      <c r="C33" s="350" t="inlineStr"/>
      <c r="D33" s="350" t="n">
        <v>42</v>
      </c>
      <c r="E33" s="350" t="inlineStr">
        <is>
          <t>《Sunsorit》 Skin Peel Bar （black）</t>
        </is>
      </c>
      <c r="F33" s="350" t="inlineStr">
        <is>
          <t>Skin Peel Bar “Black”</t>
        </is>
      </c>
      <c r="G33" s="350" t="inlineStr">
        <is>
          <t>Очищающее твердое мыло «Черное»</t>
        </is>
      </c>
      <c r="H33" s="350" t="inlineStr">
        <is>
          <t>soap</t>
        </is>
      </c>
      <c r="I33" s="350" t="n"/>
      <c r="J33" s="350" t="inlineStr">
        <is>
          <t>0</t>
        </is>
      </c>
      <c r="K33" s="350" t="inlineStr">
        <is>
          <t>0.14</t>
        </is>
      </c>
      <c r="L33" s="350" t="inlineStr"/>
      <c r="M33" s="350" t="inlineStr"/>
      <c r="N33" s="350" t="inlineStr"/>
      <c r="O33" s="350" t="inlineStr">
        <is>
          <t>0</t>
        </is>
      </c>
      <c r="P33" s="350" t="n">
        <v>2922</v>
      </c>
      <c r="Q33" s="350" t="n">
        <v>122724</v>
      </c>
      <c r="R33" s="350" t="inlineStr">
        <is>
          <t>104004</t>
        </is>
      </c>
      <c r="S33" s="350" t="inlineStr">
        <is>
          <t>ЕАЭС N RU Д-JP.РА09.В.57104/22 от 09.01.2023 действует до 29.12.2027</t>
        </is>
      </c>
      <c r="T33" s="350" t="inlineStr">
        <is>
          <t>Sunsorit</t>
        </is>
      </c>
    </row>
    <row r="34">
      <c r="A34" s="350" t="inlineStr"/>
      <c r="B34" s="350" t="inlineStr"/>
      <c r="C34" s="350" t="inlineStr"/>
      <c r="D34" s="350" t="n">
        <v>32</v>
      </c>
      <c r="E34" s="350" t="inlineStr">
        <is>
          <t>《Hime Labo》Washing mini soap</t>
        </is>
      </c>
      <c r="F34" s="350" t="inlineStr">
        <is>
          <t>Washing soap</t>
        </is>
      </c>
      <c r="G34" s="350" t="inlineStr">
        <is>
          <t>Мыло твердое «Химе Лабо»</t>
        </is>
      </c>
      <c r="H34" s="350" t="inlineStr">
        <is>
          <t>face soap</t>
        </is>
      </c>
      <c r="I34" s="350" t="n"/>
      <c r="J34" s="350" t="inlineStr">
        <is>
          <t>0</t>
        </is>
      </c>
      <c r="K34" s="350" t="inlineStr">
        <is>
          <t>0.03</t>
        </is>
      </c>
      <c r="L34" s="350" t="inlineStr"/>
      <c r="M34" s="350" t="inlineStr"/>
      <c r="N34" s="350" t="inlineStr"/>
      <c r="O34" s="350" t="inlineStr">
        <is>
          <t>0</t>
        </is>
      </c>
      <c r="P34" s="350" t="n">
        <v>225</v>
      </c>
      <c r="Q34" s="350" t="n">
        <v>7200</v>
      </c>
      <c r="R34" s="350" t="inlineStr">
        <is>
          <t>H00191L</t>
        </is>
      </c>
      <c r="S34" s="350" t="inlineStr">
        <is>
          <t>ЕАЭС N RU Д-JP.НВ15.В.04675/19 от 27.12.2019 действует до 26.12.2024</t>
        </is>
      </c>
      <c r="T34" s="350" t="inlineStr">
        <is>
          <t>Tamatsukuri Beauty Laboratory Hime Labo</t>
        </is>
      </c>
    </row>
    <row r="35">
      <c r="A35" s="350" t="inlineStr"/>
      <c r="B35" s="350" t="inlineStr"/>
      <c r="C35" s="350" t="inlineStr"/>
      <c r="D35" s="350" t="n">
        <v>42</v>
      </c>
      <c r="E35" s="350" t="inlineStr">
        <is>
          <t>《Hime Labo》Body lotion</t>
        </is>
      </c>
      <c r="F35" s="350" t="inlineStr">
        <is>
          <t>Hime Labo Body Lotion</t>
        </is>
      </c>
      <c r="G35" s="350" t="inlineStr">
        <is>
          <t>Увлажняющий лосьон для тела Химе Лабо</t>
        </is>
      </c>
      <c r="H35" s="350" t="inlineStr">
        <is>
          <t>body lotion</t>
        </is>
      </c>
      <c r="I35" s="350" t="n"/>
      <c r="J35" s="350" t="inlineStr">
        <is>
          <t>0</t>
        </is>
      </c>
      <c r="K35" s="350" t="inlineStr">
        <is>
          <t>0.239</t>
        </is>
      </c>
      <c r="L35" s="350" t="inlineStr"/>
      <c r="M35" s="350" t="inlineStr"/>
      <c r="N35" s="350" t="inlineStr"/>
      <c r="O35" s="350" t="inlineStr">
        <is>
          <t>0</t>
        </is>
      </c>
      <c r="P35" s="350" t="n">
        <v>1023</v>
      </c>
      <c r="Q35" s="350" t="n">
        <v>42966</v>
      </c>
      <c r="R35" s="350" t="inlineStr">
        <is>
          <t>SK007</t>
        </is>
      </c>
      <c r="S35" s="350" t="n"/>
      <c r="T35" s="350" t="inlineStr">
        <is>
          <t>Hime Labo</t>
        </is>
      </c>
    </row>
    <row r="36">
      <c r="A36" s="79" t="n"/>
      <c r="B36" s="80" t="n"/>
      <c r="C36" s="409">
        <f>SUM(#REF!)</f>
        <v/>
      </c>
      <c r="D36" s="409">
        <f>SUM(#REF!)</f>
        <v/>
      </c>
      <c r="E36" s="410" t="inlineStr">
        <is>
          <t xml:space="preserve">  Sub Total 2</t>
        </is>
      </c>
      <c r="F36" s="328" t="n"/>
      <c r="G36" s="411" t="n"/>
      <c r="H36" s="82" t="n"/>
      <c r="I36" s="432" t="n">
        <v>0.22</v>
      </c>
      <c r="J36" s="433" t="n">
        <v>0.342</v>
      </c>
      <c r="K36" s="433" t="n">
        <v>6.591999999999999</v>
      </c>
      <c r="L36" s="434" t="n">
        <v>0</v>
      </c>
      <c r="M36" s="434" t="n">
        <v>0</v>
      </c>
      <c r="N36" s="435" t="n">
        <v>0</v>
      </c>
      <c r="O36" s="434" t="n">
        <v>120.5</v>
      </c>
      <c r="Q36" s="417">
        <f>SUM(#REF!)</f>
        <v/>
      </c>
      <c r="R36" s="417" t="n"/>
    </row>
    <row r="37">
      <c r="A37" s="26" t="n"/>
      <c r="B37" s="26" t="n"/>
      <c r="C37" s="436">
        <f>C13+'PL1'!C13</f>
        <v/>
      </c>
      <c r="D37" s="436">
        <f>D13+'PL1'!D13</f>
        <v/>
      </c>
      <c r="E37" s="26" t="n"/>
      <c r="F37" s="26" t="n"/>
      <c r="G37" s="26" t="n"/>
      <c r="H37" s="26" t="n"/>
      <c r="I37" s="26" t="n"/>
      <c r="J37" s="437">
        <f>J13+'PL1'!J13</f>
        <v/>
      </c>
      <c r="K37" s="26" t="n"/>
      <c r="L37" s="438" t="n"/>
      <c r="M37" s="437">
        <f>M13+'PL1'!M13</f>
        <v/>
      </c>
      <c r="N37" s="26" t="n"/>
      <c r="O37" s="439">
        <f>O13+'PL1'!O13</f>
        <v/>
      </c>
      <c r="P37" s="56" t="n"/>
      <c r="Q37" s="440">
        <f>Q13+'PL1'!Q13</f>
        <v/>
      </c>
      <c r="R37" s="56" t="n"/>
      <c r="S37" s="276" t="n"/>
      <c r="T37" s="277" t="n"/>
      <c r="U37" s="277" t="n"/>
    </row>
    <row r="38">
      <c r="D38" s="420" t="n"/>
      <c r="M38" s="441" t="n"/>
      <c r="Q38" s="52" t="n"/>
    </row>
    <row r="39">
      <c r="N39" s="422" t="n"/>
      <c r="Q39" s="52" t="n"/>
    </row>
    <row r="40">
      <c r="L40" s="33" t="inlineStr">
        <is>
          <t>HIMELABO</t>
        </is>
      </c>
      <c r="M40" s="423">
        <f>#REF!</f>
        <v/>
      </c>
      <c r="N40" s="422">
        <f>SUM('Invoice-2'!#REF!)</f>
        <v/>
      </c>
      <c r="Q40" s="52" t="n"/>
    </row>
    <row r="41">
      <c r="L41" s="33" t="inlineStr">
        <is>
          <t>SUNSORIT</t>
        </is>
      </c>
      <c r="M41" s="423">
        <f>SUM(#REF!)</f>
        <v/>
      </c>
      <c r="N41" s="426">
        <f>SUM('Invoice-2'!#REF!)</f>
        <v/>
      </c>
      <c r="P41" s="424" t="n"/>
      <c r="Q41" s="52" t="n"/>
    </row>
    <row r="42">
      <c r="L42" s="33" t="inlineStr">
        <is>
          <t>ELEGADOLL</t>
        </is>
      </c>
      <c r="M42" s="442">
        <f>SUM(#REF!)</f>
        <v/>
      </c>
      <c r="N42" s="422">
        <f>SUM('Invoice-2'!#REF!)+O19</f>
        <v/>
      </c>
      <c r="O42" s="33">
        <f>SUM('Invoice-5 (TESTER) '!#REF!)</f>
        <v/>
      </c>
      <c r="P42" s="424" t="n"/>
      <c r="Q42" s="52" t="n"/>
    </row>
    <row r="43">
      <c r="L43" s="33" t="inlineStr">
        <is>
          <t>MAYURI</t>
        </is>
      </c>
      <c r="M43" s="423">
        <f>SUM(#REF!)</f>
        <v/>
      </c>
      <c r="N43" s="426">
        <f>SUM('Invoice-2'!#REF!)+O20</f>
        <v/>
      </c>
      <c r="O43" s="33">
        <f>'Invoice-5 (TESTER) '!#REF!</f>
        <v/>
      </c>
    </row>
    <row r="44">
      <c r="L44" s="33" t="inlineStr">
        <is>
          <t>ATMORE</t>
        </is>
      </c>
      <c r="M44" s="423">
        <f>SUM(#REF!)</f>
        <v/>
      </c>
      <c r="N44" s="33">
        <f>'Invoice-2'!#REF!</f>
        <v/>
      </c>
    </row>
    <row r="45">
      <c r="L45" s="33" t="inlineStr">
        <is>
          <t>Dime Health</t>
        </is>
      </c>
      <c r="M45" s="423">
        <f>SUM(#REF!)</f>
        <v/>
      </c>
      <c r="N45" s="33">
        <f>SUM('Invoice-2'!#REF!)</f>
        <v/>
      </c>
    </row>
    <row r="46">
      <c r="L46" s="33" t="inlineStr">
        <is>
          <t>LAPIDEM</t>
        </is>
      </c>
      <c r="M46" s="423">
        <f>SUM(#REF!)+'PL1'!#REF!</f>
        <v/>
      </c>
      <c r="N46" s="33">
        <f>SUM('Invoice-2'!#REF!)</f>
        <v/>
      </c>
      <c r="O46" s="33">
        <f>SUM('Invoice-4 (TESTER)'!#REF!)</f>
        <v/>
      </c>
      <c r="Q46" s="53">
        <f>N23+O23</f>
        <v/>
      </c>
    </row>
    <row r="47">
      <c r="L47" s="33" t="inlineStr">
        <is>
          <t>ROSY</t>
        </is>
      </c>
      <c r="M47" s="423">
        <f>SUM(#REF!)</f>
        <v/>
      </c>
      <c r="N47" s="33">
        <f>SUM('Invoice-2'!#REF!)+O24</f>
        <v/>
      </c>
      <c r="O47" s="33">
        <f>SUM('Invoice-5 (TESTER) '!#REF!)</f>
        <v/>
      </c>
    </row>
    <row r="48">
      <c r="L48" s="33" t="inlineStr">
        <is>
          <t>ESTLABO</t>
        </is>
      </c>
    </row>
    <row r="49"/>
    <row r="50">
      <c r="M50" s="443">
        <f>#REF!+#REF!</f>
        <v/>
      </c>
    </row>
  </sheetData>
  <autoFilter ref="A11:W14"/>
  <mergeCells count="1">
    <mergeCell ref="E36:G36"/>
  </mergeCells>
  <pageMargins left="0.7" right="0.7" top="0.75" bottom="0.75" header="0.3" footer="0.3"/>
  <pageSetup orientation="portrait" paperSize="9" scale="4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27"/>
  <sheetViews>
    <sheetView view="pageBreakPreview" zoomScaleNormal="106" zoomScaleSheetLayoutView="100" workbookViewId="0">
      <selection activeCell="F20" sqref="F20"/>
    </sheetView>
  </sheetViews>
  <sheetFormatPr baseColWidth="8" defaultColWidth="9" defaultRowHeight="11.25"/>
  <cols>
    <col width="6.375" customWidth="1" style="33" min="1" max="1"/>
    <col width="7.375" customWidth="1" style="33" min="2" max="2"/>
    <col width="5.375" customWidth="1" style="33" min="3" max="3"/>
    <col width="10.125" customWidth="1" style="33" min="4" max="4"/>
    <col width="41.375" customWidth="1" style="33" min="5" max="5"/>
    <col width="26.375" customWidth="1" style="33" min="6" max="6"/>
    <col width="35.25" customWidth="1" style="258" min="7" max="7"/>
    <col width="11.375" customWidth="1" style="33" min="8" max="8"/>
    <col width="9" customWidth="1" style="33" min="9" max="9"/>
    <col width="9.375" customWidth="1" style="33" min="10" max="10"/>
    <col width="9.125" customWidth="1" style="33" min="11" max="11"/>
    <col width="11.125" customWidth="1" style="33" min="12" max="12"/>
    <col width="17" customWidth="1" style="33" min="13" max="13"/>
    <col width="10.375" customWidth="1" style="33" min="14" max="14"/>
    <col width="13.375" customWidth="1" style="33" min="15" max="16"/>
    <col width="14.875" customWidth="1" style="33" min="17" max="17"/>
    <col width="11.375" customWidth="1" style="33" min="18" max="18"/>
    <col width="38.625" customWidth="1" style="271" min="19" max="19"/>
    <col width="14.75" bestFit="1" customWidth="1" style="272" min="20" max="20"/>
    <col width="18.25" bestFit="1" customWidth="1" style="272" min="21" max="21"/>
    <col width="9" customWidth="1" style="33" min="22" max="16384"/>
  </cols>
  <sheetData>
    <row r="1">
      <c r="A1" s="63" t="inlineStr">
        <is>
          <t>PACKING LIST</t>
        </is>
      </c>
      <c r="B1" s="63" t="n"/>
      <c r="C1" s="63" t="n"/>
      <c r="D1" s="63" t="n"/>
      <c r="E1" s="63" t="n"/>
      <c r="F1" s="63" t="n"/>
      <c r="G1" s="251" t="n"/>
      <c r="H1" s="63" t="n"/>
      <c r="I1" s="63" t="n"/>
      <c r="J1" s="63" t="n"/>
      <c r="K1" s="63" t="n"/>
      <c r="L1" s="63" t="n"/>
      <c r="M1" s="63" t="n"/>
      <c r="N1" s="63" t="n"/>
      <c r="O1" s="63" t="n"/>
    </row>
    <row r="2" ht="20.25" customHeight="1" s="327">
      <c r="A2" s="63" t="n"/>
      <c r="B2" s="63" t="n"/>
      <c r="C2" s="63" t="n"/>
      <c r="D2" s="63" t="n"/>
      <c r="E2" s="63" t="n"/>
      <c r="F2" s="63" t="n"/>
      <c r="G2" s="251" t="n"/>
      <c r="H2" s="63" t="n"/>
      <c r="I2" s="63" t="n"/>
      <c r="J2" s="63" t="n"/>
      <c r="K2" s="63" t="n"/>
      <c r="L2" s="63" t="n"/>
      <c r="M2" s="63" t="n"/>
      <c r="N2" s="63" t="n"/>
      <c r="O2" s="63" t="n"/>
    </row>
    <row r="3">
      <c r="A3" s="63" t="n"/>
      <c r="B3" s="63" t="n"/>
      <c r="C3" s="63" t="n"/>
      <c r="D3" s="63" t="n"/>
      <c r="E3" s="63" t="n"/>
      <c r="F3" s="63" t="n"/>
      <c r="G3" s="251" t="n"/>
      <c r="H3" s="63" t="n"/>
      <c r="I3" s="63" t="n"/>
      <c r="J3" s="63" t="n"/>
      <c r="K3" s="63" t="n"/>
      <c r="L3" s="63" t="n"/>
      <c r="M3" s="63" t="n"/>
      <c r="N3" s="63" t="n"/>
      <c r="O3" s="63" t="n"/>
    </row>
    <row r="4">
      <c r="A4" s="34" t="n"/>
      <c r="B4" s="35" t="n"/>
      <c r="C4" s="34" t="n"/>
      <c r="D4" s="34" t="n"/>
      <c r="E4" s="34" t="n"/>
      <c r="F4" s="34" t="n"/>
      <c r="G4" s="252" t="n"/>
      <c r="H4" s="34" t="n"/>
      <c r="I4" s="34" t="n"/>
      <c r="J4" s="34" t="n"/>
      <c r="K4" s="385" t="n"/>
      <c r="L4" s="45" t="n"/>
      <c r="M4" s="45" t="n"/>
      <c r="N4" s="386" t="n"/>
      <c r="O4" s="386" t="n"/>
    </row>
    <row r="5">
      <c r="A5" s="34" t="inlineStr">
        <is>
          <t>INV.NO.</t>
        </is>
      </c>
      <c r="B5" s="387">
        <f>'Invoice-1 '!B3</f>
        <v/>
      </c>
      <c r="C5" s="387" t="n"/>
      <c r="D5" s="387" t="n"/>
      <c r="E5" s="388" t="n"/>
      <c r="F5" s="388" t="n"/>
      <c r="G5" s="389" t="n"/>
      <c r="H5" s="390" t="n"/>
      <c r="I5" s="391" t="n"/>
      <c r="J5" s="391" t="n"/>
      <c r="K5" s="393" t="n"/>
      <c r="L5" s="393" t="n"/>
      <c r="M5" s="393" t="n"/>
      <c r="N5" s="393" t="n"/>
      <c r="O5" s="393" t="n"/>
    </row>
    <row r="6">
      <c r="A6" s="41" t="n"/>
      <c r="B6" s="41" t="n"/>
      <c r="C6" s="394" t="n"/>
      <c r="D6" s="395" t="n"/>
      <c r="E6" s="391" t="n"/>
      <c r="F6" s="391" t="n"/>
      <c r="G6" s="396" t="n"/>
      <c r="H6" s="391" t="n"/>
      <c r="I6" s="391" t="n"/>
      <c r="J6" s="391" t="n"/>
      <c r="K6" s="385" t="n"/>
      <c r="L6" s="391" t="n"/>
      <c r="M6" s="391" t="n"/>
      <c r="N6" s="391" t="n"/>
      <c r="O6" s="385" t="n"/>
    </row>
    <row r="7">
      <c r="A7" s="44" t="inlineStr">
        <is>
          <t xml:space="preserve">Customer : ROYAL COSMETICS Co.,Ltd.     </t>
        </is>
      </c>
      <c r="B7" s="44" t="n"/>
      <c r="C7" s="394" t="n"/>
      <c r="D7" s="395" t="n"/>
      <c r="E7" s="391" t="n"/>
      <c r="F7" s="391" t="n"/>
      <c r="G7" s="396" t="n"/>
      <c r="H7" s="391" t="n"/>
      <c r="J7" s="391" t="n"/>
      <c r="K7" s="41" t="n"/>
      <c r="L7" s="45" t="n"/>
      <c r="M7" s="45" t="n"/>
      <c r="N7" s="45" t="n"/>
      <c r="O7" s="41" t="n"/>
    </row>
    <row r="8">
      <c r="A8" s="46" t="n"/>
      <c r="B8" s="46" t="n"/>
      <c r="C8" s="394" t="inlineStr">
        <is>
          <t>119590 Moscow Mosfilmovskaya Street 70-6 Russian Federation</t>
        </is>
      </c>
      <c r="D8" s="395" t="n"/>
      <c r="E8" s="391" t="n"/>
      <c r="F8" s="391" t="n"/>
      <c r="G8" s="396" t="n"/>
      <c r="H8" s="391" t="n"/>
      <c r="I8" s="391" t="n"/>
      <c r="J8" s="391" t="n"/>
      <c r="K8" s="385" t="n"/>
      <c r="L8" s="47" t="n"/>
      <c r="M8" s="47" t="n"/>
      <c r="N8" s="47" t="n"/>
      <c r="O8" s="48" t="n"/>
    </row>
    <row r="9">
      <c r="A9" s="44" t="inlineStr">
        <is>
          <t>Delivery: KS EURASIA CO.,LTD.</t>
        </is>
      </c>
      <c r="B9" s="44" t="n"/>
      <c r="C9" s="394" t="n"/>
      <c r="D9" s="394" t="n"/>
      <c r="E9" s="45" t="n"/>
      <c r="F9" s="45" t="n"/>
      <c r="G9" s="255" t="n"/>
      <c r="H9" s="391" t="n"/>
      <c r="I9" s="391" t="n"/>
      <c r="J9" s="391" t="n"/>
      <c r="K9" s="385" t="n"/>
      <c r="L9" s="47" t="n"/>
      <c r="M9" s="47" t="n"/>
      <c r="N9" s="47" t="n"/>
      <c r="O9" s="48" t="n"/>
      <c r="Q9" s="54" t="n"/>
    </row>
    <row r="10" ht="12" customHeight="1" s="327" thickBot="1">
      <c r="A10" s="49" t="n"/>
      <c r="B10" s="49" t="n"/>
      <c r="C10" s="394" t="n"/>
      <c r="D10" s="45" t="n"/>
      <c r="E10" s="391" t="n"/>
      <c r="F10" s="391" t="n"/>
      <c r="G10" s="396" t="n"/>
      <c r="H10" s="391" t="n"/>
      <c r="I10" s="391" t="n"/>
      <c r="J10" s="391" t="n"/>
      <c r="K10" s="385" t="n"/>
      <c r="L10" s="47" t="n"/>
      <c r="M10" s="47" t="n"/>
      <c r="N10" s="47" t="n"/>
      <c r="O10" s="48" t="n"/>
    </row>
    <row r="11" ht="13.5" customHeight="1" s="327">
      <c r="A11" s="66" t="inlineStr">
        <is>
          <t>箱番号</t>
        </is>
      </c>
      <c r="B11" s="67" t="n"/>
      <c r="C11" s="398" t="inlineStr">
        <is>
          <t>箱数</t>
        </is>
      </c>
      <c r="D11" s="399" t="inlineStr">
        <is>
          <t>1箱入数(総数）</t>
        </is>
      </c>
      <c r="E11" s="400" t="n"/>
      <c r="F11" s="400" t="n"/>
      <c r="G11" s="401" t="n"/>
      <c r="H11" s="400" t="n"/>
      <c r="I11" s="400" t="inlineStr">
        <is>
          <t>梱包サイズ(Ｍ3）</t>
        </is>
      </c>
      <c r="J11" s="444" t="n"/>
      <c r="K11" s="400" t="inlineStr">
        <is>
          <t>ネット重量(kg)</t>
        </is>
      </c>
      <c r="L11" s="445" t="n"/>
      <c r="M11" s="444" t="n"/>
      <c r="N11" s="446" t="inlineStr">
        <is>
          <t>総重量(kg)</t>
        </is>
      </c>
      <c r="O11" s="447" t="n"/>
    </row>
    <row r="12" ht="13.5" customHeight="1" s="327" thickBot="1">
      <c r="A12" s="115" t="inlineStr">
        <is>
          <t>C/ No.</t>
        </is>
      </c>
      <c r="B12" s="98" t="inlineStr">
        <is>
          <t>(BOX. No.)</t>
        </is>
      </c>
      <c r="C12" s="403" t="inlineStr">
        <is>
          <t>Case</t>
        </is>
      </c>
      <c r="D12" s="404" t="inlineStr">
        <is>
          <t>Q'ty</t>
        </is>
      </c>
      <c r="E12" s="405" t="inlineStr">
        <is>
          <t>Description of goods</t>
        </is>
      </c>
      <c r="F12" s="405" t="inlineStr">
        <is>
          <t>Наименование ДС англ</t>
        </is>
      </c>
      <c r="G12" s="406" t="inlineStr">
        <is>
          <t>Наименование ДС рус</t>
        </is>
      </c>
      <c r="H12" s="405" t="inlineStr">
        <is>
          <t>Contents</t>
        </is>
      </c>
      <c r="I12" s="407" t="inlineStr">
        <is>
          <t>Measurement</t>
        </is>
      </c>
      <c r="J12" s="407" t="n"/>
      <c r="K12" s="407" t="inlineStr">
        <is>
          <t>Net Weight(kg)</t>
        </is>
      </c>
      <c r="L12" s="407" t="n"/>
      <c r="M12" s="407" t="n"/>
      <c r="N12" s="407" t="inlineStr">
        <is>
          <t>Gross Weight</t>
        </is>
      </c>
      <c r="O12" s="408" t="n"/>
      <c r="P12" s="273" t="inlineStr">
        <is>
          <t>Цена за шт</t>
        </is>
      </c>
      <c r="Q12" s="274" t="inlineStr">
        <is>
          <t>Цена TTL</t>
        </is>
      </c>
      <c r="R12" s="274" t="inlineStr">
        <is>
          <t>Артикула</t>
        </is>
      </c>
      <c r="S12" s="96" t="inlineStr">
        <is>
          <t>Реквизиты ДС</t>
        </is>
      </c>
      <c r="T12" s="96" t="inlineStr">
        <is>
          <t>Марка (бренд) ДС</t>
        </is>
      </c>
      <c r="U12" s="96" t="inlineStr">
        <is>
          <t>Производель ДС</t>
        </is>
      </c>
    </row>
    <row r="13" ht="32.1" customFormat="1" customHeight="1" s="12" thickBot="1">
      <c r="A13" s="106" t="n"/>
      <c r="B13" s="107" t="n"/>
      <c r="C13" s="448">
        <f>#REF!+'PL2'!C14</f>
        <v/>
      </c>
      <c r="D13" s="449">
        <f>#REF!+'PL2'!D14</f>
        <v/>
      </c>
      <c r="E13" s="325" t="inlineStr">
        <is>
          <t>TOTAL</t>
        </is>
      </c>
      <c r="F13" s="450" t="n"/>
      <c r="G13" s="450" t="n"/>
      <c r="H13" s="107" t="n"/>
      <c r="I13" s="377" t="n">
        <v>0</v>
      </c>
      <c r="J13" s="451" t="n">
        <v>0</v>
      </c>
      <c r="K13" s="377" t="n">
        <v>0</v>
      </c>
      <c r="L13" s="452" t="n">
        <v>0</v>
      </c>
      <c r="M13" s="451" t="n">
        <v>0</v>
      </c>
      <c r="N13" s="377" t="n">
        <v>0</v>
      </c>
      <c r="O13" s="453" t="n">
        <v>0</v>
      </c>
      <c r="P13" s="56" t="n"/>
      <c r="Q13" s="440">
        <f>'PL2'!Q14+'PL3'!#REF!</f>
        <v/>
      </c>
      <c r="R13" s="56" t="n"/>
      <c r="S13" s="276" t="n"/>
      <c r="T13" s="277" t="n"/>
      <c r="U13" s="277" t="n"/>
    </row>
    <row r="14">
      <c r="D14" s="420" t="n"/>
      <c r="M14" s="421" t="n">
        <v>1156.743</v>
      </c>
      <c r="P14" s="54" t="n"/>
      <c r="Q14" s="54" t="n"/>
      <c r="S14" s="275" t="n"/>
    </row>
    <row r="15">
      <c r="M15" s="454">
        <f>M14-M13</f>
        <v/>
      </c>
      <c r="N15" s="422" t="n"/>
      <c r="O15" s="33" t="n">
        <v>1403.823</v>
      </c>
      <c r="P15" s="54" t="n"/>
      <c r="Q15" s="455" t="n"/>
      <c r="S15" s="275" t="n"/>
    </row>
    <row r="16">
      <c r="N16" s="422" t="n"/>
      <c r="O16" s="441">
        <f>O13-O15</f>
        <v/>
      </c>
      <c r="P16" s="54" t="n"/>
      <c r="Q16" s="54" t="n"/>
      <c r="S16" s="275" t="n"/>
    </row>
    <row r="17">
      <c r="K17" s="33" t="inlineStr">
        <is>
          <t>AISHODO</t>
        </is>
      </c>
      <c r="L17" s="423">
        <f>SUM(#REF!)</f>
        <v/>
      </c>
      <c r="M17" s="33">
        <f>SUM('Invoice-3'!#REF!)</f>
        <v/>
      </c>
      <c r="N17" s="422" t="n"/>
      <c r="P17" s="456" t="n"/>
      <c r="Q17" s="54" t="n"/>
      <c r="S17" s="275" t="n"/>
    </row>
    <row r="18">
      <c r="K18" s="33" t="inlineStr">
        <is>
          <t>MEDION</t>
        </is>
      </c>
      <c r="L18" s="423">
        <f>SUM(#REF!)</f>
        <v/>
      </c>
      <c r="M18" s="423">
        <f>SUM('Invoice-3'!#REF!)+N18</f>
        <v/>
      </c>
      <c r="N18" s="422">
        <f>SUM('Invoice-5 (TESTER) '!#REF!)</f>
        <v/>
      </c>
      <c r="P18" s="457" t="n"/>
    </row>
    <row r="19">
      <c r="K19" s="33" t="inlineStr">
        <is>
          <t>McCoy</t>
        </is>
      </c>
      <c r="L19" s="423">
        <f>SUM(#REF!)</f>
        <v/>
      </c>
      <c r="M19" s="423">
        <f>SUM('Invoice-3'!#REF!)+N19</f>
        <v/>
      </c>
      <c r="N19" s="426">
        <f>SUM('Invoice-5 (TESTER) '!#REF!)</f>
        <v/>
      </c>
      <c r="P19" s="458" t="n"/>
    </row>
    <row r="20">
      <c r="K20" s="33" t="inlineStr">
        <is>
          <t>LUXCES</t>
        </is>
      </c>
      <c r="L20" s="423">
        <f>SUM(#REF!)</f>
        <v/>
      </c>
      <c r="M20" s="423">
        <f>SUM('Invoice-3'!#REF!)</f>
        <v/>
      </c>
      <c r="N20" s="423" t="n"/>
    </row>
    <row r="21">
      <c r="K21" s="33" t="inlineStr">
        <is>
          <t>EVLISS</t>
        </is>
      </c>
      <c r="L21" s="423">
        <f>SUM(#REF!)</f>
        <v/>
      </c>
      <c r="M21" s="423">
        <f>SUM('Invoice-3'!#REF!)</f>
        <v/>
      </c>
      <c r="Q21" s="54" t="n"/>
    </row>
    <row r="22">
      <c r="K22" s="33" t="inlineStr">
        <is>
          <t>PROLABO</t>
        </is>
      </c>
      <c r="L22" s="423">
        <f>SUM(#REF!)</f>
        <v/>
      </c>
      <c r="M22" s="423">
        <f>SUM('Invoice-3'!#REF!)</f>
        <v/>
      </c>
    </row>
    <row r="23">
      <c r="K23" s="33" t="inlineStr">
        <is>
          <t>cocochi</t>
        </is>
      </c>
      <c r="L23" s="423">
        <f>SUM(#REF!)</f>
        <v/>
      </c>
      <c r="M23" s="33">
        <f>'Invoice-3'!#REF!</f>
        <v/>
      </c>
    </row>
    <row r="24">
      <c r="K24" s="33" t="inlineStr">
        <is>
          <t>Pure bio</t>
        </is>
      </c>
    </row>
    <row r="25">
      <c r="K25" s="33" t="inlineStr">
        <is>
          <t>GARAGE</t>
        </is>
      </c>
      <c r="L25" s="423">
        <f>SUM(#REF!)</f>
        <v/>
      </c>
      <c r="M25" s="459">
        <f>SUM('Invoice-3'!#REF!)</f>
        <v/>
      </c>
    </row>
    <row r="26">
      <c r="K26" s="33" t="inlineStr">
        <is>
          <t>GLOW</t>
        </is>
      </c>
      <c r="L26" s="423">
        <f>SUM(#REF!)</f>
        <v/>
      </c>
      <c r="M26" s="33">
        <f>SUM('Invoice-3'!#REF!)+N26</f>
        <v/>
      </c>
      <c r="N26" s="33">
        <f>SUM('Invoice-5 (TESTER) '!#REF!)</f>
        <v/>
      </c>
    </row>
    <row r="27">
      <c r="L27" s="423">
        <f>SUM(L17:L26)</f>
        <v/>
      </c>
      <c r="M27" s="33">
        <f>SUM(M17:M26)</f>
        <v/>
      </c>
    </row>
  </sheetData>
  <autoFilter ref="A11:U27">
    <filterColumn colId="8" hiddenButton="0" showButton="0"/>
    <filterColumn colId="10" hiddenButton="0" showButton="0"/>
    <filterColumn colId="11" hiddenButton="0" showButton="0"/>
    <filterColumn colId="13" hiddenButton="0" showButton="0"/>
  </autoFilter>
  <mergeCells count="4">
    <mergeCell ref="I11:J11"/>
    <mergeCell ref="K11:M11"/>
    <mergeCell ref="E13:G13"/>
    <mergeCell ref="N11:O11"/>
  </mergeCells>
  <pageMargins left="0.7" right="0.7" top="0.75" bottom="0.75" header="0.3" footer="0.3"/>
  <pageSetup orientation="portrait" paperSize="9" scale="3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K24" sqref="K24"/>
    </sheetView>
  </sheetViews>
  <sheetFormatPr baseColWidth="8" defaultRowHeight="13.5"/>
  <sheetData>
    <row r="1">
      <c r="B1" s="0" t="inlineStr">
        <is>
          <t>INV NW</t>
        </is>
      </c>
      <c r="C1" s="0" t="inlineStr">
        <is>
          <t>PL NW</t>
        </is>
      </c>
    </row>
    <row r="2">
      <c r="A2" s="0" t="inlineStr">
        <is>
          <t>INV1</t>
        </is>
      </c>
      <c r="B2" s="0">
        <f>'Invoice-1 '!I14</f>
        <v/>
      </c>
      <c r="F2" s="0" t="inlineStr">
        <is>
          <t>RELENT</t>
        </is>
      </c>
      <c r="G2" s="0">
        <f>SUM('Invoice-1 '!#REF!)</f>
        <v/>
      </c>
    </row>
    <row r="3">
      <c r="A3" s="0" t="inlineStr">
        <is>
          <t>TESTER1</t>
        </is>
      </c>
      <c r="B3" s="0">
        <f>SUM('Invoice-4 (TESTER)'!#REF!)</f>
        <v/>
      </c>
      <c r="G3" s="0">
        <f>SUM('Invoice-4 (TESTER)'!#REF!)</f>
        <v/>
      </c>
    </row>
    <row r="4">
      <c r="B4" s="0">
        <f>SUM(B2:B3)</f>
        <v/>
      </c>
      <c r="C4" s="0">
        <f>'PL1'!M13</f>
        <v/>
      </c>
      <c r="D4" s="0">
        <f>C4-B4</f>
        <v/>
      </c>
      <c r="G4" s="0">
        <f>SUM(G2:G3)</f>
        <v/>
      </c>
    </row>
    <row r="6">
      <c r="A6" s="0" t="inlineStr">
        <is>
          <t>INV2</t>
        </is>
      </c>
      <c r="B6" s="0">
        <f>'Invoice-2'!I14</f>
        <v/>
      </c>
      <c r="F6" s="0" t="inlineStr">
        <is>
          <t>CBON</t>
        </is>
      </c>
      <c r="G6" s="0">
        <f>SUM('Invoice-1 '!#REF!)</f>
        <v/>
      </c>
    </row>
    <row r="7">
      <c r="A7" s="326" t="inlineStr">
        <is>
          <t>TESTER2</t>
        </is>
      </c>
      <c r="B7" s="0">
        <f>SUM('Invoice-4 (TESTER)'!#REF!)</f>
        <v/>
      </c>
    </row>
    <row r="8">
      <c r="B8" s="0">
        <f>SUM(#REF!)</f>
        <v/>
      </c>
      <c r="F8" s="0" t="inlineStr">
        <is>
          <t>LAPIDEM</t>
        </is>
      </c>
      <c r="G8" s="0">
        <f>SUM('Invoice-1 '!#REF!)</f>
        <v/>
      </c>
    </row>
    <row r="9">
      <c r="B9" s="0">
        <f>SUM(B6:B8)</f>
        <v/>
      </c>
      <c r="C9" s="0">
        <f>'PL2'!M13</f>
        <v/>
      </c>
      <c r="D9" s="0">
        <f>C9-B9</f>
        <v/>
      </c>
      <c r="G9" s="0">
        <f>SUM('Invoice-4 (TESTER)'!#REF!)</f>
        <v/>
      </c>
    </row>
    <row r="10">
      <c r="G10" s="0">
        <f>SUM(G8:G9)</f>
        <v/>
      </c>
      <c r="H10" s="0" t="n">
        <v>37.37</v>
      </c>
      <c r="I10" s="0">
        <f>H10-G10</f>
        <v/>
      </c>
    </row>
    <row r="11">
      <c r="A11" s="0" t="inlineStr">
        <is>
          <t>INV3</t>
        </is>
      </c>
      <c r="B11" s="0">
        <f>'Invoice-3'!I14</f>
        <v/>
      </c>
    </row>
    <row r="12">
      <c r="A12" s="0" t="inlineStr">
        <is>
          <t>TESTER3</t>
        </is>
      </c>
      <c r="B12" s="0">
        <f>SUM(#REF!)</f>
        <v/>
      </c>
    </row>
    <row r="13">
      <c r="B13" s="0">
        <f>SUM(B11:B12)</f>
        <v/>
      </c>
      <c r="C13" s="0">
        <f>'PL3'!#REF!</f>
        <v/>
      </c>
      <c r="D13" s="0">
        <f>C13-B13</f>
        <v/>
      </c>
    </row>
    <row r="15">
      <c r="B15" s="0">
        <f>B4+B9+B13</f>
        <v/>
      </c>
      <c r="C15" s="0">
        <f>SUM(C2:C13)</f>
        <v/>
      </c>
    </row>
  </sheetData>
  <mergeCells count="1">
    <mergeCell ref="A7:A8"/>
  </mergeCells>
  <pageMargins left="0.7" right="0.7" top="0.75" bottom="0.75" header="0.3" footer="0.3"/>
  <pageSetup orientation="portrait" paperSize="9"/>
</worksheet>
</file>

<file path=xl/worksheets/sheet11.xml><?xml version="1.0" encoding="utf-8"?>
<worksheet xmlns="http://schemas.openxmlformats.org/spreadsheetml/2006/main">
  <sheetPr>
    <tabColor rgb="FF00B050"/>
    <outlinePr summaryBelow="1" summaryRight="1"/>
    <pageSetUpPr/>
  </sheetPr>
  <dimension ref="A1:AL1"/>
  <sheetViews>
    <sheetView zoomScaleNormal="100" workbookViewId="0">
      <selection activeCell="R6" sqref="R6"/>
    </sheetView>
  </sheetViews>
  <sheetFormatPr baseColWidth="8" defaultRowHeight="13.5"/>
  <cols>
    <col width="35.125" customWidth="1" style="327" min="1" max="1"/>
    <col width="31.625" customWidth="1" style="327" min="2" max="2"/>
    <col width="44.625" customWidth="1" style="327" min="3" max="3"/>
    <col width="29.75" bestFit="1" customWidth="1" style="327" min="4" max="4"/>
    <col width="35.125" customWidth="1" style="327" min="5" max="5"/>
    <col width="34.25" customWidth="1" style="327" min="6" max="6"/>
    <col width="27.25" customWidth="1" style="327" min="7" max="7"/>
    <col width="27.625" customWidth="1" style="327" min="8" max="8"/>
    <col width="30.125" customWidth="1" style="327" min="9" max="9"/>
    <col width="29.375" customWidth="1" style="327" min="10" max="10"/>
    <col width="27.375" customWidth="1" style="327" min="11" max="11"/>
    <col width="32.25" customWidth="1" style="327" min="12" max="12"/>
    <col width="26.875" customWidth="1" style="327" min="13" max="13"/>
    <col width="27.25" customWidth="1" style="327" min="14" max="14"/>
    <col width="30.75" customWidth="1" style="327" min="15" max="15"/>
    <col width="34.75" customWidth="1" style="327" min="16" max="16"/>
    <col width="33.875" customWidth="1" style="327" min="17" max="17"/>
    <col width="28.625" customWidth="1" style="327" min="18" max="18"/>
    <col width="32.375" customWidth="1" style="327" min="19" max="19"/>
    <col width="28.75" customWidth="1" style="327" min="20" max="20"/>
    <col width="31.125" customWidth="1" style="327" min="21" max="21"/>
    <col width="36.75" bestFit="1" customWidth="1" style="327" min="22" max="22"/>
    <col width="31.75" customWidth="1" style="327" min="23" max="23"/>
    <col width="28.125" bestFit="1" customWidth="1" style="327" min="24" max="24"/>
    <col width="31.375" customWidth="1" style="327" min="25" max="25"/>
    <col width="27.875" bestFit="1" customWidth="1" style="327" min="26" max="26"/>
    <col width="29.125" bestFit="1" customWidth="1" style="327" min="27" max="28"/>
    <col width="27.625" customWidth="1" style="327" min="29" max="29"/>
    <col width="27.25" customWidth="1" style="327" min="30" max="30"/>
    <col width="28.125" customWidth="1" style="327" min="31" max="31"/>
    <col width="26.375" customWidth="1" style="327" min="32" max="32"/>
    <col width="28" customWidth="1" style="327" min="33" max="33"/>
    <col width="25" customWidth="1" style="327" min="34" max="34"/>
    <col width="32.375" customWidth="1" style="327" min="35" max="35"/>
    <col width="30.25" customWidth="1" style="327" min="36" max="36"/>
    <col width="22" customWidth="1" style="327" min="37" max="37"/>
    <col width="28" customWidth="1" style="327" min="38" max="38"/>
  </cols>
  <sheetData>
    <row r="1" ht="164.25" customHeight="1" s="327">
      <c r="A1" s="285" t="inlineStr">
        <is>
          <t xml:space="preserve">Medicated DAISHINRIN Daishinr 0013F
Пакинг 1 строка 13 _НАНЕСЕН_ СРОК 26/02/2025-25/02/28  </t>
        </is>
      </c>
      <c r="B1" s="284" t="inlineStr">
        <is>
          <t xml:space="preserve">La Cerarl Doreor Cleansing B5357R
Пакинг 1 строка 34 _НАНЕСЕН_ СРОК 10/02/2025-09/02/28  </t>
        </is>
      </c>
      <c r="C1" s="215" t="inlineStr">
        <is>
          <t>La Cerarl Doreor Wash B5358R
Пакинг 1 строка 14/16 НАНЕСЕН срок 15.05.2025-14.05.28</t>
        </is>
      </c>
      <c r="D1" s="284" t="inlineStr">
        <is>
          <t>La Ceral Doreor Wash B5458RP270
Пакинг 1 строка 63 НАНЕСЕН срок 22.04.2025-21.04.28</t>
        </is>
      </c>
      <c r="E1" s="215" t="inlineStr">
        <is>
          <t>Ability Clear Wash A0001802
Пакинг 1 строка 80 НАНЕСЕН срок 02.05.2024-01.05.27 /УТОЧНИТЬ ДАТУ НА ТОВАРЕ ПОСЛЕ ПОСТАВКИ)</t>
        </is>
      </c>
      <c r="F1" s="284" t="inlineStr">
        <is>
          <t>CBON FACIALIST SHINY WHIP WASH A0001123
Пакинг 1 строка 83 НАНЕСЕН срок 02.12.2024-01.12.27</t>
        </is>
      </c>
      <c r="G1" s="215" t="inlineStr">
        <is>
          <t>Washing soap H0019L
Пакинг 2 строка 14 Нанесен_сроки 02.11.2024-01.11.2027</t>
        </is>
      </c>
      <c r="H1" s="284" t="inlineStr">
        <is>
          <t>Skin Peel Bar “Green” 103007
Пакинг 2 строка 16 Нанесен_сроки 28.11.2024-27.11.2027</t>
        </is>
      </c>
      <c r="I1" s="215" t="inlineStr">
        <is>
          <t>Skin Peel Bar “Green1  103007S
Пакинг 2 строка 19 Нанесен_сроки 05.11.2024-06.11.2027</t>
        </is>
      </c>
      <c r="J1" s="284" t="inlineStr">
        <is>
          <t>Skin Peel Bar “Black” 104004
Пакинг 2 строка 17 Нанесен_сроки 20.11.2024-19.11.2027</t>
        </is>
      </c>
      <c r="K1" s="215" t="inlineStr">
        <is>
          <t>Skin Peel Bar “Black1 104004S
Пакинг 2 строка 21 Нанесен_сроки 17.11.2024-16.11.2027</t>
        </is>
      </c>
      <c r="L1" s="284" t="inlineStr">
        <is>
          <t>Skin Peel Bar «Blue»  102994S
Пакинг 2 строка 18 Нанесен_сроки 25.11.2024-24.11.2027</t>
        </is>
      </c>
      <c r="M1" s="215" t="inlineStr">
        <is>
          <t>Skin Peel Bar “Red”  103014S
Пакинг 2 строка 20 Нанесен_сроки 19.11.2024-18.11.2027</t>
        </is>
      </c>
      <c r="N1" s="284" t="inlineStr">
        <is>
          <t>PROFESSIONAL AMINO CLAY HAIR PACK AM03
Пакинг 2 строка 30 Нанесен_сроки 07.03.2025-06.03.2028</t>
        </is>
      </c>
      <c r="O1" s="215" t="inlineStr">
        <is>
          <t>PROFESSIONAL AMINO SEAWEED SHAMPOO AMS01
Пакинг 2 строка 31 Нанесен_сроки 07.01.2025-06.01.2028</t>
        </is>
      </c>
      <c r="P1" s="284" t="inlineStr">
        <is>
          <t>Lapidem PRO RITUAL Dewy Jelly Scrub. 80ml  LP178
Пакинг 2 строка 32 НАНЕСЕН 30.12.2024-29.12.2027</t>
        </is>
      </c>
      <c r="Q1" s="215" t="inlineStr">
        <is>
          <t>EST LABO CLEANSING FOAM EL EST33
Пакинг 2 строка 49  Нанесен_сроки 03.03.2025-02.03.2028</t>
        </is>
      </c>
      <c r="R1" s="284" t="inlineStr">
        <is>
          <t>Premium Fruit Sorbet Body Massage Salt Raspberry CP0005
Пакинг 2 строка 58 НАНЕСЕН 03.10.2024-02.10.2027</t>
        </is>
      </c>
      <c r="S1" s="215" t="inlineStr">
        <is>
          <t>Lejeu EYE LASH SERUM LJ01
Пакинг 2 строка 69 Нанесен_сроки 23.05.2025-22.05.2028</t>
        </is>
      </c>
      <c r="T1" s="284" t="inlineStr">
        <is>
          <t>Esthe Pro Labo GROWCEL SHAMPOO GRAN PRO 60шт EPL01
Пакинг 3 строка 47_ Нанесен_сроки 28.12.2024-27.12.2027</t>
        </is>
      </c>
      <c r="U1" s="215" t="inlineStr">
        <is>
          <t>DD Perfect Cleansing soap GL16
Пакинг 3 строка 59 НАНЕСЕН срок 04.05.2025-03.05.2028</t>
        </is>
      </c>
      <c r="V1" s="286" t="inlineStr">
        <is>
          <t>DD Perfect Towel
Пакинг 3 строка 54 ПОЛОТЕНЦА 480шт</t>
        </is>
      </c>
      <c r="W1" s="292" t="inlineStr">
        <is>
          <t>NON F SKINCARE WASH  MC39
Пакинг 3 строка 25 КАРТОЧКА НА МОДЕРАЦИИ  срок 30.03.2025-29.03.2028</t>
        </is>
      </c>
      <c r="X1" s="287" t="inlineStr">
        <is>
          <t>Facialist White Clear Wash A0001015
Пакинг 1 строка 81 НАНЕСЕН срок 30.01.2024-29.01.2027 (СВЕРИТЬ С ЭТИКЕТКОЙ , КОГДА ПРИЕДЕТ)</t>
        </is>
      </c>
      <c r="Y1" s="263" t="inlineStr">
        <is>
          <t>CBON FACIALIST CLEAR CLAY WASH. Пенка на основе глины Фэшиалист CBON A0001122
Пакинг 1 строка 84 НАНЕСЕН срок 04.10.2024-03.10.2027</t>
        </is>
      </c>
      <c r="Z1" s="263" t="inlineStr">
        <is>
          <t xml:space="preserve">EST LABO CLEANSING FOAM EST07
Пакинг 2 строка 54 _НАНЕСЕН срок 03.01.25 -02.01.2028 </t>
        </is>
      </c>
      <c r="AA1" s="288" t="inlineStr">
        <is>
          <t>LUXCES RES-Q Precious Shampoo LUX04
Пакинг 3 строка 41/42_НАНЕСЕН срок 03.04.2025-02.03.28</t>
        </is>
      </c>
      <c r="AB1" s="288" t="inlineStr">
        <is>
          <t>Восстанавливающая маска-кондиционер для кожи головы и воло LUX01
Пакинг 3 строка 43_НАНЕСЕН срок 04.03.2025-03.03.28</t>
        </is>
      </c>
      <c r="AC1" s="287" t="inlineStr">
        <is>
          <t>Esthe Pro Labo GROWCEL BODY SOAP GRAN PRO. EPL04 60шт
Пакинг 3 строка 49 НАНЕСЕН СРОК 02.12.2024- 01.12.27</t>
        </is>
      </c>
      <c r="AD1" s="289" t="inlineStr">
        <is>
          <t>CBON FACIALIST ADVANCED RUBY MASSER. Антивозрастной рубиновый демакияжный массажный крем Фшиалист CBON. A0001119/30шт/пакинг 1 строка 85 НАНЕСЕН СРОК 02.11.24- 01.11.27</t>
        </is>
      </c>
      <c r="AE1" s="287" t="inlineStr">
        <is>
          <t>Esthe Pro Labo GROWCEL TREATMENT GRAN PRO. EPL02/60 шт/пакинг 3 строка 48 НАНЕСЕН СРОК 28.12.24- 27.12.27</t>
        </is>
      </c>
      <c r="AF1" s="287" t="inlineStr">
        <is>
          <t xml:space="preserve"> McCELLRIE CLEANSING GEL . Демакияжный гель МакСелри МакКой MC01/24 шт/пакинг 3 строка 24 НАНЕСЕН_срок 06.02.2025-05.02.2028</t>
        </is>
      </c>
      <c r="AG1" s="287" t="inlineStr">
        <is>
          <t>NON F SKINCARE CLEANSING /Демакияжный лифтинговый гельдля лица  NON F MC38/24 шт/пакинг 3 строка 38 _ НАНЕСЕН_срок 29.01.2025-30.01.2028</t>
        </is>
      </c>
      <c r="AH1" s="287" t="inlineStr">
        <is>
          <t>Mediplorer Cleansing balm . Очищающий бальзам для лица Mediplorer MEDI01/24 шт/пакинг 3 строка 16 НАНЕСЕН_ СРОК 06/12/24-05/12/27</t>
        </is>
      </c>
      <c r="AI1" s="287" t="inlineStr">
        <is>
          <t xml:space="preserve">Ability Treatment Masser A0001801/30 шт/пакинг 1 строка 76  _ НАНЕСЕН_срок 29.06.24-30.06.27 </t>
        </is>
      </c>
      <c r="AJ1" s="290" t="inlineStr">
        <is>
          <t>Демакияжный крем для лица Ла Серарл Дореор / La Cerarl Doreor Cleansing B5457RP270/1шт/пакинг 1 строка 62_НАНЕСЕН_ СРОК 06/02/25-05/02/28</t>
        </is>
      </c>
      <c r="AK1" s="291" t="inlineStr">
        <is>
          <t xml:space="preserve"> Демакияжный крем для лица Ёкиби / Yokibi Essence Cleansing A2800RP/1шт/пакинг 1 строка 53_НАНЕСЕН_ СРОК 02/03/25-01/03/28</t>
        </is>
      </c>
      <c r="AL1" s="287" t="inlineStr">
        <is>
          <t>Relent YOKIBI Essence Wash.Эссенция-пенка для умывания Ёкиби.U0161R/18 шт/пакинг 1 строка 21, U0161R/30шт/пакинг 1 строка 19 _НАНЕСЕН_ СРОК 02/01/2025-01/01/2028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snet01n</dc:creator>
  <dcterms:created xsi:type="dcterms:W3CDTF">2014-01-28T00:38:23Z</dcterms:created>
  <dcterms:modified xsi:type="dcterms:W3CDTF">2025-09-16T14:45:52Z</dcterms:modified>
  <cp:lastModifiedBy>aoi kuwamura</cp:lastModifiedBy>
  <cp:lastPrinted>2025-07-09T09:44:31Z</cp:lastPrinted>
</cp:coreProperties>
</file>