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1" activeTab="7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'PL2'!$A$11:$W$14</definedName>
    <definedName name="_xlnm.Print_Area" localSheetId="7">'PL2'!$A$1:$O$13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_-* #,##0.000_-;\-* #,##0.000_-;_-* \-_-;_-@_-"/>
    <numFmt numFmtId="180" formatCode="_ * #,##0.00_ ;_ * \-#,##0.00_ ;_ * &quot;-&quot;??_ ;_ @_ "/>
    <numFmt numFmtId="181" formatCode="0.00000_);[Red]\(0.00000\)"/>
    <numFmt numFmtId="182" formatCode="0.0000%"/>
    <numFmt numFmtId="183" formatCode="&quot;¥&quot;#,##0.00;[Red]&quot;¥&quot;\-#,##0.00"/>
    <numFmt numFmtId="184" formatCode="_-* #,##0\ _₽_-;\-* #,##0\ _₽_-;_-* &quot;-&quot;???\ _₽_-;_-@_-"/>
    <numFmt numFmtId="185" formatCode="0.0000_);[Red]\(0.0000\)"/>
    <numFmt numFmtId="186" formatCode="&quot;¥&quot;#,##0.000_);[Red]\(&quot;¥&quot;#,##0.000\)"/>
    <numFmt numFmtId="187" formatCode="0.00_);[Red]\(0.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60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179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0" fontId="51" fillId="0" borderId="127" applyAlignment="1" pivotButton="0" quotePrefix="0" xfId="0">
      <alignment vertical="center"/>
    </xf>
    <xf numFmtId="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176" fontId="51" fillId="0" borderId="128" applyAlignment="1" pivotButton="0" quotePrefix="0" xfId="0">
      <alignment horizontal="center" vertical="center"/>
    </xf>
    <xf numFmtId="181" fontId="51" fillId="0" borderId="128" applyAlignment="1" pivotButton="0" quotePrefix="0" xfId="0">
      <alignment vertical="center"/>
    </xf>
    <xf numFmtId="182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0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27" pivotButton="0" quotePrefix="0" xfId="58"/>
    <xf numFmtId="0" fontId="76" fillId="0" borderId="128" pivotButton="0" quotePrefix="0" xfId="58"/>
    <xf numFmtId="0" fontId="55" fillId="0" borderId="128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3" applyAlignment="1" pivotButton="0" quotePrefix="0" xfId="0">
      <alignment vertical="center"/>
    </xf>
    <xf numFmtId="38" fontId="54" fillId="0" borderId="133" applyAlignment="1" pivotButton="0" quotePrefix="0" xfId="0">
      <alignment vertical="center"/>
    </xf>
    <xf numFmtId="0" fontId="54" fillId="0" borderId="133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28" pivotButton="0" quotePrefix="0" xfId="58"/>
    <xf numFmtId="165" fontId="66" fillId="0" borderId="128" pivotButton="0" quotePrefix="0" xfId="58"/>
    <xf numFmtId="165" fontId="66" fillId="0" borderId="129" pivotButton="0" quotePrefix="0" xfId="58"/>
    <xf numFmtId="176" fontId="76" fillId="0" borderId="0" pivotButton="0" quotePrefix="0" xfId="58"/>
    <xf numFmtId="177" fontId="51" fillId="0" borderId="129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1" applyAlignment="1" pivotButton="0" quotePrefix="0" xfId="0">
      <alignment horizontal="center" vertical="center" wrapText="1"/>
    </xf>
    <xf numFmtId="0" fontId="69" fillId="0" borderId="128" applyAlignment="1" pivotButton="0" quotePrefix="0" xfId="58">
      <alignment horizontal="center" vertical="center"/>
    </xf>
    <xf numFmtId="0" fontId="67" fillId="0" borderId="128" applyAlignment="1" pivotButton="0" quotePrefix="0" xfId="58">
      <alignment horizontal="center" vertical="center"/>
    </xf>
    <xf numFmtId="165" fontId="67" fillId="0" borderId="128" applyAlignment="1" pivotButton="0" quotePrefix="0" xfId="58">
      <alignment horizontal="center" vertical="center"/>
    </xf>
    <xf numFmtId="0" fontId="67" fillId="0" borderId="129" applyAlignment="1" pivotButton="0" quotePrefix="0" xfId="58">
      <alignment horizontal="center" vertical="center"/>
    </xf>
    <xf numFmtId="0" fontId="67" fillId="0" borderId="134" applyAlignment="1" pivotButton="0" quotePrefix="0" xfId="58">
      <alignment horizontal="center" vertical="center"/>
    </xf>
    <xf numFmtId="0" fontId="67" fillId="0" borderId="135" applyAlignment="1" pivotButton="0" quotePrefix="0" xfId="58">
      <alignment horizontal="center" vertical="center"/>
    </xf>
    <xf numFmtId="0" fontId="67" fillId="0" borderId="127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2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28" applyAlignment="1" pivotButton="0" quotePrefix="0" xfId="58">
      <alignment horizontal="center" vertical="center"/>
    </xf>
    <xf numFmtId="0" fontId="80" fillId="0" borderId="128" applyAlignment="1" pivotButton="0" quotePrefix="0" xfId="58">
      <alignment horizontal="center" vertical="center"/>
    </xf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6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1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1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1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0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2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2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28" applyAlignment="1" pivotButton="0" quotePrefix="0" xfId="58">
      <alignment horizontal="center" vertical="center"/>
    </xf>
    <xf numFmtId="0" fontId="98" fillId="0" borderId="138" pivotButton="0" quotePrefix="0" xfId="0"/>
    <xf numFmtId="0" fontId="98" fillId="0" borderId="138" applyAlignment="1" pivotButton="0" quotePrefix="0" xfId="0">
      <alignment horizontal="center" vertical="center"/>
    </xf>
    <xf numFmtId="164" fontId="98" fillId="0" borderId="138" applyAlignment="1" pivotButton="0" quotePrefix="0" xfId="62">
      <alignment horizontal="center" vertical="center"/>
    </xf>
    <xf numFmtId="165" fontId="98" fillId="0" borderId="138" applyAlignment="1" pivotButton="0" quotePrefix="0" xfId="58">
      <alignment horizontal="center" vertical="center"/>
    </xf>
    <xf numFmtId="176" fontId="98" fillId="0" borderId="138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58" fillId="0" borderId="106" applyAlignment="1" pivotButton="0" quotePrefix="0" xfId="58">
      <alignment horizontal="center" vertical="center"/>
    </xf>
    <xf numFmtId="189" fontId="58" fillId="0" borderId="0" pivotButton="0" quotePrefix="0" xfId="58"/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98" fillId="0" borderId="138" applyAlignment="1" pivotButton="0" quotePrefix="0" xfId="0">
      <alignment vertical="center"/>
    </xf>
    <xf numFmtId="165" fontId="98" fillId="0" borderId="138" applyAlignment="1" pivotButton="0" quotePrefix="0" xfId="58">
      <alignment horizontal="right" vertical="center"/>
    </xf>
    <xf numFmtId="176" fontId="98" fillId="0" borderId="138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28" pivotButton="0" quotePrefix="0" xfId="58"/>
    <xf numFmtId="165" fontId="66" fillId="0" borderId="129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0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0" pivotButton="0" quotePrefix="0" xfId="0"/>
    <xf numFmtId="178" fontId="98" fillId="0" borderId="138" applyAlignment="1" pivotButton="0" quotePrefix="0" xfId="57">
      <alignment horizontal="right" vertical="center"/>
    </xf>
    <xf numFmtId="176" fontId="98" fillId="0" borderId="138" applyAlignment="1" pivotButton="0" quotePrefix="0" xfId="57">
      <alignment horizontal="right" vertical="center"/>
    </xf>
    <xf numFmtId="171" fontId="98" fillId="0" borderId="138" applyAlignment="1" pivotButton="0" quotePrefix="0" xfId="57">
      <alignment horizontal="right" vertical="center"/>
    </xf>
    <xf numFmtId="0" fontId="98" fillId="0" borderId="138" applyAlignment="1" pivotButton="0" quotePrefix="0" xfId="122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9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8" fontId="98" fillId="0" borderId="138" applyAlignment="1" pivotButton="0" quotePrefix="0" xfId="57">
      <alignment horizontal="center" vertical="center"/>
    </xf>
    <xf numFmtId="176" fontId="98" fillId="0" borderId="138" applyAlignment="1" pivotButton="0" quotePrefix="0" xfId="57">
      <alignment horizontal="center" vertical="center"/>
    </xf>
    <xf numFmtId="171" fontId="98" fillId="0" borderId="138" applyAlignment="1" pivotButton="0" quotePrefix="0" xfId="57">
      <alignment horizontal="center" vertical="center"/>
    </xf>
    <xf numFmtId="0" fontId="98" fillId="0" borderId="138" applyAlignment="1" pivotButton="0" quotePrefix="0" xfId="122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0" fontId="0" fillId="0" borderId="128" pivotButton="0" quotePrefix="0" xfId="0"/>
    <xf numFmtId="176" fontId="98" fillId="0" borderId="138" applyAlignment="1" pivotButton="0" quotePrefix="0" xfId="0">
      <alignment horizontal="center" vertical="center"/>
    </xf>
    <xf numFmtId="181" fontId="98" fillId="0" borderId="138" applyAlignment="1" pivotButton="0" quotePrefix="0" xfId="0">
      <alignment vertical="center"/>
    </xf>
    <xf numFmtId="177" fontId="98" fillId="0" borderId="138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topLeftCell="A24" zoomScale="98" zoomScaleNormal="100" zoomScaleSheetLayoutView="98" workbookViewId="0">
      <selection activeCell="K49" sqref="K49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27">
      <c r="G1" s="305" t="inlineStr">
        <is>
          <t>INVOICE</t>
        </is>
      </c>
      <c r="K1" s="304" t="n"/>
    </row>
    <row r="2" ht="38.25" customHeight="1" s="327" thickBot="1">
      <c r="A2" s="8" t="n"/>
      <c r="B2" s="8" t="n"/>
      <c r="C2" s="8" t="n"/>
      <c r="D2" s="8" t="n"/>
      <c r="E2" s="8" t="n"/>
      <c r="F2" s="8" t="n"/>
      <c r="G2" s="328" t="n"/>
      <c r="H2" s="328" t="n"/>
      <c r="I2" s="328" t="n"/>
      <c r="J2" s="328" t="n"/>
      <c r="K2" s="304" t="n"/>
    </row>
    <row r="3" ht="22.5" customHeight="1" s="327">
      <c r="A3" s="309" t="inlineStr">
        <is>
          <t>KS EURASIA Co.,Ltd.</t>
        </is>
      </c>
      <c r="E3" s="9" t="n"/>
    </row>
    <row r="4" ht="22.5" customHeight="1" s="327">
      <c r="E4" s="9" t="n"/>
      <c r="G4" s="308" t="inlineStr">
        <is>
          <t>Date:</t>
        </is>
      </c>
      <c r="H4" s="329" t="n">
        <v>45842</v>
      </c>
      <c r="K4" s="329" t="n"/>
    </row>
    <row r="5" ht="15" customHeight="1" s="327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27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27" thickBot="1">
      <c r="A17" s="307" t="inlineStr">
        <is>
          <t>NO</t>
        </is>
      </c>
      <c r="B17" s="306" t="inlineStr">
        <is>
          <t>Description</t>
        </is>
      </c>
      <c r="C17" s="328" t="n"/>
      <c r="D17" s="328" t="n"/>
      <c r="E17" s="328" t="n"/>
      <c r="F17" s="328" t="n"/>
      <c r="G17" s="328" t="n"/>
      <c r="H17" s="11" t="inlineStr">
        <is>
          <t>Q'ty</t>
        </is>
      </c>
      <c r="I17" s="306" t="inlineStr">
        <is>
          <t>Amount</t>
        </is>
      </c>
      <c r="J17" s="328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30" t="n"/>
      <c r="K18" s="331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>
        <v>75</v>
      </c>
      <c r="I19" s="330" t="n">
        <v>268520</v>
      </c>
      <c r="K19" s="331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1159</v>
      </c>
      <c r="I20" s="330" t="n">
        <v>5480434</v>
      </c>
      <c r="K20" s="331" t="n"/>
      <c r="L20" s="332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745</v>
      </c>
      <c r="I21" s="331" t="n">
        <v>1791239</v>
      </c>
      <c r="K21" s="331" t="n"/>
      <c r="L21" s="332" t="n"/>
      <c r="N21" s="332" t="n"/>
      <c r="O21" s="332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04" t="n"/>
      <c r="H22" s="202" t="n">
        <v>224</v>
      </c>
      <c r="I22" s="331" t="n">
        <v>217927</v>
      </c>
      <c r="K22" s="331" t="n"/>
      <c r="N22" s="332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04" t="n"/>
      <c r="H23" s="203" t="n">
        <v>74</v>
      </c>
      <c r="I23" s="331" t="n">
        <v>50166</v>
      </c>
      <c r="K23" s="331">
        <f>SUM(I23:J36)</f>
        <v/>
      </c>
      <c r="N23" s="332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04" t="n"/>
      <c r="H24" s="202" t="n">
        <v>44</v>
      </c>
      <c r="I24" s="333" t="n">
        <v>123348</v>
      </c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04" t="n"/>
      <c r="H25" s="202" t="n">
        <v>42</v>
      </c>
      <c r="I25" s="333" t="n">
        <v>162120</v>
      </c>
      <c r="K25" s="331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04" t="n"/>
      <c r="H26" s="203" t="n">
        <v>5</v>
      </c>
      <c r="I26" s="331" t="n">
        <v>12675</v>
      </c>
      <c r="K26" s="331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04" t="n"/>
      <c r="H27" s="203" t="n">
        <v>5</v>
      </c>
      <c r="I27" s="331" t="n">
        <v>17000</v>
      </c>
      <c r="K27" s="331" t="n"/>
      <c r="L27" s="332" t="n"/>
      <c r="N27" s="332" t="n"/>
      <c r="O27" s="332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04" t="n"/>
      <c r="H28" s="203" t="n">
        <v>54</v>
      </c>
      <c r="I28" s="331" t="n">
        <v>67878</v>
      </c>
      <c r="K28" s="331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04" t="n"/>
      <c r="H29" s="203" t="n">
        <v>64</v>
      </c>
      <c r="I29" s="331" t="n">
        <v>519136</v>
      </c>
      <c r="K29" s="331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04" t="n"/>
      <c r="H30" s="203" t="n">
        <v>85</v>
      </c>
      <c r="I30" s="331" t="n">
        <v>144530</v>
      </c>
      <c r="K30" s="331" t="n"/>
      <c r="N30" s="332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04" t="n"/>
      <c r="H31" t="n">
        <v>209</v>
      </c>
      <c r="I31" s="334" t="n">
        <v>587719</v>
      </c>
      <c r="K31" s="333" t="n"/>
      <c r="N31" s="332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04" t="n"/>
      <c r="H32" t="n">
        <v>58</v>
      </c>
      <c r="I32" s="334" t="n">
        <v>70934</v>
      </c>
      <c r="K32" s="333" t="n"/>
      <c r="L32" s="332" t="n"/>
      <c r="N32" s="332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04" t="n"/>
      <c r="H33" t="n">
        <v>54</v>
      </c>
      <c r="I33" s="334" t="n">
        <v>39528</v>
      </c>
      <c r="K33" s="333" t="n"/>
      <c r="L33" s="332" t="n"/>
      <c r="N33" s="332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04" t="n"/>
      <c r="H34" t="n">
        <v>8</v>
      </c>
      <c r="I34" s="334" t="n">
        <v>29736</v>
      </c>
      <c r="K34" s="333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04" t="n"/>
      <c r="H35" s="203" t="n"/>
      <c r="I35" s="330" t="n"/>
      <c r="K35" s="331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04" t="n"/>
      <c r="H36" s="203" t="n"/>
      <c r="I36" s="330" t="n"/>
      <c r="K36" s="331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04" t="n"/>
      <c r="H37" s="203" t="n"/>
      <c r="I37" s="330" t="n"/>
      <c r="K37" s="331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04" t="n"/>
      <c r="H38" s="203" t="n"/>
      <c r="I38" s="330" t="n"/>
      <c r="K38" s="331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04" t="n"/>
      <c r="H39" s="203" t="n"/>
      <c r="I39" s="330" t="n"/>
      <c r="K39" s="331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04" t="n"/>
      <c r="H40" s="203" t="n"/>
      <c r="I40" s="330" t="n"/>
      <c r="K40" s="331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04" t="n"/>
      <c r="H41" s="203" t="n"/>
      <c r="I41" s="330" t="n"/>
      <c r="K41" s="331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04" t="n"/>
      <c r="H42" s="203" t="n"/>
      <c r="I42" s="330" t="n"/>
      <c r="K42" s="331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04" t="n"/>
      <c r="H43" s="203" t="n"/>
      <c r="I43" s="330" t="n"/>
      <c r="K43" s="331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04" t="n"/>
      <c r="H44" s="203" t="n"/>
      <c r="I44" s="330" t="n"/>
      <c r="K44" s="331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04" t="n"/>
      <c r="H45" s="203" t="n"/>
      <c r="I45" s="330" t="n"/>
      <c r="K45" s="331" t="n"/>
    </row>
    <row r="46" ht="15.75" customHeight="1" s="327" thickBot="1">
      <c r="A46" s="16" t="n">
        <v>28</v>
      </c>
      <c r="B46" s="201" t="inlineStr">
        <is>
          <t>DIAMANTE</t>
        </is>
      </c>
      <c r="C46" s="16" t="n"/>
      <c r="D46" s="16" t="n"/>
      <c r="E46" s="16" t="n"/>
      <c r="F46" s="17" t="n"/>
      <c r="G46" s="16" t="n"/>
      <c r="H46" s="114" t="n"/>
      <c r="I46" s="335" t="n"/>
      <c r="J46" s="336" t="n"/>
      <c r="K46" s="331" t="n"/>
      <c r="L46" s="332" t="n"/>
    </row>
    <row r="47" ht="15.75" customHeight="1" s="327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31" t="n"/>
      <c r="K47" s="331" t="n"/>
      <c r="L47" s="332" t="n">
        <v>500000</v>
      </c>
      <c r="M47" s="337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38">
        <f>SUM(I19:J47)</f>
        <v/>
      </c>
      <c r="K48" s="338" t="inlineStr">
        <is>
          <t>FOB</t>
        </is>
      </c>
      <c r="L48" s="339" t="n">
        <v>11592508</v>
      </c>
      <c r="M48" s="332" t="n"/>
      <c r="N48" s="340">
        <f>I48/2</f>
        <v/>
      </c>
      <c r="O48" s="332" t="n"/>
    </row>
    <row r="49">
      <c r="K49" s="338" t="inlineStr">
        <is>
          <t>FOB (N.C.V）</t>
        </is>
      </c>
      <c r="L49" s="332">
        <f>'Invoice-4 (TESTER)'!G14+'Invoice-5 (TESTER) '!G14</f>
        <v/>
      </c>
    </row>
    <row r="50">
      <c r="L50" s="332">
        <f>SUM(L48:L49)</f>
        <v/>
      </c>
      <c r="M50" s="332" t="n"/>
    </row>
    <row r="51" ht="18" customHeight="1" s="327">
      <c r="G51" s="19" t="inlineStr">
        <is>
          <t>K-S Eurasia Co., Ltd.</t>
        </is>
      </c>
      <c r="H51" s="19" t="n"/>
      <c r="I51" s="19" t="n"/>
      <c r="J51" s="20" t="n"/>
      <c r="K51" s="20" t="n"/>
      <c r="L51" s="339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37" t="n"/>
      <c r="M53" s="340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H15:J15"/>
    <mergeCell ref="I21:J21"/>
    <mergeCell ref="I43:J43"/>
    <mergeCell ref="H14:J14"/>
    <mergeCell ref="I24:J24"/>
    <mergeCell ref="I42:J42"/>
    <mergeCell ref="G11:J13"/>
    <mergeCell ref="H8:J8"/>
    <mergeCell ref="I33:J3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H4:J4"/>
    <mergeCell ref="I19:J19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zoomScale="70" zoomScaleNormal="70" zoomScaleSheetLayoutView="70" workbookViewId="0">
      <selection activeCell="I14" sqref="I14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3.375" customWidth="1" style="137" min="3" max="3"/>
    <col width="47.375" customWidth="1" style="137" min="4" max="4"/>
    <col width="14" customWidth="1" style="137" min="5" max="5"/>
    <col width="14.375" customWidth="1" style="341" min="6" max="6"/>
    <col width="21.625" customWidth="1" style="341" min="7" max="7"/>
    <col width="20.125" customWidth="1" style="341" min="8" max="8"/>
    <col width="16.625" customWidth="1" style="341" min="9" max="9"/>
    <col width="16" customWidth="1" style="341" min="10" max="10"/>
    <col width="37" customWidth="1" style="262" min="11" max="11"/>
    <col width="10.125" customWidth="1" style="233" min="12" max="12"/>
    <col width="28.375" customWidth="1" style="233" min="13" max="13"/>
    <col hidden="1" width="17.25" customWidth="1" style="233" min="14" max="14"/>
    <col width="14.75" customWidth="1" style="280" min="15" max="15"/>
    <col width="15.375" customWidth="1" style="137" min="16" max="16"/>
    <col width="18.625" customWidth="1" style="137" min="17" max="17"/>
    <col width="11.625" customWidth="1" style="137" min="18" max="18"/>
    <col width="16.375" customWidth="1" style="137" min="19" max="23"/>
    <col width="2.375" customWidth="1" style="137" min="24" max="29"/>
    <col width="9" customWidth="1" style="137" min="30" max="30"/>
    <col width="19.375" customWidth="1" style="137" min="31" max="31"/>
    <col width="9" customWidth="1" style="137" min="32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139" t="inlineStr">
        <is>
          <t>250701-MOS</t>
        </is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3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3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3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3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3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3" t="n"/>
    </row>
    <row r="13" ht="26.25" customHeight="1" s="327" thickBot="1">
      <c r="A13" s="180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32" t="inlineStr">
        <is>
          <t>Артикул</t>
        </is>
      </c>
      <c r="K13" s="261" t="inlineStr">
        <is>
          <t>Реквизиты ДС</t>
        </is>
      </c>
      <c r="L13" s="225" t="inlineStr">
        <is>
          <t>Марка (бренд) ДС</t>
        </is>
      </c>
      <c r="M13" s="225" t="inlineStr">
        <is>
          <t>Производель ДС</t>
        </is>
      </c>
      <c r="N13" s="279" t="inlineStr">
        <is>
          <t>Производ в ДС</t>
        </is>
      </c>
      <c r="O13" s="279" t="n"/>
    </row>
    <row r="14" ht="23.25" customHeight="1" s="327" thickBot="1">
      <c r="A14" s="350" t="inlineStr"/>
      <c r="B14" s="350" t="inlineStr">
        <is>
          <t>QUALITY 1st DERMA LASER SPECTER VCMAX MOISTURE 240ml</t>
        </is>
      </c>
      <c r="C14" s="350" t="inlineStr">
        <is>
          <t>QUALITY 1st DERMA LASER SPECTER VCMAX MOISTURE</t>
        </is>
      </c>
      <c r="D14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50" t="n">
        <v>53</v>
      </c>
      <c r="F14" s="350" t="n">
        <v>1250</v>
      </c>
      <c r="G14" s="350" t="n">
        <v>66250</v>
      </c>
      <c r="H14" s="350" t="inlineStr">
        <is>
          <t>0.28</t>
        </is>
      </c>
      <c r="I14" s="350" t="inlineStr">
        <is>
          <t>0</t>
        </is>
      </c>
      <c r="J14" s="350" t="inlineStr">
        <is>
          <t>QF117</t>
        </is>
      </c>
      <c r="K14" s="350" t="inlineStr">
        <is>
          <t>письмо № 525/25 от 25.07.2025 г.</t>
        </is>
      </c>
      <c r="L14" s="350" t="inlineStr">
        <is>
          <t>QUALITY 1st</t>
        </is>
      </c>
    </row>
    <row r="15">
      <c r="A15" s="350" t="inlineStr"/>
      <c r="B15" s="350" t="inlineStr">
        <is>
          <t>QUALITY 1st DERMA LASER ULTHERA CW</t>
        </is>
      </c>
      <c r="C15" s="350" t="inlineStr">
        <is>
          <t>QUALITY 1st DERMA LASER ULTHERA CW</t>
        </is>
      </c>
      <c r="D15" s="350" t="inlineStr">
        <is>
          <t>Сыворотка антивозрастная выравнивающая цвет кожи лица Ультера  CW дерма лазер QUALITY 1st</t>
        </is>
      </c>
      <c r="E15" s="350" t="n">
        <v>53</v>
      </c>
      <c r="F15" s="350" t="n">
        <v>1375</v>
      </c>
      <c r="G15" s="350" t="n">
        <v>72875</v>
      </c>
      <c r="H15" s="350" t="inlineStr">
        <is>
          <t>0.1</t>
        </is>
      </c>
      <c r="I15" s="350" t="inlineStr">
        <is>
          <t>0</t>
        </is>
      </c>
      <c r="J15" s="350" t="inlineStr">
        <is>
          <t>QF110</t>
        </is>
      </c>
      <c r="K15" s="350" t="inlineStr">
        <is>
          <t>ЕАЭС N RU Д-JP.РА04.В.84957/25 от 03.06.2025 действует до 02.06.2030</t>
        </is>
      </c>
      <c r="L15" s="350" t="inlineStr">
        <is>
          <t>QUALITY 1st</t>
        </is>
      </c>
    </row>
    <row r="16">
      <c r="A16" s="350" t="inlineStr"/>
      <c r="B16" s="350" t="inlineStr">
        <is>
          <t>QUALITY 1st THE DERMA GALACTOMYCES 7</t>
        </is>
      </c>
      <c r="C16" s="350" t="inlineStr">
        <is>
          <t>QUALITY 1st THE DERMA GALACTOMYCES.</t>
        </is>
      </c>
      <c r="D16" s="350" t="inlineStr">
        <is>
          <t>Маска с галактомисисом для дермы Quality 1st.</t>
        </is>
      </c>
      <c r="E16" s="350" t="n">
        <v>4</v>
      </c>
      <c r="F16" s="350" t="n">
        <v>335</v>
      </c>
      <c r="G16" s="350" t="n">
        <v>1340</v>
      </c>
      <c r="H16" s="350" t="inlineStr">
        <is>
          <t>0.164</t>
        </is>
      </c>
      <c r="I16" s="350" t="inlineStr">
        <is>
          <t>0</t>
        </is>
      </c>
      <c r="J16" s="350" t="inlineStr">
        <is>
          <t>Qf89</t>
        </is>
      </c>
      <c r="K16" s="350" t="inlineStr">
        <is>
          <t>ЕАЭС N RU Д-JP.РА04.В.17053/24  от 07.05.2024 действует до 06.05.2029</t>
        </is>
      </c>
      <c r="L16" s="350" t="inlineStr">
        <is>
          <t>Quality First</t>
        </is>
      </c>
    </row>
    <row r="17">
      <c r="A17" s="350" t="inlineStr"/>
      <c r="B17" s="350" t="inlineStr">
        <is>
          <t>QUALITY 1st THE DERMA BEST VC100 +RETINOL 5</t>
        </is>
      </c>
      <c r="C17" s="350" t="inlineStr">
        <is>
          <t>QUALITY 1st THE DERMA BEST VC100 +RETINOL 5.</t>
        </is>
      </c>
      <c r="D17" s="350" t="inlineStr">
        <is>
          <t>Омолаживающая маска БЭСТ для дермы с витамином С 100 + Ретинол QUALITY 1st.</t>
        </is>
      </c>
      <c r="E17" s="350" t="n">
        <v>4</v>
      </c>
      <c r="F17" s="350" t="n">
        <v>428</v>
      </c>
      <c r="G17" s="350" t="n">
        <v>1712</v>
      </c>
      <c r="H17" s="350" t="inlineStr">
        <is>
          <t>0.146</t>
        </is>
      </c>
      <c r="I17" s="350" t="inlineStr">
        <is>
          <t>0</t>
        </is>
      </c>
      <c r="J17" s="350" t="inlineStr">
        <is>
          <t>Qf87</t>
        </is>
      </c>
      <c r="K17" s="350" t="inlineStr">
        <is>
          <t>ЕАЭС N RU Д-JP.РА04.В.17053/24  от 07.05.2024 действует до 06.05.2029</t>
        </is>
      </c>
      <c r="L17" s="350" t="inlineStr">
        <is>
          <t>Quality First</t>
        </is>
      </c>
    </row>
    <row r="18">
      <c r="A18" s="350" t="inlineStr"/>
      <c r="B18" s="350" t="inlineStr">
        <is>
          <t>QUALITY 1st THE DERMA MASK 30</t>
        </is>
      </c>
      <c r="C18" s="350" t="inlineStr">
        <is>
          <t>QUALITY 1st THE DERMA MASK.</t>
        </is>
      </c>
      <c r="D18" s="350" t="inlineStr">
        <is>
          <t>Маска для дермы Quality 1st. 30 шт.</t>
        </is>
      </c>
      <c r="E18" s="350" t="n">
        <v>4</v>
      </c>
      <c r="F18" s="350" t="n">
        <v>1066</v>
      </c>
      <c r="G18" s="350" t="n">
        <v>4264</v>
      </c>
      <c r="H18" s="350" t="inlineStr">
        <is>
          <t>0.744</t>
        </is>
      </c>
      <c r="I18" s="350" t="inlineStr">
        <is>
          <t>0</t>
        </is>
      </c>
      <c r="J18" s="350" t="inlineStr">
        <is>
          <t>Qf86-30</t>
        </is>
      </c>
      <c r="K18" s="350" t="inlineStr">
        <is>
          <t>ЕАЭС N RU Д-JP.РА04.В.17053/24  от 07.05.2024 действует до 06.05.2029</t>
        </is>
      </c>
      <c r="L18" s="350" t="inlineStr">
        <is>
          <t>Quality First</t>
        </is>
      </c>
    </row>
    <row r="19">
      <c r="A19" s="350" t="inlineStr"/>
      <c r="B19" s="350" t="inlineStr">
        <is>
          <t>QUALITY 1st DERMA LASER SUPER GLUTATHIONE 100 7</t>
        </is>
      </c>
      <c r="C19" s="350" t="inlineStr">
        <is>
          <t>QUALITY 1st DERMA LASER SUPER GLUTATHIONE 100 7</t>
        </is>
      </c>
      <c r="D19" s="350" t="inlineStr">
        <is>
          <t>Маска дерма лазер омолаживающая суперглютатион 100 QUALITY 1st  7шт</t>
        </is>
      </c>
      <c r="E19" s="350" t="n">
        <v>42</v>
      </c>
      <c r="F19" s="350" t="n">
        <v>499</v>
      </c>
      <c r="G19" s="350" t="n">
        <v>20958</v>
      </c>
      <c r="H19" s="350" t="inlineStr">
        <is>
          <t>0.222</t>
        </is>
      </c>
      <c r="I19" s="350" t="inlineStr">
        <is>
          <t>0</t>
        </is>
      </c>
      <c r="J19" s="350" t="inlineStr">
        <is>
          <t>QF100</t>
        </is>
      </c>
      <c r="K19" s="350" t="inlineStr">
        <is>
          <t>ЕАЭС N RU Д-JP.РА04.В.88102/25   от 03.06.2025 действует до 02.06.2030</t>
        </is>
      </c>
      <c r="L19" s="350" t="inlineStr">
        <is>
          <t>QUALITY 1st</t>
        </is>
      </c>
    </row>
    <row r="20">
      <c r="A20" s="350" t="inlineStr"/>
      <c r="B20" s="350" t="inlineStr">
        <is>
          <t>QUALITY 1st DERMA LASER EX SUPER VC100 3</t>
        </is>
      </c>
      <c r="C20" s="350" t="inlineStr">
        <is>
          <t>QUALITY 1st DERMA LASER EX SUPER VC100.</t>
        </is>
      </c>
      <c r="D20" s="350" t="inlineStr">
        <is>
          <t>Маска дерма лазер экстра супер витамин С VC100.</t>
        </is>
      </c>
      <c r="E20" s="350" t="n">
        <v>32</v>
      </c>
      <c r="F20" s="350" t="n">
        <v>499</v>
      </c>
      <c r="G20" s="350" t="n">
        <v>15968</v>
      </c>
      <c r="H20" s="350" t="inlineStr">
        <is>
          <t>0.15</t>
        </is>
      </c>
      <c r="I20" s="350" t="inlineStr">
        <is>
          <t>0</t>
        </is>
      </c>
      <c r="J20" s="350" t="inlineStr">
        <is>
          <t>Qf98</t>
        </is>
      </c>
      <c r="K20" s="350" t="inlineStr">
        <is>
          <t>ЕАЭС N RU Д-JP.РА04.В.16955/24   от 07.05.2024 действует до 06.05.2030</t>
        </is>
      </c>
      <c r="L20" s="350" t="inlineStr">
        <is>
          <t>QUALITY 1st</t>
        </is>
      </c>
    </row>
    <row r="21">
      <c r="A21" s="350" t="inlineStr"/>
      <c r="B21" s="350" t="inlineStr">
        <is>
          <t>《Quality 1st》 GRANDMOIST HY100 32 will end of sale</t>
        </is>
      </c>
      <c r="C21" s="350" t="inlineStr">
        <is>
          <t>Quality 1st Grand Moist HY100</t>
        </is>
      </c>
      <c r="D21" s="350" t="inlineStr">
        <is>
          <t>Маска ультраувлажняющая на основе гиалуроновой кислоты Гранд Моист HY100</t>
        </is>
      </c>
      <c r="E21" s="350" t="n">
        <v>32</v>
      </c>
      <c r="F21" s="350" t="n">
        <v>1080</v>
      </c>
      <c r="G21" s="350" t="n">
        <v>34560</v>
      </c>
      <c r="H21" s="350" t="inlineStr">
        <is>
          <t>0.745</t>
        </is>
      </c>
      <c r="I21" s="350" t="inlineStr">
        <is>
          <t>0</t>
        </is>
      </c>
      <c r="J21" s="350" t="inlineStr">
        <is>
          <t>QF54</t>
        </is>
      </c>
      <c r="K21" s="350" t="inlineStr">
        <is>
          <t>ЕАЭС N RU Д-JP.РА01.В.66259/22 от 08.02.2022 действует до 06.02.2027</t>
        </is>
      </c>
      <c r="L21" s="350" t="inlineStr">
        <is>
          <t>Quality First</t>
        </is>
      </c>
    </row>
    <row r="22">
      <c r="A22" s="350" t="inlineStr"/>
      <c r="B22" s="350" t="inlineStr">
        <is>
          <t>《CBON》 FACIALIST SKIN  CONDITIONER Q 1.5ml</t>
        </is>
      </c>
      <c r="C22" s="350" t="inlineStr">
        <is>
          <t>Facialist Skin Conditioner</t>
        </is>
      </c>
      <c r="D22" s="350" t="inlineStr">
        <is>
          <t>Крем-эмульсия для кожи лица Фэшиалист</t>
        </is>
      </c>
      <c r="E22" s="350" t="n">
        <v>2</v>
      </c>
      <c r="F22" s="350" t="n">
        <v>55</v>
      </c>
      <c r="G22" s="350" t="n">
        <v>110</v>
      </c>
      <c r="H22" s="350" t="n"/>
      <c r="I22" s="350" t="inlineStr">
        <is>
          <t>0</t>
        </is>
      </c>
      <c r="J22" s="350" t="n"/>
      <c r="K22" s="350" t="inlineStr">
        <is>
          <t>ЕАЭС N RU Д-JP.РА01.В.71418/21 от 11.08.2021 действует до 10.08.2026</t>
        </is>
      </c>
      <c r="L22" s="350" t="inlineStr">
        <is>
          <t>C’BON</t>
        </is>
      </c>
    </row>
    <row r="23">
      <c r="A23" s="350" t="inlineStr"/>
      <c r="B23" s="350" t="inlineStr">
        <is>
          <t>《CBON》FACIALIST TREATMENT MASSERa 10g</t>
        </is>
      </c>
      <c r="C23" s="350" t="inlineStr">
        <is>
          <t>CBON FACIALIST TREATMENT MASSERa.</t>
        </is>
      </c>
      <c r="D23" s="350" t="inlineStr">
        <is>
          <t>CBON FACIALIST TREATMENT MASSERa. Демакияжный массажный крем Фэшиалист CBON.</t>
        </is>
      </c>
      <c r="E23" s="350" t="n">
        <v>2</v>
      </c>
      <c r="F23" s="350" t="n">
        <v>265</v>
      </c>
      <c r="G23" s="350" t="n">
        <v>530</v>
      </c>
      <c r="H23" s="350" t="n"/>
      <c r="I23" s="350" t="inlineStr">
        <is>
          <t>0</t>
        </is>
      </c>
      <c r="J23" s="350" t="n"/>
      <c r="K23" s="350" t="inlineStr">
        <is>
          <t>письмо 1068/24 от «19» декабря 2024 г.</t>
        </is>
      </c>
      <c r="L23" s="350" t="inlineStr">
        <is>
          <t>CBON</t>
        </is>
      </c>
    </row>
    <row r="24">
      <c r="A24" s="350" t="inlineStr"/>
      <c r="B24" s="350" t="inlineStr">
        <is>
          <t>《CBON》 FACIALIST SKIN  CONDITIONER Q</t>
        </is>
      </c>
      <c r="C24" s="350" t="inlineStr">
        <is>
          <t>Facialist Skin Conditioner</t>
        </is>
      </c>
      <c r="D24" s="350" t="inlineStr">
        <is>
          <t>Крем-эмульсия для кожи лица Фэшиалист</t>
        </is>
      </c>
      <c r="E24" s="350" t="n">
        <v>2</v>
      </c>
      <c r="F24" s="350" t="n">
        <v>2188</v>
      </c>
      <c r="G24" s="350" t="n">
        <v>4376</v>
      </c>
      <c r="H24" s="350" t="inlineStr">
        <is>
          <t>0.319</t>
        </is>
      </c>
      <c r="I24" s="350" t="inlineStr">
        <is>
          <t>0</t>
        </is>
      </c>
      <c r="J24" s="350" t="inlineStr">
        <is>
          <t>A0001105</t>
        </is>
      </c>
      <c r="K24" s="350" t="inlineStr">
        <is>
          <t>ЕАЭС N RU Д-JP.РА01.В.71418/21 от 11.08.2021 действует до 10.08.2026</t>
        </is>
      </c>
      <c r="L24" s="350" t="inlineStr">
        <is>
          <t>C’BON</t>
        </is>
      </c>
    </row>
    <row r="25">
      <c r="A25" s="350" t="inlineStr"/>
      <c r="B25" s="350" t="inlineStr">
        <is>
          <t>《CBON》 FACIALIST DUAL MOIST LOTION (300ml)</t>
        </is>
      </c>
      <c r="C25" s="350" t="inlineStr">
        <is>
          <t>Facialist Dual Moist Lotion</t>
        </is>
      </c>
      <c r="D25" s="350" t="inlineStr">
        <is>
          <t>Лосьон двойного увлажнения на основе сквалана Фэшиалист</t>
        </is>
      </c>
      <c r="E25" s="350" t="n">
        <v>43</v>
      </c>
      <c r="F25" s="350" t="n">
        <v>5688</v>
      </c>
      <c r="G25" s="350" t="n">
        <v>244584</v>
      </c>
      <c r="H25" s="350" t="inlineStr">
        <is>
          <t>0.377</t>
        </is>
      </c>
      <c r="I25" s="350" t="inlineStr">
        <is>
          <t>0</t>
        </is>
      </c>
      <c r="J25" s="350" t="inlineStr">
        <is>
          <t>A0001104</t>
        </is>
      </c>
      <c r="K25" s="350" t="inlineStr">
        <is>
          <t>ЕАЭС N RU Д-JP.РА01.В.64697/21 от 09.08.2021 действует до 08.08.2026</t>
        </is>
      </c>
      <c r="L25" s="350" t="inlineStr">
        <is>
          <t>C’BON</t>
        </is>
      </c>
    </row>
    <row r="26">
      <c r="A26" s="350" t="inlineStr"/>
      <c r="B26" s="350" t="inlineStr">
        <is>
          <t>《CBON》 FACIALIST DUAL MOIST LOTION Q  (120ml)</t>
        </is>
      </c>
      <c r="C26" s="350" t="inlineStr">
        <is>
          <t>Facialist Dual Moist Lotion</t>
        </is>
      </c>
      <c r="D26" s="350" t="inlineStr">
        <is>
          <t>Лосьон двойного увлажнения на основе сквалана Фэшиалист</t>
        </is>
      </c>
      <c r="E26" s="350" t="n">
        <v>43</v>
      </c>
      <c r="F26" s="350" t="n">
        <v>2625</v>
      </c>
      <c r="G26" s="350" t="n">
        <v>112875</v>
      </c>
      <c r="H26" s="350" t="inlineStr">
        <is>
          <t>0.272</t>
        </is>
      </c>
      <c r="I26" s="350" t="inlineStr">
        <is>
          <t>0</t>
        </is>
      </c>
      <c r="J26" s="350" t="inlineStr">
        <is>
          <t>A0001103</t>
        </is>
      </c>
      <c r="K26" s="350" t="inlineStr">
        <is>
          <t>ЕАЭС N RU Д-JP.РА01.В.64697/21 от 09.08.2021 действует до 08.08.2026</t>
        </is>
      </c>
      <c r="L26" s="350" t="inlineStr">
        <is>
          <t>C’BON</t>
        </is>
      </c>
    </row>
    <row r="27">
      <c r="A27" s="350" t="inlineStr"/>
      <c r="B27" s="350" t="inlineStr">
        <is>
          <t>《CBON》 ABILITY MOIST GEL</t>
        </is>
      </c>
      <c r="C27" s="350" t="inlineStr">
        <is>
          <t>C'BON Ability Moist Gel</t>
        </is>
      </c>
      <c r="D27" s="350" t="inlineStr">
        <is>
          <t>Гель увлажняющий Абилити</t>
        </is>
      </c>
      <c r="E27" s="350" t="n">
        <v>653</v>
      </c>
      <c r="F27" s="350" t="n">
        <v>2188</v>
      </c>
      <c r="G27" s="350" t="n">
        <v>1428764</v>
      </c>
      <c r="H27" s="350" t="inlineStr">
        <is>
          <t>0.143</t>
        </is>
      </c>
      <c r="I27" s="350" t="inlineStr">
        <is>
          <t>0</t>
        </is>
      </c>
      <c r="J27" s="350" t="inlineStr">
        <is>
          <t>A0001804</t>
        </is>
      </c>
      <c r="K27" s="350" t="inlineStr">
        <is>
          <t>ЕАЭС N RU Д-JP.РА01.В.49606/21 от 02.08.2021 действует до 01.08.2026</t>
        </is>
      </c>
      <c r="L27" s="350" t="inlineStr">
        <is>
          <t>C’BON</t>
        </is>
      </c>
    </row>
    <row r="28">
      <c r="A28" s="350" t="inlineStr"/>
      <c r="B28" s="350" t="inlineStr">
        <is>
          <t>《RELENT PRO》La Cerarl Doreor Cleansing 270g (Остаток 105)</t>
        </is>
      </c>
      <c r="C28" s="350" t="inlineStr">
        <is>
          <t>La Cerarl Doreor Cleansing</t>
        </is>
      </c>
      <c r="D28" s="350" t="inlineStr">
        <is>
          <t>Демакияжный крем для лица Ла Серарл Дореор</t>
        </is>
      </c>
      <c r="E28" s="350" t="n">
        <v>565</v>
      </c>
      <c r="F28" s="350" t="n">
        <v>6234</v>
      </c>
      <c r="G28" s="350" t="n">
        <v>3522210</v>
      </c>
      <c r="H28" s="350" t="n"/>
      <c r="I28" s="350" t="n"/>
      <c r="J28" s="350" t="inlineStr">
        <is>
          <t>B5457RP270</t>
        </is>
      </c>
      <c r="K28" s="350" t="inlineStr">
        <is>
          <t>ЕАЭС N RU Д-JP.РА03.В.90112/22 от 31.05.2022 действует до 29.05.2027</t>
        </is>
      </c>
      <c r="L28" s="350" t="inlineStr">
        <is>
          <t>Relent</t>
        </is>
      </c>
    </row>
    <row r="29">
      <c r="A29" s="350" t="inlineStr"/>
      <c r="B29" s="350" t="inlineStr">
        <is>
          <t>《Relent》La Cerarl Doreor Body Shampoo</t>
        </is>
      </c>
      <c r="C29" s="350" t="inlineStr">
        <is>
          <t>La Cerarl Doreor Body Shampoo</t>
        </is>
      </c>
      <c r="D29" s="350" t="inlineStr">
        <is>
          <t>Шампунь для тела Ла Сераль</t>
        </is>
      </c>
      <c r="E29" s="350" t="n">
        <v>66</v>
      </c>
      <c r="F29" s="350" t="n">
        <v>1368</v>
      </c>
      <c r="G29" s="350" t="n">
        <v>90288</v>
      </c>
      <c r="H29" s="350" t="inlineStr">
        <is>
          <t>0.603</t>
        </is>
      </c>
      <c r="I29" s="350" t="inlineStr">
        <is>
          <t>0</t>
        </is>
      </c>
      <c r="J29" s="350" t="inlineStr">
        <is>
          <t>5802536</t>
        </is>
      </c>
      <c r="K29" s="350" t="inlineStr">
        <is>
          <t>ЕАЭС N RU Д-JP.РА09.В.81775/23 от 17.11.2023 действует до 16.11.2028</t>
        </is>
      </c>
      <c r="L29" s="350" t="inlineStr">
        <is>
          <t>Relent</t>
        </is>
      </c>
    </row>
    <row r="30">
      <c r="A30" s="350" t="inlineStr"/>
      <c r="B30" s="350" t="inlineStr">
        <is>
          <t>《Relent》La Cerarl Doreor Milk 80ml</t>
        </is>
      </c>
      <c r="C30" s="350" t="inlineStr">
        <is>
          <t>La Cerarl Doreor Milk</t>
        </is>
      </c>
      <c r="D30" s="350" t="inlineStr">
        <is>
          <t>Молочко «Ла Серарл»</t>
        </is>
      </c>
      <c r="E30" s="350" t="n">
        <v>464</v>
      </c>
      <c r="F30" s="350" t="n">
        <v>3586</v>
      </c>
      <c r="G30" s="350" t="n">
        <v>1663904</v>
      </c>
      <c r="H30" s="350" t="inlineStr">
        <is>
          <t>0.233</t>
        </is>
      </c>
      <c r="I30" s="350" t="inlineStr">
        <is>
          <t>0</t>
        </is>
      </c>
      <c r="J30" s="350" t="inlineStr">
        <is>
          <t>B5355R</t>
        </is>
      </c>
      <c r="K30" s="350" t="inlineStr">
        <is>
          <t>ЕАЭС N RU Д-JP.РА12.В.00545/24 от 28.12.2024 действует до 27.12.2029</t>
        </is>
      </c>
      <c r="L30" s="350" t="inlineStr">
        <is>
          <t>RELENT</t>
        </is>
      </c>
    </row>
    <row r="31">
      <c r="A31" s="350" t="inlineStr"/>
      <c r="B31" s="350" t="inlineStr">
        <is>
          <t>《Relent》La Cerarl Doreor serum 30ml</t>
        </is>
      </c>
      <c r="C31" s="350" t="inlineStr">
        <is>
          <t>La Cerarl Doreor Serum</t>
        </is>
      </c>
      <c r="D31" s="350" t="inlineStr">
        <is>
          <t>Эссенция «Ла Серарл Дореор»</t>
        </is>
      </c>
      <c r="E31" s="350" t="n">
        <v>64</v>
      </c>
      <c r="F31" s="350" t="n">
        <v>3188</v>
      </c>
      <c r="G31" s="350" t="n">
        <v>204032</v>
      </c>
      <c r="H31" s="350" t="inlineStr">
        <is>
          <t>0.116</t>
        </is>
      </c>
      <c r="I31" s="350" t="inlineStr">
        <is>
          <t>0</t>
        </is>
      </c>
      <c r="J31" s="350" t="inlineStr">
        <is>
          <t>B5359R</t>
        </is>
      </c>
      <c r="K31" s="350" t="inlineStr">
        <is>
          <t>ЕАЭС N RU Д-JP.РА01.В.71997/21 от 11.08.2021 действует до 10.08.2026</t>
        </is>
      </c>
      <c r="L31" s="350" t="inlineStr">
        <is>
          <t>RELENT</t>
        </is>
      </c>
    </row>
    <row r="32">
      <c r="A32" s="350" t="inlineStr"/>
      <c r="B32" s="350" t="inlineStr">
        <is>
          <t>《Salon de Flouveil》GRAND FLOUVEIL Treatment Foam</t>
        </is>
      </c>
      <c r="C32" s="350" t="inlineStr">
        <is>
          <t>GRAND FLOUVEIL Treatment Foam</t>
        </is>
      </c>
      <c r="D32" s="350" t="inlineStr">
        <is>
          <t>Пенка для умывания Гранд Флоувеил</t>
        </is>
      </c>
      <c r="E32" s="350" t="n">
        <v>4</v>
      </c>
      <c r="F32" s="350" t="n">
        <v>3985</v>
      </c>
      <c r="G32" s="350" t="n">
        <v>15940</v>
      </c>
      <c r="H32" s="350" t="inlineStr">
        <is>
          <t>0.153</t>
        </is>
      </c>
      <c r="I32" s="350" t="inlineStr">
        <is>
          <t>0</t>
        </is>
      </c>
      <c r="J32" s="350" t="inlineStr">
        <is>
          <t>GFF100</t>
        </is>
      </c>
      <c r="K32" s="350" t="inlineStr">
        <is>
          <t>ЕАЭС N RU Д-JP.РА01.В.65922/21 от 09.08.2021 действует до 08.08.2026</t>
        </is>
      </c>
      <c r="L32" s="350" t="inlineStr">
        <is>
          <t>Salon de Flouveil</t>
        </is>
      </c>
    </row>
    <row r="33">
      <c r="A33" s="350" t="inlineStr"/>
      <c r="B33" s="350" t="inlineStr">
        <is>
          <t>《Salon de Flouveil》RC Emulsion</t>
        </is>
      </c>
      <c r="C33" s="350" t="inlineStr">
        <is>
          <t>Royalle Club Extra Rich Emulsion</t>
        </is>
      </c>
      <c r="D33" s="350" t="inlineStr">
        <is>
          <t>Ультрапитательная эмульсия для лица «Роял Клаб»</t>
        </is>
      </c>
      <c r="E33" s="350" t="n">
        <v>45</v>
      </c>
      <c r="F33" s="350" t="n">
        <v>4373</v>
      </c>
      <c r="G33" s="350" t="n">
        <v>196785</v>
      </c>
      <c r="H33" s="350" t="inlineStr">
        <is>
          <t>0.134</t>
        </is>
      </c>
      <c r="I33" s="350" t="inlineStr">
        <is>
          <t>0</t>
        </is>
      </c>
      <c r="J33" s="350" t="inlineStr">
        <is>
          <t>RC125</t>
        </is>
      </c>
      <c r="K33" s="350" t="inlineStr">
        <is>
          <t>ЕАЭС N RU Д-JP.НВ15.В.04681/19 от 27.12.2019 действует до 26.12.2024</t>
        </is>
      </c>
      <c r="L33" s="350" t="inlineStr">
        <is>
          <t>Salon de Flouveil</t>
        </is>
      </c>
    </row>
    <row r="34">
      <c r="A34" s="350" t="inlineStr"/>
      <c r="B34" s="350" t="inlineStr">
        <is>
          <t>《Salon de Flouveil》EF Emulsion</t>
        </is>
      </c>
      <c r="C34" s="350" t="inlineStr">
        <is>
          <t>EF 77 Resty Emulsion</t>
        </is>
      </c>
      <c r="D34" s="350" t="inlineStr">
        <is>
          <t>Релаксирующая эмульсия ЕФ-77</t>
        </is>
      </c>
      <c r="E34" s="350" t="n">
        <v>23</v>
      </c>
      <c r="F34" s="350" t="n">
        <v>2192</v>
      </c>
      <c r="G34" s="350" t="n">
        <v>50416</v>
      </c>
      <c r="H34" s="350" t="inlineStr">
        <is>
          <t>0.111</t>
        </is>
      </c>
      <c r="I34" s="350" t="inlineStr">
        <is>
          <t>0</t>
        </is>
      </c>
      <c r="J34" s="350" t="inlineStr">
        <is>
          <t>0045F</t>
        </is>
      </c>
      <c r="K34" s="350" t="inlineStr">
        <is>
          <t>ЕАЭС N RU Д-JP.НВ15.В.04681/19 от 27.12.2019 действует до 26.12.2026</t>
        </is>
      </c>
      <c r="L34" s="350" t="inlineStr">
        <is>
          <t>Salon de Flouveil</t>
        </is>
      </c>
    </row>
    <row r="35">
      <c r="A35" s="350" t="inlineStr"/>
      <c r="B35" s="350" t="inlineStr">
        <is>
          <t>《Salon de Flouveil》EF Cleansing</t>
        </is>
      </c>
      <c r="C35" s="350" t="inlineStr">
        <is>
          <t>EF 77 Resty Cleansing</t>
        </is>
      </c>
      <c r="D35" s="350" t="inlineStr">
        <is>
          <t>Демакияжный релаксирующий крем «ЕФ-77»</t>
        </is>
      </c>
      <c r="E35" s="350" t="n">
        <v>3</v>
      </c>
      <c r="F35" s="350" t="n">
        <v>1793</v>
      </c>
      <c r="G35" s="350" t="n">
        <v>5379</v>
      </c>
      <c r="H35" s="350" t="inlineStr">
        <is>
          <t>0.12</t>
        </is>
      </c>
      <c r="I35" s="350" t="inlineStr">
        <is>
          <t>0</t>
        </is>
      </c>
      <c r="J35" s="350" t="inlineStr">
        <is>
          <t>0042F</t>
        </is>
      </c>
      <c r="K35" s="350" t="inlineStr">
        <is>
          <t>ЕАЭС N RU Д-JP.НВ15.В.04683/19 от 27.12.2019 действует до 26.12.2024</t>
        </is>
      </c>
      <c r="L35" s="350" t="inlineStr">
        <is>
          <t>Salon de Flouveil</t>
        </is>
      </c>
    </row>
    <row r="36">
      <c r="A36" s="165" t="n"/>
      <c r="B36" s="317" t="n"/>
      <c r="C36" s="328" t="n"/>
      <c r="D36" s="166" t="inlineStr">
        <is>
          <t xml:space="preserve">   Sub Total ①</t>
        </is>
      </c>
      <c r="E36" s="351" t="n">
        <v>2203</v>
      </c>
      <c r="F36" s="352" t="n">
        <v>46260</v>
      </c>
      <c r="G36" s="353" t="n">
        <v>7758120</v>
      </c>
      <c r="H36" s="354" t="n">
        <v>5.132</v>
      </c>
      <c r="I36" s="354" t="n">
        <v>0</v>
      </c>
      <c r="J36" s="355" t="n"/>
      <c r="R36" s="137">
        <f>SUM(#REF!)</f>
        <v/>
      </c>
    </row>
    <row r="37"/>
    <row r="38">
      <c r="I38" s="356" t="n"/>
    </row>
    <row r="39">
      <c r="I39" s="357">
        <f>SUM(#REF!)</f>
        <v/>
      </c>
    </row>
    <row r="40">
      <c r="I40" s="357">
        <f>I14-I17</f>
        <v/>
      </c>
    </row>
    <row r="41">
      <c r="I41" s="357">
        <f>I18+'Invoice-4 (TESTER)'!I14</f>
        <v/>
      </c>
    </row>
    <row r="42"/>
    <row r="43">
      <c r="I43" s="356" t="n"/>
    </row>
    <row r="44">
      <c r="I44" s="358" t="n"/>
    </row>
  </sheetData>
  <autoFilter ref="A13:M14"/>
  <mergeCells count="2">
    <mergeCell ref="B36:C36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37" min="1" max="1"/>
    <col width="53.375" customWidth="1" style="5" min="2" max="2"/>
    <col width="21.875" customWidth="1" style="137" min="3" max="3"/>
    <col width="47.375" customWidth="1" style="137" min="4" max="4"/>
    <col width="10.25" customWidth="1" style="137" min="5" max="5"/>
    <col width="16.25" customWidth="1" style="341" min="6" max="6"/>
    <col width="18.25" customWidth="1" style="341" min="7" max="7"/>
    <col width="14.375" customWidth="1" style="341" min="8" max="8"/>
    <col width="15" customWidth="1" style="341" min="9" max="9"/>
    <col width="20.375" customWidth="1" style="341" min="10" max="10"/>
    <col width="34" customWidth="1" style="264" min="11" max="11"/>
    <col width="14.25" bestFit="1" customWidth="1" style="233" min="12" max="12"/>
    <col width="19.375" customWidth="1" style="233" min="13" max="13"/>
    <col hidden="1" width="19.375" customWidth="1" style="233" min="14" max="14"/>
    <col width="15.25" customWidth="1" style="280" min="15" max="15"/>
    <col width="9" customWidth="1" style="137" min="16" max="16"/>
    <col width="7.375" customWidth="1" style="137" min="17" max="17"/>
    <col width="11" customWidth="1" style="137" min="18" max="18"/>
    <col width="2.375" customWidth="1" style="137" min="19" max="21"/>
    <col width="11.625" customWidth="1" style="137" min="22" max="22"/>
    <col width="19.875" customWidth="1" style="137" min="23" max="23"/>
    <col width="16.375" customWidth="1" style="137" min="24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3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4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78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6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7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6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16.5" customHeight="1" s="327" thickBot="1">
      <c r="A13" s="232" t="n"/>
      <c r="B13" s="240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Производ В ДС</t>
        </is>
      </c>
      <c r="O13" s="279" t="n"/>
      <c r="P13" s="186" t="n"/>
    </row>
    <row r="14" ht="23.25" customHeight="1" s="327" thickBot="1">
      <c r="A14" s="350" t="inlineStr"/>
      <c r="B14" s="350" t="inlineStr">
        <is>
          <t>《ROSY DROP》WRINKLE SERUM(mini pouch) (N.C.V)</t>
        </is>
      </c>
      <c r="C14" s="350" t="inlineStr">
        <is>
          <t>Rosy Drop Wrinkle Serum</t>
        </is>
      </c>
      <c r="D14" s="350" t="inlineStr">
        <is>
          <t>Эссенция против морщин</t>
        </is>
      </c>
      <c r="E14" s="350" t="n">
        <v>53</v>
      </c>
      <c r="F14" s="350" t="n">
        <v>10</v>
      </c>
      <c r="G14" s="350" t="n">
        <v>530</v>
      </c>
      <c r="H14" s="350" t="inlineStr">
        <is>
          <t>0.01</t>
        </is>
      </c>
      <c r="I14" s="350" t="inlineStr">
        <is>
          <t>0</t>
        </is>
      </c>
      <c r="J14" s="350" t="inlineStr">
        <is>
          <t>RD03S</t>
        </is>
      </c>
      <c r="K14" s="350" t="inlineStr">
        <is>
          <t>ЕАЭС N RU Д-JP.НВ32.В.12206/20 от 14.08.2020 действует до 13.08.2025</t>
        </is>
      </c>
      <c r="L14" s="350" t="inlineStr">
        <is>
          <t>Rosy Drop</t>
        </is>
      </c>
    </row>
    <row r="15" ht="27" customHeight="1" s="327">
      <c r="A15" s="350" t="inlineStr"/>
      <c r="B15" s="350" t="inlineStr">
        <is>
          <t>《SKINIMALIST》GRANA AMPULE NEW!</t>
        </is>
      </c>
      <c r="C15" s="350" t="inlineStr">
        <is>
          <t>SKINIMALIST GRANA AMPULE.</t>
        </is>
      </c>
      <c r="D15" s="350" t="inlineStr">
        <is>
          <t>SKINIMALIST GRANA AMPULE. Омолаживающая ампула на основе ретинола Скинималист.</t>
        </is>
      </c>
      <c r="E15" s="350" t="n">
        <v>4</v>
      </c>
      <c r="F15" s="350" t="n">
        <v>3059</v>
      </c>
      <c r="G15" s="350" t="n">
        <v>12236</v>
      </c>
      <c r="H15" s="350" t="inlineStr">
        <is>
          <t>0.1</t>
        </is>
      </c>
      <c r="I15" s="350" t="inlineStr">
        <is>
          <t>0</t>
        </is>
      </c>
      <c r="J15" s="350" t="inlineStr">
        <is>
          <t>SK04</t>
        </is>
      </c>
      <c r="K15" s="350" t="inlineStr">
        <is>
          <t>письмо 1070/24 от «19» декабря 2024 г.</t>
        </is>
      </c>
      <c r="L15" s="350" t="inlineStr">
        <is>
          <t>SKINIMALOST</t>
        </is>
      </c>
    </row>
    <row r="16" ht="18.75" customHeight="1" s="327">
      <c r="A16" s="350" t="inlineStr"/>
      <c r="B16" s="350" t="inlineStr">
        <is>
          <t>《B-10》MESO BODY &amp; LEG CREAM</t>
        </is>
      </c>
      <c r="C16" s="350" t="inlineStr">
        <is>
          <t>Be-10 MESO BODY &amp; LEG CREAM</t>
        </is>
      </c>
      <c r="D16" s="350" t="inlineStr">
        <is>
          <t>Скульптурирующий крем для ног и тела «Be-10»</t>
        </is>
      </c>
      <c r="E16" s="350" t="n">
        <v>4</v>
      </c>
      <c r="F16" s="350" t="n">
        <v>4375</v>
      </c>
      <c r="G16" s="350" t="n">
        <v>17500</v>
      </c>
      <c r="H16" s="350" t="inlineStr">
        <is>
          <t>0.18</t>
        </is>
      </c>
      <c r="I16" s="350" t="inlineStr">
        <is>
          <t>0</t>
        </is>
      </c>
      <c r="J16" s="350" t="inlineStr">
        <is>
          <t>B1003</t>
        </is>
      </c>
      <c r="K16" s="350" t="inlineStr">
        <is>
          <t>ЕАЭС N RU Д-JP.РА09.В.12052/22 от 15.12.2022 действует до 14.12.2027</t>
        </is>
      </c>
      <c r="L16" s="350" t="inlineStr">
        <is>
          <t>B-10</t>
        </is>
      </c>
    </row>
    <row r="17">
      <c r="A17" s="350" t="inlineStr"/>
      <c r="B17" s="350" t="inlineStr">
        <is>
          <t>《Cosmepro》Premium Fruit Sorbet Body Massage Salt Grape Fruits..</t>
        </is>
      </c>
      <c r="C17" s="350" t="inlineStr">
        <is>
          <t>Premium Fruit Sorbet Body Massage Salt Grape fruits</t>
        </is>
      </c>
      <c r="D17" s="350" t="inlineStr">
        <is>
          <t>Премиальный фруктовый скраб - сорбет для тела на основе соли «Грейпфрут»</t>
        </is>
      </c>
      <c r="E17" s="350" t="n">
        <v>54</v>
      </c>
      <c r="F17" s="350" t="n">
        <v>732</v>
      </c>
      <c r="G17" s="350" t="n">
        <v>39528</v>
      </c>
      <c r="H17" s="350" t="inlineStr">
        <is>
          <t>0.52</t>
        </is>
      </c>
      <c r="I17" s="350" t="inlineStr">
        <is>
          <t>37.44</t>
        </is>
      </c>
      <c r="J17" s="350" t="inlineStr">
        <is>
          <t>CP0004</t>
        </is>
      </c>
      <c r="K17" s="350" t="inlineStr">
        <is>
          <t>ЕАЭС N RU Д-JP.РА02.В.76814/23 от 27.03.2023 действует до 26.03.2028</t>
        </is>
      </c>
      <c r="L17" s="350" t="inlineStr">
        <is>
          <t>COSMEPRO</t>
        </is>
      </c>
    </row>
    <row r="18">
      <c r="A18" s="350" t="inlineStr"/>
      <c r="B18" s="350" t="inlineStr">
        <is>
          <t>Zephyrien Mask Seal</t>
        </is>
      </c>
      <c r="C18" s="350" t="inlineStr">
        <is>
          <t>Zephyrien Mask Seal</t>
        </is>
      </c>
      <c r="D18" s="350" t="inlineStr">
        <is>
          <t>Термомоделирующая гипсовая маска MEROS</t>
        </is>
      </c>
      <c r="E18" s="350" t="n">
        <v>4</v>
      </c>
      <c r="F18" s="350" t="n">
        <v>1250</v>
      </c>
      <c r="G18" s="350" t="n">
        <v>5000</v>
      </c>
      <c r="H18" s="350" t="inlineStr">
        <is>
          <t>0.516</t>
        </is>
      </c>
      <c r="I18" s="350" t="inlineStr">
        <is>
          <t>0</t>
        </is>
      </c>
      <c r="J18" s="350" t="inlineStr">
        <is>
          <t>ID27</t>
        </is>
      </c>
      <c r="K18" s="350" t="inlineStr">
        <is>
          <t>письмо № 529/25 от 25.07.2025 г.</t>
        </is>
      </c>
      <c r="L18" s="350" t="inlineStr">
        <is>
          <t>MEROS</t>
        </is>
      </c>
    </row>
    <row r="19">
      <c r="A19" s="350" t="inlineStr"/>
      <c r="B19" s="350" t="inlineStr">
        <is>
          <t>ID CARE HAIR COLOR SHAMPOO 700ml</t>
        </is>
      </c>
      <c r="C19" s="350" t="inlineStr">
        <is>
          <t>ID CARE HAIR COLOR SHAMPOO</t>
        </is>
      </c>
      <c r="D19" s="350" t="inlineStr">
        <is>
          <t>Восстанавливающий шампунь для окрашенных волос</t>
        </is>
      </c>
      <c r="E19" s="350" t="n">
        <v>54</v>
      </c>
      <c r="F19" s="350" t="n">
        <v>1221</v>
      </c>
      <c r="G19" s="350" t="n">
        <v>65934</v>
      </c>
      <c r="H19" s="350" t="inlineStr">
        <is>
          <t>0.75</t>
        </is>
      </c>
      <c r="I19" s="350" t="inlineStr">
        <is>
          <t>0</t>
        </is>
      </c>
      <c r="J19" s="350" t="inlineStr">
        <is>
          <t>ID17</t>
        </is>
      </c>
      <c r="K19" s="350" t="inlineStr">
        <is>
          <t>ЕАЭС N RU Д-JP.НВ42.В.10723/20 от 03.11.2020 действует до 02.11.2025</t>
        </is>
      </c>
      <c r="L19" s="350" t="inlineStr">
        <is>
          <t>Meros Cosmetics</t>
        </is>
      </c>
    </row>
    <row r="20">
      <c r="A20" s="350" t="inlineStr"/>
      <c r="B20" s="350" t="inlineStr">
        <is>
          <t>MOTHERMO  Re.vive Hair Serum</t>
        </is>
      </c>
      <c r="C20" s="350" t="inlineStr">
        <is>
          <t>LABO + Mothermo GF RE.Vive Hair Serum</t>
        </is>
      </c>
      <c r="D20" s="350" t="inlineStr">
        <is>
          <t>LABO + Mothermo GF Восстанавливающий серум для волос</t>
        </is>
      </c>
      <c r="E20" s="350" t="n">
        <v>5</v>
      </c>
      <c r="F20" s="350" t="n">
        <v>3329</v>
      </c>
      <c r="G20" s="350" t="n">
        <v>16645</v>
      </c>
      <c r="H20" s="350" t="inlineStr">
        <is>
          <t>0.144</t>
        </is>
      </c>
      <c r="I20" s="350" t="inlineStr">
        <is>
          <t>0</t>
        </is>
      </c>
      <c r="J20" s="350" t="inlineStr">
        <is>
          <t>LB12</t>
        </is>
      </c>
      <c r="K20" s="350" t="inlineStr">
        <is>
          <t>ЕАЭС N RU Д-JP.РА02.В.76955/23 от 27.03.2023 действует до 26.03.2028</t>
        </is>
      </c>
      <c r="L20" s="350" t="n"/>
    </row>
    <row r="21">
      <c r="A21" s="350" t="inlineStr"/>
      <c r="B21" s="350" t="inlineStr">
        <is>
          <t>ESTLABO   PEEL  OFF  PACK  WHITE  SET СНЯТО С ПР-ВА</t>
        </is>
      </c>
      <c r="C21" s="350" t="inlineStr">
        <is>
          <t>EST LABO PEEL OFF PACK WHITE SET</t>
        </is>
      </c>
      <c r="D21" s="350" t="inlineStr">
        <is>
          <t>Альгинатная маска выравнивающая цвет кожи лица EST LABO</t>
        </is>
      </c>
      <c r="E21" s="350" t="n">
        <v>54</v>
      </c>
      <c r="F21" s="350" t="n">
        <v>3329</v>
      </c>
      <c r="G21" s="350" t="n">
        <v>179766</v>
      </c>
      <c r="H21" s="350" t="n"/>
      <c r="I21" s="350" t="inlineStr">
        <is>
          <t>0</t>
        </is>
      </c>
      <c r="J21" s="350" t="inlineStr">
        <is>
          <t>EST25</t>
        </is>
      </c>
      <c r="K21" s="350" t="inlineStr">
        <is>
          <t>ЕАЭС N RU Д-JP.АБ47.В.08815/20 от 09.09.2020 действует до 08.09.2025</t>
        </is>
      </c>
      <c r="L21" s="350" t="inlineStr">
        <is>
          <t>CBS Cosmetics</t>
        </is>
      </c>
    </row>
    <row r="22">
      <c r="A22" s="350" t="inlineStr"/>
      <c r="B22" s="350" t="inlineStr">
        <is>
          <t>ESTLABO   FINISHING  ESSENCE</t>
        </is>
      </c>
      <c r="C22" s="350" t="inlineStr">
        <is>
          <t>EST LABO FINISHING ESSENCE</t>
        </is>
      </c>
      <c r="D22" s="350" t="inlineStr">
        <is>
          <t>Увлажняющая лифтинговая многофункциональная эссенция EST LABO</t>
        </is>
      </c>
      <c r="E22" s="350" t="n">
        <v>54</v>
      </c>
      <c r="F22" s="350" t="n">
        <v>3250</v>
      </c>
      <c r="G22" s="350" t="n">
        <v>175500</v>
      </c>
      <c r="H22" s="350" t="inlineStr">
        <is>
          <t>0.19</t>
        </is>
      </c>
      <c r="I22" s="350" t="inlineStr">
        <is>
          <t>0</t>
        </is>
      </c>
      <c r="J22" s="350" t="inlineStr">
        <is>
          <t>EST15</t>
        </is>
      </c>
      <c r="K22" s="350" t="inlineStr">
        <is>
          <t>ЕАЭС N RU Д-JP.НВ32.В.13611/20 от 14.09.2020 действует до 13.09.2025</t>
        </is>
      </c>
      <c r="L22" s="350" t="inlineStr">
        <is>
          <t>CBS Cosmetics</t>
        </is>
      </c>
    </row>
    <row r="23">
      <c r="A23" s="350" t="inlineStr"/>
      <c r="B23" s="350" t="inlineStr">
        <is>
          <t>ESTLABO   ORIGINAL  MIX  OIL 300ml</t>
        </is>
      </c>
      <c r="C23" s="350" t="inlineStr">
        <is>
          <t>EST LABO ORIGINAL MIX OIL</t>
        </is>
      </c>
      <c r="D23" s="350" t="inlineStr">
        <is>
          <t>EST LABO ORIGINAL MIX OIL.Аутентичное массажное масло. 300 мл. EST LABO</t>
        </is>
      </c>
      <c r="E23" s="350" t="n">
        <v>32</v>
      </c>
      <c r="F23" s="350" t="n">
        <v>2113</v>
      </c>
      <c r="G23" s="350" t="n">
        <v>67616</v>
      </c>
      <c r="H23" s="350" t="inlineStr">
        <is>
          <t>0.33</t>
        </is>
      </c>
      <c r="I23" s="350" t="inlineStr">
        <is>
          <t>0</t>
        </is>
      </c>
      <c r="J23" s="350" t="inlineStr">
        <is>
          <t>EST10-300</t>
        </is>
      </c>
      <c r="K23" s="350" t="inlineStr">
        <is>
          <t>ЕАЭС N RU Д-JP.АБ47.В.08752/20 от 08.09.2020 действует до 07.09.2025</t>
        </is>
      </c>
      <c r="L23" s="350" t="inlineStr">
        <is>
          <t>CBS Cosmetics</t>
        </is>
      </c>
    </row>
    <row r="24">
      <c r="A24" s="350" t="inlineStr"/>
      <c r="B24" s="350" t="inlineStr">
        <is>
          <t>ESTLABO   FRESHENER  LOTION</t>
        </is>
      </c>
      <c r="C24" s="350" t="inlineStr">
        <is>
          <t>EST LABO FRESHENER LOTION</t>
        </is>
      </c>
      <c r="D24" s="350" t="inlineStr">
        <is>
          <t>Освежающий лосьон EST LABO</t>
        </is>
      </c>
      <c r="E24" s="350" t="n">
        <v>32</v>
      </c>
      <c r="F24" s="350" t="n">
        <v>1625</v>
      </c>
      <c r="G24" s="350" t="n">
        <v>52000</v>
      </c>
      <c r="H24" s="350" t="inlineStr">
        <is>
          <t>0.58</t>
        </is>
      </c>
      <c r="I24" s="350" t="inlineStr">
        <is>
          <t>0</t>
        </is>
      </c>
      <c r="J24" s="350" t="inlineStr">
        <is>
          <t>EST08</t>
        </is>
      </c>
      <c r="K24" s="350" t="inlineStr">
        <is>
          <t>ЕАЭС N RU Д-JP.АБ47.В.08734/20 от 08.09.2020 действует до 07.09.2025</t>
        </is>
      </c>
      <c r="L24" s="350" t="inlineStr">
        <is>
          <t>CBS Cosmetics</t>
        </is>
      </c>
    </row>
    <row r="25">
      <c r="A25" s="350" t="inlineStr"/>
      <c r="B25" s="350" t="inlineStr">
        <is>
          <t>ESTLABO   CLEANSING  OIL</t>
        </is>
      </c>
      <c r="C25" s="350" t="inlineStr">
        <is>
          <t>EST LABO CLEANSING OIL</t>
        </is>
      </c>
      <c r="D25" s="350" t="inlineStr">
        <is>
          <t>Демакияжное масло EST LABO</t>
        </is>
      </c>
      <c r="E25" s="350" t="n">
        <v>32</v>
      </c>
      <c r="F25" s="350" t="n">
        <v>3006</v>
      </c>
      <c r="G25" s="350" t="n">
        <v>96192</v>
      </c>
      <c r="H25" s="350" t="n"/>
      <c r="I25" s="350" t="inlineStr">
        <is>
          <t>0</t>
        </is>
      </c>
      <c r="J25" s="350" t="n"/>
      <c r="K25" s="350" t="inlineStr">
        <is>
          <t>ЕАЭС N RU Д-JP.АБ47.В.08752/20 от 08.09.2020 действует до 07.09.2025</t>
        </is>
      </c>
      <c r="L25" s="350" t="inlineStr">
        <is>
          <t>CBS Cosmetics</t>
        </is>
      </c>
    </row>
    <row r="26">
      <c r="A26" s="350" t="inlineStr"/>
      <c r="B26" s="350" t="inlineStr">
        <is>
          <t>《ROSY DROP》 Perfect Stretch Sheet</t>
        </is>
      </c>
      <c r="C26" s="350" t="inlineStr">
        <is>
          <t>Rosy Drop Perfect Stretch Sheet</t>
        </is>
      </c>
      <c r="D26" s="350" t="inlineStr">
        <is>
          <t>Идеальные патчи под глаза "Капля Розы"</t>
        </is>
      </c>
      <c r="E26" s="350" t="n">
        <v>32</v>
      </c>
      <c r="F26" s="350" t="n">
        <v>4500</v>
      </c>
      <c r="G26" s="350" t="n">
        <v>144000</v>
      </c>
      <c r="H26" s="350" t="inlineStr">
        <is>
          <t>0.275</t>
        </is>
      </c>
      <c r="I26" s="350" t="inlineStr">
        <is>
          <t>55</t>
        </is>
      </c>
      <c r="J26" s="350" t="inlineStr">
        <is>
          <t>RD01</t>
        </is>
      </c>
      <c r="K26" s="350" t="inlineStr">
        <is>
          <t>ЕАЭС N RU Д-JP.РА06.В.54126/24 от 30.07.2024 действует до 28.07.2029</t>
        </is>
      </c>
      <c r="L26" s="350" t="inlineStr">
        <is>
          <t>Rosy Drop</t>
        </is>
      </c>
    </row>
    <row r="27">
      <c r="A27" s="350" t="inlineStr"/>
      <c r="B27" s="350" t="inlineStr">
        <is>
          <t>《Lapidem PRO》BATH &amp; MASSAGE OIL05 (CHARGE) 500ml</t>
        </is>
      </c>
      <c r="C27" s="350" t="inlineStr">
        <is>
          <t>Five Elements Bath and massage Oil Charge</t>
        </is>
      </c>
      <c r="D27" s="350" t="inlineStr">
        <is>
          <t>Масло для массажа и ванны "Энергия" "Пять Элементов"</t>
        </is>
      </c>
      <c r="E27" s="350" t="n">
        <v>32</v>
      </c>
      <c r="F27" s="350" t="n">
        <v>13588</v>
      </c>
      <c r="G27" s="350" t="n">
        <v>434816</v>
      </c>
      <c r="H27" s="350" t="inlineStr">
        <is>
          <t>0.55</t>
        </is>
      </c>
      <c r="I27" s="350" t="inlineStr">
        <is>
          <t>0</t>
        </is>
      </c>
      <c r="J27" s="350" t="inlineStr">
        <is>
          <t>LP09P</t>
        </is>
      </c>
      <c r="K27" s="350" t="inlineStr">
        <is>
          <t>ЕАЭС N RU Д-JP.РА03.В.05804/24  от 25.03.2024 действует до 24.03.2029</t>
        </is>
      </c>
      <c r="L27" s="350" t="inlineStr">
        <is>
          <t>FIVE ELEMENTS</t>
        </is>
      </c>
    </row>
    <row r="28">
      <c r="A28" s="350" t="inlineStr"/>
      <c r="B28" s="350" t="inlineStr">
        <is>
          <t>《Lapidem》AG MOISTURE CLEANSER 300ml</t>
        </is>
      </c>
      <c r="C28" s="350" t="inlineStr">
        <is>
          <t>Five Elements Moisture Cleanser</t>
        </is>
      </c>
      <c r="D28" s="350" t="inlineStr">
        <is>
          <t>Демакияжный увлажняющий крем "Пять Элементов"</t>
        </is>
      </c>
      <c r="E28" s="350" t="n">
        <v>32</v>
      </c>
      <c r="F28" s="350" t="n">
        <v>2635</v>
      </c>
      <c r="G28" s="350" t="n">
        <v>84320</v>
      </c>
      <c r="H28" s="350" t="inlineStr">
        <is>
          <t>0.386</t>
        </is>
      </c>
      <c r="I28" s="350" t="inlineStr">
        <is>
          <t>0</t>
        </is>
      </c>
      <c r="J28" s="350" t="inlineStr">
        <is>
          <t>LP01-300</t>
        </is>
      </c>
      <c r="K28" s="350" t="inlineStr">
        <is>
          <t>ЕАЭС N RU Д-JP.РА03.В.06319/24 от 26.03.2024 действует до 24.03.2029</t>
        </is>
      </c>
      <c r="L28" s="350" t="inlineStr">
        <is>
          <t>FIVE ELEMENTS</t>
        </is>
      </c>
    </row>
    <row r="29">
      <c r="A29" s="350" t="inlineStr"/>
      <c r="B29" s="350" t="inlineStr">
        <is>
          <t>《Dime Health Care PRO》PRO AMINO Seaweed CONDITIONER</t>
        </is>
      </c>
      <c r="C29" s="350" t="inlineStr">
        <is>
          <t>PROFESSIONAL AMINO SEAWEED CONDITIONER</t>
        </is>
      </c>
      <c r="D29" s="350" t="inlineStr">
        <is>
          <t>Профессиональный кондиционер на основе аминокислот и морских водорослей для повреждённых волос</t>
        </is>
      </c>
      <c r="E29" s="350" t="n">
        <v>54</v>
      </c>
      <c r="F29" s="350" t="n">
        <v>1257</v>
      </c>
      <c r="G29" s="350" t="n">
        <v>67878</v>
      </c>
      <c r="H29" s="350" t="inlineStr">
        <is>
          <t>1.1</t>
        </is>
      </c>
      <c r="I29" s="350" t="inlineStr">
        <is>
          <t>26.4</t>
        </is>
      </c>
      <c r="J29" s="350" t="inlineStr">
        <is>
          <t>AMS02</t>
        </is>
      </c>
      <c r="K29" s="350" t="inlineStr">
        <is>
          <t>закончился</t>
        </is>
      </c>
      <c r="L29" s="350" t="inlineStr">
        <is>
          <t>DIME HEALTH CARE</t>
        </is>
      </c>
    </row>
    <row r="30">
      <c r="A30" s="350" t="inlineStr"/>
      <c r="B30" s="350" t="inlineStr">
        <is>
          <t>《Atmore》RYUKYU SOAP 200g</t>
        </is>
      </c>
      <c r="C30" s="350" t="inlineStr">
        <is>
          <t>Atmore Ryukyu Silhouette Salt Soap</t>
        </is>
      </c>
      <c r="D30" s="350" t="inlineStr">
        <is>
          <t>Жидкое мыло на основе английской соли Рюкю Силуэт</t>
        </is>
      </c>
      <c r="E30" s="350" t="n">
        <v>5</v>
      </c>
      <c r="F30" s="350" t="n">
        <v>3400</v>
      </c>
      <c r="G30" s="350" t="n">
        <v>17000</v>
      </c>
      <c r="H30" s="350" t="inlineStr">
        <is>
          <t>0.262</t>
        </is>
      </c>
      <c r="I30" s="350" t="inlineStr">
        <is>
          <t>0</t>
        </is>
      </c>
      <c r="J30" s="350" t="inlineStr">
        <is>
          <t>AT01</t>
        </is>
      </c>
      <c r="K30" s="350" t="inlineStr">
        <is>
          <t>ЕАЭС N RU Д-JP.РА05.В.91468/23 от 27.07.2023 действует до 26.07.2028</t>
        </is>
      </c>
      <c r="L30" s="350" t="inlineStr">
        <is>
          <t>Atmore</t>
        </is>
      </c>
    </row>
    <row r="31">
      <c r="A31" s="350" t="inlineStr"/>
      <c r="B31" s="350" t="inlineStr">
        <is>
          <t>《MAYURI》SQUALENE</t>
        </is>
      </c>
      <c r="C31" s="350" t="inlineStr">
        <is>
          <t>Mayuri Squalene</t>
        </is>
      </c>
      <c r="D31" s="350" t="inlineStr">
        <is>
          <t>Биологически активная добавка к пище "СКВАЛЕН" (капсулы массой 630 мг)</t>
        </is>
      </c>
      <c r="E31" s="350" t="n">
        <v>5</v>
      </c>
      <c r="F31" s="350" t="n">
        <v>2535</v>
      </c>
      <c r="G31" s="350" t="n">
        <v>12675</v>
      </c>
      <c r="H31" s="350" t="inlineStr">
        <is>
          <t>0.248</t>
        </is>
      </c>
      <c r="I31" s="350" t="inlineStr">
        <is>
          <t>17.856</t>
        </is>
      </c>
      <c r="J31" s="350" t="inlineStr">
        <is>
          <t>S001</t>
        </is>
      </c>
      <c r="K31" s="350" t="inlineStr">
        <is>
          <t>№ RU.77.99.11.003.Е.002398.02.15 от 09 февраля 2015</t>
        </is>
      </c>
      <c r="L31" s="350" t="inlineStr">
        <is>
          <t>MAYURI</t>
        </is>
      </c>
    </row>
    <row r="32">
      <c r="A32" s="350" t="inlineStr"/>
      <c r="B32" s="350" t="inlineStr">
        <is>
          <t>《Elega Doll PRO》Fresh 98 Freeze Dry Gel Mask 10 sheets</t>
        </is>
      </c>
      <c r="C32" s="350" t="inlineStr">
        <is>
          <t>Fresh 98 Freezedry Hydrogel Mask</t>
        </is>
      </c>
      <c r="D32" s="350" t="inlineStr">
        <is>
          <t>Гидрогелевая маска для лица с фуллереном Элега Долл Фреш 98</t>
        </is>
      </c>
      <c r="E32" s="350" t="n">
        <v>42</v>
      </c>
      <c r="F32" s="350" t="n">
        <v>3860</v>
      </c>
      <c r="G32" s="350" t="n">
        <v>162120</v>
      </c>
      <c r="H32" s="350" t="inlineStr">
        <is>
          <t>0.026</t>
        </is>
      </c>
      <c r="I32" s="350" t="inlineStr">
        <is>
          <t>0</t>
        </is>
      </c>
      <c r="J32" s="350" t="inlineStr">
        <is>
          <t>EG0005P</t>
        </is>
      </c>
      <c r="K32" s="350" t="inlineStr">
        <is>
          <t>ЕАЭС N RU Д-JP.РА09.В.08816/22 от 14.12.2022 действует до 13.12.2027</t>
        </is>
      </c>
      <c r="L32" s="350" t="inlineStr">
        <is>
          <t>ELEGADOLL</t>
        </is>
      </c>
    </row>
    <row r="33">
      <c r="A33" s="350" t="inlineStr"/>
      <c r="B33" s="350" t="inlineStr">
        <is>
          <t>《Sunsorit》 Skin Peel Bar （red）small size</t>
        </is>
      </c>
      <c r="C33" s="350" t="inlineStr">
        <is>
          <t>Skin Peel Bar “Red”</t>
        </is>
      </c>
      <c r="D33" s="350" t="inlineStr">
        <is>
          <t>Очищающее твердое мыло «Красное»</t>
        </is>
      </c>
      <c r="E33" s="350" t="n">
        <v>2</v>
      </c>
      <c r="F33" s="350" t="n">
        <v>312</v>
      </c>
      <c r="G33" s="350" t="n">
        <v>624</v>
      </c>
      <c r="H33" s="350" t="inlineStr">
        <is>
          <t>0.016</t>
        </is>
      </c>
      <c r="I33" s="350" t="inlineStr">
        <is>
          <t>0</t>
        </is>
      </c>
      <c r="J33" s="350" t="inlineStr">
        <is>
          <t>103014S</t>
        </is>
      </c>
      <c r="K33" s="350" t="inlineStr">
        <is>
          <t>ЕАЭС N RU Д-JP.РА09.В.57104/22 от 09.01.2023 действует до 29.12.2027</t>
        </is>
      </c>
      <c r="L33" s="350" t="inlineStr">
        <is>
          <t>Sunsorit</t>
        </is>
      </c>
    </row>
    <row r="34">
      <c r="A34" s="350" t="inlineStr"/>
      <c r="B34" s="350" t="inlineStr">
        <is>
          <t>《Sunsorit》 Skin Peel Bar （black）</t>
        </is>
      </c>
      <c r="C34" s="350" t="inlineStr">
        <is>
          <t>Skin Peel Bar “Black”</t>
        </is>
      </c>
      <c r="D34" s="350" t="inlineStr">
        <is>
          <t>Очищающее твердое мыло «Черное»</t>
        </is>
      </c>
      <c r="E34" s="350" t="n">
        <v>42</v>
      </c>
      <c r="F34" s="350" t="n">
        <v>2922</v>
      </c>
      <c r="G34" s="350" t="n">
        <v>122724</v>
      </c>
      <c r="H34" s="350" t="inlineStr">
        <is>
          <t>0.14</t>
        </is>
      </c>
      <c r="I34" s="350" t="inlineStr">
        <is>
          <t>0</t>
        </is>
      </c>
      <c r="J34" s="350" t="inlineStr">
        <is>
          <t>104004</t>
        </is>
      </c>
      <c r="K34" s="350" t="inlineStr">
        <is>
          <t>ЕАЭС N RU Д-JP.РА09.В.57104/22 от 09.01.2023 действует до 29.12.2027</t>
        </is>
      </c>
      <c r="L34" s="350" t="inlineStr">
        <is>
          <t>Sunsorit</t>
        </is>
      </c>
    </row>
    <row r="35">
      <c r="A35" s="350" t="inlineStr"/>
      <c r="B35" s="350" t="inlineStr">
        <is>
          <t>《Hime Labo》Washing mini soap</t>
        </is>
      </c>
      <c r="C35" s="350" t="inlineStr">
        <is>
          <t>Washing soap</t>
        </is>
      </c>
      <c r="D35" s="350" t="inlineStr">
        <is>
          <t>Мыло твердое «Химе Лабо»</t>
        </is>
      </c>
      <c r="E35" s="350" t="n">
        <v>32</v>
      </c>
      <c r="F35" s="350" t="n">
        <v>225</v>
      </c>
      <c r="G35" s="350" t="n">
        <v>7200</v>
      </c>
      <c r="H35" s="350" t="inlineStr">
        <is>
          <t>0.03</t>
        </is>
      </c>
      <c r="I35" s="350" t="inlineStr">
        <is>
          <t>0</t>
        </is>
      </c>
      <c r="J35" s="350" t="inlineStr">
        <is>
          <t>H00191L</t>
        </is>
      </c>
      <c r="K35" s="350" t="inlineStr">
        <is>
          <t>ЕАЭС N RU Д-JP.НВ15.В.04675/19 от 27.12.2019 действует до 26.12.2024</t>
        </is>
      </c>
      <c r="L35" s="350" t="inlineStr">
        <is>
          <t>Tamatsukuri Beauty Laboratory Hime Labo</t>
        </is>
      </c>
    </row>
    <row r="36">
      <c r="A36" s="350" t="inlineStr"/>
      <c r="B36" s="350" t="inlineStr">
        <is>
          <t>《Hime Labo》Body lotion</t>
        </is>
      </c>
      <c r="C36" s="350" t="inlineStr">
        <is>
          <t>Hime Labo Body Lotion</t>
        </is>
      </c>
      <c r="D36" s="350" t="inlineStr">
        <is>
          <t>Увлажняющий лосьон для тела Химе Лабо</t>
        </is>
      </c>
      <c r="E36" s="350" t="n">
        <v>42</v>
      </c>
      <c r="F36" s="350" t="n">
        <v>1023</v>
      </c>
      <c r="G36" s="350" t="n">
        <v>42966</v>
      </c>
      <c r="H36" s="350" t="inlineStr">
        <is>
          <t>0.239</t>
        </is>
      </c>
      <c r="I36" s="350" t="inlineStr">
        <is>
          <t>0</t>
        </is>
      </c>
      <c r="J36" s="350" t="inlineStr">
        <is>
          <t>SK007</t>
        </is>
      </c>
      <c r="K36" s="350" t="n"/>
      <c r="L36" s="350" t="inlineStr">
        <is>
          <t>Hime Labo</t>
        </is>
      </c>
    </row>
    <row r="37">
      <c r="A37" s="187" t="n"/>
      <c r="B37" s="317" t="n"/>
      <c r="C37" s="328" t="n"/>
      <c r="D37" s="166" t="inlineStr">
        <is>
          <t xml:space="preserve">   Sub Total ②</t>
        </is>
      </c>
      <c r="E37" s="351" t="n">
        <v>702</v>
      </c>
      <c r="F37" s="352" t="n">
        <v>63556</v>
      </c>
      <c r="G37" s="353" t="n">
        <v>1824770</v>
      </c>
      <c r="H37" s="354" t="n">
        <v>6.591999999999999</v>
      </c>
      <c r="I37" s="354" t="n">
        <v>136.696</v>
      </c>
      <c r="J37" s="355" t="n"/>
    </row>
    <row r="38">
      <c r="D38" s="170" t="n"/>
      <c r="E38" s="237">
        <f>E14+'Invoice-1 '!E14</f>
        <v/>
      </c>
      <c r="F38" s="359" t="n"/>
      <c r="G38" s="359">
        <f>G14+'Invoice-1 '!G14</f>
        <v/>
      </c>
      <c r="H38" s="360" t="n"/>
      <c r="I38" s="355">
        <f>I14+'Invoice-1 '!I14</f>
        <v/>
      </c>
      <c r="J38" s="360" t="n"/>
    </row>
    <row r="39">
      <c r="E39" s="172" t="n"/>
      <c r="F39" s="361" t="n"/>
      <c r="G39" s="361" t="n"/>
    </row>
    <row r="40">
      <c r="J40" s="362" t="n"/>
    </row>
    <row r="41">
      <c r="H41" s="341" t="inlineStr">
        <is>
          <t>AFURA</t>
        </is>
      </c>
      <c r="I41" s="357">
        <f>SUM(#REF!)</f>
        <v/>
      </c>
      <c r="J41" s="362" t="n"/>
    </row>
    <row r="42">
      <c r="I42" s="357" t="n"/>
    </row>
    <row r="43">
      <c r="I43" s="356" t="n"/>
    </row>
    <row r="44">
      <c r="I44" s="358" t="n"/>
    </row>
  </sheetData>
  <autoFilter ref="A13:AJ15"/>
  <mergeCells count="2">
    <mergeCell ref="B37:C3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1.875" customWidth="1" style="137" min="3" max="3"/>
    <col width="47.375" customWidth="1" style="137" min="4" max="4"/>
    <col width="14" customWidth="1" style="137" min="5" max="5"/>
    <col width="18.125" customWidth="1" style="341" min="6" max="6"/>
    <col width="22.375" customWidth="1" style="341" min="7" max="7"/>
    <col width="16.375" customWidth="1" style="341" min="8" max="9"/>
    <col width="10.125" customWidth="1" style="341" min="10" max="10"/>
    <col width="36" customWidth="1" style="259" min="11" max="11"/>
    <col width="10.125" customWidth="1" style="233" min="12" max="12"/>
    <col width="19.375" customWidth="1" style="233" min="13" max="13"/>
    <col hidden="1" width="16" customWidth="1" style="233" min="14" max="14"/>
    <col width="6.625" customWidth="1" style="280" min="15" max="15"/>
    <col width="7.625" customWidth="1" style="137" min="16" max="16"/>
    <col width="8.25" customWidth="1" style="137" min="17" max="17"/>
    <col width="2.375" customWidth="1" style="137" min="18" max="19"/>
    <col width="26.125" customWidth="1" style="137" min="20" max="20"/>
    <col width="24" customWidth="1" style="137" min="21" max="21"/>
    <col width="11.625" customWidth="1" style="137" min="22" max="22"/>
    <col width="19.875" customWidth="1" style="137" min="23" max="23"/>
    <col width="19.375" customWidth="1" style="137" min="24" max="24"/>
    <col width="16.375" customWidth="1" style="137" min="25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Проивзод В ДС</t>
        </is>
      </c>
      <c r="O13" s="279" t="n"/>
      <c r="P13" s="137">
        <f>SUM(#REF!)</f>
        <v/>
      </c>
      <c r="Q13" s="178">
        <f>P13+'INVOICE(無償サンプル抜き価格)'!#REF!</f>
        <v/>
      </c>
      <c r="T13" s="363">
        <f>ROUND(#REF!*1.0432,0)</f>
        <v/>
      </c>
      <c r="W13" s="341" t="n"/>
    </row>
    <row r="14" ht="23.25" customHeight="1" s="327" thickBot="1">
      <c r="A14" s="165" t="n"/>
      <c r="B14" s="317" t="n"/>
      <c r="C14" s="328" t="n"/>
      <c r="D14" s="166" t="inlineStr">
        <is>
          <t xml:space="preserve">   Sub Total ③</t>
        </is>
      </c>
      <c r="E14" s="222" t="n">
        <v>0</v>
      </c>
      <c r="F14" s="364" t="n">
        <v>0</v>
      </c>
      <c r="G14" s="365" t="n">
        <v>0</v>
      </c>
      <c r="H14" s="366" t="n">
        <v>0</v>
      </c>
      <c r="I14" s="366" t="n">
        <v>0</v>
      </c>
      <c r="J14" s="355" t="n"/>
      <c r="X14" s="367" t="n"/>
    </row>
    <row r="15" ht="27" customHeight="1" s="327" thickBot="1">
      <c r="A15" s="180" t="n"/>
      <c r="B15" s="181" t="n"/>
      <c r="C15" s="181" t="n"/>
      <c r="D15" s="182" t="n"/>
      <c r="E15" s="241">
        <f>E14+'Invoice-2'!E15</f>
        <v/>
      </c>
      <c r="F15" s="368" t="n"/>
      <c r="G15" s="369">
        <f>'Invoice-1 '!G14+'Invoice-2'!G14+'Invoice-3'!G14</f>
        <v/>
      </c>
      <c r="H15" s="360" t="n"/>
      <c r="I15" s="355">
        <f>I14+'Invoice-2'!I15</f>
        <v/>
      </c>
      <c r="J15" s="360" t="n"/>
    </row>
    <row r="16" ht="18.75" customHeight="1" s="327">
      <c r="E16" s="172" t="n"/>
      <c r="F16" s="361" t="n"/>
      <c r="G16" s="361" t="n"/>
    </row>
    <row r="17" ht="23.25" customHeight="1" s="327">
      <c r="G17" s="370" t="n"/>
      <c r="I17" s="371" t="n"/>
      <c r="L17" s="372" t="n"/>
    </row>
    <row r="18">
      <c r="H18" s="341" t="inlineStr">
        <is>
          <t>DD</t>
        </is>
      </c>
      <c r="I18" s="371">
        <f>SUM(#REF!)+'Invoice-4 (TESTER)'!#REF!</f>
        <v/>
      </c>
      <c r="L18" s="372">
        <f>#REF!+#REF!+#REF!+#REF!+#REF!+#REF!</f>
        <v/>
      </c>
    </row>
    <row r="19">
      <c r="H19" s="341" t="inlineStr">
        <is>
          <t>COCOCHI</t>
        </is>
      </c>
      <c r="I19" s="371">
        <f>SUM(#REF!)+'Invoice-4 (TESTER)'!I20</f>
        <v/>
      </c>
      <c r="L19" s="372">
        <f>SUM(#REF!)+#REF!+#REF!+#REF!+#REF!+#REF!+#REF!</f>
        <v/>
      </c>
    </row>
    <row r="20">
      <c r="H20" s="341" t="inlineStr">
        <is>
          <t>EVLISS</t>
        </is>
      </c>
      <c r="I20" s="371">
        <f>SUM(#REF!)+'Invoice-4 (TESTER)'!I21</f>
        <v/>
      </c>
    </row>
    <row r="21">
      <c r="I21" s="373">
        <f>SUM(#REF!)</f>
        <v/>
      </c>
    </row>
    <row r="22">
      <c r="H22" s="341" t="inlineStr">
        <is>
          <t>Mccoy</t>
        </is>
      </c>
      <c r="I22" s="356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7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8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64" min="11" max="11"/>
    <col width="10.125" customWidth="1" style="233" min="12" max="12"/>
    <col width="19.375" customWidth="1" style="267" min="13" max="13"/>
    <col width="22.25" bestFit="1" customWidth="1" style="137" min="14" max="14"/>
    <col width="7.625" customWidth="1" style="278" min="15" max="15"/>
    <col width="2.375" customWidth="1" style="137" min="16" max="19"/>
    <col width="14.125" customWidth="1" style="137" min="20" max="20"/>
    <col width="19.875" customWidth="1" style="137" min="21" max="21"/>
    <col width="19.375" customWidth="1" style="137" min="22" max="22"/>
    <col width="16.375" customWidth="1" style="137" min="23" max="27"/>
    <col width="2.375" customWidth="1" style="137" min="28" max="33"/>
    <col width="9" customWidth="1" style="137" min="34" max="34"/>
    <col width="19.375" customWidth="1" style="137" min="35" max="35"/>
    <col width="9" customWidth="1" style="137" min="36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50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25" t="inlineStr">
        <is>
          <t>Марка (бренд) ДС</t>
        </is>
      </c>
      <c r="M13" s="268" t="inlineStr">
        <is>
          <t>Производель ДС</t>
        </is>
      </c>
      <c r="N13" s="282" t="inlineStr">
        <is>
          <t>Производ В ДС</t>
        </is>
      </c>
    </row>
    <row r="14" ht="23.25" customHeight="1" s="327" thickBot="1">
      <c r="A14" s="350" t="inlineStr"/>
      <c r="B14" s="350" t="inlineStr">
        <is>
          <t>Japanese towel blue  TESTER (N.C.V)</t>
        </is>
      </c>
      <c r="C14" s="350" t="n"/>
      <c r="D14" s="350" t="n"/>
      <c r="E14" s="350" t="n">
        <v>5</v>
      </c>
      <c r="F14" s="350" t="n">
        <v>1130</v>
      </c>
      <c r="G14" s="350" t="n">
        <v>5650</v>
      </c>
      <c r="H14" s="350" t="inlineStr">
        <is>
          <t>0.03</t>
        </is>
      </c>
      <c r="I14" s="350" t="inlineStr">
        <is>
          <t>0</t>
        </is>
      </c>
      <c r="J14" s="350" t="n"/>
      <c r="K14" s="350" t="n"/>
      <c r="L14" s="350" t="n"/>
    </row>
    <row r="15" ht="33" customHeight="1" s="327">
      <c r="A15" s="350" t="inlineStr"/>
      <c r="B15" s="350" t="inlineStr">
        <is>
          <t>《CBON》 ABILITY UV PROTECT BASE  (mini sample) (N.C.V)</t>
        </is>
      </c>
      <c r="C15" s="350" t="inlineStr">
        <is>
          <t>C'BON Ability UV Protect Base</t>
        </is>
      </c>
      <c r="D15" s="350" t="inlineStr">
        <is>
          <t>Солнцезащитная база Абилити</t>
        </is>
      </c>
      <c r="E15" s="350" t="n">
        <v>4</v>
      </c>
      <c r="F15" s="350" t="n">
        <v>10</v>
      </c>
      <c r="G15" s="350" t="n">
        <v>40</v>
      </c>
      <c r="H15" s="350" t="inlineStr">
        <is>
          <t>0.001</t>
        </is>
      </c>
      <c r="I15" s="350" t="inlineStr">
        <is>
          <t>0</t>
        </is>
      </c>
      <c r="J15" s="350" t="inlineStr">
        <is>
          <t>A0001806S</t>
        </is>
      </c>
      <c r="K15" s="350" t="inlineStr">
        <is>
          <t>ЕАЭС N RU Д-JP.ПФ02.В.08277/19 от 05.08.2019 действует до 18.12.2023</t>
        </is>
      </c>
      <c r="L15" s="350" t="inlineStr">
        <is>
          <t>С'BON</t>
        </is>
      </c>
    </row>
    <row r="16" ht="18.75" customHeight="1" s="327">
      <c r="A16" s="350" t="inlineStr"/>
      <c r="B16" s="350" t="inlineStr">
        <is>
          <t>《CBON》 FACIALIST DUAL MOIST LOTION (mini sample) (N.C.V)</t>
        </is>
      </c>
      <c r="C16" s="350" t="inlineStr">
        <is>
          <t>Facialist Dual Moist Lotion</t>
        </is>
      </c>
      <c r="D16" s="350" t="inlineStr">
        <is>
          <t>Лосьон двойного увлажнения на основе сквалана Фэшиалист</t>
        </is>
      </c>
      <c r="E16" s="350" t="n">
        <v>6</v>
      </c>
      <c r="F16" s="350" t="n">
        <v>10</v>
      </c>
      <c r="G16" s="350" t="n">
        <v>60</v>
      </c>
      <c r="H16" s="350" t="inlineStr">
        <is>
          <t>0.002</t>
        </is>
      </c>
      <c r="I16" s="350" t="inlineStr">
        <is>
          <t>0</t>
        </is>
      </c>
      <c r="J16" s="350" t="inlineStr">
        <is>
          <t>A0001103S</t>
        </is>
      </c>
      <c r="K16" s="350" t="inlineStr">
        <is>
          <t>ЕАЭС N RU Д-JP.РА01.В.64697/21 от 09.08.2021 действует до 08.08.2026</t>
        </is>
      </c>
      <c r="L16" s="350" t="inlineStr">
        <is>
          <t>C’BON</t>
        </is>
      </c>
    </row>
    <row r="17">
      <c r="A17" s="350" t="inlineStr"/>
      <c r="B17" s="350" t="inlineStr">
        <is>
          <t>《Quality 1st》ALL　IN　ONE　SHEET　MASK　THE　BEST  EX 3 TESTER N.C.V</t>
        </is>
      </c>
      <c r="C17" s="350" t="inlineStr">
        <is>
          <t>All in one sheet mask The Best</t>
        </is>
      </c>
      <c r="D17" s="350" t="inlineStr">
        <is>
          <t>Антивозрастная ультрапитательная маска «Всё в одном» The Best</t>
        </is>
      </c>
      <c r="E17" s="350" t="n">
        <v>32</v>
      </c>
      <c r="F17" s="350" t="n">
        <v>100</v>
      </c>
      <c r="G17" s="350" t="n">
        <v>3200</v>
      </c>
      <c r="H17" s="350" t="inlineStr">
        <is>
          <t>0.088</t>
        </is>
      </c>
      <c r="I17" s="350" t="inlineStr">
        <is>
          <t>0</t>
        </is>
      </c>
      <c r="J17" s="350" t="inlineStr">
        <is>
          <t>QF0032</t>
        </is>
      </c>
      <c r="K17" s="350" t="inlineStr">
        <is>
          <t>ЕАЭС N RU Д-JP.РА01.В.66259/22 от 08.02.2022 действует до 06.02.2027</t>
        </is>
      </c>
      <c r="L17" s="350" t="inlineStr">
        <is>
          <t>Quality First</t>
        </is>
      </c>
    </row>
    <row r="18">
      <c r="A18" s="165" t="n"/>
      <c r="B18" s="317" t="n"/>
      <c r="C18" s="328" t="n"/>
      <c r="D18" s="166" t="inlineStr">
        <is>
          <t xml:space="preserve">   Sub Total ④</t>
        </is>
      </c>
      <c r="E18" s="351" t="n">
        <v>47</v>
      </c>
      <c r="F18" s="352" t="n">
        <v>1250</v>
      </c>
      <c r="G18" s="353" t="n">
        <v>8950</v>
      </c>
      <c r="H18" s="354" t="n">
        <v>0.121</v>
      </c>
      <c r="I18" s="354" t="n">
        <v>0</v>
      </c>
      <c r="J18" s="355" t="n"/>
    </row>
    <row r="19">
      <c r="D19" s="170" t="inlineStr">
        <is>
          <t>TOTAL</t>
        </is>
      </c>
      <c r="E19" s="247">
        <f>'Invoice-3'!E15+'Invoice-4 (TESTER)'!E14</f>
        <v/>
      </c>
      <c r="F19" s="374" t="n"/>
      <c r="G19" s="374">
        <f>'Invoice-3'!G15+'Invoice-4 (TESTER)'!G14</f>
        <v/>
      </c>
      <c r="H19" s="375" t="n"/>
      <c r="I19" s="376">
        <f>'Invoice-3'!I15+'Invoice-4 (TESTER)'!I14</f>
        <v/>
      </c>
      <c r="J19" s="360" t="n"/>
    </row>
    <row r="20">
      <c r="E20" s="172" t="n"/>
      <c r="F20" s="361" t="n"/>
      <c r="G20" s="361" t="n"/>
    </row>
    <row r="21">
      <c r="E21" s="137" t="n">
        <v>19721</v>
      </c>
      <c r="G21" s="341">
        <f>G14-#REF!-#REF!</f>
        <v/>
      </c>
      <c r="I21" s="357">
        <f>SUM(#REF!)</f>
        <v/>
      </c>
    </row>
    <row r="22">
      <c r="E22" s="137">
        <f>E17-E15</f>
        <v/>
      </c>
      <c r="G22" s="341">
        <f>G17+'Invoice-1 '!G14</f>
        <v/>
      </c>
      <c r="I22" s="358">
        <f>'Invoice-1 '!I14+'Invoice-4 (TESTER)'!I17</f>
        <v/>
      </c>
    </row>
    <row r="23"/>
    <row r="24">
      <c r="H24" s="341" t="inlineStr">
        <is>
          <t>COCOCHI</t>
        </is>
      </c>
      <c r="I24" s="176">
        <f>SUM(#REF!)</f>
        <v/>
      </c>
    </row>
    <row r="25">
      <c r="H25" s="341" t="inlineStr">
        <is>
          <t>EVLISS</t>
        </is>
      </c>
      <c r="I25" s="358">
        <f>SUM(#REF!)</f>
        <v/>
      </c>
    </row>
    <row r="26">
      <c r="H26" s="341" t="inlineStr">
        <is>
          <t>Mccoy</t>
        </is>
      </c>
      <c r="I26" s="356">
        <f>SUM(#REF!)</f>
        <v/>
      </c>
    </row>
    <row r="27">
      <c r="I27" s="356">
        <f>SUM(#REF!)</f>
        <v/>
      </c>
    </row>
  </sheetData>
  <autoFilter ref="A13:AI15"/>
  <mergeCells count="2">
    <mergeCell ref="A1:G2"/>
    <mergeCell ref="B18:C18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6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10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59" min="11" max="11"/>
    <col width="11.75" bestFit="1" customWidth="1" style="269" min="12" max="12"/>
    <col width="19.375" customWidth="1" style="269" min="13" max="13"/>
    <col hidden="1" width="20.625" customWidth="1" style="269" min="14" max="14"/>
    <col width="7.125" customWidth="1" style="283" min="15" max="15"/>
    <col width="9.875" customWidth="1" style="137" min="16" max="16"/>
    <col width="2.375" customWidth="1" style="137" min="17" max="21"/>
    <col width="14.125" customWidth="1" style="137" min="22" max="22"/>
    <col width="19.875" customWidth="1" style="137" min="23" max="23"/>
    <col width="19.375" customWidth="1" style="137" min="24" max="24"/>
    <col width="16.375" customWidth="1" style="137" min="25" max="29"/>
    <col width="2.375" customWidth="1" style="137" min="30" max="35"/>
    <col width="9" customWidth="1" style="137" min="36" max="36"/>
    <col width="19.375" customWidth="1" style="137" min="37" max="37"/>
    <col width="9" customWidth="1" style="137" min="38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1.7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68" t="inlineStr">
        <is>
          <t>Марка (бренд) ДС</t>
        </is>
      </c>
      <c r="M13" s="268" t="inlineStr">
        <is>
          <t>Производель ДС</t>
        </is>
      </c>
      <c r="N13" s="281" t="inlineStr">
        <is>
          <t>Производ в ДС</t>
        </is>
      </c>
      <c r="O13" s="281" t="n"/>
    </row>
    <row r="14" ht="23.25" customHeight="1" s="327" thickBot="1">
      <c r="A14" s="350" t="inlineStr"/>
      <c r="B14" s="350" t="inlineStr">
        <is>
          <t>《McCoy》Dolcet Body Make Leggings M size  TESTER(N.C.V)</t>
        </is>
      </c>
      <c r="C14" s="350" t="inlineStr">
        <is>
          <t>McCoy Dolcet Body Make Leggins</t>
        </is>
      </c>
      <c r="D14" s="350" t="inlineStr">
        <is>
          <t>Леггинсы Дольсет МакКой. Размер М.</t>
        </is>
      </c>
      <c r="E14" s="350" t="n">
        <v>4</v>
      </c>
      <c r="F14" s="350" t="n">
        <v>5765</v>
      </c>
      <c r="G14" s="350" t="n">
        <v>23060</v>
      </c>
      <c r="H14" s="350" t="inlineStr">
        <is>
          <t>0.182</t>
        </is>
      </c>
      <c r="I14" s="350" t="inlineStr">
        <is>
          <t>0</t>
        </is>
      </c>
      <c r="J14" s="350" t="inlineStr">
        <is>
          <t>MC15T</t>
        </is>
      </c>
      <c r="K14" s="350" t="inlineStr">
        <is>
          <t>ЕАЭС RU С-JP.НВ85.В.02195/23 от 01.08.2023 действует до 31.07.2028</t>
        </is>
      </c>
      <c r="L14" s="350" t="inlineStr">
        <is>
          <t>McCoy</t>
        </is>
      </c>
    </row>
    <row r="15" ht="33" customHeight="1" s="327" thickBot="1">
      <c r="A15" s="350" t="inlineStr"/>
      <c r="B15" s="350" t="inlineStr">
        <is>
          <t>《McCoy》McCELLRIE Pique 30g TESTER(N.C.V)</t>
        </is>
      </c>
      <c r="C15" s="350" t="inlineStr">
        <is>
          <t>«McCoy» McCELLRIE PIQUE</t>
        </is>
      </c>
      <c r="D15" s="350" t="inlineStr">
        <is>
          <t>Лифтинговая омолаживающая эссенция для лица на основе спикулы МакСелри</t>
        </is>
      </c>
      <c r="E15" s="350" t="n">
        <v>4</v>
      </c>
      <c r="F15" s="350" t="n">
        <v>5647</v>
      </c>
      <c r="G15" s="350" t="n">
        <v>22588</v>
      </c>
      <c r="H15" s="350" t="inlineStr">
        <is>
          <t>0.128</t>
        </is>
      </c>
      <c r="I15" s="350" t="inlineStr">
        <is>
          <t>0</t>
        </is>
      </c>
      <c r="J15" s="350" t="inlineStr">
        <is>
          <t>MC09T</t>
        </is>
      </c>
      <c r="K15" s="350" t="inlineStr">
        <is>
          <t>ЕАЭС N RU Д-JP.РА04.В.61660/23 от 13.06.2023 действует до 12.06.2028</t>
        </is>
      </c>
      <c r="L15" s="350" t="inlineStr">
        <is>
          <t>0</t>
        </is>
      </c>
    </row>
    <row r="16" ht="18.75" customHeight="1" s="327">
      <c r="A16" s="350" t="inlineStr"/>
      <c r="B16" s="350" t="inlineStr">
        <is>
          <t>《McCoy》McCELLRIE CARNIVAL EYE CARE ESSENCE 2.7ml TESTER(N.C.V)</t>
        </is>
      </c>
      <c r="C16" s="350" t="inlineStr">
        <is>
          <t>«McCoy» McCELLRIE CARNIVAL EYE CARE ESSENCE</t>
        </is>
      </c>
      <c r="D16" s="350" t="inlineStr">
        <is>
          <t>Универсальная антивозрастная эссенция для кожи вокруг глаз МакСелри</t>
        </is>
      </c>
      <c r="E16" s="350" t="n">
        <v>4</v>
      </c>
      <c r="F16" s="350" t="n">
        <v>2447</v>
      </c>
      <c r="G16" s="350" t="n">
        <v>9788</v>
      </c>
      <c r="H16" s="350" t="inlineStr">
        <is>
          <t>0.017</t>
        </is>
      </c>
      <c r="I16" s="350" t="inlineStr">
        <is>
          <t>0</t>
        </is>
      </c>
      <c r="J16" s="350" t="inlineStr">
        <is>
          <t>MC07T</t>
        </is>
      </c>
      <c r="K16" s="350" t="inlineStr">
        <is>
          <t>ЕАЭС N RU Д-JP.РА04.В.61660/23 от 13.06.2023 действует до 12.06.2028</t>
        </is>
      </c>
      <c r="L16" s="350" t="inlineStr">
        <is>
          <t>McCoy</t>
        </is>
      </c>
    </row>
    <row r="17">
      <c r="A17" s="165" t="n"/>
      <c r="B17" s="317" t="n"/>
      <c r="C17" s="328" t="n"/>
      <c r="D17" s="166" t="inlineStr">
        <is>
          <t xml:space="preserve">   Sub Total ④</t>
        </is>
      </c>
      <c r="E17" s="377" t="n">
        <v>12</v>
      </c>
      <c r="F17" s="352" t="n">
        <v>13859</v>
      </c>
      <c r="G17" s="378" t="n">
        <v>55436</v>
      </c>
      <c r="H17" s="379" t="n">
        <v>0.327</v>
      </c>
      <c r="I17" s="379" t="n">
        <v>0</v>
      </c>
      <c r="J17" s="380" t="n"/>
    </row>
    <row r="18">
      <c r="A18" s="180" t="n"/>
      <c r="B18" s="181" t="n"/>
      <c r="C18" s="181" t="n"/>
      <c r="D18" s="182" t="inlineStr">
        <is>
          <t>TOTAL</t>
        </is>
      </c>
      <c r="E18" s="210" t="n">
        <v>0</v>
      </c>
      <c r="F18" s="381" t="n">
        <v>0</v>
      </c>
      <c r="G18" s="382" t="n">
        <v>0</v>
      </c>
      <c r="H18" s="383" t="n">
        <v>0</v>
      </c>
      <c r="I18" s="384" t="n">
        <v>0</v>
      </c>
    </row>
    <row r="19">
      <c r="E19" s="172" t="n"/>
      <c r="F19" s="361" t="n"/>
      <c r="G19" s="361" t="n"/>
    </row>
    <row r="20">
      <c r="E20" s="137" t="n">
        <v>19721</v>
      </c>
      <c r="G20" s="341">
        <f>G14-#REF!-#REF!</f>
        <v/>
      </c>
      <c r="I20" s="357">
        <f>SUM(#REF!)</f>
        <v/>
      </c>
    </row>
    <row r="21">
      <c r="E21" s="137">
        <f>E17-E15</f>
        <v/>
      </c>
      <c r="G21" s="341">
        <f>G17+'Invoice-1 '!G14</f>
        <v/>
      </c>
      <c r="I21" s="358">
        <f>'Invoice-1 '!I14+'Invoice-5 (TESTER) '!I17</f>
        <v/>
      </c>
    </row>
    <row r="22">
      <c r="G22" s="341">
        <f>G14+'Invoice-4 (TESTER)'!G14</f>
        <v/>
      </c>
    </row>
    <row r="23">
      <c r="H23" s="341" t="inlineStr">
        <is>
          <t>COCOCHI</t>
        </is>
      </c>
      <c r="I23" s="176">
        <f>SUM(#REF!)</f>
        <v/>
      </c>
    </row>
    <row r="24">
      <c r="H24" s="341" t="inlineStr">
        <is>
          <t>EVLISS</t>
        </is>
      </c>
      <c r="I24" s="358">
        <f>SUM(#REF!)</f>
        <v/>
      </c>
    </row>
    <row r="25">
      <c r="H25" s="341" t="inlineStr">
        <is>
          <t>Mccoy</t>
        </is>
      </c>
      <c r="I25" s="356">
        <f>SUM(#REF!)</f>
        <v/>
      </c>
    </row>
    <row r="26">
      <c r="I26" s="356">
        <f>SUM(#REF!)</f>
        <v/>
      </c>
    </row>
  </sheetData>
  <autoFilter ref="A13:AK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zoomScale="85" zoomScaleNormal="106" zoomScaleSheetLayoutView="85" workbookViewId="0">
      <selection activeCell="A13" sqref="A13:XFD13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5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2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397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QUALITY 1st DERMA LASER SPECTER VCMAX MOISTURE 240ml</t>
        </is>
      </c>
      <c r="F13" s="350" t="inlineStr">
        <is>
          <t>QUALITY 1st DERMA LASER SPECTER VCMAX MOISTURE</t>
        </is>
      </c>
      <c r="G13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50" t="inlineStr">
        <is>
          <t>face lotion</t>
        </is>
      </c>
      <c r="I13" s="350" t="inlineStr">
        <is>
          <t>0.016</t>
        </is>
      </c>
      <c r="J13" s="350" t="inlineStr">
        <is>
          <t>0</t>
        </is>
      </c>
      <c r="K13" s="350" t="inlineStr">
        <is>
          <t>0.28</t>
        </is>
      </c>
      <c r="L13" s="350" t="inlineStr"/>
      <c r="M13" s="350" t="inlineStr"/>
      <c r="N13" s="350" t="inlineStr"/>
      <c r="O13" s="350" t="inlineStr">
        <is>
          <t>0</t>
        </is>
      </c>
      <c r="P13" s="350" t="n">
        <v>1250</v>
      </c>
      <c r="Q13" s="350" t="n">
        <v>66250</v>
      </c>
      <c r="R13" s="350" t="inlineStr">
        <is>
          <t>QF117</t>
        </is>
      </c>
      <c r="S13" s="350" t="inlineStr">
        <is>
          <t>письмо № 525/25 от 25.07.2025 г.</t>
        </is>
      </c>
      <c r="T13" s="350" t="inlineStr">
        <is>
          <t>QUALITY 1st</t>
        </is>
      </c>
    </row>
    <row r="14">
      <c r="A14" s="350" t="inlineStr"/>
      <c r="B14" s="350" t="inlineStr"/>
      <c r="C14" s="350" t="inlineStr"/>
      <c r="D14" s="350" t="n">
        <v>53</v>
      </c>
      <c r="E14" s="350" t="inlineStr">
        <is>
          <t>QUALITY 1st DERMA LASER ULTHERA CW</t>
        </is>
      </c>
      <c r="F14" s="350" t="inlineStr">
        <is>
          <t>QUALITY 1st DERMA LASER ULTHERA CW</t>
        </is>
      </c>
      <c r="G14" s="350" t="inlineStr">
        <is>
          <t>Сыворотка антивозрастная выравнивающая цвет кожи лица Ультера  CW дерма лазер QUALITY 1st</t>
        </is>
      </c>
      <c r="H14" s="350" t="inlineStr">
        <is>
          <t>face serum</t>
        </is>
      </c>
      <c r="I14" s="350" t="inlineStr">
        <is>
          <t>0.012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1375</v>
      </c>
      <c r="Q14" s="350" t="n">
        <v>72875</v>
      </c>
      <c r="R14" s="350" t="inlineStr">
        <is>
          <t>QF110</t>
        </is>
      </c>
      <c r="S14" s="350" t="inlineStr">
        <is>
          <t>ЕАЭС N RU Д-JP.РА04.В.84957/25 от 03.06.2025 действует до 02.06.2030</t>
        </is>
      </c>
      <c r="T14" s="350" t="inlineStr">
        <is>
          <t>QUALITY 1st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QUALITY 1st THE DERMA GALACTOMYCES 7</t>
        </is>
      </c>
      <c r="F15" s="350" t="inlineStr">
        <is>
          <t>QUALITY 1st THE DERMA GALACTOMYCES.</t>
        </is>
      </c>
      <c r="G15" s="350" t="inlineStr">
        <is>
          <t>Маска с галактомисисом для дермы Quality 1st.</t>
        </is>
      </c>
      <c r="H15" s="350" t="inlineStr">
        <is>
          <t>face mask</t>
        </is>
      </c>
      <c r="I15" s="350" t="inlineStr">
        <is>
          <t>0.057</t>
        </is>
      </c>
      <c r="J15" s="350" t="inlineStr">
        <is>
          <t>0</t>
        </is>
      </c>
      <c r="K15" s="350" t="inlineStr">
        <is>
          <t>0.164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335</v>
      </c>
      <c r="Q15" s="350" t="n">
        <v>1340</v>
      </c>
      <c r="R15" s="350" t="inlineStr">
        <is>
          <t>Qf89</t>
        </is>
      </c>
      <c r="S15" s="350" t="inlineStr">
        <is>
          <t>ЕАЭС N RU Д-JP.РА04.В.17053/24  от 07.05.2024 действует до 06.05.2029</t>
        </is>
      </c>
      <c r="T15" s="350" t="inlineStr">
        <is>
          <t>Quality First</t>
        </is>
      </c>
    </row>
    <row r="16">
      <c r="A16" s="350" t="inlineStr"/>
      <c r="B16" s="350" t="inlineStr"/>
      <c r="C16" s="350" t="inlineStr"/>
      <c r="D16" s="350" t="n">
        <v>4</v>
      </c>
      <c r="E16" s="350" t="inlineStr">
        <is>
          <t>QUALITY 1st THE DERMA BEST VC100 +RETINOL 5</t>
        </is>
      </c>
      <c r="F16" s="350" t="inlineStr">
        <is>
          <t>QUALITY 1st THE DERMA BEST VC100 +RETINOL 5.</t>
        </is>
      </c>
      <c r="G16" s="350" t="inlineStr">
        <is>
          <t>Омолаживающая маска БЭСТ для дермы с витамином С 100 + Ретинол QUALITY 1st.</t>
        </is>
      </c>
      <c r="H16" s="350" t="inlineStr">
        <is>
          <t>face mask</t>
        </is>
      </c>
      <c r="I16" s="350" t="inlineStr">
        <is>
          <t>0.049</t>
        </is>
      </c>
      <c r="J16" s="350" t="inlineStr">
        <is>
          <t>0</t>
        </is>
      </c>
      <c r="K16" s="350" t="inlineStr">
        <is>
          <t>0.146</t>
        </is>
      </c>
      <c r="L16" s="350" t="inlineStr"/>
      <c r="M16" s="350" t="inlineStr"/>
      <c r="N16" s="350" t="inlineStr"/>
      <c r="O16" s="350" t="inlineStr">
        <is>
          <t>0</t>
        </is>
      </c>
      <c r="P16" s="350" t="n">
        <v>428</v>
      </c>
      <c r="Q16" s="350" t="n">
        <v>1712</v>
      </c>
      <c r="R16" s="350" t="inlineStr">
        <is>
          <t>Qf87</t>
        </is>
      </c>
      <c r="S16" s="350" t="inlineStr">
        <is>
          <t>ЕАЭС N RU Д-JP.РА04.В.17053/24  от 07.05.2024 действует до 06.05.2029</t>
        </is>
      </c>
      <c r="T16" s="350" t="inlineStr">
        <is>
          <t>Quality First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QUALITY 1st THE DERMA MASK 30</t>
        </is>
      </c>
      <c r="F17" s="350" t="inlineStr">
        <is>
          <t>QUALITY 1st THE DERMA MASK.</t>
        </is>
      </c>
      <c r="G17" s="350" t="inlineStr">
        <is>
          <t>Маска для дермы Quality 1st. 30 шт.</t>
        </is>
      </c>
      <c r="H17" s="350" t="inlineStr">
        <is>
          <t>face mask</t>
        </is>
      </c>
      <c r="I17" s="350" t="inlineStr">
        <is>
          <t>0.041</t>
        </is>
      </c>
      <c r="J17" s="350" t="inlineStr">
        <is>
          <t>0</t>
        </is>
      </c>
      <c r="K17" s="350" t="inlineStr">
        <is>
          <t>0.744</t>
        </is>
      </c>
      <c r="L17" s="350" t="inlineStr"/>
      <c r="M17" s="350" t="inlineStr"/>
      <c r="N17" s="350" t="inlineStr"/>
      <c r="O17" s="350" t="inlineStr">
        <is>
          <t>0</t>
        </is>
      </c>
      <c r="P17" s="350" t="n">
        <v>1066</v>
      </c>
      <c r="Q17" s="350" t="n">
        <v>4264</v>
      </c>
      <c r="R17" s="350" t="inlineStr">
        <is>
          <t>Qf86-30</t>
        </is>
      </c>
      <c r="S17" s="350" t="inlineStr">
        <is>
          <t>ЕАЭС N RU Д-JP.РА04.В.17053/24  от 07.05.2024 действует до 06.05.2029</t>
        </is>
      </c>
      <c r="T17" s="350" t="inlineStr">
        <is>
          <t>Quality First</t>
        </is>
      </c>
    </row>
    <row r="18">
      <c r="A18" s="350" t="inlineStr"/>
      <c r="B18" s="350" t="inlineStr"/>
      <c r="C18" s="350" t="inlineStr"/>
      <c r="D18" s="350" t="n">
        <v>42</v>
      </c>
      <c r="E18" s="350" t="inlineStr">
        <is>
          <t>QUALITY 1st DERMA LASER SUPER GLUTATHIONE 100 7</t>
        </is>
      </c>
      <c r="F18" s="350" t="inlineStr">
        <is>
          <t>QUALITY 1st DERMA LASER SUPER GLUTATHIONE 100 7</t>
        </is>
      </c>
      <c r="G18" s="350" t="inlineStr">
        <is>
          <t>Маска дерма лазер омолаживающая суперглютатион 100 QUALITY 1st  7шт</t>
        </is>
      </c>
      <c r="H18" s="350" t="inlineStr">
        <is>
          <t>face mask</t>
        </is>
      </c>
      <c r="I18" s="350" t="inlineStr">
        <is>
          <t>0.055</t>
        </is>
      </c>
      <c r="J18" s="350" t="inlineStr">
        <is>
          <t>0</t>
        </is>
      </c>
      <c r="K18" s="350" t="inlineStr">
        <is>
          <t>0.222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499</v>
      </c>
      <c r="Q18" s="350" t="n">
        <v>20958</v>
      </c>
      <c r="R18" s="350" t="inlineStr">
        <is>
          <t>QF100</t>
        </is>
      </c>
      <c r="S18" s="350" t="inlineStr">
        <is>
          <t>ЕАЭС N RU Д-JP.РА04.В.88102/25   от 03.06.2025 действует до 02.06.2030</t>
        </is>
      </c>
      <c r="T18" s="350" t="inlineStr">
        <is>
          <t>QUALITY 1st</t>
        </is>
      </c>
    </row>
    <row r="19" ht="26.25" customHeight="1" s="327">
      <c r="A19" s="350" t="inlineStr"/>
      <c r="B19" s="350" t="inlineStr"/>
      <c r="C19" s="350" t="inlineStr"/>
      <c r="D19" s="350" t="n">
        <v>32</v>
      </c>
      <c r="E19" s="350" t="inlineStr">
        <is>
          <t>QUALITY 1st DERMA LASER EX SUPER VC100 3</t>
        </is>
      </c>
      <c r="F19" s="350" t="inlineStr">
        <is>
          <t>QUALITY 1st DERMA LASER EX SUPER VC100.</t>
        </is>
      </c>
      <c r="G19" s="350" t="inlineStr">
        <is>
          <t>Маска дерма лазер экстра супер витамин С VC100.</t>
        </is>
      </c>
      <c r="H19" s="350" t="inlineStr">
        <is>
          <t>face mask</t>
        </is>
      </c>
      <c r="I19" s="350" t="inlineStr">
        <is>
          <t>0.045</t>
        </is>
      </c>
      <c r="J19" s="350" t="inlineStr">
        <is>
          <t>0</t>
        </is>
      </c>
      <c r="K19" s="350" t="inlineStr">
        <is>
          <t>0.15</t>
        </is>
      </c>
      <c r="L19" s="350" t="inlineStr"/>
      <c r="M19" s="350" t="inlineStr"/>
      <c r="N19" s="350" t="inlineStr"/>
      <c r="O19" s="350" t="inlineStr">
        <is>
          <t>0</t>
        </is>
      </c>
      <c r="P19" s="350" t="n">
        <v>499</v>
      </c>
      <c r="Q19" s="350" t="n">
        <v>15968</v>
      </c>
      <c r="R19" s="350" t="inlineStr">
        <is>
          <t>Qf98</t>
        </is>
      </c>
      <c r="S19" s="350" t="inlineStr">
        <is>
          <t>ЕАЭС N RU Д-JP.РА04.В.16955/24   от 07.05.2024 действует до 06.05.2030</t>
        </is>
      </c>
      <c r="T19" s="350" t="inlineStr">
        <is>
          <t>QUALITY 1st</t>
        </is>
      </c>
    </row>
    <row r="20">
      <c r="A20" s="350" t="inlineStr"/>
      <c r="B20" s="350" t="inlineStr"/>
      <c r="C20" s="350" t="inlineStr"/>
      <c r="D20" s="350" t="n">
        <v>32</v>
      </c>
      <c r="E20" s="350" t="inlineStr">
        <is>
          <t>《Quality 1st》 GRANDMOIST HY100 32 will end of sale</t>
        </is>
      </c>
      <c r="F20" s="350" t="inlineStr">
        <is>
          <t>Quality 1st Grand Moist HY100</t>
        </is>
      </c>
      <c r="G20" s="350" t="inlineStr">
        <is>
          <t>Маска ультраувлажняющая на основе гиалуроновой кислоты Гранд Моист HY100</t>
        </is>
      </c>
      <c r="H20" s="350" t="inlineStr">
        <is>
          <t>face pack</t>
        </is>
      </c>
      <c r="I20" s="350" t="inlineStr">
        <is>
          <t>0.046</t>
        </is>
      </c>
      <c r="J20" s="350" t="inlineStr">
        <is>
          <t>0</t>
        </is>
      </c>
      <c r="K20" s="350" t="inlineStr">
        <is>
          <t>0.745</t>
        </is>
      </c>
      <c r="L20" s="350" t="inlineStr"/>
      <c r="M20" s="350" t="inlineStr"/>
      <c r="N20" s="350" t="inlineStr"/>
      <c r="O20" s="350" t="inlineStr">
        <is>
          <t>0</t>
        </is>
      </c>
      <c r="P20" s="350" t="n">
        <v>1080</v>
      </c>
      <c r="Q20" s="350" t="n">
        <v>34560</v>
      </c>
      <c r="R20" s="350" t="inlineStr">
        <is>
          <t>QF54</t>
        </is>
      </c>
      <c r="S20" s="350" t="inlineStr">
        <is>
          <t>ЕАЭС N RU Д-JP.РА01.В.66259/22 от 08.02.2022 действует до 06.02.2027</t>
        </is>
      </c>
      <c r="T20" s="350" t="inlineStr">
        <is>
          <t>Quality First</t>
        </is>
      </c>
    </row>
    <row r="21">
      <c r="A21" s="350" t="inlineStr"/>
      <c r="B21" s="350" t="inlineStr"/>
      <c r="C21" s="350" t="inlineStr"/>
      <c r="D21" s="350" t="n">
        <v>2</v>
      </c>
      <c r="E21" s="350" t="inlineStr">
        <is>
          <t>《CBON》 FACIALIST SKIN  CONDITIONER Q 1.5ml</t>
        </is>
      </c>
      <c r="F21" s="350" t="inlineStr">
        <is>
          <t>Facialist Skin Conditioner</t>
        </is>
      </c>
      <c r="G21" s="350" t="inlineStr">
        <is>
          <t>Крем-эмульсия для кожи лица Фэшиалист</t>
        </is>
      </c>
      <c r="H21" s="350" t="inlineStr">
        <is>
          <t>face milk</t>
        </is>
      </c>
      <c r="I21" s="350" t="n"/>
      <c r="J21" s="350" t="n"/>
      <c r="K21" s="350" t="n"/>
      <c r="L21" s="350" t="inlineStr"/>
      <c r="M21" s="350" t="inlineStr"/>
      <c r="N21" s="350" t="inlineStr"/>
      <c r="O21" s="350" t="n"/>
      <c r="P21" s="350" t="n">
        <v>55</v>
      </c>
      <c r="Q21" s="350" t="n">
        <v>110</v>
      </c>
      <c r="R21" s="350" t="n"/>
      <c r="S21" s="350" t="inlineStr">
        <is>
          <t>ЕАЭС N RU Д-JP.РА01.В.71418/21 от 11.08.2021 действует до 10.08.2026</t>
        </is>
      </c>
      <c r="T21" s="350" t="inlineStr">
        <is>
          <t>C’BON</t>
        </is>
      </c>
    </row>
    <row r="22">
      <c r="A22" s="350" t="inlineStr"/>
      <c r="B22" s="350" t="inlineStr"/>
      <c r="C22" s="350" t="inlineStr"/>
      <c r="D22" s="350" t="n">
        <v>2</v>
      </c>
      <c r="E22" s="350" t="inlineStr">
        <is>
          <t>《CBON》FACIALIST TREATMENT MASSERa 10g</t>
        </is>
      </c>
      <c r="F22" s="350" t="inlineStr">
        <is>
          <t>CBON FACIALIST TREATMENT MASSERa.</t>
        </is>
      </c>
      <c r="G22" s="350" t="inlineStr">
        <is>
          <t>CBON FACIALIST TREATMENT MASSERa. Демакияжный массажный крем Фэшиалист CBON.</t>
        </is>
      </c>
      <c r="H22" s="350" t="inlineStr">
        <is>
          <t>face cleansing</t>
        </is>
      </c>
      <c r="I22" s="350" t="n"/>
      <c r="J22" s="350" t="n"/>
      <c r="K22" s="350" t="n"/>
      <c r="L22" s="350" t="inlineStr"/>
      <c r="M22" s="350" t="inlineStr"/>
      <c r="N22" s="350" t="inlineStr"/>
      <c r="O22" s="350" t="n"/>
      <c r="P22" s="350" t="n">
        <v>265</v>
      </c>
      <c r="Q22" s="350" t="n">
        <v>530</v>
      </c>
      <c r="R22" s="350" t="n"/>
      <c r="S22" s="350" t="inlineStr">
        <is>
          <t>письмо 1068/24 от «19» декабря 2024 г.</t>
        </is>
      </c>
      <c r="T22" s="350" t="inlineStr">
        <is>
          <t>CBON</t>
        </is>
      </c>
    </row>
    <row r="23">
      <c r="A23" s="350" t="inlineStr"/>
      <c r="B23" s="350" t="inlineStr"/>
      <c r="C23" s="350" t="inlineStr"/>
      <c r="D23" s="350" t="n">
        <v>2</v>
      </c>
      <c r="E23" s="350" t="inlineStr">
        <is>
          <t>《CBON》 FACIALIST SKIN  CONDITIONER Q</t>
        </is>
      </c>
      <c r="F23" s="350" t="inlineStr">
        <is>
          <t>Facialist Skin Conditioner</t>
        </is>
      </c>
      <c r="G23" s="350" t="inlineStr">
        <is>
          <t>Крем-эмульсия для кожи лица Фэшиалист</t>
        </is>
      </c>
      <c r="H23" s="350" t="inlineStr">
        <is>
          <t>face milk</t>
        </is>
      </c>
      <c r="I23" s="350" t="n"/>
      <c r="J23" s="350" t="n"/>
      <c r="K23" s="350" t="inlineStr">
        <is>
          <t>0.319</t>
        </is>
      </c>
      <c r="L23" s="350" t="inlineStr"/>
      <c r="M23" s="350" t="inlineStr"/>
      <c r="N23" s="350" t="inlineStr"/>
      <c r="O23" s="350" t="n"/>
      <c r="P23" s="350" t="n">
        <v>2188</v>
      </c>
      <c r="Q23" s="350" t="n">
        <v>4376</v>
      </c>
      <c r="R23" s="350" t="inlineStr">
        <is>
          <t>A0001105</t>
        </is>
      </c>
      <c r="S23" s="350" t="inlineStr">
        <is>
          <t>ЕАЭС N RU Д-JP.РА01.В.71418/21 от 11.08.2021 действует до 10.08.2026</t>
        </is>
      </c>
      <c r="T23" s="350" t="inlineStr">
        <is>
          <t>C’BON</t>
        </is>
      </c>
    </row>
    <row r="24">
      <c r="A24" s="350" t="inlineStr"/>
      <c r="B24" s="350" t="inlineStr"/>
      <c r="C24" s="350" t="inlineStr"/>
      <c r="D24" s="350" t="n">
        <v>43</v>
      </c>
      <c r="E24" s="350" t="inlineStr">
        <is>
          <t>《CBON》 FACIALIST DUAL MOIST LOTION (300ml)</t>
        </is>
      </c>
      <c r="F24" s="350" t="inlineStr">
        <is>
          <t>Facialist Dual Moist Lotion</t>
        </is>
      </c>
      <c r="G24" s="350" t="inlineStr">
        <is>
          <t>Лосьон двойного увлажнения на основе сквалана Фэшиалист</t>
        </is>
      </c>
      <c r="H24" s="350" t="inlineStr">
        <is>
          <t>face lotion</t>
        </is>
      </c>
      <c r="I24" s="350" t="n"/>
      <c r="J24" s="350" t="n"/>
      <c r="K24" s="350" t="inlineStr">
        <is>
          <t>0.377</t>
        </is>
      </c>
      <c r="L24" s="350" t="inlineStr"/>
      <c r="M24" s="350" t="inlineStr"/>
      <c r="N24" s="350" t="inlineStr"/>
      <c r="O24" s="350" t="n"/>
      <c r="P24" s="350" t="n">
        <v>5688</v>
      </c>
      <c r="Q24" s="350" t="n">
        <v>244584</v>
      </c>
      <c r="R24" s="350" t="inlineStr">
        <is>
          <t>A0001104</t>
        </is>
      </c>
      <c r="S24" s="350" t="inlineStr">
        <is>
          <t>ЕАЭС N RU Д-JP.РА01.В.64697/21 от 09.08.2021 действует до 08.08.2026</t>
        </is>
      </c>
      <c r="T24" s="350" t="inlineStr">
        <is>
          <t>C’BON</t>
        </is>
      </c>
    </row>
    <row r="25">
      <c r="A25" s="350" t="inlineStr"/>
      <c r="B25" s="350" t="inlineStr"/>
      <c r="C25" s="350" t="inlineStr"/>
      <c r="D25" s="350" t="n">
        <v>43</v>
      </c>
      <c r="E25" s="350" t="inlineStr">
        <is>
          <t>《CBON》 FACIALIST DUAL MOIST LOTION Q  (120ml)</t>
        </is>
      </c>
      <c r="F25" s="350" t="inlineStr">
        <is>
          <t>Facialist Dual Moist Lotion</t>
        </is>
      </c>
      <c r="G25" s="350" t="inlineStr">
        <is>
          <t>Лосьон двойного увлажнения на основе сквалана Фэшиалист</t>
        </is>
      </c>
      <c r="H25" s="350" t="inlineStr">
        <is>
          <t>face lotion</t>
        </is>
      </c>
      <c r="I25" s="350" t="n"/>
      <c r="J25" s="350" t="n"/>
      <c r="K25" s="350" t="inlineStr">
        <is>
          <t>0.272</t>
        </is>
      </c>
      <c r="L25" s="350" t="inlineStr"/>
      <c r="M25" s="350" t="inlineStr"/>
      <c r="N25" s="350" t="inlineStr"/>
      <c r="O25" s="350" t="n"/>
      <c r="P25" s="350" t="n">
        <v>2625</v>
      </c>
      <c r="Q25" s="350" t="n">
        <v>112875</v>
      </c>
      <c r="R25" s="350" t="inlineStr">
        <is>
          <t>A0001103</t>
        </is>
      </c>
      <c r="S25" s="350" t="inlineStr">
        <is>
          <t>ЕАЭС N RU Д-JP.РА01.В.64697/21 от 09.08.2021 действует до 08.08.2026</t>
        </is>
      </c>
      <c r="T25" s="350" t="inlineStr">
        <is>
          <t>C’BON</t>
        </is>
      </c>
    </row>
    <row r="26">
      <c r="A26" s="350" t="inlineStr"/>
      <c r="B26" s="350" t="inlineStr"/>
      <c r="C26" s="350" t="inlineStr"/>
      <c r="D26" s="350" t="n">
        <v>653</v>
      </c>
      <c r="E26" s="350" t="inlineStr">
        <is>
          <t>《CBON》 ABILITY MOIST GEL</t>
        </is>
      </c>
      <c r="F26" s="350" t="inlineStr">
        <is>
          <t>C'BON Ability Moist Gel</t>
        </is>
      </c>
      <c r="G26" s="350" t="inlineStr">
        <is>
          <t>Гель увлажняющий Абилити</t>
        </is>
      </c>
      <c r="H26" s="350" t="inlineStr">
        <is>
          <t>face gel</t>
        </is>
      </c>
      <c r="I26" s="350" t="n"/>
      <c r="J26" s="350" t="n"/>
      <c r="K26" s="350" t="inlineStr">
        <is>
          <t>0.143</t>
        </is>
      </c>
      <c r="L26" s="350" t="inlineStr"/>
      <c r="M26" s="350" t="inlineStr"/>
      <c r="N26" s="350" t="inlineStr"/>
      <c r="O26" s="350" t="n"/>
      <c r="P26" s="350" t="n">
        <v>2188</v>
      </c>
      <c r="Q26" s="350" t="n">
        <v>1428764</v>
      </c>
      <c r="R26" s="350" t="inlineStr">
        <is>
          <t>A0001804</t>
        </is>
      </c>
      <c r="S26" s="350" t="inlineStr">
        <is>
          <t>ЕАЭС N RU Д-JP.РА01.В.49606/21 от 02.08.2021 действует до 01.08.2026</t>
        </is>
      </c>
      <c r="T26" s="350" t="inlineStr">
        <is>
          <t>C’BON</t>
        </is>
      </c>
    </row>
    <row r="27">
      <c r="A27" s="350" t="inlineStr"/>
      <c r="B27" s="350" t="inlineStr"/>
      <c r="C27" s="350" t="inlineStr"/>
      <c r="D27" s="350" t="n">
        <v>565</v>
      </c>
      <c r="E27" s="350" t="inlineStr">
        <is>
          <t>《RELENT PRO》La Cerarl Doreor Cleansing 270g (Остаток 105)</t>
        </is>
      </c>
      <c r="F27" s="350" t="inlineStr">
        <is>
          <t>La Cerarl Doreor Cleansing</t>
        </is>
      </c>
      <c r="G27" s="350" t="inlineStr">
        <is>
          <t>Демакияжный крем для лица Ла Серарл Дореор</t>
        </is>
      </c>
      <c r="H27" s="350" t="inlineStr">
        <is>
          <t>face cleansing</t>
        </is>
      </c>
      <c r="I27" s="350" t="n"/>
      <c r="J27" s="350" t="n"/>
      <c r="K27" s="350" t="n"/>
      <c r="L27" s="350" t="inlineStr"/>
      <c r="M27" s="350" t="inlineStr"/>
      <c r="N27" s="350" t="inlineStr"/>
      <c r="O27" s="350" t="n"/>
      <c r="P27" s="350" t="n">
        <v>6234</v>
      </c>
      <c r="Q27" s="350" t="n">
        <v>3522210</v>
      </c>
      <c r="R27" s="350" t="inlineStr">
        <is>
          <t>B5457RP270</t>
        </is>
      </c>
      <c r="S27" s="350" t="inlineStr">
        <is>
          <t>ЕАЭС N RU Д-JP.РА03.В.90112/22 от 31.05.2022 действует до 29.05.2027</t>
        </is>
      </c>
      <c r="T27" s="350" t="inlineStr">
        <is>
          <t>Relent</t>
        </is>
      </c>
    </row>
    <row r="28">
      <c r="A28" s="350" t="inlineStr"/>
      <c r="B28" s="350" t="inlineStr"/>
      <c r="C28" s="350" t="inlineStr"/>
      <c r="D28" s="350" t="n">
        <v>66</v>
      </c>
      <c r="E28" s="350" t="inlineStr">
        <is>
          <t>《Relent》La Cerarl Doreor Body Shampoo</t>
        </is>
      </c>
      <c r="F28" s="350" t="inlineStr">
        <is>
          <t>La Cerarl Doreor Body Shampoo</t>
        </is>
      </c>
      <c r="G28" s="350" t="inlineStr">
        <is>
          <t>Шампунь для тела Ла Сераль</t>
        </is>
      </c>
      <c r="H28" s="350" t="inlineStr">
        <is>
          <t>body wash</t>
        </is>
      </c>
      <c r="I28" s="350" t="n"/>
      <c r="J28" s="350" t="n"/>
      <c r="K28" s="350" t="inlineStr">
        <is>
          <t>0.603</t>
        </is>
      </c>
      <c r="L28" s="350" t="inlineStr"/>
      <c r="M28" s="350" t="inlineStr"/>
      <c r="N28" s="350" t="inlineStr"/>
      <c r="O28" s="350" t="n"/>
      <c r="P28" s="350" t="n">
        <v>1368</v>
      </c>
      <c r="Q28" s="350" t="n">
        <v>90288</v>
      </c>
      <c r="R28" s="350" t="inlineStr">
        <is>
          <t>5802536</t>
        </is>
      </c>
      <c r="S28" s="350" t="inlineStr">
        <is>
          <t>ЕАЭС N RU Д-JP.РА09.В.81775/23 от 17.11.2023 действует до 16.11.2028</t>
        </is>
      </c>
      <c r="T28" s="350" t="inlineStr">
        <is>
          <t>Relent</t>
        </is>
      </c>
    </row>
    <row r="29">
      <c r="A29" s="350" t="inlineStr"/>
      <c r="B29" s="350" t="inlineStr"/>
      <c r="C29" s="350" t="inlineStr"/>
      <c r="D29" s="350" t="n">
        <v>464</v>
      </c>
      <c r="E29" s="350" t="inlineStr">
        <is>
          <t>《Relent》La Cerarl Doreor Milk 80ml</t>
        </is>
      </c>
      <c r="F29" s="350" t="inlineStr">
        <is>
          <t>La Cerarl Doreor Milk</t>
        </is>
      </c>
      <c r="G29" s="350" t="inlineStr">
        <is>
          <t>Молочко «Ла Серарл»</t>
        </is>
      </c>
      <c r="H29" s="350" t="inlineStr">
        <is>
          <t>face milk</t>
        </is>
      </c>
      <c r="I29" s="350" t="n"/>
      <c r="J29" s="350" t="n"/>
      <c r="K29" s="350" t="inlineStr">
        <is>
          <t>0.233</t>
        </is>
      </c>
      <c r="L29" s="350" t="inlineStr"/>
      <c r="M29" s="350" t="inlineStr"/>
      <c r="N29" s="350" t="inlineStr"/>
      <c r="O29" s="350" t="n"/>
      <c r="P29" s="350" t="n">
        <v>3586</v>
      </c>
      <c r="Q29" s="350" t="n">
        <v>1663904</v>
      </c>
      <c r="R29" s="350" t="inlineStr">
        <is>
          <t>B5355R</t>
        </is>
      </c>
      <c r="S29" s="350" t="inlineStr">
        <is>
          <t>ЕАЭС N RU Д-JP.РА12.В.00545/24 от 28.12.2024 действует до 27.12.2029</t>
        </is>
      </c>
      <c r="T29" s="350" t="inlineStr">
        <is>
          <t>RELENT</t>
        </is>
      </c>
    </row>
    <row r="30">
      <c r="A30" s="350" t="inlineStr"/>
      <c r="B30" s="350" t="inlineStr"/>
      <c r="C30" s="350" t="inlineStr"/>
      <c r="D30" s="350" t="n">
        <v>64</v>
      </c>
      <c r="E30" s="350" t="inlineStr">
        <is>
          <t>《Relent》La Cerarl Doreor serum 30ml</t>
        </is>
      </c>
      <c r="F30" s="350" t="inlineStr">
        <is>
          <t>La Cerarl Doreor Serum</t>
        </is>
      </c>
      <c r="G30" s="350" t="inlineStr">
        <is>
          <t>Эссенция «Ла Серарл Дореор»</t>
        </is>
      </c>
      <c r="H30" s="350" t="inlineStr">
        <is>
          <t>face serum</t>
        </is>
      </c>
      <c r="I30" s="350" t="n"/>
      <c r="J30" s="350" t="n"/>
      <c r="K30" s="350" t="inlineStr">
        <is>
          <t>0.116</t>
        </is>
      </c>
      <c r="L30" s="350" t="inlineStr"/>
      <c r="M30" s="350" t="inlineStr"/>
      <c r="N30" s="350" t="inlineStr"/>
      <c r="O30" s="350" t="n"/>
      <c r="P30" s="350" t="n">
        <v>3188</v>
      </c>
      <c r="Q30" s="350" t="n">
        <v>204032</v>
      </c>
      <c r="R30" s="350" t="inlineStr">
        <is>
          <t>B5359R</t>
        </is>
      </c>
      <c r="S30" s="350" t="inlineStr">
        <is>
          <t>ЕАЭС N RU Д-JP.РА01.В.71997/21 от 11.08.2021 действует до 10.08.2026</t>
        </is>
      </c>
      <c r="T30" s="350" t="inlineStr">
        <is>
          <t>RELENT</t>
        </is>
      </c>
    </row>
    <row r="31">
      <c r="A31" s="350" t="inlineStr"/>
      <c r="B31" s="350" t="inlineStr"/>
      <c r="C31" s="350" t="inlineStr"/>
      <c r="D31" s="350" t="n">
        <v>4</v>
      </c>
      <c r="E31" s="350" t="inlineStr">
        <is>
          <t>《Salon de Flouveil》GRAND FLOUVEIL Treatment Foam</t>
        </is>
      </c>
      <c r="F31" s="350" t="inlineStr">
        <is>
          <t>GRAND FLOUVEIL Treatment Foam</t>
        </is>
      </c>
      <c r="G31" s="350" t="inlineStr">
        <is>
          <t>Пенка для умывания Гранд Флоувеил</t>
        </is>
      </c>
      <c r="H31" s="350" t="inlineStr">
        <is>
          <t>face wash</t>
        </is>
      </c>
      <c r="I31" s="350" t="n"/>
      <c r="J31" s="350" t="n"/>
      <c r="K31" s="350" t="inlineStr">
        <is>
          <t>0.153</t>
        </is>
      </c>
      <c r="L31" s="350" t="inlineStr"/>
      <c r="M31" s="350" t="inlineStr"/>
      <c r="N31" s="350" t="inlineStr"/>
      <c r="O31" s="350" t="n"/>
      <c r="P31" s="350" t="n">
        <v>3985</v>
      </c>
      <c r="Q31" s="350" t="n">
        <v>15940</v>
      </c>
      <c r="R31" s="350" t="inlineStr">
        <is>
          <t>GFF100</t>
        </is>
      </c>
      <c r="S31" s="350" t="inlineStr">
        <is>
          <t>ЕАЭС N RU Д-JP.РА01.В.65922/21 от 09.08.2021 действует до 08.08.2026</t>
        </is>
      </c>
      <c r="T31" s="350" t="inlineStr">
        <is>
          <t>Salon de Flouveil</t>
        </is>
      </c>
    </row>
    <row r="32">
      <c r="A32" s="350" t="inlineStr"/>
      <c r="B32" s="350" t="inlineStr"/>
      <c r="C32" s="350" t="inlineStr"/>
      <c r="D32" s="350" t="n">
        <v>45</v>
      </c>
      <c r="E32" s="350" t="inlineStr">
        <is>
          <t>《Salon de Flouveil》RC Emulsion</t>
        </is>
      </c>
      <c r="F32" s="350" t="inlineStr">
        <is>
          <t>Royalle Club Extra Rich Emulsion</t>
        </is>
      </c>
      <c r="G32" s="350" t="inlineStr">
        <is>
          <t>Ультрапитательная эмульсия для лица «Роял Клаб»</t>
        </is>
      </c>
      <c r="H32" s="350" t="inlineStr">
        <is>
          <t>face milk</t>
        </is>
      </c>
      <c r="I32" s="350" t="n"/>
      <c r="J32" s="350" t="n"/>
      <c r="K32" s="350" t="inlineStr">
        <is>
          <t>0.134</t>
        </is>
      </c>
      <c r="L32" s="350" t="inlineStr"/>
      <c r="M32" s="350" t="inlineStr"/>
      <c r="N32" s="350" t="inlineStr"/>
      <c r="O32" s="350" t="n"/>
      <c r="P32" s="350" t="n">
        <v>4373</v>
      </c>
      <c r="Q32" s="350" t="n">
        <v>196785</v>
      </c>
      <c r="R32" s="350" t="inlineStr">
        <is>
          <t>RC125</t>
        </is>
      </c>
      <c r="S32" s="350" t="inlineStr">
        <is>
          <t>ЕАЭС N RU Д-JP.НВ15.В.04681/19 от 27.12.2019 действует до 26.12.2024</t>
        </is>
      </c>
      <c r="T32" s="350" t="inlineStr">
        <is>
          <t>Salon de Flouveil</t>
        </is>
      </c>
    </row>
    <row r="33">
      <c r="A33" s="350" t="inlineStr"/>
      <c r="B33" s="350" t="inlineStr"/>
      <c r="C33" s="350" t="inlineStr"/>
      <c r="D33" s="350" t="n">
        <v>23</v>
      </c>
      <c r="E33" s="350" t="inlineStr">
        <is>
          <t>《Salon de Flouveil》EF Emulsion</t>
        </is>
      </c>
      <c r="F33" s="350" t="inlineStr">
        <is>
          <t>EF 77 Resty Emulsion</t>
        </is>
      </c>
      <c r="G33" s="350" t="inlineStr">
        <is>
          <t>Релаксирующая эмульсия ЕФ-77</t>
        </is>
      </c>
      <c r="H33" s="350" t="inlineStr">
        <is>
          <t>face milk</t>
        </is>
      </c>
      <c r="I33" s="350" t="n"/>
      <c r="J33" s="350" t="n"/>
      <c r="K33" s="350" t="inlineStr">
        <is>
          <t>0.111</t>
        </is>
      </c>
      <c r="L33" s="350" t="inlineStr"/>
      <c r="M33" s="350" t="inlineStr"/>
      <c r="N33" s="350" t="inlineStr"/>
      <c r="O33" s="350" t="n"/>
      <c r="P33" s="350" t="n">
        <v>2192</v>
      </c>
      <c r="Q33" s="350" t="n">
        <v>50416</v>
      </c>
      <c r="R33" s="350" t="inlineStr">
        <is>
          <t>0045F</t>
        </is>
      </c>
      <c r="S33" s="350" t="inlineStr">
        <is>
          <t>ЕАЭС N RU Д-JP.НВ15.В.04681/19 от 27.12.2019 действует до 26.12.2026</t>
        </is>
      </c>
      <c r="T33" s="350" t="inlineStr">
        <is>
          <t>Salon de Flouveil</t>
        </is>
      </c>
    </row>
    <row r="34">
      <c r="A34" s="350" t="inlineStr"/>
      <c r="B34" s="350" t="inlineStr"/>
      <c r="C34" s="350" t="inlineStr"/>
      <c r="D34" s="350" t="n">
        <v>3</v>
      </c>
      <c r="E34" s="350" t="inlineStr">
        <is>
          <t>《Salon de Flouveil》EF Cleansing</t>
        </is>
      </c>
      <c r="F34" s="350" t="inlineStr">
        <is>
          <t>EF 77 Resty Cleansing</t>
        </is>
      </c>
      <c r="G34" s="350" t="inlineStr">
        <is>
          <t>Демакияжный релаксирующий крем «ЕФ-77»</t>
        </is>
      </c>
      <c r="H34" s="350" t="inlineStr">
        <is>
          <t>face cleansing</t>
        </is>
      </c>
      <c r="I34" s="350" t="n"/>
      <c r="J34" s="350" t="n"/>
      <c r="K34" s="350" t="inlineStr">
        <is>
          <t>0.12</t>
        </is>
      </c>
      <c r="L34" s="350" t="inlineStr"/>
      <c r="M34" s="350" t="inlineStr"/>
      <c r="N34" s="350" t="inlineStr"/>
      <c r="O34" s="350" t="n"/>
      <c r="P34" s="350" t="n">
        <v>1793</v>
      </c>
      <c r="Q34" s="350" t="n">
        <v>5379</v>
      </c>
      <c r="R34" s="350" t="inlineStr">
        <is>
          <t>0042F</t>
        </is>
      </c>
      <c r="S34" s="350" t="inlineStr">
        <is>
          <t>ЕАЭС N RU Д-JP.НВ15.В.04683/19 от 27.12.2019 действует до 26.12.2024</t>
        </is>
      </c>
      <c r="T34" s="350" t="inlineStr">
        <is>
          <t>Salon de Flouveil</t>
        </is>
      </c>
    </row>
    <row r="35">
      <c r="A35" s="100" t="n"/>
      <c r="B35" s="101" t="n"/>
      <c r="C35" s="409" t="n">
        <v>0</v>
      </c>
      <c r="D35" s="409" t="n">
        <v>0</v>
      </c>
      <c r="E35" s="410" t="inlineStr">
        <is>
          <t xml:space="preserve">  Sub Total １</t>
        </is>
      </c>
      <c r="F35" s="328" t="n"/>
      <c r="G35" s="411" t="n"/>
      <c r="H35" s="82" t="n"/>
      <c r="I35" s="412" t="n">
        <v>0.321</v>
      </c>
      <c r="J35" s="413" t="n">
        <v>0</v>
      </c>
      <c r="K35" s="413" t="n">
        <v>5.132</v>
      </c>
      <c r="L35" s="414" t="n">
        <v>0</v>
      </c>
      <c r="M35" s="414" t="n">
        <v>0</v>
      </c>
      <c r="N35" s="415" t="n">
        <v>0</v>
      </c>
      <c r="O35" s="414" t="n">
        <v>0</v>
      </c>
      <c r="Q35" s="416">
        <f>SUM(#REF!)</f>
        <v/>
      </c>
      <c r="R35" s="417" t="n"/>
    </row>
    <row r="36">
      <c r="D36" s="418">
        <f>'INVOICE(無償サンプル抜き価格)'!H20+'INVOICE(無償サンプル抜き価格)'!#REF!+'Invoice-4 (TESTER)'!E14</f>
        <v/>
      </c>
      <c r="Q36" s="419" t="n"/>
    </row>
    <row r="37">
      <c r="D37" s="420" t="n"/>
      <c r="M37" s="421" t="n"/>
      <c r="Q37" s="419" t="n"/>
    </row>
    <row r="38">
      <c r="N38" s="422" t="n"/>
    </row>
    <row r="39">
      <c r="M39" s="423" t="n"/>
      <c r="N39" s="422" t="n"/>
    </row>
    <row r="40">
      <c r="M40" s="423" t="n"/>
      <c r="N40" s="422" t="n"/>
      <c r="P40" s="424" t="n"/>
    </row>
    <row r="41">
      <c r="M41" s="425" t="n"/>
      <c r="N41" s="422" t="n"/>
      <c r="P41" s="424" t="n"/>
    </row>
    <row r="42">
      <c r="N42" s="426" t="n"/>
    </row>
    <row r="43">
      <c r="M43" s="421" t="n"/>
    </row>
  </sheetData>
  <autoFilter ref="A11:W14"/>
  <mergeCells count="1">
    <mergeCell ref="E35:G3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"/>
  <sheetViews>
    <sheetView tabSelected="1" view="pageBreakPreview" zoomScaleNormal="106" zoomScaleSheetLayoutView="100" workbookViewId="0">
      <selection activeCell="E6" sqref="E6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71" min="19" max="19"/>
    <col width="16.25" bestFit="1" customWidth="1" style="272" min="20" max="20"/>
    <col width="18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8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1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1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1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4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1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0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02" t="inlineStr">
        <is>
          <t>C/ No.</t>
        </is>
      </c>
      <c r="B12" s="103" t="inlineStr">
        <is>
          <t>(BOX. No.)</t>
        </is>
      </c>
      <c r="C12" s="427" t="inlineStr">
        <is>
          <t>Case</t>
        </is>
      </c>
      <c r="D12" s="428" t="inlineStr">
        <is>
          <t>Q'ty</t>
        </is>
      </c>
      <c r="E12" s="429" t="inlineStr">
        <is>
          <t>Description of goods</t>
        </is>
      </c>
      <c r="F12" s="429" t="inlineStr">
        <is>
          <t>Наименование ДС англ</t>
        </is>
      </c>
      <c r="G12" s="429" t="inlineStr">
        <is>
          <t>Наименование ДС рус</t>
        </is>
      </c>
      <c r="H12" s="429" t="inlineStr">
        <is>
          <t>Contents</t>
        </is>
      </c>
      <c r="I12" s="430" t="inlineStr">
        <is>
          <t>Measurement</t>
        </is>
      </c>
      <c r="J12" s="430" t="n"/>
      <c r="K12" s="430" t="inlineStr">
        <is>
          <t>Net Weight(kg)</t>
        </is>
      </c>
      <c r="L12" s="430" t="n"/>
      <c r="M12" s="430" t="n"/>
      <c r="N12" s="430" t="inlineStr">
        <is>
          <t>Gross Weight</t>
        </is>
      </c>
      <c r="O12" s="431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《ROSY DROP》WRINKLE SERUM(mini pouch) (N.C.V)</t>
        </is>
      </c>
      <c r="F13" s="350" t="inlineStr">
        <is>
          <t>Rosy Drop Wrinkle Serum</t>
        </is>
      </c>
      <c r="G13" s="350" t="inlineStr">
        <is>
          <t>Эссенция против морщин</t>
        </is>
      </c>
      <c r="H13" s="350" t="inlineStr">
        <is>
          <t>face serum</t>
        </is>
      </c>
      <c r="I13" s="350" t="n"/>
      <c r="J13" s="350" t="n"/>
      <c r="K13" s="350" t="inlineStr">
        <is>
          <t>0.01</t>
        </is>
      </c>
      <c r="L13" s="350" t="inlineStr"/>
      <c r="M13" s="350" t="inlineStr"/>
      <c r="N13" s="350" t="inlineStr"/>
      <c r="O13" s="350" t="n"/>
      <c r="P13" s="350" t="n">
        <v>10</v>
      </c>
      <c r="Q13" s="350" t="n">
        <v>530</v>
      </c>
      <c r="R13" s="350" t="inlineStr">
        <is>
          <t>RD03S</t>
        </is>
      </c>
      <c r="S13" s="350" t="inlineStr">
        <is>
          <t>ЕАЭС N RU Д-JP.НВ32.В.12206/20 от 14.08.2020 действует до 13.08.2025</t>
        </is>
      </c>
      <c r="T13" s="350" t="inlineStr">
        <is>
          <t>Rosy Drop</t>
        </is>
      </c>
    </row>
    <row r="14" ht="32.1" customFormat="1" customHeight="1" s="12">
      <c r="A14" s="350" t="inlineStr"/>
      <c r="B14" s="350" t="inlineStr"/>
      <c r="C14" s="350" t="inlineStr"/>
      <c r="D14" s="350" t="n">
        <v>4</v>
      </c>
      <c r="E14" s="350" t="inlineStr">
        <is>
          <t>《SKINIMALIST》GRANA AMPULE NEW!</t>
        </is>
      </c>
      <c r="F14" s="350" t="inlineStr">
        <is>
          <t>SKINIMALIST GRANA AMPULE.</t>
        </is>
      </c>
      <c r="G14" s="350" t="inlineStr">
        <is>
          <t>SKINIMALIST GRANA AMPULE. Омолаживающая ампула на основе ретинола Скинималист.</t>
        </is>
      </c>
      <c r="H14" s="350" t="inlineStr">
        <is>
          <t>fase serum</t>
        </is>
      </c>
      <c r="I14" s="350" t="inlineStr">
        <is>
          <t>0.014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3059</v>
      </c>
      <c r="Q14" s="350" t="n">
        <v>12236</v>
      </c>
      <c r="R14" s="350" t="inlineStr">
        <is>
          <t>SK04</t>
        </is>
      </c>
      <c r="S14" s="350" t="inlineStr">
        <is>
          <t>письмо 1070/24 от «19» декабря 2024 г.</t>
        </is>
      </c>
      <c r="T14" s="350" t="inlineStr">
        <is>
          <t>SKINIMALOST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《B-10》MESO BODY &amp; LEG CREAM</t>
        </is>
      </c>
      <c r="F15" s="350" t="inlineStr">
        <is>
          <t>Be-10 MESO BODY &amp; LEG CREAM</t>
        </is>
      </c>
      <c r="G15" s="350" t="inlineStr">
        <is>
          <t>Скульптурирующий крем для ног и тела «Be-10»</t>
        </is>
      </c>
      <c r="H15" s="350" t="inlineStr">
        <is>
          <t>body cream</t>
        </is>
      </c>
      <c r="I15" s="350" t="inlineStr">
        <is>
          <t>0.029</t>
        </is>
      </c>
      <c r="J15" s="350" t="inlineStr">
        <is>
          <t>0</t>
        </is>
      </c>
      <c r="K15" s="350" t="inlineStr">
        <is>
          <t>0.18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4375</v>
      </c>
      <c r="Q15" s="350" t="n">
        <v>17500</v>
      </c>
      <c r="R15" s="350" t="inlineStr">
        <is>
          <t>B1003</t>
        </is>
      </c>
      <c r="S15" s="350" t="inlineStr">
        <is>
          <t>ЕАЭС N RU Д-JP.РА09.В.12052/22 от 15.12.2022 действует до 14.12.2027</t>
        </is>
      </c>
      <c r="T15" s="350" t="inlineStr">
        <is>
          <t>B-10</t>
        </is>
      </c>
    </row>
    <row r="16">
      <c r="A16" s="350" t="inlineStr"/>
      <c r="B16" s="350" t="inlineStr"/>
      <c r="C16" s="350" t="inlineStr"/>
      <c r="D16" s="350" t="n">
        <v>54</v>
      </c>
      <c r="E16" s="350" t="inlineStr">
        <is>
          <t>《Cosmepro》Premium Fruit Sorbet Body Massage Salt Grape Fruits..</t>
        </is>
      </c>
      <c r="F16" s="350" t="inlineStr">
        <is>
          <t>Premium Fruit Sorbet Body Massage Salt Grape fruits</t>
        </is>
      </c>
      <c r="G16" s="350" t="inlineStr">
        <is>
          <t>Премиальный фруктовый скраб - сорбет для тела на основе соли «Грейпфрут»</t>
        </is>
      </c>
      <c r="H16" s="350" t="inlineStr">
        <is>
          <t>body scrub</t>
        </is>
      </c>
      <c r="I16" s="350" t="inlineStr">
        <is>
          <t>0.028</t>
        </is>
      </c>
      <c r="J16" s="350" t="inlineStr">
        <is>
          <t>0.028</t>
        </is>
      </c>
      <c r="K16" s="350" t="inlineStr">
        <is>
          <t>0.52</t>
        </is>
      </c>
      <c r="L16" s="350" t="inlineStr"/>
      <c r="M16" s="350" t="inlineStr"/>
      <c r="N16" s="350" t="inlineStr"/>
      <c r="O16" s="350" t="inlineStr">
        <is>
          <t>13</t>
        </is>
      </c>
      <c r="P16" s="350" t="n">
        <v>732</v>
      </c>
      <c r="Q16" s="350" t="n">
        <v>39528</v>
      </c>
      <c r="R16" s="350" t="inlineStr">
        <is>
          <t>CP0004</t>
        </is>
      </c>
      <c r="S16" s="350" t="inlineStr">
        <is>
          <t>ЕАЭС N RU Д-JP.РА02.В.76814/23 от 27.03.2023 действует до 26.03.2028</t>
        </is>
      </c>
      <c r="T16" s="350" t="inlineStr">
        <is>
          <t>COSMEPRO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Zephyrien Mask Seal</t>
        </is>
      </c>
      <c r="F17" s="350" t="inlineStr">
        <is>
          <t>Zephyrien Mask Seal</t>
        </is>
      </c>
      <c r="G17" s="350" t="inlineStr">
        <is>
          <t>Термомоделирующая гипсовая маска MEROS</t>
        </is>
      </c>
      <c r="H17" s="350" t="inlineStr">
        <is>
          <t>face pack</t>
        </is>
      </c>
      <c r="I17" s="350" t="n"/>
      <c r="J17" s="350" t="n"/>
      <c r="K17" s="350" t="inlineStr">
        <is>
          <t>0.516</t>
        </is>
      </c>
      <c r="L17" s="350" t="inlineStr"/>
      <c r="M17" s="350" t="inlineStr"/>
      <c r="N17" s="350" t="inlineStr"/>
      <c r="O17" s="350" t="n"/>
      <c r="P17" s="350" t="n">
        <v>1250</v>
      </c>
      <c r="Q17" s="350" t="n">
        <v>5000</v>
      </c>
      <c r="R17" s="350" t="inlineStr">
        <is>
          <t>ID27</t>
        </is>
      </c>
      <c r="S17" s="350" t="inlineStr">
        <is>
          <t>письмо № 529/25 от 25.07.2025 г.</t>
        </is>
      </c>
      <c r="T17" s="350" t="inlineStr">
        <is>
          <t>MEROS</t>
        </is>
      </c>
    </row>
    <row r="18">
      <c r="A18" s="350" t="inlineStr"/>
      <c r="B18" s="350" t="inlineStr"/>
      <c r="C18" s="350" t="inlineStr"/>
      <c r="D18" s="350" t="n">
        <v>54</v>
      </c>
      <c r="E18" s="350" t="inlineStr">
        <is>
          <t>ID CARE HAIR COLOR SHAMPOO 700ml</t>
        </is>
      </c>
      <c r="F18" s="350" t="inlineStr">
        <is>
          <t>ID CARE HAIR COLOR SHAMPOO</t>
        </is>
      </c>
      <c r="G18" s="350" t="inlineStr">
        <is>
          <t>Восстанавливающий шампунь для окрашенных волос</t>
        </is>
      </c>
      <c r="H18" s="350" t="inlineStr">
        <is>
          <t>shampoo</t>
        </is>
      </c>
      <c r="I18" s="350" t="inlineStr">
        <is>
          <t>0.019</t>
        </is>
      </c>
      <c r="J18" s="350" t="inlineStr">
        <is>
          <t>0</t>
        </is>
      </c>
      <c r="K18" s="350" t="inlineStr">
        <is>
          <t>0.75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1221</v>
      </c>
      <c r="Q18" s="350" t="n">
        <v>65934</v>
      </c>
      <c r="R18" s="350" t="inlineStr">
        <is>
          <t>ID17</t>
        </is>
      </c>
      <c r="S18" s="350" t="inlineStr">
        <is>
          <t>ЕАЭС N RU Д-JP.НВ42.В.10723/20 от 03.11.2020 действует до 02.11.2025</t>
        </is>
      </c>
      <c r="T18" s="350" t="inlineStr">
        <is>
          <t>Meros Cosmetics</t>
        </is>
      </c>
    </row>
    <row r="19">
      <c r="A19" s="350" t="inlineStr"/>
      <c r="B19" s="350" t="inlineStr"/>
      <c r="C19" s="350" t="inlineStr"/>
      <c r="D19" s="350" t="n">
        <v>5</v>
      </c>
      <c r="E19" s="350" t="inlineStr">
        <is>
          <t>MOTHERMO  Re.vive Hair Serum</t>
        </is>
      </c>
      <c r="F19" s="350" t="inlineStr">
        <is>
          <t>LABO + Mothermo GF RE.Vive Hair Serum</t>
        </is>
      </c>
      <c r="G19" s="350" t="inlineStr">
        <is>
          <t>LABO + Mothermo GF Восстанавливающий серум для волос</t>
        </is>
      </c>
      <c r="H19" s="350" t="inlineStr">
        <is>
          <t>hair serum</t>
        </is>
      </c>
      <c r="I19" s="350" t="n"/>
      <c r="J19" s="350" t="n"/>
      <c r="K19" s="350" t="inlineStr">
        <is>
          <t>0.144</t>
        </is>
      </c>
      <c r="L19" s="350" t="inlineStr"/>
      <c r="M19" s="350" t="inlineStr"/>
      <c r="N19" s="350" t="inlineStr"/>
      <c r="O19" s="350" t="n"/>
      <c r="P19" s="350" t="n">
        <v>3329</v>
      </c>
      <c r="Q19" s="350" t="n">
        <v>16645</v>
      </c>
      <c r="R19" s="350" t="inlineStr">
        <is>
          <t>LB12</t>
        </is>
      </c>
      <c r="S19" s="350" t="inlineStr">
        <is>
          <t>ЕАЭС N RU Д-JP.РА02.В.76955/23 от 27.03.2023 действует до 26.03.2028</t>
        </is>
      </c>
      <c r="T19" s="350" t="n"/>
    </row>
    <row r="20">
      <c r="A20" s="350" t="inlineStr"/>
      <c r="B20" s="350" t="inlineStr"/>
      <c r="C20" s="350" t="inlineStr"/>
      <c r="D20" s="350" t="n">
        <v>54</v>
      </c>
      <c r="E20" s="350" t="inlineStr">
        <is>
          <t>ESTLABO   PEEL  OFF  PACK  WHITE  SET СНЯТО С ПР-ВА</t>
        </is>
      </c>
      <c r="F20" s="350" t="inlineStr">
        <is>
          <t>EST LABO PEEL OFF PACK WHITE SET</t>
        </is>
      </c>
      <c r="G20" s="350" t="inlineStr">
        <is>
          <t>Альгинатная маска выравнивающая цвет кожи лица EST LABO</t>
        </is>
      </c>
      <c r="H20" s="350" t="inlineStr">
        <is>
          <t>face pack</t>
        </is>
      </c>
      <c r="I20" s="350" t="n"/>
      <c r="J20" s="350" t="n"/>
      <c r="K20" s="350" t="n"/>
      <c r="L20" s="350" t="inlineStr"/>
      <c r="M20" s="350" t="inlineStr"/>
      <c r="N20" s="350" t="inlineStr"/>
      <c r="O20" s="350" t="n"/>
      <c r="P20" s="350" t="n">
        <v>3329</v>
      </c>
      <c r="Q20" s="350" t="n">
        <v>179766</v>
      </c>
      <c r="R20" s="350" t="inlineStr">
        <is>
          <t>EST25</t>
        </is>
      </c>
      <c r="S20" s="350" t="inlineStr">
        <is>
          <t>ЕАЭС N RU Д-JP.АБ47.В.08815/20 от 09.09.2020 действует до 08.09.2025</t>
        </is>
      </c>
      <c r="T20" s="350" t="inlineStr">
        <is>
          <t>CBS Cosmetics</t>
        </is>
      </c>
    </row>
    <row r="21">
      <c r="A21" s="350" t="inlineStr"/>
      <c r="B21" s="350" t="inlineStr"/>
      <c r="C21" s="350" t="inlineStr"/>
      <c r="D21" s="350" t="n">
        <v>54</v>
      </c>
      <c r="E21" s="350" t="inlineStr">
        <is>
          <t>ESTLABO   FINISHING  ESSENCE</t>
        </is>
      </c>
      <c r="F21" s="350" t="inlineStr">
        <is>
          <t>EST LABO FINISHING ESSENCE</t>
        </is>
      </c>
      <c r="G21" s="350" t="inlineStr">
        <is>
          <t>Увлажняющая лифтинговая многофункциональная эссенция EST LABO</t>
        </is>
      </c>
      <c r="H21" s="350" t="inlineStr">
        <is>
          <t>face essence</t>
        </is>
      </c>
      <c r="I21" s="350" t="n"/>
      <c r="J21" s="350" t="n"/>
      <c r="K21" s="350" t="inlineStr">
        <is>
          <t>0.19</t>
        </is>
      </c>
      <c r="L21" s="350" t="inlineStr"/>
      <c r="M21" s="350" t="inlineStr"/>
      <c r="N21" s="350" t="inlineStr"/>
      <c r="O21" s="350" t="n"/>
      <c r="P21" s="350" t="n">
        <v>3250</v>
      </c>
      <c r="Q21" s="350" t="n">
        <v>175500</v>
      </c>
      <c r="R21" s="350" t="inlineStr">
        <is>
          <t>EST15</t>
        </is>
      </c>
      <c r="S21" s="350" t="inlineStr">
        <is>
          <t>ЕАЭС N RU Д-JP.НВ32.В.13611/20 от 14.09.2020 действует до 13.09.2025</t>
        </is>
      </c>
      <c r="T21" s="350" t="inlineStr">
        <is>
          <t>CBS Cosmetics</t>
        </is>
      </c>
    </row>
    <row r="22">
      <c r="A22" s="350" t="inlineStr"/>
      <c r="B22" s="350" t="inlineStr"/>
      <c r="C22" s="350" t="inlineStr"/>
      <c r="D22" s="350" t="n">
        <v>32</v>
      </c>
      <c r="E22" s="350" t="inlineStr">
        <is>
          <t>ESTLABO   ORIGINAL  MIX  OIL 300ml</t>
        </is>
      </c>
      <c r="F22" s="350" t="inlineStr">
        <is>
          <t>EST LABO ORIGINAL MIX OIL</t>
        </is>
      </c>
      <c r="G22" s="350" t="inlineStr">
        <is>
          <t>EST LABO ORIGINAL MIX OIL.Аутентичное массажное масло. 300 мл. EST LABO</t>
        </is>
      </c>
      <c r="H22" s="350" t="inlineStr">
        <is>
          <t>oil</t>
        </is>
      </c>
      <c r="I22" s="350" t="n"/>
      <c r="J22" s="350" t="n"/>
      <c r="K22" s="350" t="inlineStr">
        <is>
          <t>0.33</t>
        </is>
      </c>
      <c r="L22" s="350" t="inlineStr"/>
      <c r="M22" s="350" t="inlineStr"/>
      <c r="N22" s="350" t="inlineStr"/>
      <c r="O22" s="350" t="n"/>
      <c r="P22" s="350" t="n">
        <v>2113</v>
      </c>
      <c r="Q22" s="350" t="n">
        <v>67616</v>
      </c>
      <c r="R22" s="350" t="inlineStr">
        <is>
          <t>EST10-300</t>
        </is>
      </c>
      <c r="S22" s="350" t="inlineStr">
        <is>
          <t>ЕАЭС N RU Д-JP.АБ47.В.08752/20 от 08.09.2020 действует до 07.09.2025</t>
        </is>
      </c>
      <c r="T22" s="350" t="inlineStr">
        <is>
          <t>CBS Cosmetics</t>
        </is>
      </c>
    </row>
    <row r="23">
      <c r="A23" s="350" t="inlineStr"/>
      <c r="B23" s="350" t="inlineStr"/>
      <c r="C23" s="350" t="inlineStr"/>
      <c r="D23" s="350" t="n">
        <v>32</v>
      </c>
      <c r="E23" s="350" t="inlineStr">
        <is>
          <t>ESTLABO   FRESHENER  LOTION</t>
        </is>
      </c>
      <c r="F23" s="350" t="inlineStr">
        <is>
          <t>EST LABO FRESHENER LOTION</t>
        </is>
      </c>
      <c r="G23" s="350" t="inlineStr">
        <is>
          <t>Освежающий лосьон EST LABO</t>
        </is>
      </c>
      <c r="H23" s="350" t="inlineStr">
        <is>
          <t>face lotion</t>
        </is>
      </c>
      <c r="I23" s="350" t="n"/>
      <c r="J23" s="350" t="n"/>
      <c r="K23" s="350" t="inlineStr">
        <is>
          <t>0.58</t>
        </is>
      </c>
      <c r="L23" s="350" t="inlineStr"/>
      <c r="M23" s="350" t="inlineStr"/>
      <c r="N23" s="350" t="inlineStr"/>
      <c r="O23" s="350" t="n"/>
      <c r="P23" s="350" t="n">
        <v>1625</v>
      </c>
      <c r="Q23" s="350" t="n">
        <v>52000</v>
      </c>
      <c r="R23" s="350" t="inlineStr">
        <is>
          <t>EST08</t>
        </is>
      </c>
      <c r="S23" s="350" t="inlineStr">
        <is>
          <t>ЕАЭС N RU Д-JP.АБ47.В.08734/20 от 08.09.2020 действует до 07.09.2025</t>
        </is>
      </c>
      <c r="T23" s="350" t="inlineStr">
        <is>
          <t>CBS Cosmetics</t>
        </is>
      </c>
    </row>
    <row r="24">
      <c r="A24" s="350" t="inlineStr"/>
      <c r="B24" s="350" t="inlineStr"/>
      <c r="C24" s="350" t="inlineStr"/>
      <c r="D24" s="350" t="n">
        <v>32</v>
      </c>
      <c r="E24" s="350" t="inlineStr">
        <is>
          <t>ESTLABO   CLEANSING  OIL</t>
        </is>
      </c>
      <c r="F24" s="350" t="inlineStr">
        <is>
          <t>EST LABO CLEANSING OIL</t>
        </is>
      </c>
      <c r="G24" s="350" t="inlineStr">
        <is>
          <t>Демакияжное масло EST LABO</t>
        </is>
      </c>
      <c r="H24" s="350" t="inlineStr">
        <is>
          <t>face cleansing</t>
        </is>
      </c>
      <c r="I24" s="350" t="n"/>
      <c r="J24" s="350" t="n"/>
      <c r="K24" s="350" t="n"/>
      <c r="L24" s="350" t="inlineStr"/>
      <c r="M24" s="350" t="inlineStr"/>
      <c r="N24" s="350" t="inlineStr"/>
      <c r="O24" s="350" t="n"/>
      <c r="P24" s="350" t="n">
        <v>3006</v>
      </c>
      <c r="Q24" s="350" t="n">
        <v>96192</v>
      </c>
      <c r="R24" s="350" t="n"/>
      <c r="S24" s="350" t="inlineStr">
        <is>
          <t>ЕАЭС N RU Д-JP.АБ47.В.08752/20 от 08.09.2020 действует до 07.09.2025</t>
        </is>
      </c>
      <c r="T24" s="350" t="inlineStr">
        <is>
          <t>CBS Cosmetics</t>
        </is>
      </c>
    </row>
    <row r="25">
      <c r="A25" s="350" t="inlineStr"/>
      <c r="B25" s="350" t="inlineStr"/>
      <c r="C25" s="350" t="inlineStr"/>
      <c r="D25" s="350" t="n">
        <v>32</v>
      </c>
      <c r="E25" s="350" t="inlineStr">
        <is>
          <t>《ROSY DROP》 Perfect Stretch Sheet</t>
        </is>
      </c>
      <c r="F25" s="350" t="inlineStr">
        <is>
          <t>Rosy Drop Perfect Stretch Sheet</t>
        </is>
      </c>
      <c r="G25" s="350" t="inlineStr">
        <is>
          <t>Идеальные патчи под глаза "Капля Розы"</t>
        </is>
      </c>
      <c r="H25" s="350" t="inlineStr">
        <is>
          <t>Eye mask</t>
        </is>
      </c>
      <c r="I25" s="350" t="inlineStr">
        <is>
          <t>0.043</t>
        </is>
      </c>
      <c r="J25" s="350" t="inlineStr">
        <is>
          <t>0.172</t>
        </is>
      </c>
      <c r="K25" s="350" t="inlineStr">
        <is>
          <t>0.275</t>
        </is>
      </c>
      <c r="L25" s="350" t="inlineStr"/>
      <c r="M25" s="350" t="inlineStr"/>
      <c r="N25" s="350" t="inlineStr"/>
      <c r="O25" s="350" t="inlineStr">
        <is>
          <t>56.8</t>
        </is>
      </c>
      <c r="P25" s="350" t="n">
        <v>4500</v>
      </c>
      <c r="Q25" s="350" t="n">
        <v>144000</v>
      </c>
      <c r="R25" s="350" t="inlineStr">
        <is>
          <t>RD01</t>
        </is>
      </c>
      <c r="S25" s="350" t="inlineStr">
        <is>
          <t>ЕАЭС N RU Д-JP.РА06.В.54126/24 от 30.07.2024 действует до 28.07.2029</t>
        </is>
      </c>
      <c r="T25" s="350" t="inlineStr">
        <is>
          <t>Rosy Drop</t>
        </is>
      </c>
    </row>
    <row r="26">
      <c r="A26" s="350" t="inlineStr"/>
      <c r="B26" s="350" t="inlineStr"/>
      <c r="C26" s="350" t="inlineStr"/>
      <c r="D26" s="350" t="n">
        <v>32</v>
      </c>
      <c r="E26" s="350" t="inlineStr">
        <is>
          <t>《Lapidem PRO》BATH &amp; MASSAGE OIL05 (CHARGE) 500ml</t>
        </is>
      </c>
      <c r="F26" s="350" t="inlineStr">
        <is>
          <t>Five Elements Bath and massage Oil Charge</t>
        </is>
      </c>
      <c r="G26" s="350" t="inlineStr">
        <is>
          <t>Масло для массажа и ванны "Энергия" "Пять Элементов"</t>
        </is>
      </c>
      <c r="H26" s="350" t="inlineStr">
        <is>
          <t>oil</t>
        </is>
      </c>
      <c r="I26" s="350" t="n"/>
      <c r="J26" s="350" t="n"/>
      <c r="K26" s="350" t="inlineStr">
        <is>
          <t>0.55</t>
        </is>
      </c>
      <c r="L26" s="350" t="inlineStr"/>
      <c r="M26" s="350" t="inlineStr"/>
      <c r="N26" s="350" t="inlineStr"/>
      <c r="O26" s="350" t="n"/>
      <c r="P26" s="350" t="n">
        <v>13588</v>
      </c>
      <c r="Q26" s="350" t="n">
        <v>434816</v>
      </c>
      <c r="R26" s="350" t="inlineStr">
        <is>
          <t>LP09P</t>
        </is>
      </c>
      <c r="S26" s="350" t="inlineStr">
        <is>
          <t>ЕАЭС N RU Д-JP.РА03.В.05804/24  от 25.03.2024 действует до 24.03.2029</t>
        </is>
      </c>
      <c r="T26" s="350" t="inlineStr">
        <is>
          <t>FIVE ELEMENTS</t>
        </is>
      </c>
    </row>
    <row r="27">
      <c r="A27" s="350" t="inlineStr"/>
      <c r="B27" s="350" t="inlineStr"/>
      <c r="C27" s="350" t="inlineStr"/>
      <c r="D27" s="350" t="n">
        <v>32</v>
      </c>
      <c r="E27" s="350" t="inlineStr">
        <is>
          <t>《Lapidem》AG MOISTURE CLEANSER 300ml</t>
        </is>
      </c>
      <c r="F27" s="350" t="inlineStr">
        <is>
          <t>Five Elements Moisture Cleanser</t>
        </is>
      </c>
      <c r="G27" s="350" t="inlineStr">
        <is>
          <t>Демакияжный увлажняющий крем "Пять Элементов"</t>
        </is>
      </c>
      <c r="H27" s="350" t="inlineStr">
        <is>
          <t>makeup remover cleanser</t>
        </is>
      </c>
      <c r="I27" s="350" t="n"/>
      <c r="J27" s="350" t="inlineStr">
        <is>
          <t>0</t>
        </is>
      </c>
      <c r="K27" s="350" t="inlineStr">
        <is>
          <t>0.386</t>
        </is>
      </c>
      <c r="L27" s="350" t="inlineStr"/>
      <c r="M27" s="350" t="inlineStr"/>
      <c r="N27" s="350" t="inlineStr"/>
      <c r="O27" s="350" t="inlineStr">
        <is>
          <t>0</t>
        </is>
      </c>
      <c r="P27" s="350" t="n">
        <v>2635</v>
      </c>
      <c r="Q27" s="350" t="n">
        <v>84320</v>
      </c>
      <c r="R27" s="350" t="inlineStr">
        <is>
          <t>LP01-300</t>
        </is>
      </c>
      <c r="S27" s="350" t="inlineStr">
        <is>
          <t>ЕАЭС N RU Д-JP.РА03.В.06319/24 от 26.03.2024 действует до 24.03.2029</t>
        </is>
      </c>
      <c r="T27" s="350" t="inlineStr">
        <is>
          <t>FIVE ELEMENTS</t>
        </is>
      </c>
    </row>
    <row r="28">
      <c r="A28" s="350" t="inlineStr"/>
      <c r="B28" s="350" t="inlineStr"/>
      <c r="C28" s="350" t="inlineStr"/>
      <c r="D28" s="350" t="n">
        <v>54</v>
      </c>
      <c r="E28" s="350" t="inlineStr">
        <is>
          <t>《Dime Health Care PRO》PRO AMINO Seaweed CONDITIONER</t>
        </is>
      </c>
      <c r="F28" s="350" t="inlineStr">
        <is>
          <t>PROFESSIONAL AMINO SEAWEED CONDITIONER</t>
        </is>
      </c>
      <c r="G28" s="350" t="inlineStr">
        <is>
          <t>Профессиональный кондиционер на основе аминокислот и морских водорослей для повреждённых волос</t>
        </is>
      </c>
      <c r="H28" s="350" t="inlineStr">
        <is>
          <t>hair conditioner</t>
        </is>
      </c>
      <c r="I28" s="350" t="inlineStr">
        <is>
          <t>0.024</t>
        </is>
      </c>
      <c r="J28" s="350" t="inlineStr">
        <is>
          <t>0.048</t>
        </is>
      </c>
      <c r="K28" s="350" t="inlineStr">
        <is>
          <t>1.1</t>
        </is>
      </c>
      <c r="L28" s="350" t="inlineStr"/>
      <c r="M28" s="350" t="inlineStr"/>
      <c r="N28" s="350" t="inlineStr"/>
      <c r="O28" s="350" t="inlineStr">
        <is>
          <t>29</t>
        </is>
      </c>
      <c r="P28" s="350" t="n">
        <v>1257</v>
      </c>
      <c r="Q28" s="350" t="n">
        <v>67878</v>
      </c>
      <c r="R28" s="350" t="inlineStr">
        <is>
          <t>AMS02</t>
        </is>
      </c>
      <c r="S28" s="350" t="inlineStr">
        <is>
          <t>закончился</t>
        </is>
      </c>
      <c r="T28" s="350" t="inlineStr">
        <is>
          <t>DIME HEALTH CARE</t>
        </is>
      </c>
    </row>
    <row r="29">
      <c r="A29" s="350" t="inlineStr"/>
      <c r="B29" s="350" t="inlineStr"/>
      <c r="C29" s="350" t="inlineStr"/>
      <c r="D29" s="350" t="n">
        <v>5</v>
      </c>
      <c r="E29" s="350" t="inlineStr">
        <is>
          <t>《Atmore》RYUKYU SOAP 200g</t>
        </is>
      </c>
      <c r="F29" s="350" t="inlineStr">
        <is>
          <t>Atmore Ryukyu Silhouette Salt Soap</t>
        </is>
      </c>
      <c r="G29" s="350" t="inlineStr">
        <is>
          <t>Жидкое мыло на основе английской соли Рюкю Силуэт</t>
        </is>
      </c>
      <c r="H29" s="350" t="inlineStr">
        <is>
          <t>body soap</t>
        </is>
      </c>
      <c r="I29" s="350" t="inlineStr">
        <is>
          <t>0.016</t>
        </is>
      </c>
      <c r="J29" s="350" t="inlineStr">
        <is>
          <t>0</t>
        </is>
      </c>
      <c r="K29" s="350" t="inlineStr">
        <is>
          <t>0.262</t>
        </is>
      </c>
      <c r="L29" s="350" t="inlineStr"/>
      <c r="M29" s="350" t="inlineStr"/>
      <c r="N29" s="350" t="inlineStr"/>
      <c r="O29" s="350" t="inlineStr">
        <is>
          <t>0</t>
        </is>
      </c>
      <c r="P29" s="350" t="n">
        <v>3400</v>
      </c>
      <c r="Q29" s="350" t="n">
        <v>17000</v>
      </c>
      <c r="R29" s="350" t="inlineStr">
        <is>
          <t>AT01</t>
        </is>
      </c>
      <c r="S29" s="350" t="inlineStr">
        <is>
          <t>ЕАЭС N RU Д-JP.РА05.В.91468/23 от 27.07.2023 действует до 26.07.2028</t>
        </is>
      </c>
      <c r="T29" s="350" t="inlineStr">
        <is>
          <t>Atmore</t>
        </is>
      </c>
    </row>
    <row r="30">
      <c r="A30" s="350" t="inlineStr"/>
      <c r="B30" s="350" t="inlineStr"/>
      <c r="C30" s="350" t="inlineStr"/>
      <c r="D30" s="350" t="n">
        <v>5</v>
      </c>
      <c r="E30" s="350" t="inlineStr">
        <is>
          <t>《MAYURI》SQUALENE</t>
        </is>
      </c>
      <c r="F30" s="350" t="inlineStr">
        <is>
          <t>Mayuri Squalene</t>
        </is>
      </c>
      <c r="G30" s="350" t="inlineStr">
        <is>
          <t>Биологически активная добавка к пище "СКВАЛЕН" (капсулы массой 630 мг)</t>
        </is>
      </c>
      <c r="H30" s="350" t="inlineStr">
        <is>
          <t>supplement</t>
        </is>
      </c>
      <c r="I30" s="350" t="inlineStr">
        <is>
          <t>0.047</t>
        </is>
      </c>
      <c r="J30" s="350" t="inlineStr">
        <is>
          <t>0.094</t>
        </is>
      </c>
      <c r="K30" s="350" t="inlineStr">
        <is>
          <t>0.248</t>
        </is>
      </c>
      <c r="L30" s="350" t="inlineStr"/>
      <c r="M30" s="350" t="inlineStr"/>
      <c r="N30" s="350" t="inlineStr"/>
      <c r="O30" s="350" t="inlineStr">
        <is>
          <t>21.7</t>
        </is>
      </c>
      <c r="P30" s="350" t="n">
        <v>2535</v>
      </c>
      <c r="Q30" s="350" t="n">
        <v>12675</v>
      </c>
      <c r="R30" s="350" t="inlineStr">
        <is>
          <t>S001</t>
        </is>
      </c>
      <c r="S30" s="350" t="inlineStr">
        <is>
          <t>№ RU.77.99.11.003.Е.002398.02.15 от 09 февраля 2015</t>
        </is>
      </c>
      <c r="T30" s="350" t="inlineStr">
        <is>
          <t>MAYURI</t>
        </is>
      </c>
    </row>
    <row r="31">
      <c r="A31" s="350" t="inlineStr"/>
      <c r="B31" s="350" t="inlineStr"/>
      <c r="C31" s="350" t="inlineStr"/>
      <c r="D31" s="350" t="n">
        <v>42</v>
      </c>
      <c r="E31" s="350" t="inlineStr">
        <is>
          <t>《Elega Doll PRO》Fresh 98 Freeze Dry Gel Mask 10 sheets</t>
        </is>
      </c>
      <c r="F31" s="350" t="inlineStr">
        <is>
          <t>Fresh 98 Freezedry Hydrogel Mask</t>
        </is>
      </c>
      <c r="G31" s="350" t="inlineStr">
        <is>
          <t>Гидрогелевая маска для лица с фуллереном Элега Долл Фреш 98</t>
        </is>
      </c>
      <c r="H31" s="350" t="inlineStr">
        <is>
          <t>face pack</t>
        </is>
      </c>
      <c r="I31" s="350" t="n"/>
      <c r="J31" s="350" t="inlineStr">
        <is>
          <t>0</t>
        </is>
      </c>
      <c r="K31" s="350" t="inlineStr">
        <is>
          <t>0.026</t>
        </is>
      </c>
      <c r="L31" s="350" t="inlineStr"/>
      <c r="M31" s="350" t="inlineStr"/>
      <c r="N31" s="350" t="inlineStr"/>
      <c r="O31" s="350" t="inlineStr">
        <is>
          <t>0</t>
        </is>
      </c>
      <c r="P31" s="350" t="n">
        <v>3860</v>
      </c>
      <c r="Q31" s="350" t="n">
        <v>162120</v>
      </c>
      <c r="R31" s="350" t="inlineStr">
        <is>
          <t>EG0005P</t>
        </is>
      </c>
      <c r="S31" s="350" t="inlineStr">
        <is>
          <t>ЕАЭС N RU Д-JP.РА09.В.08816/22 от 14.12.2022 действует до 13.12.2027</t>
        </is>
      </c>
      <c r="T31" s="350" t="inlineStr">
        <is>
          <t>ELEGADOLL</t>
        </is>
      </c>
    </row>
    <row r="32">
      <c r="A32" s="350" t="inlineStr"/>
      <c r="B32" s="350" t="inlineStr"/>
      <c r="C32" s="350" t="inlineStr"/>
      <c r="D32" s="350" t="n">
        <v>2</v>
      </c>
      <c r="E32" s="350" t="inlineStr">
        <is>
          <t>《Sunsorit》 Skin Peel Bar （red）small size</t>
        </is>
      </c>
      <c r="F32" s="350" t="inlineStr">
        <is>
          <t>Skin Peel Bar “Red”</t>
        </is>
      </c>
      <c r="G32" s="350" t="inlineStr">
        <is>
          <t>Очищающее твердое мыло «Красное»</t>
        </is>
      </c>
      <c r="H32" s="350" t="inlineStr">
        <is>
          <t>soap</t>
        </is>
      </c>
      <c r="I32" s="350" t="n"/>
      <c r="J32" s="350" t="inlineStr">
        <is>
          <t>0</t>
        </is>
      </c>
      <c r="K32" s="350" t="inlineStr">
        <is>
          <t>0.016</t>
        </is>
      </c>
      <c r="L32" s="350" t="inlineStr"/>
      <c r="M32" s="350" t="inlineStr"/>
      <c r="N32" s="350" t="inlineStr"/>
      <c r="O32" s="350" t="inlineStr">
        <is>
          <t>0</t>
        </is>
      </c>
      <c r="P32" s="350" t="n">
        <v>312</v>
      </c>
      <c r="Q32" s="350" t="n">
        <v>624</v>
      </c>
      <c r="R32" s="350" t="inlineStr">
        <is>
          <t>103014S</t>
        </is>
      </c>
      <c r="S32" s="350" t="inlineStr">
        <is>
          <t>ЕАЭС N RU Д-JP.РА09.В.57104/22 от 09.01.2023 действует до 29.12.2027</t>
        </is>
      </c>
      <c r="T32" s="350" t="inlineStr">
        <is>
          <t>Sunsorit</t>
        </is>
      </c>
    </row>
    <row r="33">
      <c r="A33" s="350" t="inlineStr"/>
      <c r="B33" s="350" t="inlineStr"/>
      <c r="C33" s="350" t="inlineStr"/>
      <c r="D33" s="350" t="n">
        <v>42</v>
      </c>
      <c r="E33" s="350" t="inlineStr">
        <is>
          <t>《Sunsorit》 Skin Peel Bar （black）</t>
        </is>
      </c>
      <c r="F33" s="350" t="inlineStr">
        <is>
          <t>Skin Peel Bar “Black”</t>
        </is>
      </c>
      <c r="G33" s="350" t="inlineStr">
        <is>
          <t>Очищающее твердое мыло «Черное»</t>
        </is>
      </c>
      <c r="H33" s="350" t="inlineStr">
        <is>
          <t>soap</t>
        </is>
      </c>
      <c r="I33" s="350" t="n"/>
      <c r="J33" s="350" t="inlineStr">
        <is>
          <t>0</t>
        </is>
      </c>
      <c r="K33" s="350" t="inlineStr">
        <is>
          <t>0.14</t>
        </is>
      </c>
      <c r="L33" s="350" t="inlineStr"/>
      <c r="M33" s="350" t="inlineStr"/>
      <c r="N33" s="350" t="inlineStr"/>
      <c r="O33" s="350" t="inlineStr">
        <is>
          <t>0</t>
        </is>
      </c>
      <c r="P33" s="350" t="n">
        <v>2922</v>
      </c>
      <c r="Q33" s="350" t="n">
        <v>122724</v>
      </c>
      <c r="R33" s="350" t="inlineStr">
        <is>
          <t>104004</t>
        </is>
      </c>
      <c r="S33" s="350" t="inlineStr">
        <is>
          <t>ЕАЭС N RU Д-JP.РА09.В.57104/22 от 09.01.2023 действует до 29.12.2027</t>
        </is>
      </c>
      <c r="T33" s="350" t="inlineStr">
        <is>
          <t>Sunsorit</t>
        </is>
      </c>
    </row>
    <row r="34">
      <c r="A34" s="350" t="inlineStr"/>
      <c r="B34" s="350" t="inlineStr"/>
      <c r="C34" s="350" t="inlineStr"/>
      <c r="D34" s="350" t="n">
        <v>32</v>
      </c>
      <c r="E34" s="350" t="inlineStr">
        <is>
          <t>《Hime Labo》Washing mini soap</t>
        </is>
      </c>
      <c r="F34" s="350" t="inlineStr">
        <is>
          <t>Washing soap</t>
        </is>
      </c>
      <c r="G34" s="350" t="inlineStr">
        <is>
          <t>Мыло твердое «Химе Лабо»</t>
        </is>
      </c>
      <c r="H34" s="350" t="inlineStr">
        <is>
          <t>face soap</t>
        </is>
      </c>
      <c r="I34" s="350" t="n"/>
      <c r="J34" s="350" t="inlineStr">
        <is>
          <t>0</t>
        </is>
      </c>
      <c r="K34" s="350" t="inlineStr">
        <is>
          <t>0.03</t>
        </is>
      </c>
      <c r="L34" s="350" t="inlineStr"/>
      <c r="M34" s="350" t="inlineStr"/>
      <c r="N34" s="350" t="inlineStr"/>
      <c r="O34" s="350" t="inlineStr">
        <is>
          <t>0</t>
        </is>
      </c>
      <c r="P34" s="350" t="n">
        <v>225</v>
      </c>
      <c r="Q34" s="350" t="n">
        <v>7200</v>
      </c>
      <c r="R34" s="350" t="inlineStr">
        <is>
          <t>H00191L</t>
        </is>
      </c>
      <c r="S34" s="350" t="inlineStr">
        <is>
          <t>ЕАЭС N RU Д-JP.НВ15.В.04675/19 от 27.12.2019 действует до 26.12.2024</t>
        </is>
      </c>
      <c r="T34" s="350" t="inlineStr">
        <is>
          <t>Tamatsukuri Beauty Laboratory Hime Labo</t>
        </is>
      </c>
    </row>
    <row r="35">
      <c r="A35" s="350" t="inlineStr"/>
      <c r="B35" s="350" t="inlineStr"/>
      <c r="C35" s="350" t="inlineStr"/>
      <c r="D35" s="350" t="n">
        <v>42</v>
      </c>
      <c r="E35" s="350" t="inlineStr">
        <is>
          <t>《Hime Labo》Body lotion</t>
        </is>
      </c>
      <c r="F35" s="350" t="inlineStr">
        <is>
          <t>Hime Labo Body Lotion</t>
        </is>
      </c>
      <c r="G35" s="350" t="inlineStr">
        <is>
          <t>Увлажняющий лосьон для тела Химе Лабо</t>
        </is>
      </c>
      <c r="H35" s="350" t="inlineStr">
        <is>
          <t>body lotion</t>
        </is>
      </c>
      <c r="I35" s="350" t="n"/>
      <c r="J35" s="350" t="inlineStr">
        <is>
          <t>0</t>
        </is>
      </c>
      <c r="K35" s="350" t="inlineStr">
        <is>
          <t>0.239</t>
        </is>
      </c>
      <c r="L35" s="350" t="inlineStr"/>
      <c r="M35" s="350" t="inlineStr"/>
      <c r="N35" s="350" t="inlineStr"/>
      <c r="O35" s="350" t="inlineStr">
        <is>
          <t>0</t>
        </is>
      </c>
      <c r="P35" s="350" t="n">
        <v>1023</v>
      </c>
      <c r="Q35" s="350" t="n">
        <v>42966</v>
      </c>
      <c r="R35" s="350" t="inlineStr">
        <is>
          <t>SK007</t>
        </is>
      </c>
      <c r="S35" s="350" t="n"/>
      <c r="T35" s="350" t="inlineStr">
        <is>
          <t>Hime Labo</t>
        </is>
      </c>
    </row>
    <row r="36">
      <c r="A36" s="79" t="n"/>
      <c r="B36" s="80" t="n"/>
      <c r="C36" s="409">
        <f>SUM(#REF!)</f>
        <v/>
      </c>
      <c r="D36" s="409">
        <f>SUM(#REF!)</f>
        <v/>
      </c>
      <c r="E36" s="410" t="inlineStr">
        <is>
          <t xml:space="preserve">  Sub Total 2</t>
        </is>
      </c>
      <c r="F36" s="328" t="n"/>
      <c r="G36" s="411" t="n"/>
      <c r="H36" s="82" t="n"/>
      <c r="I36" s="432" t="n">
        <v>0.22</v>
      </c>
      <c r="J36" s="433" t="n">
        <v>0.342</v>
      </c>
      <c r="K36" s="433" t="n">
        <v>6.591999999999999</v>
      </c>
      <c r="L36" s="434" t="n">
        <v>0</v>
      </c>
      <c r="M36" s="434" t="n">
        <v>0</v>
      </c>
      <c r="N36" s="435" t="n">
        <v>0</v>
      </c>
      <c r="O36" s="434" t="n">
        <v>120.5</v>
      </c>
      <c r="Q36" s="417">
        <f>SUM(#REF!)</f>
        <v/>
      </c>
      <c r="R36" s="417" t="n"/>
    </row>
    <row r="37">
      <c r="A37" s="26" t="n"/>
      <c r="B37" s="26" t="n"/>
      <c r="C37" s="436">
        <f>C13+'PL1'!C13</f>
        <v/>
      </c>
      <c r="D37" s="436">
        <f>D13+'PL1'!D13</f>
        <v/>
      </c>
      <c r="E37" s="26" t="n"/>
      <c r="F37" s="26" t="n"/>
      <c r="G37" s="26" t="n"/>
      <c r="H37" s="26" t="n"/>
      <c r="I37" s="26" t="n"/>
      <c r="J37" s="437">
        <f>J13+'PL1'!J13</f>
        <v/>
      </c>
      <c r="K37" s="26" t="n"/>
      <c r="L37" s="438" t="n"/>
      <c r="M37" s="437">
        <f>M13+'PL1'!M13</f>
        <v/>
      </c>
      <c r="N37" s="26" t="n"/>
      <c r="O37" s="439">
        <f>O13+'PL1'!O13</f>
        <v/>
      </c>
      <c r="P37" s="56" t="n"/>
      <c r="Q37" s="440">
        <f>Q13+'PL1'!Q13</f>
        <v/>
      </c>
      <c r="R37" s="56" t="n"/>
      <c r="S37" s="276" t="n"/>
      <c r="T37" s="277" t="n"/>
      <c r="U37" s="277" t="n"/>
    </row>
    <row r="38">
      <c r="D38" s="420" t="n"/>
      <c r="M38" s="441" t="n"/>
      <c r="Q38" s="52" t="n"/>
    </row>
    <row r="39">
      <c r="N39" s="422" t="n"/>
      <c r="Q39" s="52" t="n"/>
    </row>
    <row r="40">
      <c r="L40" s="33" t="inlineStr">
        <is>
          <t>HIMELABO</t>
        </is>
      </c>
      <c r="M40" s="423">
        <f>#REF!</f>
        <v/>
      </c>
      <c r="N40" s="422">
        <f>SUM('Invoice-2'!#REF!)</f>
        <v/>
      </c>
      <c r="Q40" s="52" t="n"/>
    </row>
    <row r="41">
      <c r="L41" s="33" t="inlineStr">
        <is>
          <t>SUNSORIT</t>
        </is>
      </c>
      <c r="M41" s="423">
        <f>SUM(#REF!)</f>
        <v/>
      </c>
      <c r="N41" s="426">
        <f>SUM('Invoice-2'!#REF!)</f>
        <v/>
      </c>
      <c r="P41" s="424" t="n"/>
      <c r="Q41" s="52" t="n"/>
    </row>
    <row r="42">
      <c r="L42" s="33" t="inlineStr">
        <is>
          <t>ELEGADOLL</t>
        </is>
      </c>
      <c r="M42" s="442">
        <f>SUM(#REF!)</f>
        <v/>
      </c>
      <c r="N42" s="422">
        <f>SUM('Invoice-2'!#REF!)+O19</f>
        <v/>
      </c>
      <c r="O42" s="33">
        <f>SUM('Invoice-5 (TESTER) '!#REF!)</f>
        <v/>
      </c>
      <c r="P42" s="424" t="n"/>
      <c r="Q42" s="52" t="n"/>
    </row>
    <row r="43">
      <c r="L43" s="33" t="inlineStr">
        <is>
          <t>MAYURI</t>
        </is>
      </c>
      <c r="M43" s="423">
        <f>SUM(#REF!)</f>
        <v/>
      </c>
      <c r="N43" s="426">
        <f>SUM('Invoice-2'!#REF!)+O20</f>
        <v/>
      </c>
      <c r="O43" s="33">
        <f>'Invoice-5 (TESTER) '!#REF!</f>
        <v/>
      </c>
    </row>
    <row r="44">
      <c r="L44" s="33" t="inlineStr">
        <is>
          <t>ATMORE</t>
        </is>
      </c>
      <c r="M44" s="423">
        <f>SUM(#REF!)</f>
        <v/>
      </c>
      <c r="N44" s="33">
        <f>'Invoice-2'!#REF!</f>
        <v/>
      </c>
    </row>
    <row r="45">
      <c r="L45" s="33" t="inlineStr">
        <is>
          <t>Dime Health</t>
        </is>
      </c>
      <c r="M45" s="423">
        <f>SUM(#REF!)</f>
        <v/>
      </c>
      <c r="N45" s="33">
        <f>SUM('Invoice-2'!#REF!)</f>
        <v/>
      </c>
    </row>
    <row r="46">
      <c r="L46" s="33" t="inlineStr">
        <is>
          <t>LAPIDEM</t>
        </is>
      </c>
      <c r="M46" s="423">
        <f>SUM(#REF!)+'PL1'!#REF!</f>
        <v/>
      </c>
      <c r="N46" s="33">
        <f>SUM('Invoice-2'!#REF!)</f>
        <v/>
      </c>
      <c r="O46" s="33">
        <f>SUM('Invoice-4 (TESTER)'!#REF!)</f>
        <v/>
      </c>
      <c r="Q46" s="53">
        <f>N23+O23</f>
        <v/>
      </c>
    </row>
    <row r="47">
      <c r="L47" s="33" t="inlineStr">
        <is>
          <t>ROSY</t>
        </is>
      </c>
      <c r="M47" s="423">
        <f>SUM(#REF!)</f>
        <v/>
      </c>
      <c r="N47" s="33">
        <f>SUM('Invoice-2'!#REF!)+O24</f>
        <v/>
      </c>
      <c r="O47" s="33">
        <f>SUM('Invoice-5 (TESTER) '!#REF!)</f>
        <v/>
      </c>
    </row>
    <row r="48">
      <c r="L48" s="33" t="inlineStr">
        <is>
          <t>ESTLABO</t>
        </is>
      </c>
    </row>
    <row r="49"/>
    <row r="50">
      <c r="M50" s="443">
        <f>#REF!+#REF!</f>
        <v/>
      </c>
    </row>
  </sheetData>
  <autoFilter ref="A11:W14"/>
  <mergeCells count="1">
    <mergeCell ref="E36:G36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view="pageBreakPreview" zoomScaleNormal="106" zoomScaleSheetLayoutView="100" workbookViewId="0">
      <selection activeCell="F20" sqref="F20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5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71" min="19" max="19"/>
    <col width="14.75" bestFit="1" customWidth="1" style="272" min="20" max="20"/>
    <col width="18.25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  <c r="Q9" s="54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 ht="13.5" customHeight="1" s="327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400" t="inlineStr">
        <is>
          <t>梱包サイズ(Ｍ3）</t>
        </is>
      </c>
      <c r="J11" s="444" t="n"/>
      <c r="K11" s="400" t="inlineStr">
        <is>
          <t>ネット重量(kg)</t>
        </is>
      </c>
      <c r="L11" s="445" t="n"/>
      <c r="M11" s="444" t="n"/>
      <c r="N11" s="446" t="inlineStr">
        <is>
          <t>総重量(kg)</t>
        </is>
      </c>
      <c r="O11" s="447" t="n"/>
    </row>
    <row r="12" ht="13.5" customHeight="1" s="327" thickBot="1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06" t="n"/>
      <c r="B13" s="107" t="n"/>
      <c r="C13" s="448">
        <f>#REF!+'PL2'!C14</f>
        <v/>
      </c>
      <c r="D13" s="449">
        <f>#REF!+'PL2'!D14</f>
        <v/>
      </c>
      <c r="E13" s="325" t="inlineStr">
        <is>
          <t>TOTAL</t>
        </is>
      </c>
      <c r="F13" s="450" t="n"/>
      <c r="G13" s="450" t="n"/>
      <c r="H13" s="107" t="n"/>
      <c r="I13" s="377" t="n">
        <v>0</v>
      </c>
      <c r="J13" s="451" t="n">
        <v>0</v>
      </c>
      <c r="K13" s="377" t="n">
        <v>0</v>
      </c>
      <c r="L13" s="452" t="n">
        <v>0</v>
      </c>
      <c r="M13" s="451" t="n">
        <v>0</v>
      </c>
      <c r="N13" s="377" t="n">
        <v>0</v>
      </c>
      <c r="O13" s="453" t="n">
        <v>0</v>
      </c>
      <c r="P13" s="56" t="n"/>
      <c r="Q13" s="440">
        <f>'PL2'!Q14+'PL3'!#REF!</f>
        <v/>
      </c>
      <c r="R13" s="56" t="n"/>
      <c r="S13" s="276" t="n"/>
      <c r="T13" s="277" t="n"/>
      <c r="U13" s="277" t="n"/>
    </row>
    <row r="14">
      <c r="D14" s="420" t="n"/>
      <c r="M14" s="421" t="n">
        <v>1156.743</v>
      </c>
      <c r="P14" s="54" t="n"/>
      <c r="Q14" s="54" t="n"/>
      <c r="S14" s="275" t="n"/>
    </row>
    <row r="15">
      <c r="M15" s="454">
        <f>M14-M13</f>
        <v/>
      </c>
      <c r="N15" s="422" t="n"/>
      <c r="O15" s="33" t="n">
        <v>1403.823</v>
      </c>
      <c r="P15" s="54" t="n"/>
      <c r="Q15" s="455" t="n"/>
      <c r="S15" s="275" t="n"/>
    </row>
    <row r="16">
      <c r="N16" s="422" t="n"/>
      <c r="O16" s="441">
        <f>O13-O15</f>
        <v/>
      </c>
      <c r="P16" s="54" t="n"/>
      <c r="Q16" s="54" t="n"/>
      <c r="S16" s="275" t="n"/>
    </row>
    <row r="17">
      <c r="K17" s="33" t="inlineStr">
        <is>
          <t>AISHODO</t>
        </is>
      </c>
      <c r="L17" s="423">
        <f>SUM(#REF!)</f>
        <v/>
      </c>
      <c r="M17" s="33">
        <f>SUM('Invoice-3'!#REF!)</f>
        <v/>
      </c>
      <c r="N17" s="422" t="n"/>
      <c r="P17" s="456" t="n"/>
      <c r="Q17" s="54" t="n"/>
      <c r="S17" s="275" t="n"/>
    </row>
    <row r="18">
      <c r="K18" s="33" t="inlineStr">
        <is>
          <t>MEDION</t>
        </is>
      </c>
      <c r="L18" s="423">
        <f>SUM(#REF!)</f>
        <v/>
      </c>
      <c r="M18" s="423">
        <f>SUM('Invoice-3'!#REF!)+N18</f>
        <v/>
      </c>
      <c r="N18" s="422">
        <f>SUM('Invoice-5 (TESTER) '!#REF!)</f>
        <v/>
      </c>
      <c r="P18" s="457" t="n"/>
    </row>
    <row r="19">
      <c r="K19" s="33" t="inlineStr">
        <is>
          <t>McCoy</t>
        </is>
      </c>
      <c r="L19" s="423">
        <f>SUM(#REF!)</f>
        <v/>
      </c>
      <c r="M19" s="423">
        <f>SUM('Invoice-3'!#REF!)+N19</f>
        <v/>
      </c>
      <c r="N19" s="426">
        <f>SUM('Invoice-5 (TESTER) '!#REF!)</f>
        <v/>
      </c>
      <c r="P19" s="458" t="n"/>
    </row>
    <row r="20">
      <c r="K20" s="33" t="inlineStr">
        <is>
          <t>LUXCES</t>
        </is>
      </c>
      <c r="L20" s="423">
        <f>SUM(#REF!)</f>
        <v/>
      </c>
      <c r="M20" s="423">
        <f>SUM('Invoice-3'!#REF!)</f>
        <v/>
      </c>
      <c r="N20" s="423" t="n"/>
    </row>
    <row r="21">
      <c r="K21" s="33" t="inlineStr">
        <is>
          <t>EVLISS</t>
        </is>
      </c>
      <c r="L21" s="423">
        <f>SUM(#REF!)</f>
        <v/>
      </c>
      <c r="M21" s="423">
        <f>SUM('Invoice-3'!#REF!)</f>
        <v/>
      </c>
      <c r="Q21" s="54" t="n"/>
    </row>
    <row r="22">
      <c r="K22" s="33" t="inlineStr">
        <is>
          <t>PROLABO</t>
        </is>
      </c>
      <c r="L22" s="423">
        <f>SUM(#REF!)</f>
        <v/>
      </c>
      <c r="M22" s="423">
        <f>SUM('Invoice-3'!#REF!)</f>
        <v/>
      </c>
    </row>
    <row r="23">
      <c r="K23" s="33" t="inlineStr">
        <is>
          <t>cocochi</t>
        </is>
      </c>
      <c r="L23" s="423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23">
        <f>SUM(#REF!)</f>
        <v/>
      </c>
      <c r="M25" s="459">
        <f>SUM('Invoice-3'!#REF!)</f>
        <v/>
      </c>
    </row>
    <row r="26">
      <c r="K26" s="33" t="inlineStr">
        <is>
          <t>GLOW</t>
        </is>
      </c>
      <c r="L26" s="423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23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26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'PL2'!M13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27" min="1" max="1"/>
    <col width="31.625" customWidth="1" style="327" min="2" max="2"/>
    <col width="44.625" customWidth="1" style="327" min="3" max="3"/>
    <col width="29.75" bestFit="1" customWidth="1" style="327" min="4" max="4"/>
    <col width="35.125" customWidth="1" style="327" min="5" max="5"/>
    <col width="34.25" customWidth="1" style="327" min="6" max="6"/>
    <col width="27.25" customWidth="1" style="327" min="7" max="7"/>
    <col width="27.625" customWidth="1" style="327" min="8" max="8"/>
    <col width="30.125" customWidth="1" style="327" min="9" max="9"/>
    <col width="29.375" customWidth="1" style="327" min="10" max="10"/>
    <col width="27.375" customWidth="1" style="327" min="11" max="11"/>
    <col width="32.25" customWidth="1" style="327" min="12" max="12"/>
    <col width="26.875" customWidth="1" style="327" min="13" max="13"/>
    <col width="27.25" customWidth="1" style="327" min="14" max="14"/>
    <col width="30.75" customWidth="1" style="327" min="15" max="15"/>
    <col width="34.75" customWidth="1" style="327" min="16" max="16"/>
    <col width="33.875" customWidth="1" style="327" min="17" max="17"/>
    <col width="28.625" customWidth="1" style="327" min="18" max="18"/>
    <col width="32.375" customWidth="1" style="327" min="19" max="19"/>
    <col width="28.75" customWidth="1" style="327" min="20" max="20"/>
    <col width="31.125" customWidth="1" style="327" min="21" max="21"/>
    <col width="36.75" bestFit="1" customWidth="1" style="327" min="22" max="22"/>
    <col width="31.75" customWidth="1" style="327" min="23" max="23"/>
    <col width="28.125" bestFit="1" customWidth="1" style="327" min="24" max="24"/>
    <col width="31.375" customWidth="1" style="327" min="25" max="25"/>
    <col width="27.875" bestFit="1" customWidth="1" style="327" min="26" max="26"/>
    <col width="29.125" bestFit="1" customWidth="1" style="327" min="27" max="28"/>
    <col width="27.625" customWidth="1" style="327" min="29" max="29"/>
    <col width="27.25" customWidth="1" style="327" min="30" max="30"/>
    <col width="28.125" customWidth="1" style="327" min="31" max="31"/>
    <col width="26.375" customWidth="1" style="327" min="32" max="32"/>
    <col width="28" customWidth="1" style="327" min="33" max="33"/>
    <col width="25" customWidth="1" style="327" min="34" max="34"/>
    <col width="32.375" customWidth="1" style="327" min="35" max="35"/>
    <col width="30.25" customWidth="1" style="327" min="36" max="36"/>
    <col width="22" customWidth="1" style="327" min="37" max="37"/>
    <col width="28" customWidth="1" style="327" min="38" max="38"/>
  </cols>
  <sheetData>
    <row r="1" ht="164.25" customHeight="1" s="327">
      <c r="A1" s="285" t="inlineStr">
        <is>
          <t xml:space="preserve">Medicated DAISHINRIN Daishinr 0013F
Пакинг 1 строка 13 _НАНЕСЕН_ СРОК 26/02/2025-25/02/28  </t>
        </is>
      </c>
      <c r="B1" s="284" t="inlineStr">
        <is>
          <t xml:space="preserve">La Cerarl Doreor Cleansing B5357R
Пакинг 1 строка 34 _НАНЕСЕН_ СРОК 10/02/2025-09/02/28  </t>
        </is>
      </c>
      <c r="C1" s="215" t="inlineStr">
        <is>
          <t>La Cerarl Doreor Wash B5358R
Пакинг 1 строка 14/16 НАНЕСЕН срок 15.05.2025-14.05.28</t>
        </is>
      </c>
      <c r="D1" s="284" t="inlineStr">
        <is>
          <t>La Ceral Doreor Wash B5458RP270
Пакинг 1 строка 63 НАНЕСЕН срок 22.04.2025-21.04.28</t>
        </is>
      </c>
      <c r="E1" s="215" t="inlineStr">
        <is>
          <t>Ability Clear Wash A0001802
Пакинг 1 строка 80 НАНЕСЕН срок 02.05.2024-01.05.27 /УТОЧНИТЬ ДАТУ НА ТОВАРЕ ПОСЛЕ ПОСТАВКИ)</t>
        </is>
      </c>
      <c r="F1" s="284" t="inlineStr">
        <is>
          <t>CBON FACIALIST SHINY WHIP WASH A0001123
Пакинг 1 строка 83 НАНЕСЕН срок 02.12.2024-01.12.27</t>
        </is>
      </c>
      <c r="G1" s="215" t="inlineStr">
        <is>
          <t>Washing soap H0019L
Пакинг 2 строка 14 Нанесен_сроки 02.11.2024-01.11.2027</t>
        </is>
      </c>
      <c r="H1" s="284" t="inlineStr">
        <is>
          <t>Skin Peel Bar “Green” 103007
Пакинг 2 строка 16 Нанесен_сроки 28.11.2024-27.11.2027</t>
        </is>
      </c>
      <c r="I1" s="215" t="inlineStr">
        <is>
          <t>Skin Peel Bar “Green1  103007S
Пакинг 2 строка 19 Нанесен_сроки 05.11.2024-06.11.2027</t>
        </is>
      </c>
      <c r="J1" s="284" t="inlineStr">
        <is>
          <t>Skin Peel Bar “Black” 104004
Пакинг 2 строка 17 Нанесен_сроки 20.11.2024-19.11.2027</t>
        </is>
      </c>
      <c r="K1" s="215" t="inlineStr">
        <is>
          <t>Skin Peel Bar “Black1 104004S
Пакинг 2 строка 21 Нанесен_сроки 17.11.2024-16.11.2027</t>
        </is>
      </c>
      <c r="L1" s="284" t="inlineStr">
        <is>
          <t>Skin Peel Bar «Blue»  102994S
Пакинг 2 строка 18 Нанесен_сроки 25.11.2024-24.11.2027</t>
        </is>
      </c>
      <c r="M1" s="215" t="inlineStr">
        <is>
          <t>Skin Peel Bar “Red”  103014S
Пакинг 2 строка 20 Нанесен_сроки 19.11.2024-18.11.2027</t>
        </is>
      </c>
      <c r="N1" s="284" t="inlineStr">
        <is>
          <t>PROFESSIONAL AMINO CLAY HAIR PACK AM03
Пакинг 2 строка 30 Нанесен_сроки 07.03.2025-06.03.2028</t>
        </is>
      </c>
      <c r="O1" s="215" t="inlineStr">
        <is>
          <t>PROFESSIONAL AMINO SEAWEED SHAMPOO AMS01
Пакинг 2 строка 31 Нанесен_сроки 07.01.2025-06.01.2028</t>
        </is>
      </c>
      <c r="P1" s="284" t="inlineStr">
        <is>
          <t>Lapidem PRO RITUAL Dewy Jelly Scrub. 80ml  LP178
Пакинг 2 строка 32 НАНЕСЕН 30.12.2024-29.12.2027</t>
        </is>
      </c>
      <c r="Q1" s="215" t="inlineStr">
        <is>
          <t>EST LABO CLEANSING FOAM EL EST33
Пакинг 2 строка 49  Нанесен_сроки 03.03.2025-02.03.2028</t>
        </is>
      </c>
      <c r="R1" s="284" t="inlineStr">
        <is>
          <t>Premium Fruit Sorbet Body Massage Salt Raspberry CP0005
Пакинг 2 строка 58 НАНЕСЕН 03.10.2024-02.10.2027</t>
        </is>
      </c>
      <c r="S1" s="215" t="inlineStr">
        <is>
          <t>Lejeu EYE LASH SERUM LJ01
Пакинг 2 строка 69 Нанесен_сроки 23.05.2025-22.05.2028</t>
        </is>
      </c>
      <c r="T1" s="284" t="inlineStr">
        <is>
          <t>Esthe Pro Labo GROWCEL SHAMPOO GRAN PRO 60шт EPL01
Пакинг 3 строка 47_ Нанесен_сроки 28.12.2024-27.12.2027</t>
        </is>
      </c>
      <c r="U1" s="215" t="inlineStr">
        <is>
          <t>DD Perfect Cleansing soap GL16
Пакинг 3 строка 59 НАНЕСЕН срок 04.05.2025-03.05.2028</t>
        </is>
      </c>
      <c r="V1" s="286" t="inlineStr">
        <is>
          <t>DD Perfect Towel
Пакинг 3 строка 54 ПОЛОТЕНЦА 480шт</t>
        </is>
      </c>
      <c r="W1" s="292" t="inlineStr">
        <is>
          <t>NON F SKINCARE WASH  MC39
Пакинг 3 строка 25 КАРТОЧКА НА МОДЕРАЦИИ  срок 30.03.2025-29.03.2028</t>
        </is>
      </c>
      <c r="X1" s="287" t="inlineStr">
        <is>
          <t>Facialist White Clear Wash A0001015
Пакинг 1 строка 81 НАНЕСЕН срок 30.01.2024-29.01.2027 (СВЕРИТЬ С ЭТИКЕТКОЙ , КОГДА ПРИЕДЕТ)</t>
        </is>
      </c>
      <c r="Y1" s="263" t="inlineStr">
        <is>
          <t>CBON FACIALIST CLEAR CLAY WASH. Пенка на основе глины Фэшиалист CBON A0001122
Пакинг 1 строка 84 НАНЕСЕН срок 04.10.2024-03.10.2027</t>
        </is>
      </c>
      <c r="Z1" s="263" t="inlineStr">
        <is>
          <t xml:space="preserve">EST LABO CLEANSING FOAM EST07
Пакинг 2 строка 54 _НАНЕСЕН срок 03.01.25 -02.01.2028 </t>
        </is>
      </c>
      <c r="AA1" s="288" t="inlineStr">
        <is>
          <t>LUXCES RES-Q Precious Shampoo LUX04
Пакинг 3 строка 41/42_НАНЕСЕН срок 03.04.2025-02.03.28</t>
        </is>
      </c>
      <c r="AB1" s="288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87" t="inlineStr">
        <is>
          <t>Esthe Pro Labo GROWCEL BODY SOAP GRAN PRO. EPL04 60шт
Пакинг 3 строка 49 НАНЕСЕН СРОК 02.12.2024- 01.12.27</t>
        </is>
      </c>
      <c r="AD1" s="289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87" t="inlineStr">
        <is>
          <t>Esthe Pro Labo GROWCEL TREATMENT GRAN PRO. EPL02/60 шт/пакинг 3 строка 48 НАНЕСЕН СРОК 28.12.24- 27.12.27</t>
        </is>
      </c>
      <c r="AF1" s="287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87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87" t="inlineStr">
        <is>
          <t>Mediplorer Cleansing balm . Очищающий бальзам для лица Mediplorer MEDI01/24 шт/пакинг 3 строка 16 НАНЕСЕН_ СРОК 06/12/24-05/12/27</t>
        </is>
      </c>
      <c r="AI1" s="287" t="inlineStr">
        <is>
          <t xml:space="preserve">Ability Treatment Masser A0001801/30 шт/пакинг 1 строка 76  _ НАНЕСЕН_срок 29.06.24-30.06.27 </t>
        </is>
      </c>
      <c r="AJ1" s="290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291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87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2025-09-17T06:49:40Z</dcterms:modified>
  <cp:lastModifiedBy>aoi kuwamura</cp:lastModifiedBy>
  <cp:lastPrinted>2025-07-09T09:44:31Z</cp:lastPrinted>
</cp:coreProperties>
</file>