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49"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5">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7">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102" fillId="0" borderId="95"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63"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89"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1"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90"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zoomScale="85" zoomScaleNormal="85" zoomScaleSheetLayoutView="110" workbookViewId="0">
      <pane xSplit="8" topLeftCell="K1" activePane="topRight" state="frozen"/>
      <selection pane="topRight" activeCell="H83" sqref="H83"/>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5"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30" t="n">
        <v>36</v>
      </c>
      <c r="N4" s="1130"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30" t="n">
        <v>36</v>
      </c>
      <c r="N5" s="1130"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30" t="n">
        <v>36</v>
      </c>
      <c r="N6" s="1130"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30" t="n">
        <v>36</v>
      </c>
      <c r="N7" s="1130" t="n">
        <v>6</v>
      </c>
      <c r="O7" s="386" t="n"/>
      <c r="P7" s="1309" t="n">
        <v>1992</v>
      </c>
      <c r="Q7" s="1309">
        <f>O7*P7</f>
        <v/>
      </c>
      <c r="R7" s="387" t="n">
        <v>1650</v>
      </c>
      <c r="S7" s="1310">
        <f>O7*R7</f>
        <v/>
      </c>
      <c r="T7" s="1310">
        <f>Q7-S7</f>
        <v/>
      </c>
      <c r="U7" s="389">
        <f>T7/Q7</f>
        <v/>
      </c>
      <c r="V7" s="299" t="n"/>
      <c r="W7" s="299" t="n"/>
      <c r="X7" s="299" t="n"/>
      <c r="Y7" s="299" t="n"/>
      <c r="Z7" s="299" t="n"/>
      <c r="AA7" s="299" t="n"/>
      <c r="AB7" s="1130"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30" t="n">
        <v>36</v>
      </c>
      <c r="N8" s="1130"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30" t="n">
        <v>36</v>
      </c>
      <c r="N9" s="1130"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30" t="n">
        <v>36</v>
      </c>
      <c r="N10" s="1130"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30" t="n">
        <v>36</v>
      </c>
      <c r="N11" s="1130"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30" t="n">
        <v>36</v>
      </c>
      <c r="N12" s="1130"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30" t="n">
        <v>36</v>
      </c>
      <c r="N13" s="1130" t="n">
        <v>6</v>
      </c>
      <c r="O13" s="386" t="n"/>
      <c r="P13" s="1313" t="n">
        <v>4373</v>
      </c>
      <c r="Q13" s="1309">
        <f>O13*P13</f>
        <v/>
      </c>
      <c r="R13" s="387" t="n">
        <v>3630</v>
      </c>
      <c r="S13" s="1310">
        <f>O13*R13</f>
        <v/>
      </c>
      <c r="T13" s="1310">
        <f>Q13-S13</f>
        <v/>
      </c>
      <c r="U13" s="389">
        <f>T13/Q13</f>
        <v/>
      </c>
      <c r="V13" s="299" t="n"/>
      <c r="W13" s="299" t="n"/>
      <c r="X13" s="299" t="n"/>
      <c r="Y13" s="299" t="n"/>
      <c r="Z13" s="299" t="n"/>
      <c r="AA13" s="299" t="n"/>
      <c r="AB13" s="1130"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30" t="n">
        <v>36</v>
      </c>
      <c r="N14" s="1130"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30" t="n">
        <v>36</v>
      </c>
      <c r="N15" s="1130" t="n">
        <v>6</v>
      </c>
      <c r="O15" s="386" t="n"/>
      <c r="P15" s="1313" t="n">
        <v>3985</v>
      </c>
      <c r="Q15" s="1309">
        <f>O15*P15</f>
        <v/>
      </c>
      <c r="R15" s="387" t="n">
        <v>3300</v>
      </c>
      <c r="S15" s="1310">
        <f>O15*R15</f>
        <v/>
      </c>
      <c r="T15" s="1310">
        <f>Q15-S15</f>
        <v/>
      </c>
      <c r="U15" s="389">
        <f>T15/Q15</f>
        <v/>
      </c>
      <c r="V15" s="299" t="n"/>
      <c r="W15" s="299" t="n"/>
      <c r="X15" s="299" t="n"/>
      <c r="Y15" s="299" t="n"/>
      <c r="Z15" s="299" t="n"/>
      <c r="AA15" s="299" t="n"/>
      <c r="AB15" s="1130"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30" t="n">
        <v>36</v>
      </c>
      <c r="N16" s="1130"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30" t="n">
        <v>36</v>
      </c>
      <c r="N17" s="1130" t="n">
        <v>6</v>
      </c>
      <c r="O17" s="386" t="n"/>
      <c r="P17" s="1313" t="n">
        <v>5977</v>
      </c>
      <c r="Q17" s="1309">
        <f>O17*P17</f>
        <v/>
      </c>
      <c r="R17" s="387" t="n">
        <v>4950</v>
      </c>
      <c r="S17" s="1310">
        <f>O17*R17</f>
        <v/>
      </c>
      <c r="T17" s="1310">
        <f>Q17-S17</f>
        <v/>
      </c>
      <c r="U17" s="389">
        <f>T17/Q17</f>
        <v/>
      </c>
      <c r="V17" s="299" t="n"/>
      <c r="W17" s="299" t="n"/>
      <c r="X17" s="299" t="n"/>
      <c r="Y17" s="299" t="n"/>
      <c r="Z17" s="299" t="n"/>
      <c r="AA17" s="299" t="n"/>
      <c r="AB17" s="1130"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30" t="n">
        <v>36</v>
      </c>
      <c r="N18" s="1130"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30" t="n">
        <v>36</v>
      </c>
      <c r="N19" s="1130"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30" t="n"/>
      <c r="N20" s="1130"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30" t="n">
        <v>72</v>
      </c>
      <c r="N21" s="1130" t="n">
        <v>6</v>
      </c>
      <c r="O21" s="386" t="n"/>
      <c r="P21" s="1313" t="n">
        <v>1395</v>
      </c>
      <c r="Q21" s="1309">
        <f>O21*P21</f>
        <v/>
      </c>
      <c r="R21" s="387" t="n">
        <v>1155</v>
      </c>
      <c r="S21" s="1310">
        <f>O21*R21</f>
        <v/>
      </c>
      <c r="T21" s="1310">
        <f>Q21-S21</f>
        <v/>
      </c>
      <c r="U21" s="389">
        <f>T21/Q21</f>
        <v/>
      </c>
      <c r="V21" s="299" t="n"/>
      <c r="W21" s="299" t="n"/>
      <c r="X21" s="299" t="n"/>
      <c r="Y21" s="299" t="n"/>
      <c r="Z21" s="299" t="n"/>
      <c r="AA21" s="299" t="n"/>
      <c r="AB21" s="1130"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30" t="n">
        <v>36</v>
      </c>
      <c r="N22" s="1130"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30" t="n">
        <v>36</v>
      </c>
      <c r="N23" s="1130"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30" t="n">
        <v>36</v>
      </c>
      <c r="N24" s="1130" t="n">
        <v>6</v>
      </c>
      <c r="O24" s="386" t="n"/>
      <c r="P24" s="1313" t="n">
        <v>1116</v>
      </c>
      <c r="Q24" s="1309">
        <f>O24*P24</f>
        <v/>
      </c>
      <c r="R24" s="387" t="n">
        <v>924</v>
      </c>
      <c r="S24" s="1310">
        <f>O24*R24</f>
        <v/>
      </c>
      <c r="T24" s="1310">
        <f>Q24-S24</f>
        <v/>
      </c>
      <c r="U24" s="389">
        <f>T24/Q24</f>
        <v/>
      </c>
      <c r="V24" s="299" t="n"/>
      <c r="W24" s="299" t="n"/>
      <c r="X24" s="299" t="n"/>
      <c r="Y24" s="299" t="n"/>
      <c r="Z24" s="299" t="n"/>
      <c r="AA24" s="299" t="n"/>
      <c r="AB24" s="1130"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30" t="n">
        <v>36</v>
      </c>
      <c r="N25" s="1130" t="n">
        <v>6</v>
      </c>
      <c r="O25" s="386" t="n"/>
      <c r="P25" s="1313" t="n">
        <v>1116</v>
      </c>
      <c r="Q25" s="1315">
        <f>O25*P25</f>
        <v/>
      </c>
      <c r="R25" s="298" t="n">
        <v>924</v>
      </c>
      <c r="S25" s="1310">
        <f>O25*R25</f>
        <v/>
      </c>
      <c r="T25" s="1310">
        <f>Q25-S25</f>
        <v/>
      </c>
      <c r="U25" s="389">
        <f>T25/Q25</f>
        <v/>
      </c>
      <c r="V25" s="299" t="n"/>
      <c r="W25" s="299" t="n"/>
      <c r="X25" s="299" t="n"/>
      <c r="Y25" s="299" t="n"/>
      <c r="Z25" s="299" t="n"/>
      <c r="AA25" s="299" t="n"/>
      <c r="AB25" s="1130"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30"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30" t="n"/>
      <c r="N26" s="1130"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30" t="n"/>
      <c r="N27" s="1130" t="n"/>
      <c r="O27" s="386" t="n"/>
      <c r="P27" s="1313" t="n"/>
      <c r="Q27" s="1315" t="n"/>
      <c r="R27" s="298" t="n"/>
      <c r="S27" s="1310" t="n"/>
      <c r="T27" s="1310" t="n"/>
      <c r="U27" s="389" t="n"/>
      <c r="V27" s="299" t="n"/>
      <c r="W27" s="299" t="n"/>
      <c r="X27" s="299" t="n"/>
      <c r="Y27" s="299" t="n"/>
      <c r="Z27" s="299" t="n"/>
      <c r="AA27" s="299" t="n"/>
      <c r="AB27" s="1130" t="n"/>
      <c r="AC27" s="1311" t="n"/>
      <c r="AD27" s="499" t="n"/>
      <c r="AE27" s="489" t="n"/>
      <c r="AF27" s="220" t="n"/>
      <c r="AG27" s="220" t="n"/>
    </row>
    <row r="28" hidden="1" ht="20.1" customFormat="1" customHeight="1" s="292" thickBot="1">
      <c r="A28" s="1130"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30"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30"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30"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30"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30"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30"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30"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30"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30"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30"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30"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30"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30"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30"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30"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30"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30"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30"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30"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30"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30"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30"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30"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30"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30"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30"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30"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30"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30"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30"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30"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30"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30"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30"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30"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30"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30"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30"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30"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30"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30"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30"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30"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30"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30"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30"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30"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30"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30"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30"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30"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30"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30"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30"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30"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30"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30"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30"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30"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30"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30"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30"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30"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30">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30"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30"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30"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30"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30"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30"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30"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30"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30"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30"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30"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30"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30"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30"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30"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30"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30"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30"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30"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30"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30"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30"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30"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30"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30"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30"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30"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30"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30"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30"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30"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30"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30"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30"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30"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30"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30"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30"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30"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30"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30"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30"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30"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30"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30"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30"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30"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30"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30"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30"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30"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30"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30"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30"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30"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30"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30"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30"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30"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30"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30"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30"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30" t="n">
        <v>30</v>
      </c>
      <c r="N151" s="1130"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30" t="n">
        <v>30</v>
      </c>
      <c r="N152" s="1130"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30" t="n">
        <v>30</v>
      </c>
      <c r="N153" s="1130"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30" t="n">
        <v>30</v>
      </c>
      <c r="N154" s="1130"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30" t="n">
        <v>30</v>
      </c>
      <c r="N155" s="1130"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30" t="n">
        <v>30</v>
      </c>
      <c r="N156" s="1130"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30"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30" t="n">
        <v>30</v>
      </c>
      <c r="N157" s="1130"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30" t="n">
        <v>30</v>
      </c>
      <c r="N158" s="1130"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30" t="n">
        <v>30</v>
      </c>
      <c r="N159" s="1130"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30"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30" t="n">
        <v>30</v>
      </c>
      <c r="N160" s="1130"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30" t="n">
        <v>30</v>
      </c>
      <c r="N161" s="1130"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30"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30" t="n">
        <v>30</v>
      </c>
      <c r="N162" s="1130"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30"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30" t="n"/>
      <c r="N163" s="1130"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30"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30" t="n"/>
      <c r="N164" s="1130"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30"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30" t="n"/>
      <c r="N165" s="1130"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30"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30" t="n"/>
      <c r="N166" s="1130"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30"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30" t="n"/>
      <c r="N167" s="1130"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30"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30" t="n"/>
      <c r="N168" s="1130"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30"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30" t="n"/>
      <c r="N169" s="1130"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30"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30" t="n"/>
      <c r="N170" s="1130"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30"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30" t="n"/>
      <c r="N171" s="1130"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30"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30" t="n"/>
      <c r="N172" s="1130"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30"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30" t="n">
        <v>30</v>
      </c>
      <c r="N173" s="1130"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30"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30" t="n"/>
      <c r="N174" s="1130"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30" t="n">
        <v>30</v>
      </c>
      <c r="N175" s="1130"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30"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30" t="n">
        <v>30</v>
      </c>
      <c r="N178" s="1130"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30" t="n">
        <v>30</v>
      </c>
      <c r="N179" s="1130"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30"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30" t="n">
        <v>30</v>
      </c>
      <c r="N180" s="1130"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30"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30" t="n">
        <v>30</v>
      </c>
      <c r="N181" s="1130"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30" t="n">
        <v>30</v>
      </c>
      <c r="N182" s="1130"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30" t="n">
        <v>30</v>
      </c>
      <c r="N183" s="1130"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30"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30" t="n">
        <v>30</v>
      </c>
      <c r="N184" s="1130"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30" t="n">
        <v>30</v>
      </c>
      <c r="N185" s="1130"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30" t="n">
        <v>30</v>
      </c>
      <c r="N186" s="1130"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30" t="n">
        <v>30</v>
      </c>
      <c r="N187" s="1130"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30" t="n">
        <v>30</v>
      </c>
      <c r="N188" s="1130"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30"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30" t="n">
        <v>12</v>
      </c>
      <c r="N189" s="1130"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30" t="n">
        <v>30</v>
      </c>
      <c r="N190" s="1130"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30" t="n">
        <v>30</v>
      </c>
      <c r="N192" s="1130"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30"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30" t="n"/>
      <c r="N193" s="1130"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30"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30" t="n"/>
      <c r="N194" s="1130"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30"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30" t="n"/>
      <c r="N195" s="1130"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30"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30" t="n"/>
      <c r="N196" s="1130"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30"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30" t="n"/>
      <c r="N197" s="1130"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30"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30" t="n"/>
      <c r="N198" s="1130"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30" t="n"/>
      <c r="N199" s="1130"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30" t="n"/>
      <c r="N200" s="1130"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30" t="n"/>
      <c r="N201" s="1130"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30" t="n"/>
      <c r="N202" s="1130"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30" t="n"/>
      <c r="N203" s="1130"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30" t="n"/>
      <c r="N204" s="1130"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30" t="n"/>
      <c r="N205" s="1130"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30" t="n"/>
      <c r="N206" s="1130"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30" t="n"/>
      <c r="N207" s="1130"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30" t="n"/>
      <c r="N208" s="1130"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30" t="n"/>
      <c r="N209" s="1130"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30" t="n"/>
      <c r="N210" s="1130"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30" t="n"/>
      <c r="N211" s="1130"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30" t="n"/>
      <c r="N212" s="1130"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30" t="n"/>
      <c r="N213" s="1130"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30" t="n"/>
      <c r="N214" s="1130"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30" t="n">
        <v>20</v>
      </c>
      <c r="N230" s="1130"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30" t="n">
        <v>24</v>
      </c>
      <c r="N232" s="1130"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3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3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30" t="n">
        <v>24</v>
      </c>
      <c r="N236" s="1130"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30"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30" t="n">
        <v>24</v>
      </c>
      <c r="N240" s="1130"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31"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30" t="n">
        <v>48</v>
      </c>
      <c r="N241" s="1130"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30"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30" t="n">
        <v>48</v>
      </c>
      <c r="N242" s="1130"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30" t="n">
        <v>48</v>
      </c>
      <c r="N243" s="1130"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30"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30" t="n">
        <v>48</v>
      </c>
      <c r="N244" s="1130"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30"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30" t="n">
        <v>48</v>
      </c>
      <c r="N245" s="1130"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30" t="n">
        <v>72</v>
      </c>
      <c r="N246" s="1130"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30" t="n">
        <v>72</v>
      </c>
      <c r="N247" s="1130"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30" t="n"/>
      <c r="N248" s="1130"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30" t="n">
        <v>72</v>
      </c>
      <c r="N249" s="1130"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30" t="n">
        <v>24</v>
      </c>
      <c r="N250" s="1130" t="n"/>
      <c r="O250" s="386" t="n"/>
      <c r="P250" s="1313" t="n">
        <v>1066</v>
      </c>
      <c r="Q250" s="1309">
        <f>O250*P250</f>
        <v/>
      </c>
      <c r="R250" s="387" t="n">
        <v>853</v>
      </c>
      <c r="S250" s="1321">
        <f>O250*R250</f>
        <v/>
      </c>
      <c r="T250" s="1321">
        <f>Q250-S250</f>
        <v/>
      </c>
      <c r="U250" s="617">
        <f>T250/Q250</f>
        <v/>
      </c>
      <c r="V250" s="299">
        <f>ROUND(0.535*0.395*0.196,3)</f>
        <v/>
      </c>
      <c r="W250" s="1130"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30" t="n">
        <v>90</v>
      </c>
      <c r="N251" s="1130"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30" t="n">
        <v>24</v>
      </c>
      <c r="N252" s="1130"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30" t="n">
        <v>90</v>
      </c>
      <c r="N253" s="1130"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30" t="n">
        <v>24</v>
      </c>
      <c r="N254" s="1130"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30" t="n">
        <v>90</v>
      </c>
      <c r="N255" s="1130"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30" t="n">
        <v>24</v>
      </c>
      <c r="N256" s="1130"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30" t="n">
        <v>90</v>
      </c>
      <c r="N257" s="1130"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30" t="n">
        <v>24</v>
      </c>
      <c r="N258" s="1130"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30" t="n">
        <v>90</v>
      </c>
      <c r="N259" s="1130"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30" t="n">
        <v>80</v>
      </c>
      <c r="N260" s="1130"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30" t="n">
        <v>80</v>
      </c>
      <c r="N261" s="1130"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30" t="n">
        <v>80</v>
      </c>
      <c r="N262" s="1130"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30" t="n">
        <v>80</v>
      </c>
      <c r="N263" s="1130"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30" t="n">
        <v>80</v>
      </c>
      <c r="N264" s="1130"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30" t="n">
        <v>80</v>
      </c>
      <c r="N265" s="1130"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30" t="n">
        <v>80</v>
      </c>
      <c r="N266" s="1130"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30" t="n">
        <v>60</v>
      </c>
      <c r="N267" s="1130"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30" t="n">
        <v>80</v>
      </c>
      <c r="N268" s="1130"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30" t="n">
        <v>80</v>
      </c>
      <c r="N269" s="1130"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30" t="n">
        <v>64</v>
      </c>
      <c r="N270" s="1130"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30" t="n">
        <v>120</v>
      </c>
      <c r="N271" s="1130"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30" t="n">
        <v>200</v>
      </c>
      <c r="N272" s="1130"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30" t="n">
        <v>200</v>
      </c>
      <c r="N273" s="1130"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30" t="n">
        <v>30</v>
      </c>
      <c r="N276" s="1130"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30" t="n">
        <v>30</v>
      </c>
      <c r="N277" s="1130"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30" t="n">
        <v>36</v>
      </c>
      <c r="N278" s="1130"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30" t="n">
        <v>36</v>
      </c>
      <c r="N279" s="1130"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30" t="n">
        <v>36</v>
      </c>
      <c r="N280" s="1130"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30" t="n">
        <v>36</v>
      </c>
      <c r="N281" s="1130"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30" t="n">
        <v>30</v>
      </c>
      <c r="N282" s="1130"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30" t="n">
        <v>36</v>
      </c>
      <c r="N283" s="1130"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30" t="n">
        <v>30</v>
      </c>
      <c r="N284" s="1130"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30" t="n">
        <v>36</v>
      </c>
      <c r="N285" s="1130"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30"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30" t="n">
        <v>6</v>
      </c>
      <c r="N293" s="1130"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30" t="n">
        <v>6</v>
      </c>
      <c r="N294" s="1130"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30">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30" t="n">
        <v>6</v>
      </c>
      <c r="N295" s="1130"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30" t="n">
        <v>6</v>
      </c>
      <c r="N296" s="1130"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31"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30"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30" t="n">
        <v>6</v>
      </c>
      <c r="N297" s="1130"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31"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30" t="n">
        <v>6</v>
      </c>
      <c r="N298" s="1130"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31"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30" t="n">
        <v>6</v>
      </c>
      <c r="N299" s="1130"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31"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30"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30" t="n">
        <v>6</v>
      </c>
      <c r="N300" s="1130"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31"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30" t="n">
        <v>6</v>
      </c>
      <c r="N301" s="1130"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31"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30" t="n">
        <v>6</v>
      </c>
      <c r="N302" s="1130"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31"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30" t="n">
        <v>6</v>
      </c>
      <c r="N303" s="1130"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30"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30" t="n">
        <v>6</v>
      </c>
      <c r="N304" s="1130"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31"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30" t="n">
        <v>6</v>
      </c>
      <c r="N305" s="1130"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31"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30" t="n">
        <v>6</v>
      </c>
      <c r="N306" s="1130"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31"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30"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30" t="n">
        <v>6</v>
      </c>
      <c r="N307" s="1130"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31"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30"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30" t="n">
        <v>6</v>
      </c>
      <c r="N308" s="1130"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30"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30" t="n">
        <v>6</v>
      </c>
      <c r="N309" s="1130"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31"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30"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30" t="n">
        <v>6</v>
      </c>
      <c r="N310" s="1130"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30" t="n">
        <v>6</v>
      </c>
      <c r="N311" s="1130"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31"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30" t="n">
        <v>6</v>
      </c>
      <c r="N312" s="1130"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31"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30" t="n">
        <v>6</v>
      </c>
      <c r="N313" s="1130"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31"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30"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30" t="n">
        <v>6</v>
      </c>
      <c r="N314" s="1130"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31"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30"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30" t="n">
        <v>6</v>
      </c>
      <c r="N315" s="1130"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31"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30" t="n">
        <v>6</v>
      </c>
      <c r="N316" s="1130"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30"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30" t="n">
        <v>6</v>
      </c>
      <c r="N317" s="1130"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30" t="n">
        <v>6</v>
      </c>
      <c r="N318" s="1130"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31"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30" t="n"/>
      <c r="N319" s="1130"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31"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30" t="n"/>
      <c r="N320" s="1130"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31"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30" t="n"/>
      <c r="N321" s="1130"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31"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30" t="n"/>
      <c r="N322" s="1130"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31"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30"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30" t="n">
        <v>6</v>
      </c>
      <c r="N327" s="1130"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31"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30"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30" t="n">
        <v>6</v>
      </c>
      <c r="N328" s="1130"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30"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30" t="n">
        <v>6</v>
      </c>
      <c r="N329" s="1130"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31"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30"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30" t="n">
        <v>6</v>
      </c>
      <c r="N330" s="1130"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30"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30" t="n">
        <v>6</v>
      </c>
      <c r="N331" s="1130"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31"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30"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30" t="n">
        <v>6</v>
      </c>
      <c r="N332" s="1130"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30" t="n">
        <v>6</v>
      </c>
      <c r="N333" s="1130"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31"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30" t="n">
        <v>6</v>
      </c>
      <c r="N334" s="1130"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31"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30" t="n">
        <v>6</v>
      </c>
      <c r="N335" s="1130"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30" t="n">
        <v>6</v>
      </c>
      <c r="N336" s="1130"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30"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30" t="n">
        <v>6</v>
      </c>
      <c r="N337" s="1130"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30"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30" t="n">
        <v>6</v>
      </c>
      <c r="N338" s="1130"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31"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30"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30" t="n">
        <v>6</v>
      </c>
      <c r="N339" s="1130"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31"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30"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30" t="n">
        <v>6</v>
      </c>
      <c r="N340" s="1130"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31"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30" t="n"/>
      <c r="N341" s="1130"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31"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30" t="n"/>
      <c r="N342" s="1130"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31"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30"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30" t="n"/>
      <c r="N343" s="1130"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31"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30"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30" t="n"/>
      <c r="N344" s="1130"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31">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30"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30" t="n"/>
      <c r="N345" s="1130"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31">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30"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30" t="n"/>
      <c r="N346" s="1130"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31">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30"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30" t="n"/>
      <c r="N347" s="1130"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31">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30"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30" t="n">
        <v>100</v>
      </c>
      <c r="N352" s="1130"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30"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30" t="n">
        <v>100</v>
      </c>
      <c r="N353" s="1130"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30"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30" t="n">
        <v>100</v>
      </c>
      <c r="N354" s="1130"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30"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30" t="n">
        <v>100</v>
      </c>
      <c r="N355" s="1130"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30"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30" t="n">
        <v>100</v>
      </c>
      <c r="N356" s="1130"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31">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30"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30" t="n">
        <v>100</v>
      </c>
      <c r="N357" s="1130"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31">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30"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30" t="n">
        <v>100</v>
      </c>
      <c r="N358" s="1130"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30"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30" t="n">
        <v>100</v>
      </c>
      <c r="N359" s="1130"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30"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30" t="n">
        <v>100</v>
      </c>
      <c r="N360" s="1130"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30"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30" t="n">
        <v>100</v>
      </c>
      <c r="N361" s="1130"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30" t="n"/>
      <c r="N362" s="1130"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30" t="n"/>
      <c r="N363" s="1130"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30"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30" t="n">
        <v>48</v>
      </c>
      <c r="N364" s="1130"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30"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30" t="n">
        <v>104</v>
      </c>
      <c r="N365" s="1130"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30" t="n">
        <v>48</v>
      </c>
      <c r="N366" s="1130"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30" t="n">
        <v>48</v>
      </c>
      <c r="N367" s="1130"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30" t="n">
        <v>140</v>
      </c>
      <c r="N368" s="1130"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30" t="n">
        <v>48</v>
      </c>
      <c r="N369" s="1130"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30" t="n">
        <v>24</v>
      </c>
      <c r="N370" s="1130"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30" t="n">
        <v>40</v>
      </c>
      <c r="N371" s="1130"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30"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30" t="n">
        <v>50</v>
      </c>
      <c r="N372" s="1130"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30"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30" t="n">
        <v>120</v>
      </c>
      <c r="N373" s="1130"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30"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30" t="n">
        <v>2000</v>
      </c>
      <c r="N374" s="1130"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30"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30" t="n">
        <v>12</v>
      </c>
      <c r="N375" s="1130"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30"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30" t="n">
        <v>12</v>
      </c>
      <c r="N376" s="1130"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30"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30" t="n">
        <v>12</v>
      </c>
      <c r="N377" s="1130"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30"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30" t="n">
        <v>12</v>
      </c>
      <c r="N378" s="1130"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30" t="n">
        <v>60</v>
      </c>
      <c r="N379" s="1130"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30" t="n">
        <v>60</v>
      </c>
      <c r="N380" s="1130"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30" t="n">
        <v>60</v>
      </c>
      <c r="N381" s="1130"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30" t="n">
        <v>60</v>
      </c>
      <c r="N382" s="1130"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30" t="n">
        <v>12</v>
      </c>
      <c r="N383" s="1130"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30"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30"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30"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30"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30"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30"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30"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30" t="n">
        <v>6</v>
      </c>
      <c r="N388" s="1130"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30"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30" t="n">
        <v>24</v>
      </c>
      <c r="N389" s="1130"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30" t="n">
        <v>10</v>
      </c>
      <c r="N390" s="1130"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30" t="n">
        <v>100</v>
      </c>
      <c r="N391" s="1130"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30" t="n">
        <v>50</v>
      </c>
      <c r="N392" s="1130"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30" t="n">
        <v>20</v>
      </c>
      <c r="N393" s="1130"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30" t="n">
        <v>75</v>
      </c>
      <c r="N394" s="1130"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30" t="n">
        <v>75</v>
      </c>
      <c r="N395" s="1130"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30" t="n">
        <v>75</v>
      </c>
      <c r="N396" s="1130"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30" t="n">
        <v>55</v>
      </c>
      <c r="N397" s="1130"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30" t="n">
        <v>48</v>
      </c>
      <c r="N398" s="1130"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30" t="n">
        <v>48</v>
      </c>
      <c r="N399" s="1130"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30" t="n">
        <v>48</v>
      </c>
      <c r="N400" s="1130"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30" t="n">
        <v>48</v>
      </c>
      <c r="N401" s="1130"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30" t="n">
        <v>48</v>
      </c>
      <c r="N402" s="1130"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30" t="n">
        <v>48</v>
      </c>
      <c r="N403" s="1130"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30"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30" t="n">
        <v>48</v>
      </c>
      <c r="N404" s="1130"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30"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30" t="n">
        <v>25</v>
      </c>
      <c r="N405" s="1130"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30" t="n"/>
      <c r="N406" s="1130"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30"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30" t="n">
        <v>40</v>
      </c>
      <c r="N407" s="1130"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30"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30" t="n">
        <v>40</v>
      </c>
      <c r="N408" s="1130"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30"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30" t="n">
        <v>48</v>
      </c>
      <c r="N409" s="1130"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30"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30" t="n">
        <v>36</v>
      </c>
      <c r="N410" s="1130"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30"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30" t="n">
        <v>24</v>
      </c>
      <c r="N411" s="1130"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30"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30" t="n">
        <v>18</v>
      </c>
      <c r="N412" s="1130"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30"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30"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30"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30"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30" t="n">
        <v>12</v>
      </c>
      <c r="N416" s="1130"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30" t="n">
        <v>12</v>
      </c>
      <c r="N417" s="1130"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30" t="n">
        <v>12</v>
      </c>
      <c r="N418" s="1130"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30" t="n">
        <v>12</v>
      </c>
      <c r="N419" s="1130"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30" t="n">
        <v>12</v>
      </c>
      <c r="N420" s="1130"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30"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30" t="n">
        <v>12</v>
      </c>
      <c r="N421" s="1130"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30" t="n">
        <v>50</v>
      </c>
      <c r="N422" s="1130"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30" t="n">
        <v>50</v>
      </c>
      <c r="N423" s="1130"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30"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30" t="n">
        <v>20</v>
      </c>
      <c r="N424" s="1130"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30" t="n">
        <v>100</v>
      </c>
      <c r="N425" s="1130"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30" t="n">
        <v>100</v>
      </c>
      <c r="N426" s="1130"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30" t="n">
        <v>100</v>
      </c>
      <c r="N427" s="1130"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30" t="n">
        <v>48</v>
      </c>
      <c r="N428" s="1130"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30" t="n">
        <v>48</v>
      </c>
      <c r="N429" s="1130"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30"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30"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30" t="n"/>
      <c r="N466" s="1130"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30" t="n">
        <v>12</v>
      </c>
      <c r="N467" s="1130"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30" t="n"/>
      <c r="N469" s="1130"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30" t="n"/>
      <c r="N470" s="1130"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30" t="n"/>
      <c r="N471" s="1130"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30" t="n"/>
      <c r="N472" s="1130"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30" t="n"/>
      <c r="N473" s="1130"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30"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30" t="n"/>
      <c r="N474" s="1130"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30"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30" t="n"/>
      <c r="N475" s="1130"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30"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30" t="n"/>
      <c r="N476" s="1130"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30" t="n"/>
      <c r="N477" s="1130"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30" t="n"/>
      <c r="N478" s="1130"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30"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30" t="n"/>
      <c r="N479" s="1130"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30" t="n"/>
      <c r="N480" s="1130"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30" t="n"/>
      <c r="N481" s="1130"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30" t="n">
        <v>12</v>
      </c>
      <c r="N482" s="1130"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30" t="n">
        <v>18</v>
      </c>
      <c r="N483" s="1130"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30" t="n">
        <v>18</v>
      </c>
      <c r="N484" s="1130"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30" t="n"/>
      <c r="N485" s="1130"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30" t="n"/>
      <c r="N486" s="1130"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30" t="n"/>
      <c r="N487" s="1130"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30" t="n"/>
      <c r="N488" s="1130"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30" t="n"/>
      <c r="N489" s="1130"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30" t="n"/>
      <c r="N490" s="1130"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30" t="n"/>
      <c r="N491" s="1130"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30"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30" t="n">
        <v>6</v>
      </c>
      <c r="N492" s="1130"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30" t="n">
        <v>6</v>
      </c>
      <c r="N493" s="1130"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30" t="n">
        <v>6</v>
      </c>
      <c r="N494" s="1130"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30" t="n">
        <v>6</v>
      </c>
      <c r="N495" s="1130"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30" t="n">
        <v>6</v>
      </c>
      <c r="N496" s="1130"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30" t="n">
        <v>6</v>
      </c>
      <c r="N497" s="1130"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30" t="n">
        <v>4</v>
      </c>
      <c r="N498" s="1130"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30" t="n">
        <v>4</v>
      </c>
      <c r="N499" s="1130"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30" t="n">
        <v>4</v>
      </c>
      <c r="N500" s="1130"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30" t="n">
        <v>4</v>
      </c>
      <c r="N501" s="1130"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30" t="n"/>
      <c r="N502" s="1130"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30"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30" t="n"/>
      <c r="N503" s="1130"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30"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30" t="n"/>
      <c r="N505" s="1130"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30"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30" t="n"/>
      <c r="N506" s="1130"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30"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30" t="n"/>
      <c r="N507" s="1130"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30"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30" t="n"/>
      <c r="N508" s="1130"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30"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30" t="n"/>
      <c r="N509" s="1130"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30"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30" t="n"/>
      <c r="N510" s="1130"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30"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30" t="n"/>
      <c r="N511" s="1130"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30"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30" t="n"/>
      <c r="N512" s="1130"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30"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30" t="n"/>
      <c r="N513" s="1130"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30"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30" t="n"/>
      <c r="N514" s="1130"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30"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30"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30" t="n">
        <v>24</v>
      </c>
      <c r="N517" s="1130"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30"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30" t="n">
        <v>50</v>
      </c>
      <c r="N518" s="1130"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30"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30" t="n">
        <v>35</v>
      </c>
      <c r="N519" s="1130"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30"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30"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30" t="n">
        <v>63</v>
      </c>
      <c r="N520" s="1130"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30"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30" t="n">
        <v>50</v>
      </c>
      <c r="N521" s="1130"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30"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30"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30" t="n"/>
      <c r="N522" s="1130"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30"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30"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30"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30"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30"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30"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30"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30"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30"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30"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30"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30"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30"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30"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30"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30"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30"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30"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30"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30"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30"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30"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30"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30"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30"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30"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30"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30"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30"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30"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30"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30"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30"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30"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30"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30"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30"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30"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30"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30"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30"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30"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30"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30"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30"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30"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30"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30"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30"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30"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30"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30"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30"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30"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30"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30"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30"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30"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30"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30"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30"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30"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30"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30"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30"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30"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30"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30"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30"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30"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30"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30"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30"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30"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30"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30"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30"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30"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30"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30"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30"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30"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30"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30"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30"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30"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30"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30"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30"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30"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30"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30"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30"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30"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30"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30" t="n">
        <v>96</v>
      </c>
      <c r="N628" s="1130"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30" t="n">
        <v>96</v>
      </c>
      <c r="N629" s="1130"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30"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30" t="n">
        <v>24</v>
      </c>
      <c r="N630" s="1130"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30"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30" t="n">
        <v>12</v>
      </c>
      <c r="N631" s="1130"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30"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30" t="n">
        <v>24</v>
      </c>
      <c r="N632" s="1130"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30"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30" t="n">
        <v>24</v>
      </c>
      <c r="N633" s="1130"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30" t="n">
        <v>24</v>
      </c>
      <c r="N634" s="1130"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30"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30" t="n">
        <v>24</v>
      </c>
      <c r="N635" s="1130"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30"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30" t="n">
        <v>24</v>
      </c>
      <c r="N636" s="1130"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30"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30" t="n">
        <v>24</v>
      </c>
      <c r="N637" s="1130"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30"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30" t="n">
        <v>24</v>
      </c>
      <c r="N638" s="1130"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30" t="n">
        <v>24</v>
      </c>
      <c r="N639" s="1130"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30"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30" t="n">
        <v>27</v>
      </c>
      <c r="N640" s="1130"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30"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30" t="n">
        <v>48</v>
      </c>
      <c r="N641" s="1130"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30" t="n">
        <v>35</v>
      </c>
      <c r="N642" s="1130"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30" t="n">
        <v>60</v>
      </c>
      <c r="N643" s="1130"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30"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30" t="n">
        <v>30</v>
      </c>
      <c r="N644" s="1130"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30"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30" t="n">
        <v>60</v>
      </c>
      <c r="N645" s="1130"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30"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30" t="n">
        <v>40</v>
      </c>
      <c r="N646" s="1130"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30"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30" t="n">
        <v>60</v>
      </c>
      <c r="N647" s="1130"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30"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30" t="n">
        <v>60</v>
      </c>
      <c r="N648" s="1130"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30" t="n">
        <v>39</v>
      </c>
      <c r="N649" s="1130"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30" t="n">
        <v>50</v>
      </c>
      <c r="N650" s="1130"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30" t="n">
        <v>56</v>
      </c>
      <c r="N651" s="1130"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30" t="n">
        <v>50</v>
      </c>
      <c r="N652" s="1130"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30" t="n"/>
      <c r="N653" s="1130"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30" t="n"/>
      <c r="N654" s="1130"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30" t="n"/>
      <c r="N655" s="1130"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30" t="n">
        <v>72</v>
      </c>
      <c r="N656" s="1130"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30" t="n">
        <v>72</v>
      </c>
      <c r="N657" s="1130"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30"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30" t="n">
        <v>72</v>
      </c>
      <c r="N658" s="1130"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30" t="n">
        <v>72</v>
      </c>
      <c r="N659" s="1130"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30" t="n">
        <v>72</v>
      </c>
      <c r="N660" s="1130"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30" t="n">
        <v>72</v>
      </c>
      <c r="N661" s="1130"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30" t="n">
        <v>72</v>
      </c>
      <c r="N662" s="1130"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30" t="n">
        <v>72</v>
      </c>
      <c r="N663" s="1130"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30" t="n">
        <v>72</v>
      </c>
      <c r="N664" s="1130"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30" t="n">
        <v>72</v>
      </c>
      <c r="N665" s="1130"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30" t="n">
        <v>72</v>
      </c>
      <c r="N666" s="1130"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30" t="n">
        <v>72</v>
      </c>
      <c r="N667" s="1130"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30"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30"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30"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30"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30"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30"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30"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30"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30"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30"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30"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30" t="n">
        <v>180</v>
      </c>
      <c r="N673" s="1130"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30"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30" t="n">
        <v>48</v>
      </c>
      <c r="N674" s="1130"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30"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30" t="n">
        <v>30</v>
      </c>
      <c r="N675" s="1130"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30"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30" t="n">
        <v>48</v>
      </c>
      <c r="N676" s="1130"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30"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30" t="n">
        <v>10</v>
      </c>
      <c r="N677" s="1130"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30"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30" t="n">
        <v>24</v>
      </c>
      <c r="N678" s="1130"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30"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30" t="n">
        <v>24</v>
      </c>
      <c r="N679" s="1130"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30"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30" t="n">
        <v>24</v>
      </c>
      <c r="N680" s="1130"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30"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30" t="n">
        <v>24</v>
      </c>
      <c r="N681" s="1130"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30"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30" t="n">
        <v>48</v>
      </c>
      <c r="N682" s="1130"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30"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30" t="n">
        <v>48</v>
      </c>
      <c r="N683" s="1130"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30"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30" t="n">
        <v>48</v>
      </c>
      <c r="N684" s="1130"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30"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30" t="n">
        <v>10</v>
      </c>
      <c r="N685" s="1130"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30" t="n"/>
      <c r="B686" s="631" t="n"/>
      <c r="C686" s="304" t="n">
        <v>4560438579340</v>
      </c>
      <c r="D686" s="304" t="n"/>
      <c r="E686" s="290" t="inlineStr">
        <is>
          <t>AISHODO</t>
        </is>
      </c>
      <c r="F686" s="290" t="n"/>
      <c r="G686" s="305" t="n"/>
      <c r="H686" s="306" t="inlineStr">
        <is>
          <t>HM Nattokinase</t>
        </is>
      </c>
      <c r="I686" s="716" t="n"/>
      <c r="J686" s="754" t="n"/>
      <c r="K686" s="306" t="n"/>
      <c r="L686" s="306" t="n"/>
      <c r="M686" s="1130" t="n"/>
      <c r="N686" s="1130"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30" t="n"/>
      <c r="B687" s="631" t="n"/>
      <c r="C687" s="304" t="n"/>
      <c r="D687" s="304" t="n"/>
      <c r="E687" s="290" t="inlineStr">
        <is>
          <t>AISHODO</t>
        </is>
      </c>
      <c r="F687" s="302" t="n"/>
      <c r="G687" s="497" t="n"/>
      <c r="H687" s="259" t="inlineStr">
        <is>
          <t>NMN18000 PLUS</t>
        </is>
      </c>
      <c r="I687" s="259" t="n"/>
      <c r="J687" s="343" t="n"/>
      <c r="K687" s="306" t="n"/>
      <c r="L687" s="306" t="n"/>
      <c r="M687" s="1130" t="n"/>
      <c r="N687" s="1130"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30"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30" t="n">
        <v>48</v>
      </c>
      <c r="N688" s="1130"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30"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30" t="n">
        <v>48</v>
      </c>
      <c r="N689" s="1130"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30"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30" t="n">
        <v>44</v>
      </c>
      <c r="N690" s="1130"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30"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30" t="n">
        <v>48</v>
      </c>
      <c r="N691" s="1130">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30"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30" t="n">
        <v>48</v>
      </c>
      <c r="N692" s="1130">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30"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30" t="n">
        <v>48</v>
      </c>
      <c r="N693" s="1130">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30"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30" t="n">
        <v>48</v>
      </c>
      <c r="N694" s="1130">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30"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30" t="n">
        <v>48</v>
      </c>
      <c r="N695" s="1130">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30"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30" t="n">
        <v>48</v>
      </c>
      <c r="N696" s="1130">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30"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30" t="n">
        <v>144</v>
      </c>
      <c r="N697" s="1130">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30"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30" t="n">
        <v>48</v>
      </c>
      <c r="N698" s="1130">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30"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30" t="n">
        <v>48</v>
      </c>
      <c r="N699" s="1130">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30"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30" t="n">
        <v>24</v>
      </c>
      <c r="N700" s="1130"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30"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30" t="n">
        <v>24</v>
      </c>
      <c r="N701" s="1130"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30"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30" t="n">
        <v>24</v>
      </c>
      <c r="N702" s="1130"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30"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30" t="n">
        <v>24</v>
      </c>
      <c r="N703" s="1130"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30"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30" t="n">
        <v>8</v>
      </c>
      <c r="N704" s="1130"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30"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30" t="n">
        <v>24</v>
      </c>
      <c r="N705" s="1130"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30"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30" t="n">
        <v>6</v>
      </c>
      <c r="N706" s="1130"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30"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30" t="n">
        <v>6</v>
      </c>
      <c r="N707" s="1130"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30"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30" t="n">
        <v>24</v>
      </c>
      <c r="N708" s="1130"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30" t="n">
        <v>48</v>
      </c>
      <c r="N709" s="1130"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30"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30" t="n">
        <v>24</v>
      </c>
      <c r="N710" s="1130"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30"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30" t="n">
        <v>48</v>
      </c>
      <c r="N711" s="1130"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30"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30" t="n">
        <v>48</v>
      </c>
      <c r="N712" s="1130"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30"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30" t="n">
        <v>24</v>
      </c>
      <c r="N713" s="1130"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30" t="n">
        <v>48</v>
      </c>
      <c r="N714" s="1130"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30" t="n">
        <v>48</v>
      </c>
      <c r="N715" s="1130"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30" t="n">
        <v>12</v>
      </c>
      <c r="N716" s="1130"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30" t="n">
        <v>100</v>
      </c>
      <c r="N717" s="1130"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30"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30" t="n">
        <v>6</v>
      </c>
      <c r="N718" s="1130"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30" t="n">
        <v>15</v>
      </c>
      <c r="N728" s="1130"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30" t="n">
        <v>6</v>
      </c>
      <c r="N729" s="1130"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30" t="n">
        <v>6</v>
      </c>
      <c r="N730" s="1130"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30" t="n"/>
      <c r="N731" s="1130"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30" t="n"/>
      <c r="N732" s="1130"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30" t="n"/>
      <c r="N733" s="1130"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30"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30" t="n">
        <v>12</v>
      </c>
      <c r="N734" s="1130"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30"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30" t="n">
        <v>48</v>
      </c>
      <c r="N735" s="1130"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30" t="n">
        <v>12</v>
      </c>
      <c r="N736" s="1130"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30"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30" t="n">
        <v>12</v>
      </c>
      <c r="N737" s="1130"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30" t="n">
        <v>12</v>
      </c>
      <c r="N738" s="1130"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30" t="n">
        <v>6</v>
      </c>
      <c r="N739" s="1130"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30" t="n"/>
      <c r="N740" s="1130"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30" t="n"/>
      <c r="N741" s="1130"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30" t="n"/>
      <c r="N742" s="1130"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30" t="n"/>
      <c r="N743" s="1130"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30" t="n"/>
      <c r="N744" s="1130"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30"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30" t="n">
        <v>12</v>
      </c>
      <c r="N745" s="1130"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30"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30" t="n">
        <v>24</v>
      </c>
      <c r="N746" s="1130"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30"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30" t="n">
        <v>12</v>
      </c>
      <c r="N747" s="1130"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30"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30" t="n">
        <v>24</v>
      </c>
      <c r="N748" s="1130"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30"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30" t="n">
        <v>24</v>
      </c>
      <c r="N749" s="1130"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30"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30" t="n">
        <v>4</v>
      </c>
      <c r="N750" s="1130"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30"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30" t="n">
        <v>12</v>
      </c>
      <c r="N751" s="1130"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30"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30" t="n">
        <v>24</v>
      </c>
      <c r="N752" s="1130"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30" t="n">
        <v>24</v>
      </c>
      <c r="N753" s="1130"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30"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30" t="n">
        <v>24</v>
      </c>
      <c r="N754" s="1130"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30" t="n">
        <v>36</v>
      </c>
      <c r="N755" s="1130"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30"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30" t="n">
        <v>36</v>
      </c>
      <c r="N756" s="1130"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30" t="n">
        <v>12</v>
      </c>
      <c r="N757" s="1130"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30" t="n">
        <v>24</v>
      </c>
      <c r="N758" s="1130"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30"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30" t="n">
        <v>12</v>
      </c>
      <c r="N759" s="1130"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30"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30" t="n">
        <v>24</v>
      </c>
      <c r="N760" s="1130"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30"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30" t="n">
        <v>12</v>
      </c>
      <c r="N761" s="1130"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30" t="n">
        <v>30</v>
      </c>
      <c r="N762" s="1130"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30" t="n">
        <v>36</v>
      </c>
      <c r="N763" s="1130"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30" t="n"/>
      <c r="N764" s="1130"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30" t="n"/>
      <c r="N765" s="1130"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30" t="n">
        <v>12</v>
      </c>
      <c r="N766" s="1130"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30" t="n">
        <v>12</v>
      </c>
      <c r="N767" s="1130"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30" t="n">
        <v>12</v>
      </c>
      <c r="N768" s="1130"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30" t="n">
        <v>12</v>
      </c>
      <c r="N769" s="1130"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30" t="n">
        <v>12</v>
      </c>
      <c r="N770" s="1130"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30" t="n">
        <v>12</v>
      </c>
      <c r="N771" s="1130"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30" t="n">
        <v>12</v>
      </c>
      <c r="N772" s="1130"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30" t="n">
        <v>12</v>
      </c>
      <c r="N773" s="1130"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30" t="n">
        <v>12</v>
      </c>
      <c r="N774" s="1130"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30" t="n">
        <v>12</v>
      </c>
      <c r="N775" s="1130"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30" t="n">
        <v>12</v>
      </c>
      <c r="N776" s="1130"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30" t="n">
        <v>12</v>
      </c>
      <c r="N777" s="1130"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30" t="n">
        <v>12</v>
      </c>
      <c r="N778" s="1130"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30" t="n">
        <v>12</v>
      </c>
      <c r="N779" s="1130"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30"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30" t="n">
        <v>12</v>
      </c>
      <c r="N780" s="1130"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30" t="n">
        <v>12</v>
      </c>
      <c r="N781" s="1130"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30" t="n">
        <v>12</v>
      </c>
      <c r="N782" s="1130"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30" t="n">
        <v>12</v>
      </c>
      <c r="N783" s="1130"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30" t="n">
        <v>12</v>
      </c>
      <c r="N784" s="1130"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30" t="n">
        <v>12</v>
      </c>
      <c r="N785" s="1130"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30" t="n">
        <v>12</v>
      </c>
      <c r="N786" s="1130"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30" t="n">
        <v>12</v>
      </c>
      <c r="N787" s="1130"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30" t="n">
        <v>15</v>
      </c>
      <c r="N788" s="1130"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30" t="n">
        <v>15</v>
      </c>
      <c r="N789" s="1130"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30" t="n">
        <v>15</v>
      </c>
      <c r="N790" s="1130"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30" t="n">
        <v>15</v>
      </c>
      <c r="N791" s="1130"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30" t="n">
        <v>15</v>
      </c>
      <c r="N792" s="1130"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30" t="n">
        <v>15</v>
      </c>
      <c r="N793" s="1130"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30" t="n">
        <v>20</v>
      </c>
      <c r="N794" s="1130"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30" t="n">
        <v>20</v>
      </c>
      <c r="N795" s="1130"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30" t="n">
        <v>12</v>
      </c>
      <c r="N796" s="1130"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30" t="n">
        <v>12</v>
      </c>
      <c r="N797" s="1130"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30" t="n">
        <v>144</v>
      </c>
      <c r="N798" s="1130"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30" t="n">
        <v>100</v>
      </c>
      <c r="N799" s="1130"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30" t="n">
        <v>100</v>
      </c>
      <c r="N800" s="1130"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30" t="n">
        <v>100</v>
      </c>
      <c r="N801" s="1130"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30" t="n">
        <v>50</v>
      </c>
      <c r="N808" s="1130"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30" t="n">
        <v>50</v>
      </c>
      <c r="N809" s="1130"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30" t="n">
        <v>100</v>
      </c>
      <c r="N810" s="1130"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30" t="n">
        <v>100</v>
      </c>
      <c r="N811" s="1130"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30"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30" t="n">
        <v>5</v>
      </c>
      <c r="N812" s="1130"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30"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30"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30" t="n"/>
      <c r="N813" s="1130"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30"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30" t="n"/>
      <c r="N814" s="1130"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30" t="n">
        <v>105</v>
      </c>
      <c r="N815" s="1130"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30"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30"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30" t="n">
        <v>150</v>
      </c>
      <c r="N816" s="1130"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30"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30"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30" t="n"/>
      <c r="N817" s="1130"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30"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30"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30" t="n">
        <v>120</v>
      </c>
      <c r="N818" s="1130"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30"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30" t="n"/>
      <c r="N819" s="1130"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30"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30" t="n">
        <v>112</v>
      </c>
      <c r="N820" s="1130"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30"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30" t="n">
        <v>24</v>
      </c>
      <c r="N821" s="1130"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30"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30" t="n">
        <v>24</v>
      </c>
      <c r="N822" s="1130"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30"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30" t="n">
        <v>24</v>
      </c>
      <c r="N823" s="1130"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30"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30" t="n">
        <v>24</v>
      </c>
      <c r="N824" s="1130"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30"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30" t="n">
        <v>24</v>
      </c>
      <c r="N825" s="1130"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30"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30" t="n">
        <v>120</v>
      </c>
      <c r="N826" s="1130"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30"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30" t="n">
        <v>120</v>
      </c>
      <c r="N827" s="1130"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30"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30" t="n">
        <v>24</v>
      </c>
      <c r="N828" s="1130"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30"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30" t="n">
        <v>36</v>
      </c>
      <c r="N829" s="1130"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30"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30" t="n">
        <v>60</v>
      </c>
      <c r="N830" s="1130"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30"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30" t="n">
        <v>60</v>
      </c>
      <c r="N831" s="1130"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30"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30" t="n">
        <v>48</v>
      </c>
      <c r="N832" s="1130"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30"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30" t="n">
        <v>60</v>
      </c>
      <c r="N833" s="1130"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30" t="n">
        <v>6</v>
      </c>
      <c r="N834" s="1130"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30"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30" t="n">
        <v>6</v>
      </c>
      <c r="N835" s="1130"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30" t="n">
        <v>6</v>
      </c>
      <c r="N836" s="1130"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30"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30" t="n">
        <v>6</v>
      </c>
      <c r="N837" s="1130"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30" t="n">
        <v>24</v>
      </c>
      <c r="N838" s="1130"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30" t="n">
        <v>24</v>
      </c>
      <c r="N839" s="1130"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30"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30" t="n">
        <v>12</v>
      </c>
      <c r="N840" s="1130"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30"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30" t="n">
        <v>12</v>
      </c>
      <c r="N841" s="1130"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30" t="n"/>
      <c r="N842" s="1130"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30" t="n">
        <v>24</v>
      </c>
      <c r="N843" s="1130"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30" t="n">
        <v>12</v>
      </c>
      <c r="N844" s="1130"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30" t="n">
        <v>24</v>
      </c>
      <c r="N845" s="1130"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30"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30" t="n"/>
      <c r="N846" s="1130"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30"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30" t="n"/>
      <c r="N847" s="1130"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30"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30" t="n"/>
      <c r="N848" s="1130"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30"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30" t="n">
        <v>36</v>
      </c>
      <c r="N849" s="1130"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30"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30" t="n">
        <v>36</v>
      </c>
      <c r="N850" s="1130"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30"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30" t="n">
        <v>36</v>
      </c>
      <c r="N851" s="1130"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30"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30" t="n">
        <v>24</v>
      </c>
      <c r="N853" s="1130"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30"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30" t="n">
        <v>24</v>
      </c>
      <c r="N854" s="1130"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30"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30" t="n">
        <v>36</v>
      </c>
      <c r="N855" s="1130"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30"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30" t="n">
        <v>24</v>
      </c>
      <c r="N856" s="1130"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30"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30" t="n">
        <v>36</v>
      </c>
      <c r="N860" s="1130"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30"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30" t="n">
        <v>36</v>
      </c>
      <c r="N861" s="1130"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30"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30" t="n">
        <v>36</v>
      </c>
      <c r="N862" s="1130"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30"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30" t="n">
        <v>36</v>
      </c>
      <c r="N863" s="1130"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30"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30" t="n">
        <v>24</v>
      </c>
      <c r="N864" s="1130"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30"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30" t="n">
        <v>72</v>
      </c>
      <c r="N865" s="1130"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30"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30" t="n">
        <v>24</v>
      </c>
      <c r="N866" s="1130"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30"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30" t="n">
        <v>36</v>
      </c>
      <c r="N867" s="1130"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30"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30" t="n">
        <v>36</v>
      </c>
      <c r="N868" s="1130"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30"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30" t="n">
        <v>36</v>
      </c>
      <c r="N869" s="1130"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30"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30" t="n">
        <v>36</v>
      </c>
      <c r="N870" s="1130"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30"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30" t="n">
        <v>12</v>
      </c>
      <c r="N871" s="1130"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30"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30"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30" t="n">
        <v>48</v>
      </c>
      <c r="N873" s="1130"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30"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30"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30" t="n">
        <v>48</v>
      </c>
      <c r="N874" s="1130"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30"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30"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30" t="n">
        <v>48</v>
      </c>
      <c r="N875" s="1130"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30"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30"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30" t="n">
        <v>48</v>
      </c>
      <c r="N876" s="1130"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30"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30"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30" t="n">
        <v>48</v>
      </c>
      <c r="N877" s="1130"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30"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30"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30" t="n">
        <v>48</v>
      </c>
      <c r="N878" s="1130"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30"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30"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30" t="n">
        <v>48</v>
      </c>
      <c r="N879" s="1130"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30"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30"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30" t="n">
        <v>48</v>
      </c>
      <c r="N880" s="1130"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30"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30"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30" t="n">
        <v>30</v>
      </c>
      <c r="N883" s="1130"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30" t="n">
        <v>0.18</v>
      </c>
      <c r="AC883" s="1311">
        <f>ROUND(O883*AB883,3)</f>
        <v/>
      </c>
      <c r="AD883" s="499" t="inlineStr">
        <is>
          <t xml:space="preserve"> ABS樹脂製ハンドル
 ナイロン毛</t>
        </is>
      </c>
      <c r="AE883" s="489" t="n"/>
      <c r="AF883" s="489" t="n"/>
      <c r="AG883" s="489" t="n"/>
    </row>
    <row r="884" hidden="1" ht="20.1" customFormat="1" customHeight="1" s="292" thickBot="1">
      <c r="A884" s="1130"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30" t="n">
        <v>39</v>
      </c>
      <c r="N884" s="1130"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30"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30" t="n">
        <v>500</v>
      </c>
      <c r="N885" s="1130"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30"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30"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30"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30" t="n">
        <v>0.22</v>
      </c>
      <c r="AC887" s="1311">
        <f>ROUND(O887*AB887,3)</f>
        <v/>
      </c>
      <c r="AD887" s="499" t="inlineStr">
        <is>
          <t>綿</t>
        </is>
      </c>
      <c r="AE887" s="489" t="n"/>
      <c r="AF887" s="489" t="n"/>
      <c r="AG887" s="489" t="n"/>
    </row>
    <row r="888" hidden="1" ht="19.5" customFormat="1" customHeight="1" s="292" thickBot="1">
      <c r="A888" s="1130"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30"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30"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30"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30"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30"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30"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30"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30"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30"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30"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30"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30"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30"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30"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30"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30"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30" t="n"/>
      <c r="B903" s="631" t="n"/>
      <c r="C903" s="1308" t="n"/>
      <c r="D903" s="303" t="n"/>
      <c r="E903" s="302" t="inlineStr">
        <is>
          <t>Healing Relax</t>
        </is>
      </c>
      <c r="F903" s="302" t="n"/>
      <c r="G903" s="497" t="n"/>
      <c r="H903" s="259" t="inlineStr">
        <is>
          <t>Healing Light</t>
        </is>
      </c>
      <c r="I903" s="259" t="n"/>
      <c r="J903" s="343" t="n"/>
      <c r="K903" s="306" t="n"/>
      <c r="L903" s="306" t="n"/>
      <c r="M903" s="1130"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30"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30"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30"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30"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30"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30"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30"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30"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30" t="n">
        <v>0.214</v>
      </c>
      <c r="AC910" s="1311">
        <f>ROUND(O910*AB910,3)</f>
        <v/>
      </c>
      <c r="AD910" s="1131"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30" t="n">
        <v>0.625</v>
      </c>
      <c r="AC911" s="1311">
        <f>ROUND(O911*AB911,3)</f>
        <v/>
      </c>
      <c r="AD911" s="1131">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30" t="n">
        <v>0.214</v>
      </c>
      <c r="AC912" s="1311">
        <f>ROUND(O912*AB912,3)</f>
        <v/>
      </c>
      <c r="AD912" s="1131">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30" t="n">
        <v>0.625</v>
      </c>
      <c r="AC913" s="1311">
        <f>ROUND(O913*AB913,3)</f>
        <v/>
      </c>
      <c r="AD913" s="1131"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30"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30" t="n"/>
      <c r="N914" s="1130"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30"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30" t="n"/>
      <c r="N915" s="1130"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30"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30"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30"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30"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30"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30"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30"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30"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30"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30"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30"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30"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30"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30"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30"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30"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30"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30"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30"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30"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30"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30"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30"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30"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30"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30"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30"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30"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30"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30"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30"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30"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30"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30"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30"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30"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30"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30"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30"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30"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30" t="n"/>
      <c r="N1027" s="1130"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30" t="n"/>
      <c r="N1028" s="1130"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30" t="n"/>
      <c r="N1029" s="1130"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30" t="n"/>
      <c r="N1030" s="1130"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30" t="n"/>
      <c r="N1031" s="1130"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30" t="n"/>
      <c r="N1032" s="1130"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30" t="n"/>
      <c r="N1033" s="1130"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30" t="n"/>
      <c r="N1034" s="1130"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30" t="n"/>
      <c r="N1035" s="1130"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30" t="n"/>
      <c r="N1036" s="1130"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30" t="n"/>
      <c r="N1037" s="1130"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30" t="n"/>
      <c r="N1038" s="1130"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30" t="n"/>
      <c r="N1039" s="1130"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30" t="n"/>
      <c r="N1040" s="1130"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30" t="n"/>
      <c r="N1041" s="1130"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30" t="n"/>
      <c r="N1042" s="1130"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30" t="n"/>
      <c r="N1043" s="1130"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30"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30" t="n">
        <v>144</v>
      </c>
      <c r="N1072" s="1130"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30" t="n">
        <v>48</v>
      </c>
      <c r="N1073" s="1130"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30" t="n">
        <v>48</v>
      </c>
      <c r="N1074" s="1130"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30"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30"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30"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30"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30"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30"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30"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30"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30"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30"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30"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30"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30"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30"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30"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30"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30"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30"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30"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30"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30"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30"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30"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30"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30"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30"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30"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30"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30"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30"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30"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30"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30"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30"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30"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30"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30"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30"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30"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30"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30"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30"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30"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30"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30"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30"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30"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30"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30"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30"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30"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30"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30"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30"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30"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30"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30"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30"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30"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30"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30"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30"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30"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30"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30"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30"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30"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30"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30"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30"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30"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30"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30"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30"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30"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30"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30"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30"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30"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30"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30"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30"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30"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30"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30"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30"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30"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30"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30"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30"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30"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30"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30"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30"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30"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30"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30"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30"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30"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30"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30"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30"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30"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30" t="n">
        <v>0.032</v>
      </c>
      <c r="AC1240" s="1311">
        <f>ROUND(O1240*AB1240,3)</f>
        <v/>
      </c>
      <c r="AD1240" s="499">
        <f>AD406</f>
        <v/>
      </c>
      <c r="AE1240" s="489" t="n"/>
      <c r="AF1240" s="489" t="n"/>
      <c r="AG1240" s="489" t="n"/>
    </row>
    <row r="1241" hidden="1" ht="20.1" customFormat="1" customHeight="1" s="292" thickBot="1">
      <c r="A1241" s="1130"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30"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30"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30"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30"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30"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30"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30"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30"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30"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30"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30"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30"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30"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30"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30"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30"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30"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30"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30"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30"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30"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30"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30"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30"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30"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30"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30"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30"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30"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30"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30"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30"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30"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30"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30"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30"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30"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30"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30"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30"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30"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30"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30"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30"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30"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30"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30"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30"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30"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30"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30"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30"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30"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30"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30"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30"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30"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30"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30"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30"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30"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30"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30"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30"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30"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30"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30"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30"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30"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30"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30"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30"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30"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30"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30"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30"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30"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30"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30"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30"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30"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30"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30"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30"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30"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30"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30"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30"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30"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30"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30"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30"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30"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30"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30" t="n"/>
      <c r="N1289" s="1130"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30"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30"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30" t="n"/>
      <c r="N1290" s="1130"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30" t="n"/>
      <c r="N1291" s="1130"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30"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30" t="n"/>
      <c r="N1292" s="1130"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30"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30" t="n"/>
      <c r="N1293" s="1130"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30" t="n"/>
      <c r="N1294" s="1130"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30" t="n"/>
      <c r="N1295" s="1130"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30"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30" t="n"/>
      <c r="N1296" s="1130"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30"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30" t="n"/>
      <c r="N1297" s="1130"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30"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30" t="n"/>
      <c r="N1298" s="1130"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30"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30" t="n"/>
      <c r="N1299" s="1130"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30" t="n"/>
      <c r="N1300" s="1130"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30" t="n"/>
      <c r="N1301" s="1130"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30" t="n"/>
      <c r="N1302" s="1130"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30" t="n"/>
      <c r="N1303" s="1130"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30" t="n"/>
      <c r="N1304" s="1130"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30" t="n"/>
      <c r="N1305" s="1130"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30"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30" t="n"/>
      <c r="N1306" s="1130"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30" t="n">
        <v>100</v>
      </c>
      <c r="N1307" s="1130"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30"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30" t="n"/>
      <c r="N1308" s="1130"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30"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30" t="n"/>
      <c r="N1310" s="1130"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30"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30" t="n"/>
      <c r="N1311" s="1130"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30"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30" t="n">
        <v>100</v>
      </c>
      <c r="N1312" s="1130"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30"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30" t="n"/>
      <c r="N1313" s="1130"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30" t="n"/>
      <c r="N1314" s="1130"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30" t="n"/>
      <c r="N1315" s="1130"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30" t="n"/>
      <c r="N1316" s="1130"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30" t="n"/>
      <c r="N1317" s="1130"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30" t="n"/>
      <c r="N1318" s="1130"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30" t="n"/>
      <c r="N1319" s="1130"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30" t="n"/>
      <c r="N1320" s="1130"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30" t="n"/>
      <c r="N1321" s="1130"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30" t="n"/>
      <c r="N1322" s="1130"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30" t="n">
        <v>50</v>
      </c>
      <c r="N1323" s="1130"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30"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30" t="n"/>
      <c r="N1324" s="1130"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30" t="n"/>
      <c r="N1325" s="1130"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30" t="n"/>
      <c r="N1326" s="1130"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30" t="n"/>
      <c r="N1327" s="1130"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30" t="n"/>
      <c r="N1328" s="1130"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30" t="n"/>
      <c r="N1329" s="1130"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30" t="n"/>
      <c r="N1330" s="1130"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30" t="n"/>
      <c r="N1331" s="1130"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30"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30" t="n"/>
      <c r="N1332" s="1130"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30"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30" t="n"/>
      <c r="N1333" s="1130"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30"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30" t="n"/>
      <c r="N1334" s="1130"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30" t="n"/>
      <c r="N1335" s="1130"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30"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30" t="n"/>
      <c r="N1336" s="1130"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30" t="n"/>
      <c r="N1337" s="1130"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30" t="n"/>
      <c r="N1338" s="1130"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30" t="n">
        <v>100</v>
      </c>
      <c r="N1339" s="1130"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30"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30" t="n"/>
      <c r="N1340" s="1130"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30"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30" t="n">
        <v>100</v>
      </c>
      <c r="N1341" s="1130"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30" t="n"/>
      <c r="N1342" s="1130"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30"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30" t="n"/>
      <c r="N1343" s="1130"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30" t="n"/>
      <c r="N1344" s="1130"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30" t="n"/>
      <c r="N1345" s="1130"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30" t="n"/>
      <c r="N1346" s="1130"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30" t="n"/>
      <c r="N1347" s="1130"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30"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30" t="n"/>
      <c r="N1348" s="1130"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30"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30" t="n"/>
      <c r="N1349" s="1130"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30"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30" t="n"/>
      <c r="N1350" s="1130"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30"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30" t="n"/>
      <c r="N1351" s="1130"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30"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30" t="n"/>
      <c r="N1352" s="1130"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30"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30" t="n"/>
      <c r="N1353" s="1130"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30"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30" t="n"/>
      <c r="N1354" s="1130"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30"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30" t="n"/>
      <c r="N1355" s="1130"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30" t="n"/>
      <c r="N1356" s="1130"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30" t="n"/>
      <c r="N1357" s="1130"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30" t="n"/>
      <c r="N1358" s="1130"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30" t="n"/>
      <c r="N1365" s="1130"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30" t="n"/>
      <c r="N1366" s="1130"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30" t="n"/>
      <c r="N1367" s="1130"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30" t="n"/>
      <c r="N1368" s="1130"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30"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30" t="n"/>
      <c r="N1369" s="1130"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30"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30"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30" t="n"/>
      <c r="N1370" s="1130"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30"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30" t="n">
        <v>105</v>
      </c>
      <c r="N1371" s="1130"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30"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30" t="n"/>
      <c r="N1372" s="1130"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30"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30" t="n"/>
      <c r="N1373" s="1130"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30"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30" t="n"/>
      <c r="N1374" s="1130"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30" t="n"/>
      <c r="N1375" s="1130"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30"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30" t="n"/>
      <c r="N1376" s="1130"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30" t="n"/>
      <c r="N1377" s="1130"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30" t="n"/>
      <c r="N1378" s="1130"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30" t="n"/>
      <c r="N1379" s="1130"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30" t="n"/>
      <c r="N1380" s="1130"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30" t="n"/>
      <c r="N1381" s="1130"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30" t="n"/>
      <c r="N1382" s="1130"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30" t="n"/>
      <c r="N1383" s="1130"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30" t="n"/>
      <c r="N1384" s="1130"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30" t="n"/>
      <c r="N1385" s="1130"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30" t="n"/>
      <c r="N1386" s="1130"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30" t="n"/>
      <c r="N1387" s="1130"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30" t="n"/>
      <c r="N1388" s="1130"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30" t="n"/>
      <c r="N1389" s="1130"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30" t="n"/>
      <c r="N1390" s="1130"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30" t="n"/>
      <c r="N1391" s="1130"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30"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30" t="n"/>
      <c r="N1392" s="1130"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30"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30" t="n"/>
      <c r="N1393" s="1130"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30" t="n"/>
      <c r="N1394" s="1130"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30" t="n"/>
      <c r="N1395" s="1130"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30"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30" t="n"/>
      <c r="N1396" s="1130"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30" t="n"/>
      <c r="N1397" s="1130"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30" t="n"/>
      <c r="N1398" s="1130"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30" t="n"/>
      <c r="N1399" s="1130"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30" t="n"/>
      <c r="N1400" s="1130"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30" t="n"/>
      <c r="N1401" s="1130"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30" t="n"/>
      <c r="N1402" s="1130"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30" t="n"/>
      <c r="N1403" s="1130"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30" t="n"/>
      <c r="N1404" s="1130"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30" t="n"/>
      <c r="N1405" s="1130"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30" t="n"/>
      <c r="N1406" s="1130"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30" t="n"/>
      <c r="N1407" s="1130"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30" t="n"/>
      <c r="N1408" s="1130"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30" t="n"/>
      <c r="N1409" s="1130"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30" t="n"/>
      <c r="N1410" s="1130"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30" t="n"/>
      <c r="N1411" s="1130"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30" t="n"/>
      <c r="N1412" s="1130"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30" t="n"/>
      <c r="N1413" s="1130"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30" t="n"/>
      <c r="N1414" s="1130"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30" t="n"/>
      <c r="N1415" s="1130"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30" t="n"/>
      <c r="N1416" s="1130"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30" t="n"/>
      <c r="N1417" s="1130"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30" t="n"/>
      <c r="N1418" s="1130"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30" t="n"/>
      <c r="N1419" s="1130"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30"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30" t="n"/>
      <c r="N1421" s="1130"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30"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30" t="n"/>
      <c r="N1422" s="1130"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30"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30"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30" t="n"/>
      <c r="W1452" s="1130" t="n"/>
      <c r="X1452" s="1130" t="n"/>
      <c r="Y1452" s="1130" t="n"/>
      <c r="Z1452" s="1130" t="n"/>
      <c r="AA1452" s="1130"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6"/>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3"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3" min="16" max="16"/>
    <col width="14" customWidth="1" style="1193"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99"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201" t="inlineStr">
        <is>
          <t>2025/9/3（午前中）</t>
        </is>
      </c>
      <c r="E4" s="1197" t="n"/>
      <c r="K4" s="1538" t="n"/>
    </row>
    <row r="5" customFormat="1" s="1193">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7" t="inlineStr">
        <is>
          <t>仕入値合計</t>
        </is>
      </c>
      <c r="J5" s="1578" t="n"/>
      <c r="K5" s="1113" t="inlineStr">
        <is>
          <t>ケース容積</t>
        </is>
      </c>
      <c r="L5" s="1113" t="inlineStr">
        <is>
          <t>ケース重量</t>
        </is>
      </c>
      <c r="M5" s="1579" t="inlineStr">
        <is>
          <t>ケース数量</t>
        </is>
      </c>
      <c r="N5" s="1579" t="inlineStr">
        <is>
          <t>合計容積</t>
        </is>
      </c>
      <c r="O5" s="1579" t="inlineStr">
        <is>
          <t>合計重量</t>
        </is>
      </c>
      <c r="P5" s="1112" t="inlineStr">
        <is>
          <t>Unit N/W(kg)</t>
        </is>
      </c>
      <c r="Q5" s="1112" t="inlineStr">
        <is>
          <t>Total N/W(kg)</t>
        </is>
      </c>
      <c r="R5" s="1112" t="inlineStr">
        <is>
          <t>成分</t>
        </is>
      </c>
    </row>
    <row r="6" ht="20.1" customFormat="1" customHeight="1" s="15">
      <c r="A6" s="1198" t="inlineStr">
        <is>
          <t>TOTAL</t>
        </is>
      </c>
      <c r="B6" s="1548" t="n"/>
      <c r="C6" s="1548" t="n"/>
      <c r="D6" s="1548" t="n"/>
      <c r="E6" s="1548" t="n"/>
      <c r="F6" s="1549" t="n"/>
      <c r="G6" s="1125">
        <f>SUM(#REF!)</f>
        <v/>
      </c>
      <c r="H6" s="1125" t="n"/>
      <c r="I6" s="1580">
        <f>SUM(#REF!)</f>
        <v/>
      </c>
      <c r="J6" s="1580" t="n"/>
      <c r="K6" s="1198" t="n"/>
      <c r="L6" s="1198" t="n"/>
      <c r="M6" s="1198" t="n"/>
      <c r="N6" s="1198" t="n"/>
      <c r="O6" s="1198" t="n"/>
      <c r="P6" s="1198" t="n"/>
      <c r="Q6" s="1581" t="n"/>
      <c r="R6" s="1116" t="n"/>
    </row>
    <row r="7" ht="20.1" customFormat="1" customHeight="1" s="15">
      <c r="B7" s="14" t="n"/>
      <c r="G7" s="17" t="n"/>
      <c r="H7" s="17" t="n"/>
      <c r="I7" s="1544" t="n"/>
      <c r="J7" s="1544" t="n"/>
      <c r="K7" s="19" t="n"/>
      <c r="L7" s="19" t="n"/>
      <c r="M7" s="1544" t="n"/>
      <c r="N7" s="1544" t="n"/>
      <c r="O7" s="1544" t="n"/>
      <c r="P7" s="14" t="n"/>
      <c r="Q7" s="14" t="n"/>
    </row>
    <row r="8" ht="28.5" customHeight="1" s="1298">
      <c r="A8" s="36" t="inlineStr">
        <is>
          <t>SAMPLE/TESTER ORDER</t>
        </is>
      </c>
    </row>
    <row r="9">
      <c r="A9" s="1117" t="inlineStr">
        <is>
          <t>INV No.</t>
        </is>
      </c>
      <c r="B9" s="1117" t="inlineStr">
        <is>
          <t>Jan code</t>
        </is>
      </c>
      <c r="C9" s="1124" t="inlineStr">
        <is>
          <t>Brand name</t>
        </is>
      </c>
      <c r="D9" s="1117" t="inlineStr">
        <is>
          <t>Description of goods</t>
        </is>
      </c>
      <c r="E9" s="1117" t="inlineStr">
        <is>
          <t>Case Q'ty</t>
        </is>
      </c>
      <c r="F9" s="1117" t="inlineStr">
        <is>
          <t>LOT</t>
        </is>
      </c>
      <c r="G9" s="1122" t="inlineStr">
        <is>
          <t>Q'ty</t>
        </is>
      </c>
      <c r="H9" s="1119" t="inlineStr">
        <is>
          <t>仕入値</t>
        </is>
      </c>
      <c r="I9" s="1577" t="inlineStr">
        <is>
          <t>仕入値合計</t>
        </is>
      </c>
      <c r="J9" s="1582" t="n"/>
    </row>
    <row r="10" ht="20.1" customFormat="1" customHeight="1" s="15">
      <c r="C10" t="inlineStr">
        <is>
          <t>McCoy TESTER</t>
        </is>
      </c>
      <c r="D10" t="inlineStr">
        <is>
          <t>《McCoy》Dolcet Body Make Leggings M size  TESTER(N.C.V)</t>
        </is>
      </c>
      <c r="G10" t="n">
        <v>4</v>
      </c>
      <c r="H10" t="inlineStr">
        <is>
          <t>0</t>
        </is>
      </c>
      <c r="I10" t="inlineStr">
        <is>
          <t>0</t>
        </is>
      </c>
    </row>
    <row r="11">
      <c r="C11" t="inlineStr">
        <is>
          <t>McCoy TESTER</t>
        </is>
      </c>
      <c r="D11" t="inlineStr">
        <is>
          <t>《McCoy》McCELLRIE Pique 30g TESTER(N.C.V)</t>
        </is>
      </c>
      <c r="F11" t="inlineStr">
        <is>
          <t>100</t>
        </is>
      </c>
      <c r="G11" t="n">
        <v>4</v>
      </c>
      <c r="H11" t="inlineStr">
        <is>
          <t>0</t>
        </is>
      </c>
      <c r="I11" t="inlineStr">
        <is>
          <t>0</t>
        </is>
      </c>
    </row>
    <row r="12" ht="26.1" customHeight="1" s="1298">
      <c r="C12" t="inlineStr">
        <is>
          <t>McCoy TESTER</t>
        </is>
      </c>
      <c r="D12" t="inlineStr">
        <is>
          <t>《McCoy》McCELLRIE CARNIVAL EYE CARE ESSENCE 2.7ml TESTER(N.C.V)</t>
        </is>
      </c>
      <c r="G12" t="n">
        <v>4</v>
      </c>
      <c r="H12" t="inlineStr">
        <is>
          <t>0</t>
        </is>
      </c>
      <c r="I12" t="inlineStr">
        <is>
          <t>0</t>
        </is>
      </c>
    </row>
    <row r="13" ht="26.1" customHeight="1" s="1298">
      <c r="A13" s="1198" t="inlineStr">
        <is>
          <t>TOTAL</t>
        </is>
      </c>
      <c r="B13" s="1548" t="n"/>
      <c r="C13" s="1548" t="n"/>
      <c r="D13" s="1548" t="n"/>
      <c r="E13" s="1548" t="n"/>
      <c r="F13" s="1549" t="n"/>
      <c r="G13" s="1125">
        <f>SUM(#REF!)</f>
        <v/>
      </c>
      <c r="H13" s="1125" t="n"/>
      <c r="I13" s="1580">
        <f>SUM(#REF!)</f>
        <v/>
      </c>
      <c r="J13" s="1580" t="n"/>
      <c r="K13" s="1198" t="n"/>
      <c r="L13" s="1198" t="n"/>
      <c r="M13" s="1198" t="n"/>
      <c r="N13" s="1198" t="n"/>
      <c r="O13" s="1198" t="n"/>
      <c r="P13" s="1198" t="n"/>
      <c r="Q13" s="1581" t="n"/>
      <c r="R13" s="1116" t="n"/>
    </row>
    <row r="14"/>
    <row r="15">
      <c r="G15" s="1118" t="inlineStr">
        <is>
          <t>合計個数</t>
        </is>
      </c>
    </row>
    <row r="16">
      <c r="G16" s="1122">
        <f>G6+G10</f>
        <v/>
      </c>
    </row>
  </sheetData>
  <autoFilter ref="A5:R6"/>
  <mergeCells count="10">
    <mergeCell ref="A1:D1"/>
    <mergeCell ref="A4:B4"/>
    <mergeCell ref="E4:F4"/>
    <mergeCell ref="A3:B3"/>
    <mergeCell ref="A2:B2"/>
    <mergeCell ref="C2:D2"/>
    <mergeCell ref="A13:F13"/>
    <mergeCell ref="A6:F6"/>
    <mergeCell ref="C3:D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12" t="inlineStr">
        <is>
          <t>KSユーラシア様　納品情報シート</t>
        </is>
      </c>
    </row>
    <row r="3" ht="19.5" customHeight="1" s="1298">
      <c r="A3" s="1212" t="n"/>
      <c r="B3" s="1212" t="n"/>
      <c r="C3" s="1212" t="n"/>
      <c r="D3" s="1212" t="n"/>
      <c r="E3" s="1212" t="n"/>
      <c r="F3" s="1212" t="n"/>
      <c r="G3" s="1212" t="n"/>
      <c r="H3" s="1212" t="n"/>
      <c r="I3" s="1212" t="n"/>
    </row>
    <row r="4">
      <c r="A4" s="1583" t="inlineStr">
        <is>
          <t>梱包情報締切：</t>
        </is>
      </c>
      <c r="F4" s="1559" t="n"/>
      <c r="G4" s="1584" t="inlineStr">
        <is>
          <t>ご発注日：</t>
        </is>
      </c>
      <c r="H4" s="1549" t="n"/>
      <c r="I4" s="152" t="n">
        <v>45782</v>
      </c>
      <c r="J4" s="30" t="inlineStr">
        <is>
          <t>◀</t>
        </is>
      </c>
      <c r="K4" s="30" t="n"/>
    </row>
    <row r="5">
      <c r="A5" s="1555" t="n"/>
      <c r="B5" s="1555" t="n"/>
      <c r="C5" s="1555" t="n"/>
      <c r="D5" s="1555" t="n"/>
      <c r="E5" s="1555" t="n"/>
      <c r="F5" s="1535" t="n"/>
      <c r="G5" s="1585" t="inlineStr">
        <is>
          <t>納品必着日：</t>
        </is>
      </c>
      <c r="H5" s="1586" t="n"/>
      <c r="I5" s="161" t="n">
        <v>45793</v>
      </c>
      <c r="J5" s="30" t="inlineStr">
        <is>
          <t>◀</t>
        </is>
      </c>
    </row>
    <row r="6">
      <c r="A6" s="1587" t="inlineStr">
        <is>
          <t>納品先ご住所</t>
        </is>
      </c>
      <c r="B6" s="1586" t="n"/>
      <c r="C6" s="1588" t="inlineStr">
        <is>
          <t>飯野港運株式会社
京都府舞鶴市松陰１８－７
営業課　谷口様
TEL: 0773-75-5371
FAX: 0773-75-5681</t>
        </is>
      </c>
      <c r="D6" s="1589" t="n"/>
      <c r="E6" s="1589" t="n"/>
      <c r="F6" s="1589" t="n"/>
      <c r="G6" s="1589" t="n"/>
      <c r="H6" s="1589" t="n"/>
      <c r="I6" s="1586" t="n"/>
      <c r="J6" s="1202" t="inlineStr">
        <is>
          <t>◀</t>
        </is>
      </c>
    </row>
    <row r="7">
      <c r="A7" s="1590" t="n"/>
      <c r="B7" s="1559" t="n"/>
      <c r="C7" s="1590" t="n"/>
      <c r="I7" s="1559" t="n"/>
      <c r="J7" s="1394" t="n"/>
    </row>
    <row r="8">
      <c r="A8" s="1590" t="n"/>
      <c r="B8" s="1559" t="n"/>
      <c r="C8" s="1590" t="n"/>
      <c r="I8" s="1559" t="n"/>
      <c r="J8" s="1394" t="n"/>
    </row>
    <row r="9">
      <c r="A9" s="1590" t="n"/>
      <c r="B9" s="1559" t="n"/>
      <c r="C9" s="1590" t="n"/>
      <c r="I9" s="1559" t="n"/>
      <c r="J9" s="1394" t="n"/>
    </row>
    <row r="10">
      <c r="A10" s="1590" t="n"/>
      <c r="B10" s="1559" t="n"/>
      <c r="C10" s="1590" t="n"/>
      <c r="I10" s="1559" t="n"/>
      <c r="J10" s="1394" t="n"/>
    </row>
    <row r="11" hidden="1" s="1298">
      <c r="A11" s="1591" t="n"/>
      <c r="B11" s="1535" t="n"/>
      <c r="C11" s="1591" t="n"/>
      <c r="D11" s="1555" t="n"/>
      <c r="E11" s="1555" t="n"/>
      <c r="F11" s="1555" t="n"/>
      <c r="G11" s="1555" t="n"/>
      <c r="H11" s="1555" t="n"/>
      <c r="I11" s="1535" t="n"/>
      <c r="J11" s="1394" t="n"/>
    </row>
    <row r="12" ht="18.75" customHeight="1" s="1298">
      <c r="A12" s="1592" t="inlineStr">
        <is>
          <t>対応内容</t>
        </is>
      </c>
      <c r="B12" s="1593" t="inlineStr">
        <is>
          <t>必要なご対応に
チェックをお願いいたします。⇒</t>
        </is>
      </c>
      <c r="C12" s="1589" t="n"/>
      <c r="D12" s="1589" t="n"/>
      <c r="E12" s="1586" t="n"/>
      <c r="F12" s="162" t="inlineStr">
        <is>
          <t>☑</t>
        </is>
      </c>
      <c r="G12" s="1220" t="inlineStr">
        <is>
          <t>商品へのロシア語ラベルシール貼付</t>
        </is>
      </c>
      <c r="H12" s="1589" t="n"/>
      <c r="I12" s="1586" t="n"/>
      <c r="J12" s="30" t="inlineStr">
        <is>
          <t>◀</t>
        </is>
      </c>
    </row>
    <row r="13">
      <c r="A13" s="1390" t="n"/>
      <c r="B13" s="1590" t="n"/>
      <c r="E13" s="1559" t="n"/>
      <c r="F13" s="162" t="inlineStr">
        <is>
          <t>☑</t>
        </is>
      </c>
      <c r="G13" s="1220" t="inlineStr">
        <is>
          <t>段ボールへのケースマーク貼付</t>
        </is>
      </c>
      <c r="H13" s="1589" t="n"/>
      <c r="I13" s="1586" t="n"/>
      <c r="J13" s="30" t="inlineStr">
        <is>
          <t>◀</t>
        </is>
      </c>
    </row>
    <row r="14">
      <c r="A14" s="1390" t="n"/>
      <c r="B14" s="1590" t="n"/>
      <c r="E14" s="1559" t="n"/>
      <c r="F14" s="162" t="inlineStr">
        <is>
          <t>☑</t>
        </is>
      </c>
      <c r="G14" s="1220" t="inlineStr">
        <is>
          <t>梱包リスト作成</t>
        </is>
      </c>
      <c r="H14" s="1589" t="n"/>
      <c r="I14" s="1586" t="n"/>
      <c r="J14" s="30" t="inlineStr">
        <is>
          <t>◀</t>
        </is>
      </c>
    </row>
    <row r="15">
      <c r="A15" s="1391" t="n"/>
      <c r="B15" s="1591" t="n"/>
      <c r="C15" s="1555" t="n"/>
      <c r="D15" s="1555" t="n"/>
      <c r="E15" s="1535" t="n"/>
      <c r="F15" s="162" t="inlineStr">
        <is>
          <t>☑</t>
        </is>
      </c>
      <c r="G15" s="1594" t="inlineStr">
        <is>
          <t>伝票追跡番号のご共有</t>
        </is>
      </c>
      <c r="H15" s="1548" t="n"/>
      <c r="I15" s="1595" t="n"/>
      <c r="J15" s="30" t="inlineStr">
        <is>
          <t>◀</t>
        </is>
      </c>
    </row>
    <row r="16">
      <c r="A16" s="1587" t="inlineStr">
        <is>
          <t>備考</t>
        </is>
      </c>
      <c r="B16" s="1596" t="n"/>
      <c r="C16" s="1589" t="n"/>
      <c r="D16" s="1589" t="n"/>
      <c r="E16" s="1589" t="n"/>
      <c r="F16" s="1589" t="n"/>
      <c r="G16" s="1589" t="n"/>
      <c r="H16" s="1589" t="n"/>
      <c r="I16" s="1586" t="n"/>
      <c r="J16" s="31" t="n"/>
    </row>
    <row r="17">
      <c r="A17" s="1390" t="n"/>
      <c r="B17" s="1590" t="n"/>
      <c r="I17" s="1559" t="n"/>
    </row>
    <row r="18">
      <c r="A18" s="1390" t="n"/>
      <c r="B18" s="1590" t="n"/>
      <c r="I18" s="1559" t="n"/>
    </row>
    <row r="19">
      <c r="A19" s="1391" t="n"/>
      <c r="B19" s="1591" t="n"/>
      <c r="C19" s="1555" t="n"/>
      <c r="D19" s="1555" t="n"/>
      <c r="E19" s="1555" t="n"/>
      <c r="F19" s="1555" t="n"/>
      <c r="G19" s="1555" t="n"/>
      <c r="H19" s="1555"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99"/>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7" t="n"/>
      <c r="M1" s="1597" t="n"/>
      <c r="S1" s="1598"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225" t="inlineStr">
        <is>
          <t>合計</t>
        </is>
      </c>
      <c r="B3" s="1599" t="n"/>
      <c r="C3" s="68" t="n"/>
      <c r="D3" s="68" t="n"/>
      <c r="E3" s="1600" t="n"/>
      <c r="F3" s="70" t="n"/>
      <c r="G3" s="70">
        <f>SUM(#REF!)</f>
        <v/>
      </c>
      <c r="H3" s="70">
        <f>SUM(#REF!)</f>
        <v/>
      </c>
      <c r="I3" s="382" t="n"/>
    </row>
    <row r="4">
      <c r="G4" s="52" t="n"/>
      <c r="H4" s="52" t="n"/>
      <c r="I4" s="52" t="n"/>
    </row>
    <row r="5">
      <c r="G5" s="52" t="n"/>
      <c r="H5" s="52" t="n"/>
      <c r="I5" s="52" t="n"/>
    </row>
    <row r="6">
      <c r="G6" s="52" t="n"/>
      <c r="H6" s="52" t="n"/>
      <c r="I6" s="52" t="n"/>
    </row>
    <row r="7">
      <c r="G7" s="52" t="n"/>
      <c r="H7" s="52" t="n"/>
      <c r="I7" s="52" t="n"/>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7" t="n"/>
      <c r="I1" s="1597" t="n"/>
      <c r="O1" s="1598"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199"/>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1" min="4" max="4"/>
    <col width="10.875" customWidth="1" style="1602"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5" t="n"/>
      <c r="G1" s="1555" t="n"/>
      <c r="H1" s="1555" t="n"/>
    </row>
    <row r="2"/>
    <row r="3" ht="36.75" customHeight="1" s="1298">
      <c r="A3" s="433" t="inlineStr">
        <is>
          <t>画像</t>
        </is>
      </c>
      <c r="B3" s="434" t="inlineStr">
        <is>
          <t>JAN</t>
        </is>
      </c>
      <c r="C3" s="434" t="inlineStr">
        <is>
          <t>商品名</t>
        </is>
      </c>
      <c r="D3" s="1603" t="inlineStr">
        <is>
          <t>上代
（税抜）</t>
        </is>
      </c>
      <c r="E3" s="1604" t="inlineStr">
        <is>
          <t>納価
（税抜）</t>
        </is>
      </c>
      <c r="F3" s="433" t="inlineStr">
        <is>
          <t>規格</t>
        </is>
      </c>
      <c r="G3" s="437" t="inlineStr">
        <is>
          <t>ケース
入数</t>
        </is>
      </c>
      <c r="H3" s="433" t="inlineStr">
        <is>
          <t>発注数</t>
        </is>
      </c>
    </row>
    <row r="4" ht="49.5" customHeight="1" s="1298">
      <c r="A4" s="438" t="n"/>
      <c r="B4" s="1605" t="n">
        <v>4560401461573</v>
      </c>
      <c r="C4" s="440" t="inlineStr">
        <is>
          <t>ザ・ダーママスク　30枚</t>
        </is>
      </c>
      <c r="D4" s="441" t="n">
        <v>1550</v>
      </c>
      <c r="E4" s="1606">
        <f>D4*0.55</f>
        <v/>
      </c>
      <c r="F4" s="443" t="inlineStr">
        <is>
          <t>30枚</t>
        </is>
      </c>
      <c r="G4" s="444" t="n">
        <v>24</v>
      </c>
      <c r="H4" s="445">
        <f>I4/G4</f>
        <v/>
      </c>
      <c r="I4" s="431">
        <f>'ORDER SHEET'!O250</f>
        <v/>
      </c>
    </row>
    <row r="5" ht="49.5" customHeight="1" s="1298">
      <c r="A5" s="438" t="n"/>
      <c r="B5" s="1605" t="n">
        <v>4560401461627</v>
      </c>
      <c r="C5" s="440" t="inlineStr">
        <is>
          <t>ザ・ダーママスク　7枚</t>
        </is>
      </c>
      <c r="D5" s="441" t="n">
        <v>440</v>
      </c>
      <c r="E5" s="1606">
        <f>D5*0.57</f>
        <v/>
      </c>
      <c r="F5" s="443" t="inlineStr">
        <is>
          <t>７枚</t>
        </is>
      </c>
      <c r="G5" s="444" t="n">
        <v>90</v>
      </c>
      <c r="H5" s="445">
        <f>I5/G5</f>
        <v/>
      </c>
      <c r="I5" s="431">
        <f>'ORDER SHEET'!O251</f>
        <v/>
      </c>
    </row>
    <row r="6" ht="49.5" customHeight="1" s="1298">
      <c r="A6" s="438" t="n"/>
      <c r="B6" s="1605" t="n">
        <v>4560401461610</v>
      </c>
      <c r="C6" s="446" t="inlineStr">
        <is>
          <t>ザ・ダーマベストVC100プラスレチノール　20枚</t>
        </is>
      </c>
      <c r="D6" s="447" t="n">
        <v>2200</v>
      </c>
      <c r="E6" s="1606">
        <f>D6*0.55</f>
        <v/>
      </c>
      <c r="F6" s="448" t="inlineStr">
        <is>
          <t>20枚</t>
        </is>
      </c>
      <c r="G6" s="449" t="n">
        <v>24</v>
      </c>
      <c r="H6" s="445">
        <f>I6/G6</f>
        <v/>
      </c>
      <c r="I6" s="431">
        <f>'ORDER SHEET'!O252</f>
        <v/>
      </c>
    </row>
    <row r="7" ht="49.5" customHeight="1" s="1298">
      <c r="A7" s="438" t="n"/>
      <c r="B7" s="1605" t="n">
        <v>4560401461665</v>
      </c>
      <c r="C7" s="446" t="inlineStr">
        <is>
          <t>ザ・ダーマベストVC100プラスレチノール　5枚</t>
        </is>
      </c>
      <c r="D7" s="447" t="n">
        <v>600</v>
      </c>
      <c r="E7" s="1606">
        <f>D7*0.57</f>
        <v/>
      </c>
      <c r="F7" s="448" t="inlineStr">
        <is>
          <t>5枚</t>
        </is>
      </c>
      <c r="G7" s="449" t="n">
        <v>90</v>
      </c>
      <c r="H7" s="445">
        <f>I7/G7</f>
        <v/>
      </c>
      <c r="I7" s="431">
        <f>'ORDER SHEET'!O253</f>
        <v/>
      </c>
    </row>
    <row r="8" ht="49.5" customHeight="1" s="1298">
      <c r="A8" s="438" t="n"/>
      <c r="B8" s="1605" t="n">
        <v>4560401461580</v>
      </c>
      <c r="C8" s="440" t="inlineStr">
        <is>
          <t>ザ・ダーマセンシティブ　30枚</t>
        </is>
      </c>
      <c r="D8" s="441" t="n">
        <v>1650</v>
      </c>
      <c r="E8" s="1606">
        <f>D8*0.55</f>
        <v/>
      </c>
      <c r="F8" s="443" t="inlineStr">
        <is>
          <t>30枚</t>
        </is>
      </c>
      <c r="G8" s="444" t="n">
        <v>24</v>
      </c>
      <c r="H8" s="445">
        <f>I8/G8</f>
        <v/>
      </c>
      <c r="I8" s="431">
        <f>'ORDER SHEET'!O254</f>
        <v/>
      </c>
    </row>
    <row r="9" ht="49.5" customHeight="1" s="1298">
      <c r="A9" s="438" t="n"/>
      <c r="B9" s="1605" t="n">
        <v>4560401461634</v>
      </c>
      <c r="C9" s="440" t="inlineStr">
        <is>
          <t>ザ・ダーマセンシティブ　7枚</t>
        </is>
      </c>
      <c r="D9" s="441" t="n">
        <v>470</v>
      </c>
      <c r="E9" s="1606">
        <f>D9*0.57</f>
        <v/>
      </c>
      <c r="F9" s="443" t="inlineStr">
        <is>
          <t>７枚</t>
        </is>
      </c>
      <c r="G9" s="444" t="n">
        <v>90</v>
      </c>
      <c r="H9" s="445">
        <f>I9/G9</f>
        <v/>
      </c>
      <c r="I9" s="431">
        <f>'ORDER SHEET'!O255</f>
        <v/>
      </c>
    </row>
    <row r="10" ht="49.5" customHeight="1" s="1298">
      <c r="A10" s="438" t="n"/>
      <c r="B10" s="1605" t="n">
        <v>4560401461603</v>
      </c>
      <c r="C10" s="440" t="inlineStr">
        <is>
          <t>ザ・ダーマガラクトミセス　30枚</t>
        </is>
      </c>
      <c r="D10" s="441" t="n">
        <v>1650</v>
      </c>
      <c r="E10" s="1606">
        <f>D10*0.55</f>
        <v/>
      </c>
      <c r="F10" s="443" t="inlineStr">
        <is>
          <t>30枚</t>
        </is>
      </c>
      <c r="G10" s="444" t="n">
        <v>24</v>
      </c>
      <c r="H10" s="445">
        <f>I10/G10</f>
        <v/>
      </c>
      <c r="I10" s="431">
        <f>'ORDER SHEET'!O256</f>
        <v/>
      </c>
    </row>
    <row r="11" ht="49.5" customHeight="1" s="1298">
      <c r="A11" s="438" t="n"/>
      <c r="B11" s="1605" t="n">
        <v>4560401461658</v>
      </c>
      <c r="C11" s="440" t="inlineStr">
        <is>
          <t>ザ・ダーマガラクトミセス　7枚</t>
        </is>
      </c>
      <c r="D11" s="441" t="n">
        <v>470</v>
      </c>
      <c r="E11" s="1606">
        <f>D11*0.57</f>
        <v/>
      </c>
      <c r="F11" s="443" t="inlineStr">
        <is>
          <t>７枚</t>
        </is>
      </c>
      <c r="G11" s="444" t="n">
        <v>90</v>
      </c>
      <c r="H11" s="445">
        <f>I11/G11</f>
        <v/>
      </c>
      <c r="I11" s="431">
        <f>'ORDER SHEET'!O257</f>
        <v/>
      </c>
    </row>
    <row r="12" ht="49.5" customHeight="1" s="1298">
      <c r="A12" s="438" t="n"/>
      <c r="B12" s="1605" t="n">
        <v>4560401461597</v>
      </c>
      <c r="C12" s="440" t="inlineStr">
        <is>
          <t>ザ・ダーマVC100　30枚</t>
        </is>
      </c>
      <c r="D12" s="441" t="n">
        <v>1650</v>
      </c>
      <c r="E12" s="1606">
        <f>D12*0.55</f>
        <v/>
      </c>
      <c r="F12" s="443" t="inlineStr">
        <is>
          <t>30枚</t>
        </is>
      </c>
      <c r="G12" s="444" t="n">
        <v>24</v>
      </c>
      <c r="H12" s="445">
        <f>I12/G12</f>
        <v/>
      </c>
      <c r="I12" s="431">
        <f>'ORDER SHEET'!O258</f>
        <v/>
      </c>
    </row>
    <row r="13" ht="49.5" customHeight="1" s="1298">
      <c r="A13" s="438" t="n"/>
      <c r="B13" s="1605" t="n">
        <v>4560401461641</v>
      </c>
      <c r="C13" s="440" t="inlineStr">
        <is>
          <t>ザ・ダーマVC100　7枚</t>
        </is>
      </c>
      <c r="D13" s="441" t="n">
        <v>470</v>
      </c>
      <c r="E13" s="1606">
        <f>D13*0.57</f>
        <v/>
      </c>
      <c r="F13" s="450" t="inlineStr">
        <is>
          <t>7枚</t>
        </is>
      </c>
      <c r="G13" s="441" t="n">
        <v>90</v>
      </c>
      <c r="H13" s="445">
        <f>I13/G13</f>
        <v/>
      </c>
      <c r="I13" s="431">
        <f>'ORDER SHEET'!O259</f>
        <v/>
      </c>
    </row>
    <row r="14" ht="29.85" customHeight="1" s="1298">
      <c r="A14" s="451" t="n"/>
      <c r="B14" s="1607" t="n"/>
      <c r="C14" s="453" t="n"/>
      <c r="D14" s="1608" t="n"/>
      <c r="E14" s="1609" t="n"/>
      <c r="F14" s="456" t="n"/>
      <c r="G14" s="457" t="n"/>
      <c r="H14" s="453" t="n"/>
    </row>
    <row r="15" ht="49.5" customHeight="1" s="1298">
      <c r="A15" s="438" t="n"/>
      <c r="B15" s="1605" t="n">
        <v>4560401461436</v>
      </c>
      <c r="C15" s="440" t="inlineStr">
        <is>
          <t>ダーマレーザー　スーパーVC100マスク</t>
        </is>
      </c>
      <c r="D15" s="1610" t="n">
        <v>700</v>
      </c>
      <c r="E15" s="1606">
        <f>D15*0.57</f>
        <v/>
      </c>
      <c r="F15" s="450" t="inlineStr">
        <is>
          <t>7枚</t>
        </is>
      </c>
      <c r="G15" s="441" t="n">
        <v>80</v>
      </c>
      <c r="H15" s="484">
        <f>I15/G15</f>
        <v/>
      </c>
      <c r="I15" s="431">
        <f>'ORDER SHEET'!O260</f>
        <v/>
      </c>
    </row>
    <row r="16" ht="49.5" customHeight="1" s="1298">
      <c r="A16" s="438" t="n"/>
      <c r="B16" s="1605" t="n">
        <v>4560401461443</v>
      </c>
      <c r="C16" s="440" t="inlineStr">
        <is>
          <t>ダーマレーザー　スーパーTEATREE100マスク</t>
        </is>
      </c>
      <c r="D16" s="1610" t="n">
        <v>700</v>
      </c>
      <c r="E16" s="1606">
        <f>D16*0.57</f>
        <v/>
      </c>
      <c r="F16" s="450" t="inlineStr">
        <is>
          <t>7枚</t>
        </is>
      </c>
      <c r="G16" s="441" t="n">
        <v>80</v>
      </c>
      <c r="H16" s="484">
        <f>I16/G16</f>
        <v/>
      </c>
      <c r="I16" s="431">
        <f>'ORDER SHEET'!O261</f>
        <v/>
      </c>
    </row>
    <row r="17" ht="49.5" customHeight="1" s="1298">
      <c r="A17" s="438" t="n"/>
      <c r="B17" s="1605" t="n">
        <v>4560401461498</v>
      </c>
      <c r="C17" s="440" t="inlineStr">
        <is>
          <t>ダーマレーザー　スーパーNMN100マスク</t>
        </is>
      </c>
      <c r="D17" s="1610" t="n">
        <v>700</v>
      </c>
      <c r="E17" s="1606">
        <f>D17*0.57</f>
        <v/>
      </c>
      <c r="F17" s="450" t="inlineStr">
        <is>
          <t>7枚</t>
        </is>
      </c>
      <c r="G17" s="441" t="n">
        <v>80</v>
      </c>
      <c r="H17" s="484">
        <f>I17/G17</f>
        <v/>
      </c>
      <c r="I17" s="431">
        <f>'ORDER SHEET'!O262</f>
        <v/>
      </c>
    </row>
    <row r="18" ht="49.5" customHeight="1" s="1298">
      <c r="A18" s="438" t="n"/>
      <c r="B18" s="1605" t="n">
        <v>4560401461504</v>
      </c>
      <c r="C18" s="440" t="inlineStr">
        <is>
          <t>ダーマレーザー　スーパーセラミド100マスク</t>
        </is>
      </c>
      <c r="D18" s="1610" t="n">
        <v>700</v>
      </c>
      <c r="E18" s="1606">
        <f>D18*0.57</f>
        <v/>
      </c>
      <c r="F18" s="450" t="inlineStr">
        <is>
          <t>7枚</t>
        </is>
      </c>
      <c r="G18" s="441" t="n">
        <v>80</v>
      </c>
      <c r="H18" s="484">
        <f>I18/G18</f>
        <v/>
      </c>
      <c r="I18" s="431">
        <f>'ORDER SHEET'!O263</f>
        <v/>
      </c>
    </row>
    <row r="19" ht="49.5" customHeight="1" s="1298">
      <c r="A19" s="459" t="n"/>
      <c r="B19" s="1611" t="n">
        <v>4560401461481</v>
      </c>
      <c r="C19" s="461" t="inlineStr">
        <is>
          <t>ダーマレーザー　スーパーVC100ホワイトマスク</t>
        </is>
      </c>
      <c r="D19" s="1612" t="n">
        <v>700</v>
      </c>
      <c r="E19" s="1606">
        <f>D19*0.57</f>
        <v/>
      </c>
      <c r="F19" s="463" t="inlineStr">
        <is>
          <t>7枚</t>
        </is>
      </c>
      <c r="G19" s="464" t="n">
        <v>80</v>
      </c>
      <c r="H19" s="484">
        <f>I19/G19</f>
        <v/>
      </c>
      <c r="I19" s="431">
        <f>'ORDER SHEET'!O264</f>
        <v/>
      </c>
    </row>
    <row r="20" ht="49.5" customHeight="1" s="1298">
      <c r="A20" s="459" t="n"/>
      <c r="B20" s="1611" t="n">
        <v>4560401461672</v>
      </c>
      <c r="C20" s="461" t="inlineStr">
        <is>
          <t>ダーマレーザー　スーパーレチノール100マスク</t>
        </is>
      </c>
      <c r="D20" s="1610" t="n">
        <v>700</v>
      </c>
      <c r="E20" s="1606">
        <f>D20*0.57</f>
        <v/>
      </c>
      <c r="F20" s="450" t="inlineStr">
        <is>
          <t>7枚</t>
        </is>
      </c>
      <c r="G20" s="441" t="n">
        <v>80</v>
      </c>
      <c r="H20" s="484">
        <f>I20/G20</f>
        <v/>
      </c>
      <c r="I20" s="431">
        <f>'ORDER SHEET'!O265</f>
        <v/>
      </c>
    </row>
    <row r="21" ht="49.5" customHeight="1" s="1298">
      <c r="A21" s="459" t="n"/>
      <c r="B21" s="1611" t="n">
        <v>4560401461771</v>
      </c>
      <c r="C21" s="461" t="inlineStr">
        <is>
          <t>ダーマレーザー　スーパーAZ100マスク</t>
        </is>
      </c>
      <c r="D21" s="1612" t="n">
        <v>700</v>
      </c>
      <c r="E21" s="1606">
        <f>D21*0.57</f>
        <v/>
      </c>
      <c r="F21" s="463" t="inlineStr">
        <is>
          <t>7枚</t>
        </is>
      </c>
      <c r="G21" s="464" t="n">
        <v>80</v>
      </c>
      <c r="H21" s="484">
        <f>I21/G21</f>
        <v/>
      </c>
      <c r="I21" s="431">
        <f>'ORDER SHEET'!O266</f>
        <v/>
      </c>
    </row>
    <row r="22" ht="49.5" customHeight="1" s="1298">
      <c r="A22" s="459" t="n"/>
      <c r="B22" s="1611" t="n">
        <v>4560401461788</v>
      </c>
      <c r="C22" s="461" t="inlineStr">
        <is>
          <t>ダーマレーザーEX　スーパーVC100マスク</t>
        </is>
      </c>
      <c r="D22" s="1612" t="n">
        <v>700</v>
      </c>
      <c r="E22" s="1606">
        <f>D22*0.57</f>
        <v/>
      </c>
      <c r="F22" s="463" t="inlineStr">
        <is>
          <t>1枚×3</t>
        </is>
      </c>
      <c r="G22" s="464" t="n">
        <v>60</v>
      </c>
      <c r="H22" s="484">
        <f>I22/G22</f>
        <v/>
      </c>
      <c r="I22" s="431">
        <f>'ORDER SHEET'!O267</f>
        <v/>
      </c>
    </row>
    <row r="23" ht="49.5" customHeight="1" s="1298">
      <c r="A23" s="459" t="n"/>
      <c r="B23" s="1611" t="n">
        <v>4560401461801</v>
      </c>
      <c r="C23" s="461" t="inlineStr">
        <is>
          <t>ダーマレーザー スーパーエクソソーム100マスク</t>
        </is>
      </c>
      <c r="D23" s="1612" t="n">
        <v>700</v>
      </c>
      <c r="E23" s="1606">
        <f>D23*0.57</f>
        <v/>
      </c>
      <c r="F23" s="463" t="inlineStr">
        <is>
          <t>7枚</t>
        </is>
      </c>
      <c r="G23" s="441" t="n">
        <v>80</v>
      </c>
      <c r="H23" s="484">
        <f>I23/G23</f>
        <v/>
      </c>
      <c r="I23" s="431">
        <f>'ORDER SHEET'!O268</f>
        <v/>
      </c>
    </row>
    <row r="24" ht="49.5" customHeight="1" s="1298">
      <c r="A24" s="459" t="n"/>
      <c r="B24" s="1611" t="n">
        <v>4560401461818</v>
      </c>
      <c r="C24" s="461" t="inlineStr">
        <is>
          <t>ダーマレーザー スーパーグルタチオン100マスク</t>
        </is>
      </c>
      <c r="D24" s="1612" t="n">
        <v>700</v>
      </c>
      <c r="E24" s="1606">
        <f>D24*0.57</f>
        <v/>
      </c>
      <c r="F24" s="463" t="inlineStr">
        <is>
          <t>7枚</t>
        </is>
      </c>
      <c r="G24" s="441" t="n">
        <v>80</v>
      </c>
      <c r="H24" s="484">
        <f>I24/G24</f>
        <v/>
      </c>
      <c r="I24" s="431">
        <f>'ORDER SHEET'!O269</f>
        <v/>
      </c>
    </row>
    <row r="25" ht="49.5" customHeight="1" s="1298">
      <c r="A25" s="459" t="n"/>
      <c r="B25" s="1611" t="n">
        <v>4560401461832</v>
      </c>
      <c r="C25" s="461" t="inlineStr">
        <is>
          <t>ダーマレーザー スーパーブラックマスク</t>
        </is>
      </c>
      <c r="D25" s="1612" t="n">
        <v>1000</v>
      </c>
      <c r="E25" s="1606">
        <f>D25*0.57</f>
        <v/>
      </c>
      <c r="F25" s="463" t="inlineStr">
        <is>
          <t>7枚</t>
        </is>
      </c>
      <c r="G25" s="441" t="n">
        <v>64</v>
      </c>
      <c r="H25" s="484">
        <f>I25/G25</f>
        <v/>
      </c>
      <c r="I25" s="431">
        <f>'ORDER SHEET'!O270</f>
        <v/>
      </c>
    </row>
    <row r="26" ht="49.5" customHeight="1" s="1298">
      <c r="A26" s="459" t="n"/>
      <c r="B26" s="1611" t="n">
        <v>4560401461825</v>
      </c>
      <c r="C26" s="461" t="inlineStr">
        <is>
          <t>ダーマレーザー　アイシート スーパーVCR</t>
        </is>
      </c>
      <c r="D26" s="1612" t="n">
        <v>800</v>
      </c>
      <c r="E26" s="1606">
        <f>D26*0.57</f>
        <v/>
      </c>
      <c r="F26" s="465" t="inlineStr">
        <is>
          <t>10枚</t>
        </is>
      </c>
      <c r="G26" s="464" t="n">
        <v>120</v>
      </c>
      <c r="H26" s="484">
        <f>I26/G26</f>
        <v/>
      </c>
      <c r="I26" s="431">
        <f>'ORDER SHEET'!O271</f>
        <v/>
      </c>
    </row>
    <row r="27" ht="49.5" customHeight="1" s="1298">
      <c r="A27" s="438" t="n"/>
      <c r="B27" s="1605" t="n">
        <v>4560401461467</v>
      </c>
      <c r="C27" s="440" t="inlineStr">
        <is>
          <t>ダーマレーザー　スーパーVC100ローション（さっぱり）</t>
        </is>
      </c>
      <c r="D27" s="1610" t="n">
        <v>1500</v>
      </c>
      <c r="E27" s="1606">
        <f>D27*0.55</f>
        <v/>
      </c>
      <c r="F27" s="450" t="inlineStr">
        <is>
          <t>240mL</t>
        </is>
      </c>
      <c r="G27" s="441" t="n">
        <v>30</v>
      </c>
      <c r="H27" s="484">
        <f>I27/G27</f>
        <v/>
      </c>
      <c r="I27" s="431">
        <f>'ORDER SHEET'!O276</f>
        <v/>
      </c>
    </row>
    <row r="28" ht="49.5" customHeight="1" s="1298">
      <c r="A28" s="438" t="n"/>
      <c r="B28" s="1605" t="n">
        <v>4560401461474</v>
      </c>
      <c r="C28" s="440" t="inlineStr">
        <is>
          <t>ダーマレーザー　スーパーVC100ローション（しっとり）</t>
        </is>
      </c>
      <c r="D28" s="1610" t="n">
        <v>1500</v>
      </c>
      <c r="E28" s="1606">
        <f>D28*0.55</f>
        <v/>
      </c>
      <c r="F28" s="450" t="inlineStr">
        <is>
          <t>240mL</t>
        </is>
      </c>
      <c r="G28" s="441" t="n">
        <v>30</v>
      </c>
      <c r="H28" s="484">
        <f>I28/G28</f>
        <v/>
      </c>
      <c r="I28" s="431">
        <f>'ORDER SHEET'!O277</f>
        <v/>
      </c>
    </row>
    <row r="29" ht="49.5" customHeight="1" s="1298">
      <c r="A29" s="438" t="n"/>
      <c r="B29" s="1605" t="n">
        <v>4560401461511</v>
      </c>
      <c r="C29" s="440" t="inlineStr">
        <is>
          <t>ダーマレーザー　ウルセラＣ</t>
        </is>
      </c>
      <c r="D29" s="1610" t="n">
        <v>2000</v>
      </c>
      <c r="E29" s="1606">
        <f>D29*0.55</f>
        <v/>
      </c>
      <c r="F29" s="450" t="inlineStr">
        <is>
          <t>30mL</t>
        </is>
      </c>
      <c r="G29" s="441" t="n">
        <v>36</v>
      </c>
      <c r="H29" s="484">
        <f>I29/G29</f>
        <v/>
      </c>
      <c r="I29" s="431">
        <f>'ORDER SHEET'!O278</f>
        <v/>
      </c>
    </row>
    <row r="30" ht="49.5" customHeight="1" s="1298">
      <c r="A30" s="438" t="n"/>
      <c r="B30" s="1605" t="n">
        <v>4560401461528</v>
      </c>
      <c r="C30" s="440" t="inlineStr">
        <is>
          <t>ダーマレーザー　スーパーVC100ジェルクリーム</t>
        </is>
      </c>
      <c r="D30" s="1610" t="n">
        <v>2000</v>
      </c>
      <c r="E30" s="1606">
        <f>D30*0.55</f>
        <v/>
      </c>
      <c r="F30" s="450" t="inlineStr">
        <is>
          <t>80g</t>
        </is>
      </c>
      <c r="G30" s="441" t="n">
        <v>36</v>
      </c>
      <c r="H30" s="484">
        <f>I30/G30</f>
        <v/>
      </c>
      <c r="I30" s="431">
        <f>'ORDER SHEET'!O279</f>
        <v/>
      </c>
    </row>
    <row r="31" ht="49.5" customHeight="1" s="1298">
      <c r="A31" s="438" t="n"/>
      <c r="B31" s="1605" t="n">
        <v>4560401461535</v>
      </c>
      <c r="C31" s="440" t="inlineStr">
        <is>
          <t>ダーマレーザー　ウルセラR</t>
        </is>
      </c>
      <c r="D31" s="1610" t="n">
        <v>2000</v>
      </c>
      <c r="E31" s="1606">
        <f>D31*0.55</f>
        <v/>
      </c>
      <c r="F31" s="450" t="inlineStr">
        <is>
          <t>30mL</t>
        </is>
      </c>
      <c r="G31" s="441" t="n">
        <v>36</v>
      </c>
      <c r="H31" s="484">
        <f>I31/G31</f>
        <v/>
      </c>
      <c r="I31" s="431">
        <f>'ORDER SHEET'!O280</f>
        <v/>
      </c>
    </row>
    <row r="32" ht="49.5" customHeight="1" s="1298">
      <c r="A32" s="438" t="n"/>
      <c r="B32" s="1605" t="n">
        <v>4560401461542</v>
      </c>
      <c r="C32" s="440" t="inlineStr">
        <is>
          <t>ダーマレーザー　R100ジェルクリーム</t>
        </is>
      </c>
      <c r="D32" s="1610" t="n">
        <v>2000</v>
      </c>
      <c r="E32" s="1606">
        <f>D32*0.55</f>
        <v/>
      </c>
      <c r="F32" s="450" t="inlineStr">
        <is>
          <t>50g</t>
        </is>
      </c>
      <c r="G32" s="441" t="n">
        <v>36</v>
      </c>
      <c r="H32" s="484">
        <f>I32/G32</f>
        <v/>
      </c>
      <c r="I32" s="431">
        <f>'ORDER SHEET'!O281</f>
        <v/>
      </c>
    </row>
    <row r="33" ht="49.5" customHeight="1" s="1298">
      <c r="A33" s="438" t="n"/>
      <c r="B33" s="1605" t="n">
        <v>4560401461559</v>
      </c>
      <c r="C33" s="440" t="inlineStr">
        <is>
          <t>ダーマレーザー　スーパーVC100ホワイトローション</t>
        </is>
      </c>
      <c r="D33" s="1610" t="n">
        <v>1500</v>
      </c>
      <c r="E33" s="1606">
        <f>D33*0.55</f>
        <v/>
      </c>
      <c r="F33" s="450" t="inlineStr">
        <is>
          <t>240mL</t>
        </is>
      </c>
      <c r="G33" s="441" t="n">
        <v>30</v>
      </c>
      <c r="H33" s="484">
        <f>I33/G33</f>
        <v/>
      </c>
      <c r="I33" s="431">
        <f>'ORDER SHEET'!O282</f>
        <v/>
      </c>
    </row>
    <row r="34" ht="49.5" customHeight="1" s="1298">
      <c r="A34" s="438" t="n"/>
      <c r="B34" s="1605" t="n">
        <v>4560401461566</v>
      </c>
      <c r="C34" s="440" t="inlineStr">
        <is>
          <t>ダーマレーザー　ウルセラＣホワイト</t>
        </is>
      </c>
      <c r="D34" s="1610" t="n">
        <v>2000</v>
      </c>
      <c r="E34" s="1606">
        <f>D34*0.55</f>
        <v/>
      </c>
      <c r="F34" s="450" t="inlineStr">
        <is>
          <t>30mL</t>
        </is>
      </c>
      <c r="G34" s="441" t="n">
        <v>36</v>
      </c>
      <c r="H34" s="484">
        <f>I34/G34</f>
        <v/>
      </c>
      <c r="I34" s="431">
        <f>'ORDER SHEET'!O283</f>
        <v/>
      </c>
    </row>
    <row r="35" ht="49.5" customHeight="1" s="1298">
      <c r="A35" s="438" t="n"/>
      <c r="B35" s="1605" t="n">
        <v>4560401461764</v>
      </c>
      <c r="C35" s="440" t="inlineStr">
        <is>
          <t>ダーマレーザー　スーパーAZ100ローション</t>
        </is>
      </c>
      <c r="D35" s="1610" t="n">
        <v>1500</v>
      </c>
      <c r="E35" s="1606">
        <f>D35*0.55</f>
        <v/>
      </c>
      <c r="F35" s="450" t="inlineStr">
        <is>
          <t>240mL</t>
        </is>
      </c>
      <c r="G35" s="441" t="n">
        <v>30</v>
      </c>
      <c r="H35" s="484">
        <f>I35/G35</f>
        <v/>
      </c>
      <c r="I35" s="431">
        <f>'ORDER SHEET'!O284</f>
        <v/>
      </c>
    </row>
    <row r="36" ht="49.5" customHeight="1" s="1298">
      <c r="A36" s="438" t="n"/>
      <c r="B36" s="1605" t="n">
        <v>4560401461757</v>
      </c>
      <c r="C36" s="440" t="inlineStr">
        <is>
          <t>ダーマレーザー　ウルセラAZ</t>
        </is>
      </c>
      <c r="D36" s="1610" t="n">
        <v>2000</v>
      </c>
      <c r="E36" s="1606">
        <f>D36*0.55</f>
        <v/>
      </c>
      <c r="F36" s="450" t="inlineStr">
        <is>
          <t>30mL</t>
        </is>
      </c>
      <c r="G36" s="441" t="n">
        <v>36</v>
      </c>
      <c r="H36" s="484">
        <f>I36/G36</f>
        <v/>
      </c>
      <c r="I36" s="431">
        <f>'ORDER SHEET'!O285</f>
        <v/>
      </c>
    </row>
    <row r="37"/>
    <row r="38" ht="32.25" customHeight="1" s="1298">
      <c r="B38" s="438" t="n"/>
      <c r="C38" s="438" t="inlineStr">
        <is>
          <t xml:space="preserve">《Quality 1st》QUEEN'S PREMIUM MASK　RED </t>
        </is>
      </c>
      <c r="D38" s="1613" t="n"/>
      <c r="E38" s="1614" t="n"/>
      <c r="F38" s="438" t="n"/>
      <c r="G38" s="438" t="n">
        <v>48</v>
      </c>
      <c r="H38" s="438">
        <f>I38/G38</f>
        <v/>
      </c>
      <c r="I38" s="431">
        <f>'ORDER SHEET'!O241</f>
        <v/>
      </c>
    </row>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6" t="inlineStr">
        <is>
          <t>TEL</t>
        </is>
      </c>
      <c r="F2" s="1616" t="inlineStr">
        <is>
          <t>希望着日</t>
        </is>
      </c>
    </row>
    <row r="3" ht="49.5" customHeight="1" s="1298">
      <c r="A3" s="475" t="n"/>
      <c r="B3" s="482" t="inlineStr">
        <is>
          <t xml:space="preserve">京都府舞鶴市松陰１８－７
</t>
        </is>
      </c>
      <c r="C3" s="1617" t="inlineStr">
        <is>
          <t>飯野港運株式会社</t>
        </is>
      </c>
      <c r="D3" s="477" t="inlineStr">
        <is>
          <t>営業課　谷口様</t>
        </is>
      </c>
      <c r="E3" s="1618"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6" t="inlineStr">
        <is>
          <t>TEL</t>
        </is>
      </c>
    </row>
    <row r="3" ht="35.25" customHeight="1" s="1298">
      <c r="A3" s="475" t="inlineStr">
        <is>
          <t>980-0065</t>
        </is>
      </c>
      <c r="B3" s="475" t="inlineStr">
        <is>
          <t>仙台市青葉区土樋1-1-5プレミスト1302号</t>
        </is>
      </c>
      <c r="C3" s="1617" t="inlineStr">
        <is>
          <t>KSユーラシア㈱</t>
        </is>
      </c>
      <c r="D3" s="477" t="inlineStr">
        <is>
          <t>アリニナ</t>
        </is>
      </c>
      <c r="E3" s="1619"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4"/>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4" t="inlineStr">
        <is>
          <t>梱包情報提出期限</t>
        </is>
      </c>
      <c r="B4" s="1540" t="n"/>
      <c r="C4" s="1230" t="inlineStr">
        <is>
          <t>2025/7/16（午前中）</t>
        </is>
      </c>
      <c r="E4" s="1138" t="n"/>
      <c r="F4" s="1540" t="n"/>
      <c r="J4" s="1538" t="n"/>
      <c r="U4" s="1545" t="n"/>
    </row>
    <row r="5" customForma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c r="J5" s="163" t="inlineStr">
        <is>
          <t>ケース容積</t>
        </is>
      </c>
      <c r="K5" s="163" t="inlineStr">
        <is>
          <t>ケース重量</t>
        </is>
      </c>
      <c r="L5" s="1620" t="inlineStr">
        <is>
          <t>ケース数量</t>
        </is>
      </c>
      <c r="M5" s="1620" t="inlineStr">
        <is>
          <t>合計容積</t>
        </is>
      </c>
      <c r="N5" s="1620" t="inlineStr">
        <is>
          <t>合計重量</t>
        </is>
      </c>
      <c r="O5" s="155" t="inlineStr">
        <is>
          <t>Unit N/W(kg)</t>
        </is>
      </c>
      <c r="P5" s="155" t="inlineStr">
        <is>
          <t>Total N/W(kg)</t>
        </is>
      </c>
      <c r="Q5" s="1156" t="inlineStr">
        <is>
          <t>成分</t>
        </is>
      </c>
      <c r="R5" s="1143" t="n"/>
    </row>
    <row r="6" ht="20.1" customFormat="1" customHeight="1" s="15">
      <c r="B6" t="inlineStr">
        <is>
          <t>4949775100668</t>
        </is>
      </c>
      <c r="C6" t="inlineStr">
        <is>
          <t>Salon de Flouveil</t>
        </is>
      </c>
      <c r="D6" t="inlineStr">
        <is>
          <t>《Salon de Flouveil》GRAND FLOUVEIL Treatment Foam</t>
        </is>
      </c>
      <c r="F6" t="inlineStr">
        <is>
          <t>6</t>
        </is>
      </c>
      <c r="G6" t="n">
        <v>4</v>
      </c>
      <c r="H6" t="inlineStr">
        <is>
          <t>3300</t>
        </is>
      </c>
      <c r="I6" t="inlineStr">
        <is>
          <t>0</t>
        </is>
      </c>
      <c r="O6" t="inlineStr">
        <is>
          <t>0.153</t>
        </is>
      </c>
      <c r="P6" t="inlineStr">
        <is>
          <t>0</t>
        </is>
      </c>
      <c r="Q6"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t>
        </is>
      </c>
    </row>
    <row r="7" ht="20.1" customFormat="1" customHeight="1" s="15">
      <c r="B7" t="inlineStr">
        <is>
          <t>4949775100040</t>
        </is>
      </c>
      <c r="C7" t="inlineStr">
        <is>
          <t>Salon de Flouveil</t>
        </is>
      </c>
      <c r="D7" t="inlineStr">
        <is>
          <t>《Salon de Flouveil》RC Emulsion</t>
        </is>
      </c>
      <c r="F7" t="inlineStr">
        <is>
          <t>6</t>
        </is>
      </c>
      <c r="G7" t="n">
        <v>45</v>
      </c>
      <c r="H7" t="inlineStr">
        <is>
          <t>3630</t>
        </is>
      </c>
      <c r="I7" t="inlineStr">
        <is>
          <t>0</t>
        </is>
      </c>
      <c r="O7" t="inlineStr">
        <is>
          <t>0.134</t>
        </is>
      </c>
      <c r="P7" t="inlineStr">
        <is>
          <t>0</t>
        </is>
      </c>
      <c r="Q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t>
        </is>
      </c>
    </row>
    <row r="8" ht="20.1" customFormat="1" customHeight="1" s="15">
      <c r="B8" t="inlineStr">
        <is>
          <t>4949775100095</t>
        </is>
      </c>
      <c r="C8" t="inlineStr">
        <is>
          <t>Salon de Flouveil</t>
        </is>
      </c>
      <c r="D8" t="inlineStr">
        <is>
          <t>《Salon de Flouveil》EF Emulsion</t>
        </is>
      </c>
      <c r="F8" t="inlineStr">
        <is>
          <t>6</t>
        </is>
      </c>
      <c r="G8" t="n">
        <v>23</v>
      </c>
      <c r="H8" t="inlineStr">
        <is>
          <t>1815</t>
        </is>
      </c>
      <c r="I8" t="inlineStr">
        <is>
          <t>0</t>
        </is>
      </c>
      <c r="O8" t="inlineStr">
        <is>
          <t>0.111</t>
        </is>
      </c>
      <c r="P8" t="inlineStr">
        <is>
          <t>0</t>
        </is>
      </c>
      <c r="Q8" t="inlineStr">
        <is>
          <t>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t>
        </is>
      </c>
    </row>
    <row r="9" ht="20.1" customFormat="1" customHeight="1" s="14">
      <c r="B9" t="inlineStr">
        <is>
          <t>4949775100064</t>
        </is>
      </c>
      <c r="C9" t="inlineStr">
        <is>
          <t>Salon de Flouveil</t>
        </is>
      </c>
      <c r="D9" t="inlineStr">
        <is>
          <t>《Salon de Flouveil》EF Cleansing</t>
        </is>
      </c>
      <c r="F9" t="inlineStr">
        <is>
          <t>6</t>
        </is>
      </c>
      <c r="G9" t="n">
        <v>3</v>
      </c>
      <c r="H9" t="inlineStr">
        <is>
          <t>1485</t>
        </is>
      </c>
      <c r="I9" t="inlineStr">
        <is>
          <t>0</t>
        </is>
      </c>
      <c r="O9" t="inlineStr">
        <is>
          <t>0.12</t>
        </is>
      </c>
      <c r="P9" t="inlineStr">
        <is>
          <t>0</t>
        </is>
      </c>
      <c r="Q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10" ht="26.25" customHeight="1" s="1298">
      <c r="A10" s="1542" t="inlineStr">
        <is>
          <t>TOTAL</t>
        </is>
      </c>
      <c r="B10" s="1521" t="n"/>
      <c r="C10" s="1521" t="n"/>
      <c r="D10" s="1521" t="n"/>
      <c r="E10" s="1521" t="n"/>
      <c r="F10" s="1522" t="n"/>
      <c r="G10" s="98">
        <f>SUM(#REF!)</f>
        <v/>
      </c>
      <c r="H10" s="98" t="n"/>
      <c r="I10" s="1570">
        <f>SUM(#REF!)</f>
        <v/>
      </c>
      <c r="J10" s="1155" t="n"/>
      <c r="K10" s="1155" t="n"/>
      <c r="L10" s="1155">
        <f>SUM(#REF!)</f>
        <v/>
      </c>
      <c r="M10" s="1155">
        <f>SUM(#REF!)</f>
        <v/>
      </c>
      <c r="N10" s="1155">
        <f>SUM(#REF!)</f>
        <v/>
      </c>
      <c r="O10" s="1572">
        <f>SUM(#REF!)</f>
        <v/>
      </c>
      <c r="P10" s="1572">
        <f>SUM(#REF!)</f>
        <v/>
      </c>
      <c r="Q10" s="82" t="n"/>
      <c r="R10" s="13" t="n"/>
    </row>
    <row r="11">
      <c r="B11" s="14" t="n"/>
      <c r="G11" s="17" t="n"/>
      <c r="H11" s="17" t="n"/>
      <c r="I11" s="1544" t="n"/>
      <c r="J11" s="19" t="n"/>
      <c r="K11" s="19" t="n"/>
      <c r="L11" s="1544" t="n"/>
      <c r="M11" s="1544" t="n"/>
      <c r="N11" s="1544" t="n"/>
      <c r="O11" s="14" t="n"/>
      <c r="P11" s="14" t="n"/>
      <c r="R11" s="13" t="n"/>
    </row>
    <row r="12">
      <c r="A12" s="20" t="inlineStr">
        <is>
          <t>SAMPLE/TESTER ORDER</t>
        </is>
      </c>
      <c r="B12" s="14" t="n"/>
      <c r="G12" s="17" t="n"/>
      <c r="H12" s="17" t="n"/>
      <c r="I12" s="1544" t="n"/>
      <c r="J12" s="19" t="n"/>
      <c r="K12" s="19" t="n"/>
      <c r="L12" s="1544" t="n"/>
      <c r="M12" s="1544" t="n"/>
      <c r="N12" s="1544" t="n"/>
      <c r="O12" s="14" t="n"/>
      <c r="P12" s="14" t="n"/>
      <c r="R12" s="13" t="n"/>
    </row>
    <row r="13">
      <c r="A13" s="156" t="inlineStr">
        <is>
          <t>INV No.</t>
        </is>
      </c>
      <c r="B13" s="81" t="inlineStr">
        <is>
          <t>Jan code</t>
        </is>
      </c>
      <c r="C13" s="82" t="inlineStr">
        <is>
          <t>Brand name</t>
        </is>
      </c>
      <c r="D13" s="1155" t="inlineStr">
        <is>
          <t>Description of goods</t>
        </is>
      </c>
      <c r="E13" s="1155" t="inlineStr">
        <is>
          <t>Case Q'ty</t>
        </is>
      </c>
      <c r="F13" s="1155" t="inlineStr">
        <is>
          <t>LOT</t>
        </is>
      </c>
      <c r="G13" s="100" t="inlineStr">
        <is>
          <t>Q'ty</t>
        </is>
      </c>
      <c r="H13" s="94" t="inlineStr">
        <is>
          <t>仕入値</t>
        </is>
      </c>
      <c r="I13" s="1552" t="inlineStr">
        <is>
          <t>仕入値合計</t>
        </is>
      </c>
      <c r="J13" s="165" t="inlineStr">
        <is>
          <t>ケース容積</t>
        </is>
      </c>
      <c r="K13" s="165" t="inlineStr">
        <is>
          <t>ケース重量</t>
        </is>
      </c>
      <c r="L13" s="1621" t="inlineStr">
        <is>
          <t>ケース数量</t>
        </is>
      </c>
      <c r="M13" s="1621" t="inlineStr">
        <is>
          <t>合計容積</t>
        </is>
      </c>
      <c r="N13" s="1621" t="inlineStr">
        <is>
          <t>合計重量</t>
        </is>
      </c>
      <c r="O13" s="156" t="inlineStr">
        <is>
          <t>Unit N/W(kg)</t>
        </is>
      </c>
      <c r="P13" s="156" t="inlineStr">
        <is>
          <t>Total N/W(kg)</t>
        </is>
      </c>
      <c r="Q13" s="1155" t="inlineStr">
        <is>
          <t>成分</t>
        </is>
      </c>
      <c r="R13" s="13" t="n"/>
    </row>
    <row r="14">
      <c r="A14" s="1575" t="inlineStr">
        <is>
          <t>SAMPLE/TESTER TOTAL</t>
        </is>
      </c>
      <c r="B14" s="1521" t="n"/>
      <c r="C14" s="1521" t="n"/>
      <c r="D14" s="1521" t="n"/>
      <c r="E14" s="1521" t="n"/>
      <c r="F14" s="1522" t="n"/>
      <c r="G14" s="83">
        <f>SUM(#REF!)</f>
        <v/>
      </c>
      <c r="H14" s="88" t="n"/>
      <c r="I14" s="1576">
        <f>SUM(#REF!)</f>
        <v/>
      </c>
      <c r="J14" s="146" t="n"/>
      <c r="K14" s="146" t="n"/>
      <c r="L14" s="1571" t="n"/>
      <c r="M14" s="1571" t="n"/>
      <c r="N14" s="1571" t="n"/>
      <c r="O14" s="1156" t="n"/>
      <c r="P14" s="1156" t="n"/>
      <c r="Q14" s="95" t="n"/>
    </row>
  </sheetData>
  <autoFilter ref="A5:Q6"/>
  <mergeCells count="10">
    <mergeCell ref="A1:D1"/>
    <mergeCell ref="A2:B2"/>
    <mergeCell ref="A10:F10"/>
    <mergeCell ref="C2:D2"/>
    <mergeCell ref="C4:D4"/>
    <mergeCell ref="A4:B4"/>
    <mergeCell ref="E4:F4"/>
    <mergeCell ref="A14:F14"/>
    <mergeCell ref="C3:D3"/>
    <mergeCell ref="A3:B3"/>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1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3"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57"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row>
    <row r="6" ht="20.1" customFormat="1" customHeight="1" s="292">
      <c r="B6" t="inlineStr">
        <is>
          <t>4937610121992</t>
        </is>
      </c>
      <c r="C6" t="inlineStr">
        <is>
          <t>CHANSON</t>
        </is>
      </c>
      <c r="D6" t="inlineStr">
        <is>
          <t>《CHANSON》SERKIS MOIST WASH</t>
        </is>
      </c>
      <c r="F6" t="inlineStr">
        <is>
          <t>6</t>
        </is>
      </c>
      <c r="G6" t="n">
        <v>24</v>
      </c>
      <c r="H6" t="inlineStr">
        <is>
          <t>1600</t>
        </is>
      </c>
      <c r="I6" t="inlineStr">
        <is>
          <t>0</t>
        </is>
      </c>
    </row>
    <row r="7" ht="20.1" customFormat="1" customHeight="1" s="292">
      <c r="B7" t="inlineStr">
        <is>
          <t>4937610121671</t>
        </is>
      </c>
      <c r="C7" t="inlineStr">
        <is>
          <t>CHANSON</t>
        </is>
      </c>
      <c r="D7" t="inlineStr">
        <is>
          <t>《CHANSON》SERKIS CLEANSING OIL</t>
        </is>
      </c>
      <c r="F7" t="inlineStr">
        <is>
          <t>6</t>
        </is>
      </c>
      <c r="G7" t="n">
        <v>4</v>
      </c>
      <c r="H7" t="inlineStr">
        <is>
          <t>1600</t>
        </is>
      </c>
      <c r="I7" t="inlineStr">
        <is>
          <t>0</t>
        </is>
      </c>
    </row>
    <row r="8" ht="20.1" customFormat="1" customHeight="1" s="292">
      <c r="C8" t="inlineStr">
        <is>
          <t>CHANSON</t>
        </is>
      </c>
      <c r="D8" t="inlineStr">
        <is>
          <t>《CHANSON》LIFT MASSAGE</t>
        </is>
      </c>
      <c r="F8" t="inlineStr">
        <is>
          <t>6</t>
        </is>
      </c>
      <c r="G8" t="n">
        <v>32</v>
      </c>
      <c r="H8" t="inlineStr">
        <is>
          <t>1600</t>
        </is>
      </c>
      <c r="I8" t="inlineStr">
        <is>
          <t>0</t>
        </is>
      </c>
    </row>
    <row r="9" ht="20.1" customFormat="1" customHeight="1" s="308">
      <c r="A9" s="1623" t="inlineStr">
        <is>
          <t>TOTAL</t>
        </is>
      </c>
      <c r="B9" s="1521" t="n"/>
      <c r="C9" s="1521" t="n"/>
      <c r="D9" s="1521" t="n"/>
      <c r="E9" s="1521" t="n"/>
      <c r="F9" s="1522" t="n"/>
      <c r="G9" s="315">
        <f>SUM(#REF!)</f>
        <v/>
      </c>
      <c r="H9" s="315" t="n"/>
      <c r="I9" s="1624">
        <f>SUM(#REF!)</f>
        <v/>
      </c>
    </row>
    <row r="10" ht="26.25" customFormat="1" customHeight="1" s="1240">
      <c r="B10" s="14" t="n"/>
      <c r="G10" s="319" t="n"/>
      <c r="H10" s="319" t="n"/>
      <c r="I10" s="1486" t="n"/>
    </row>
    <row r="11" ht="20.25" customFormat="1" customHeight="1" s="1240">
      <c r="A11" s="370" t="inlineStr">
        <is>
          <t>SAMPLE/TESTER ORDER</t>
        </is>
      </c>
      <c r="B11" s="14" t="n"/>
      <c r="G11" s="319" t="n"/>
      <c r="H11" s="319" t="n"/>
      <c r="I11" s="1486" t="n"/>
    </row>
    <row r="12" ht="20.1" customFormat="1" customHeight="1" s="1240">
      <c r="A12" s="400" t="inlineStr">
        <is>
          <t>INV No.</t>
        </is>
      </c>
      <c r="B12" s="81" t="inlineStr">
        <is>
          <t>Jan code</t>
        </is>
      </c>
      <c r="C12" s="291" t="inlineStr">
        <is>
          <t>Brand name</t>
        </is>
      </c>
      <c r="D12" s="1279" t="inlineStr">
        <is>
          <t>Description of goods</t>
        </is>
      </c>
      <c r="E12" s="1279" t="inlineStr">
        <is>
          <t>Case Q'ty</t>
        </is>
      </c>
      <c r="F12" s="1279" t="inlineStr">
        <is>
          <t>LOT</t>
        </is>
      </c>
      <c r="G12" s="317" t="inlineStr">
        <is>
          <t>Q'ty</t>
        </is>
      </c>
      <c r="H12" s="293" t="inlineStr">
        <is>
          <t>仕入値</t>
        </is>
      </c>
      <c r="I12" s="1625" t="inlineStr">
        <is>
          <t>仕入値合計</t>
        </is>
      </c>
    </row>
    <row r="13" ht="20.1" customFormat="1" customHeight="1" s="1240">
      <c r="A13" s="1626" t="inlineStr">
        <is>
          <t>SAMPLE/TESTER TOTAL</t>
        </is>
      </c>
      <c r="B13" s="1555" t="n"/>
      <c r="C13" s="1555" t="n"/>
      <c r="D13" s="1555" t="n"/>
      <c r="E13" s="1555" t="n"/>
      <c r="F13" s="1535" t="n"/>
      <c r="G13" s="285">
        <f>SUM(#REF!)</f>
        <v/>
      </c>
      <c r="H13" s="403" t="n"/>
      <c r="I13" s="1627">
        <f>SUM(#REF!)</f>
        <v/>
      </c>
      <c r="J13" s="282" t="n"/>
      <c r="K13" s="282" t="n"/>
    </row>
    <row r="14" ht="20.1" customFormat="1" customHeight="1" s="1240">
      <c r="A14" s="1284" t="n"/>
      <c r="B14" s="1193" t="n"/>
      <c r="C14" s="1284" t="n"/>
      <c r="D14" s="1284" t="n"/>
      <c r="E14" s="1284" t="n"/>
      <c r="F14" s="1284" t="n"/>
      <c r="G14" s="280" t="n"/>
      <c r="H14" s="280" t="n"/>
      <c r="I14" s="280" t="n"/>
      <c r="J14" s="282" t="n"/>
      <c r="K14" s="282" t="n"/>
    </row>
    <row r="15">
      <c r="A15" s="282" t="n"/>
      <c r="B15" s="1193" t="n"/>
      <c r="C15" s="282" t="n"/>
      <c r="D15" s="282" t="n"/>
      <c r="E15" s="282" t="n"/>
      <c r="F15" s="282" t="n"/>
      <c r="G15" s="280" t="inlineStr">
        <is>
          <t>合計個数</t>
        </is>
      </c>
      <c r="H15" s="280" t="n"/>
      <c r="I15" s="1297" t="n"/>
      <c r="J15" s="282" t="n"/>
      <c r="K15" s="282" t="n"/>
    </row>
    <row r="16">
      <c r="A16" s="282" t="n"/>
      <c r="B16" s="1193" t="n"/>
      <c r="C16" s="282" t="n"/>
      <c r="D16" s="282" t="n"/>
      <c r="E16" s="282" t="n"/>
      <c r="F16" s="282" t="n"/>
      <c r="G16" s="285">
        <f>G6+G10</f>
        <v/>
      </c>
      <c r="H16" s="280" t="n"/>
      <c r="I16" s="280" t="n"/>
      <c r="J16" s="282" t="n"/>
      <c r="K16" s="282" t="n"/>
    </row>
    <row r="17">
      <c r="A17" s="282" t="n"/>
      <c r="B17" s="1193" t="n"/>
      <c r="C17" s="282" t="n"/>
      <c r="D17" s="282" t="n"/>
      <c r="E17" s="282" t="n"/>
      <c r="F17" s="282" t="n"/>
      <c r="G17" s="280" t="n"/>
      <c r="H17" s="280" t="n"/>
      <c r="I17" s="1297" t="n"/>
      <c r="J17" s="282" t="n"/>
      <c r="K17" s="282" t="n"/>
    </row>
  </sheetData>
  <autoFilter ref="A5:I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201"/>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3"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row>
    <row r="6" ht="15.75" customFormat="1" customHeight="1" s="15">
      <c r="B6" t="inlineStr">
        <is>
          <t>105</t>
        </is>
      </c>
      <c r="C6" t="inlineStr">
        <is>
          <t>Hime Labo</t>
        </is>
      </c>
      <c r="D6" t="inlineStr">
        <is>
          <t>《Hime Labo》Washing mini soap</t>
        </is>
      </c>
      <c r="F6" t="inlineStr">
        <is>
          <t>120</t>
        </is>
      </c>
      <c r="G6" t="n">
        <v>32</v>
      </c>
      <c r="H6" t="inlineStr">
        <is>
          <t>180</t>
        </is>
      </c>
      <c r="I6" t="inlineStr">
        <is>
          <t>0</t>
        </is>
      </c>
    </row>
    <row r="7" ht="15" customFormat="1" customHeight="1" s="15">
      <c r="B7" t="inlineStr">
        <is>
          <t>103</t>
        </is>
      </c>
      <c r="C7" t="inlineStr">
        <is>
          <t>Hime Labo</t>
        </is>
      </c>
      <c r="D7" t="inlineStr">
        <is>
          <t>《Hime Labo》Body lotion</t>
        </is>
      </c>
      <c r="F7" t="inlineStr">
        <is>
          <t>40</t>
        </is>
      </c>
      <c r="G7" t="n">
        <v>42</v>
      </c>
      <c r="H7" t="inlineStr">
        <is>
          <t>818</t>
        </is>
      </c>
      <c r="I7" t="inlineStr">
        <is>
          <t>0</t>
        </is>
      </c>
    </row>
    <row r="8">
      <c r="A8" s="1542" t="inlineStr">
        <is>
          <t>TOTAL</t>
        </is>
      </c>
      <c r="B8" s="1521" t="n"/>
      <c r="C8" s="1521" t="n"/>
      <c r="D8" s="1521" t="n"/>
      <c r="E8" s="1521" t="n"/>
      <c r="F8" s="1522" t="n"/>
      <c r="G8" s="98">
        <f>SUM(#REF!)</f>
        <v/>
      </c>
      <c r="H8" s="98" t="n"/>
      <c r="I8" s="1570">
        <f>SUM(#REF!)</f>
        <v/>
      </c>
    </row>
    <row r="9">
      <c r="B9" s="14" t="n"/>
      <c r="G9" s="17" t="n"/>
      <c r="H9" s="17" t="n"/>
      <c r="I9" s="1544" t="n"/>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4" t="inlineStr">
        <is>
          <t>梱包情報提出期限</t>
        </is>
      </c>
      <c r="B4" s="1540" t="n"/>
      <c r="C4" s="1251" t="inlineStr">
        <is>
          <t>9/3 (午前)</t>
        </is>
      </c>
      <c r="D4" s="1540" t="n"/>
      <c r="E4" s="1138" t="n"/>
      <c r="F4" s="1540" t="n"/>
      <c r="J4" s="1538" t="n"/>
      <c r="U4" s="1545" t="n"/>
    </row>
    <row r="5" customFormat="1" s="1193">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4580551840110</t>
        </is>
      </c>
      <c r="C6" t="inlineStr">
        <is>
          <t>Beaty Conexion</t>
        </is>
      </c>
      <c r="D6" t="inlineStr">
        <is>
          <t>OSAKA MATSUGE Mascara</t>
        </is>
      </c>
      <c r="F6" t="inlineStr">
        <is>
          <t>96</t>
        </is>
      </c>
      <c r="G6" t="n">
        <v>54</v>
      </c>
      <c r="H6" t="inlineStr">
        <is>
          <t>990</t>
        </is>
      </c>
      <c r="I6" t="inlineStr">
        <is>
          <t>346500</t>
        </is>
      </c>
      <c r="J6" t="inlineStr">
        <is>
          <t>0.017</t>
        </is>
      </c>
      <c r="K6" t="inlineStr">
        <is>
          <t>3.45</t>
        </is>
      </c>
      <c r="M6" t="inlineStr">
        <is>
          <t>0.061979166666666675</t>
        </is>
      </c>
      <c r="N6" t="inlineStr">
        <is>
          <t>12.578125000000002</t>
        </is>
      </c>
      <c r="O6" t="inlineStr">
        <is>
          <t>0.027</t>
        </is>
      </c>
      <c r="P6" t="inlineStr">
        <is>
          <t>9.45</t>
        </is>
      </c>
      <c r="Q6" t="inlineStr">
        <is>
          <t>別添</t>
        </is>
      </c>
    </row>
    <row r="7" ht="20.1" customFormat="1" customHeight="1" s="15">
      <c r="A7" s="1198"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6.25" customHeight="1" s="1298">
      <c r="B8" s="14" t="n"/>
      <c r="G8" s="17" t="n"/>
      <c r="H8" s="17" t="n"/>
      <c r="I8" s="1544" t="n"/>
      <c r="J8" s="19" t="n"/>
      <c r="K8" s="19" t="n"/>
      <c r="L8" s="1544" t="n"/>
      <c r="M8" s="1544" t="n"/>
      <c r="N8" s="1544" t="n"/>
      <c r="O8" s="14" t="n"/>
      <c r="P8" s="14" t="n"/>
      <c r="R8" s="13" t="n"/>
    </row>
    <row r="9">
      <c r="A9" s="20" t="inlineStr">
        <is>
          <t>SAMPLE/TESTER ORDER</t>
        </is>
      </c>
      <c r="B9" s="14" t="n"/>
      <c r="C9" s="15" t="n"/>
      <c r="D9" s="15" t="n"/>
      <c r="E9" s="15" t="n"/>
      <c r="F9" s="15" t="n"/>
      <c r="G9" s="17" t="n"/>
      <c r="H9" s="17" t="n"/>
      <c r="I9" s="1544" t="n"/>
    </row>
    <row r="10" ht="21" customHeight="1" s="1298">
      <c r="A10" s="197" t="inlineStr">
        <is>
          <t>INV No.</t>
        </is>
      </c>
      <c r="B10" s="80"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202" t="inlineStr">
        <is>
          <t>SAMPLE/TESTER TOTAL</t>
        </is>
      </c>
      <c r="B11" s="1630" t="n"/>
      <c r="C11" s="177" t="n"/>
      <c r="D11" s="178" t="n"/>
      <c r="E11" s="1151" t="n"/>
      <c r="F11" s="1151" t="n"/>
      <c r="G11" s="341">
        <f>SUM(#REF!)</f>
        <v/>
      </c>
      <c r="H11" s="193" t="n"/>
      <c r="I11" s="1631">
        <f>SUM(#REF!)</f>
        <v/>
      </c>
    </row>
    <row r="12" ht="24" customHeight="1" s="1298"/>
    <row r="13" ht="24" customHeight="1" s="1298">
      <c r="G13" s="174" t="inlineStr">
        <is>
          <t>合計個数</t>
        </is>
      </c>
    </row>
    <row r="14">
      <c r="G14" s="194">
        <f>G6+G10</f>
        <v/>
      </c>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201"/>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57"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3">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4562410106384</t>
        </is>
      </c>
      <c r="C6" t="inlineStr">
        <is>
          <t>Kyo Tomo</t>
        </is>
      </c>
      <c r="D6" t="inlineStr">
        <is>
          <t>《Kyo Tomo》FIJI BEAUTU MIST 150ml</t>
        </is>
      </c>
      <c r="F6" t="inlineStr">
        <is>
          <t>50</t>
        </is>
      </c>
      <c r="G6" t="n">
        <v>42</v>
      </c>
      <c r="H6" t="inlineStr">
        <is>
          <t>710</t>
        </is>
      </c>
      <c r="I6" t="inlineStr">
        <is>
          <t>0</t>
        </is>
      </c>
    </row>
    <row r="7" ht="20.1" customFormat="1" customHeight="1" s="15">
      <c r="B7" t="inlineStr">
        <is>
          <t>4562410102416</t>
        </is>
      </c>
      <c r="C7" t="inlineStr">
        <is>
          <t>Kyo Tomo</t>
        </is>
      </c>
      <c r="D7" t="inlineStr">
        <is>
          <t>《Kyo Tomo》 HYDROGEN CAPSUL</t>
        </is>
      </c>
      <c r="F7" t="inlineStr">
        <is>
          <t>10</t>
        </is>
      </c>
      <c r="G7" t="n">
        <v>42</v>
      </c>
      <c r="H7" t="inlineStr">
        <is>
          <t>5332</t>
        </is>
      </c>
      <c r="I7" t="inlineStr">
        <is>
          <t>0</t>
        </is>
      </c>
    </row>
    <row r="8">
      <c r="A8" s="1542" t="inlineStr">
        <is>
          <t>TOTAL</t>
        </is>
      </c>
      <c r="B8" s="1521" t="n"/>
      <c r="C8" s="1521" t="n"/>
      <c r="D8" s="1521" t="n"/>
      <c r="E8" s="1521" t="n"/>
      <c r="F8" s="1522" t="n"/>
      <c r="G8" s="170">
        <f>SUM(#REF!)</f>
        <v/>
      </c>
      <c r="H8" s="170" t="n"/>
      <c r="I8" s="1543">
        <f>SUM(#REF!)</f>
        <v/>
      </c>
    </row>
    <row r="9">
      <c r="B9" s="14" t="n"/>
      <c r="G9" s="17" t="n"/>
      <c r="H9" s="17" t="n"/>
      <c r="I9" s="1544" t="n"/>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3"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3">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3" t="inlineStr">
        <is>
          <t>仕入値合計</t>
        </is>
      </c>
      <c r="J5" s="187" t="inlineStr">
        <is>
          <t>ケース容積</t>
        </is>
      </c>
      <c r="K5" s="187" t="inlineStr">
        <is>
          <t>ケース重量</t>
        </is>
      </c>
      <c r="L5" s="1634" t="inlineStr">
        <is>
          <t>ケース数量</t>
        </is>
      </c>
      <c r="M5" s="1634" t="inlineStr">
        <is>
          <t>合計容積</t>
        </is>
      </c>
      <c r="N5" s="1634" t="inlineStr">
        <is>
          <t>合計重量</t>
        </is>
      </c>
      <c r="O5" s="182" t="inlineStr">
        <is>
          <t>Unit N/W(kg)</t>
        </is>
      </c>
      <c r="P5" s="182" t="inlineStr">
        <is>
          <t>Total N/W(kg)</t>
        </is>
      </c>
      <c r="Q5" s="182" t="inlineStr">
        <is>
          <t>成分</t>
        </is>
      </c>
      <c r="R5" s="1143" t="n"/>
    </row>
    <row r="6" ht="20.1" customFormat="1" customHeight="1" s="15">
      <c r="C6" t="inlineStr">
        <is>
          <t>Elega Doll PRO</t>
        </is>
      </c>
      <c r="D6" t="inlineStr">
        <is>
          <t>《Elega Doll PRO》Fresh 98 Freeze Dry Gel Mask 10 sheets</t>
        </is>
      </c>
      <c r="F6" t="inlineStr">
        <is>
          <t>25</t>
        </is>
      </c>
      <c r="G6" t="n">
        <v>42</v>
      </c>
      <c r="H6" t="inlineStr">
        <is>
          <t>3200</t>
        </is>
      </c>
      <c r="I6" t="inlineStr">
        <is>
          <t>0</t>
        </is>
      </c>
      <c r="M6" t="inlineStr">
        <is>
          <t>0</t>
        </is>
      </c>
      <c r="N6" t="inlineStr">
        <is>
          <t>0</t>
        </is>
      </c>
      <c r="O6" t="inlineStr">
        <is>
          <t>0.026</t>
        </is>
      </c>
      <c r="P6" t="inlineStr">
        <is>
          <t>0</t>
        </is>
      </c>
      <c r="Q6"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7" ht="20.1" customFormat="1" customHeight="1" s="15">
      <c r="A7" s="1198"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1" t="inlineStr">
        <is>
          <t>仕入値合計</t>
        </is>
      </c>
    </row>
    <row r="11" ht="30" customHeight="1" s="1298">
      <c r="A11" s="1568" t="inlineStr">
        <is>
          <t>SAMPLE/TESTER TOTAL</t>
        </is>
      </c>
      <c r="B11" s="1555" t="n"/>
      <c r="C11" s="1555" t="n"/>
      <c r="D11" s="1555" t="n"/>
      <c r="E11" s="1555" t="n"/>
      <c r="F11" s="1535" t="n"/>
      <c r="G11" s="255">
        <f>SUM(#REF!)</f>
        <v/>
      </c>
      <c r="H11" s="229" t="n"/>
      <c r="I11" s="1635">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200"/>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4589780290024</t>
        </is>
      </c>
      <c r="C6" t="inlineStr">
        <is>
          <t>Atmore</t>
        </is>
      </c>
      <c r="D6" t="inlineStr">
        <is>
          <t>《Atmore》RYUKYU SOAP 200g</t>
        </is>
      </c>
      <c r="F6" t="inlineStr">
        <is>
          <t>24</t>
        </is>
      </c>
      <c r="G6" t="n">
        <v>5</v>
      </c>
      <c r="H6" t="inlineStr">
        <is>
          <t>2720</t>
        </is>
      </c>
      <c r="I6" t="inlineStr">
        <is>
          <t>0</t>
        </is>
      </c>
    </row>
    <row r="7">
      <c r="A7" s="1542" t="inlineStr">
        <is>
          <t>TOTAL</t>
        </is>
      </c>
      <c r="B7" s="1521" t="n"/>
      <c r="C7" s="1521" t="n"/>
      <c r="D7" s="1521" t="n"/>
      <c r="E7" s="1521" t="n"/>
      <c r="F7" s="1522" t="n"/>
      <c r="G7" s="170">
        <f>SUM(#REF!)</f>
        <v/>
      </c>
      <c r="H7" s="170" t="n"/>
      <c r="I7" s="1543">
        <f>SUM(#REF!)</f>
        <v/>
      </c>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3">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2" t="inlineStr">
        <is>
          <t>仕入値合計</t>
        </is>
      </c>
    </row>
    <row r="6" ht="20.1" customFormat="1" customHeight="1" s="15">
      <c r="A6" s="1636" t="inlineStr">
        <is>
          <t>TOTAL</t>
        </is>
      </c>
      <c r="B6" s="1521" t="n"/>
      <c r="C6" s="1521" t="n"/>
      <c r="D6" s="1521" t="n"/>
      <c r="E6" s="1521" t="n"/>
      <c r="F6" s="1637"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3"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88"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3">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2" t="inlineStr">
        <is>
          <t>仕入値合計</t>
        </is>
      </c>
    </row>
    <row r="6" ht="20.1" customFormat="1" customHeight="1" s="15">
      <c r="B6" t="inlineStr">
        <is>
          <t>4573221620068</t>
        </is>
      </c>
      <c r="C6" t="inlineStr">
        <is>
          <t>ROSY DROP</t>
        </is>
      </c>
      <c r="D6" t="inlineStr">
        <is>
          <t>《ROSY DROP》 Perfect Stretch Sheet</t>
        </is>
      </c>
      <c r="G6" t="inlineStr">
        <is>
          <t>50</t>
        </is>
      </c>
      <c r="H6" t="n">
        <v>32</v>
      </c>
      <c r="I6" t="inlineStr">
        <is>
          <t>3600</t>
        </is>
      </c>
      <c r="J6" t="inlineStr">
        <is>
          <t>720000</t>
        </is>
      </c>
    </row>
    <row r="7" ht="20.1" customFormat="1" customHeight="1" s="15">
      <c r="A7" s="1542" t="inlineStr">
        <is>
          <t>TOTAL</t>
        </is>
      </c>
      <c r="B7" s="1521" t="n"/>
      <c r="C7" s="1521" t="n"/>
      <c r="D7" s="1521" t="n"/>
      <c r="E7" s="1521" t="n"/>
      <c r="F7" s="1521" t="n"/>
      <c r="G7" s="1522" t="n"/>
      <c r="H7" s="170">
        <f>SUM(#REF!)</f>
        <v/>
      </c>
      <c r="I7" s="170" t="n"/>
      <c r="J7" s="1543">
        <f>SUM(#REF!)</f>
        <v/>
      </c>
    </row>
    <row r="8" ht="20.1" customFormat="1" customHeight="1" s="15">
      <c r="B8" s="14" t="n"/>
      <c r="H8" s="17" t="n"/>
      <c r="I8" s="17" t="n"/>
      <c r="J8" s="1544" t="n"/>
    </row>
    <row r="9" ht="20.1" customFormat="1" customHeight="1" s="14">
      <c r="A9" s="20" t="inlineStr">
        <is>
          <t>SAMPLE/TESTER ORDER</t>
        </is>
      </c>
      <c r="B9" s="14" t="n"/>
      <c r="H9" s="17" t="n"/>
      <c r="I9" s="17" t="n"/>
      <c r="J9" s="1544" t="n"/>
    </row>
    <row r="10" ht="26.25" customFormat="1" customHeight="1" s="1143">
      <c r="A10" s="191" t="inlineStr">
        <is>
          <t>INV No.</t>
        </is>
      </c>
      <c r="B10" s="81" t="inlineStr">
        <is>
          <t>Jan code</t>
        </is>
      </c>
      <c r="C10" s="177" t="inlineStr">
        <is>
          <t>Brand name</t>
        </is>
      </c>
      <c r="D10" s="1151" t="inlineStr">
        <is>
          <t>Description of goods</t>
        </is>
      </c>
      <c r="E10" s="1151" t="inlineStr">
        <is>
          <t>НАМИМЕНОВАНИЕ</t>
        </is>
      </c>
      <c r="F10" s="1151" t="inlineStr">
        <is>
          <t>Case Q'ty</t>
        </is>
      </c>
      <c r="G10" s="1151" t="inlineStr">
        <is>
          <t>LOT</t>
        </is>
      </c>
      <c r="H10" s="192" t="inlineStr">
        <is>
          <t>Q'ty</t>
        </is>
      </c>
      <c r="I10" s="193" t="inlineStr">
        <is>
          <t>仕入値</t>
        </is>
      </c>
      <c r="J10" s="1631" t="inlineStr">
        <is>
          <t>仕入値合計</t>
        </is>
      </c>
    </row>
    <row r="11" ht="20.25" customFormat="1" customHeight="1" s="1143">
      <c r="C11" t="inlineStr">
        <is>
          <t>ROSY DROP SAMPLE</t>
        </is>
      </c>
      <c r="D11" t="inlineStr">
        <is>
          <t>《ROSY DROP》WRINKLE SERUM(mini pouch) (N.C.V)</t>
        </is>
      </c>
      <c r="H11" t="n">
        <v>53</v>
      </c>
      <c r="I11" t="inlineStr">
        <is>
          <t>0</t>
        </is>
      </c>
      <c r="J11" t="inlineStr">
        <is>
          <t>0</t>
        </is>
      </c>
    </row>
    <row r="12" ht="20.1" customFormat="1" customHeight="1" s="1143">
      <c r="A12" s="1117" t="inlineStr">
        <is>
          <t>SAMPLE/TESTER TOTAL</t>
        </is>
      </c>
      <c r="B12" s="1548" t="n"/>
      <c r="C12" s="1548" t="n"/>
      <c r="D12" s="1548" t="n"/>
      <c r="E12" s="1548" t="n"/>
      <c r="F12" s="1548" t="n"/>
      <c r="G12" s="1549" t="n"/>
      <c r="H12" s="194">
        <f>SUM(#REF!)</f>
        <v/>
      </c>
      <c r="I12" s="174" t="n"/>
      <c r="J12" s="1635">
        <f>SUM(#REF!)</f>
        <v/>
      </c>
      <c r="K12" s="2" t="n"/>
      <c r="L12" s="2" t="n"/>
      <c r="M12" s="2" t="n"/>
      <c r="N12" s="2" t="n"/>
      <c r="O12" s="2" t="n"/>
      <c r="P12" s="2" t="n"/>
      <c r="Q12" s="2" t="n"/>
    </row>
    <row r="13" ht="20.1" customFormat="1" customHeight="1" s="1143">
      <c r="A13" s="1193" t="n"/>
      <c r="B13" s="1193" t="n"/>
      <c r="C13" s="1193" t="n"/>
      <c r="D13" s="1193" t="n"/>
      <c r="E13" s="1193" t="n"/>
      <c r="F13" s="1193" t="n"/>
      <c r="G13" s="1193" t="n"/>
      <c r="H13" s="5" t="n"/>
      <c r="I13" s="5" t="n"/>
      <c r="J13" s="5" t="n"/>
      <c r="K13" s="2" t="n"/>
      <c r="L13" s="2" t="n"/>
      <c r="M13" s="2" t="n"/>
      <c r="N13" s="2" t="n"/>
      <c r="O13" s="2" t="n"/>
      <c r="P13" s="2" t="n"/>
      <c r="Q13" s="2" t="n"/>
    </row>
    <row r="14" ht="20.1" customFormat="1" customHeight="1" s="1143">
      <c r="A14" s="2" t="n"/>
      <c r="B14" s="1193" t="n"/>
      <c r="C14" s="2" t="n"/>
      <c r="D14" s="2" t="n"/>
      <c r="E14" s="2" t="n"/>
      <c r="F14" s="2" t="n"/>
      <c r="G14" s="2" t="n"/>
      <c r="H14" s="21" t="inlineStr">
        <is>
          <t>合計個数</t>
        </is>
      </c>
      <c r="I14" s="5" t="n"/>
      <c r="J14" s="1554" t="n"/>
      <c r="K14" s="2" t="n"/>
      <c r="L14" s="2" t="n"/>
      <c r="M14" s="2" t="n"/>
      <c r="N14" s="2" t="n"/>
      <c r="O14" s="2" t="n"/>
      <c r="P14" s="2" t="n"/>
      <c r="Q14" s="2" t="n"/>
    </row>
    <row r="15">
      <c r="A15" s="2" t="n"/>
      <c r="B15" s="1193" t="n"/>
      <c r="C15" s="2" t="n"/>
      <c r="D15" s="2" t="n"/>
      <c r="E15" s="2" t="n"/>
      <c r="F15" s="2" t="n"/>
      <c r="G15" s="2" t="n"/>
      <c r="H15" s="194">
        <f>H6+H10</f>
        <v/>
      </c>
      <c r="I15" s="5" t="n"/>
      <c r="J15" s="5" t="n"/>
      <c r="K15" s="2" t="n"/>
      <c r="L15" s="2" t="n"/>
      <c r="M15" s="2" t="n"/>
      <c r="N15" s="2" t="n"/>
      <c r="O15" s="2" t="n"/>
      <c r="P15" s="2" t="n"/>
      <c r="Q15" s="2" t="n"/>
    </row>
    <row r="16">
      <c r="A16" s="2" t="n"/>
      <c r="B16" s="1193"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12:G12"/>
    <mergeCell ref="A7:G7"/>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18"/>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3"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57"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8"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39" t="inlineStr">
        <is>
          <t>仕入値合計</t>
        </is>
      </c>
      <c r="K5" s="368" t="n"/>
    </row>
    <row r="6" ht="20.1" customFormat="1" customHeight="1" s="292">
      <c r="B6" t="inlineStr">
        <is>
          <t>4573383080991</t>
        </is>
      </c>
      <c r="C6" t="inlineStr">
        <is>
          <t>Lapidem PRO</t>
        </is>
      </c>
      <c r="D6" t="inlineStr">
        <is>
          <t>4573383080991</t>
        </is>
      </c>
      <c r="E6" t="inlineStr">
        <is>
          <t>《Lapidem PRO》BATH &amp; MASSAGE OIL05 (CHARGE) 500ml</t>
        </is>
      </c>
      <c r="G6" t="inlineStr">
        <is>
          <t>6</t>
        </is>
      </c>
      <c r="H6" t="n">
        <v>32</v>
      </c>
      <c r="I6" t="inlineStr">
        <is>
          <t>11550</t>
        </is>
      </c>
      <c r="J6" t="inlineStr">
        <is>
          <t>0</t>
        </is>
      </c>
    </row>
    <row r="7" ht="20.1" customFormat="1" customHeight="1" s="292">
      <c r="B7" t="inlineStr">
        <is>
          <t>4573383081950</t>
        </is>
      </c>
      <c r="C7" t="inlineStr">
        <is>
          <t>Lapidem</t>
        </is>
      </c>
      <c r="D7" t="inlineStr">
        <is>
          <t>4573383081950</t>
        </is>
      </c>
      <c r="E7" t="inlineStr">
        <is>
          <t>《Lapidem》AG MOISTURE CLEANSER 300ml</t>
        </is>
      </c>
      <c r="G7" t="inlineStr">
        <is>
          <t>12</t>
        </is>
      </c>
      <c r="H7" t="n">
        <v>32</v>
      </c>
      <c r="I7" t="inlineStr">
        <is>
          <t>2240</t>
        </is>
      </c>
      <c r="J7" t="inlineStr">
        <is>
          <t>0</t>
        </is>
      </c>
    </row>
    <row r="8" ht="19.5" customFormat="1" customHeight="1" s="308">
      <c r="A8" s="1640" t="inlineStr">
        <is>
          <t>TOTAL</t>
        </is>
      </c>
      <c r="B8" s="1521" t="n"/>
      <c r="C8" s="1521" t="n"/>
      <c r="D8" s="1521" t="n"/>
      <c r="E8" s="1521" t="n"/>
      <c r="F8" s="1521" t="n"/>
      <c r="G8" s="1522" t="n"/>
      <c r="H8" s="371">
        <f>SUM(#REF!)</f>
        <v/>
      </c>
      <c r="I8" s="1641" t="n"/>
      <c r="J8" s="1642">
        <f>SUM(#REF!)</f>
        <v/>
      </c>
      <c r="K8" s="369" t="n"/>
    </row>
    <row r="9" ht="19.5" customFormat="1" customHeight="1" s="308">
      <c r="B9" s="14" t="n"/>
      <c r="H9" s="394" t="n"/>
      <c r="I9" s="319" t="n"/>
      <c r="J9" s="1643" t="n"/>
      <c r="K9" s="369" t="n"/>
    </row>
    <row r="10" ht="19.5" customFormat="1" customHeight="1" s="308">
      <c r="A10" s="1267" t="inlineStr">
        <is>
          <t>SAMPLE/TESTER ORDER</t>
        </is>
      </c>
      <c r="B10" s="1555" t="n"/>
      <c r="C10" s="1555" t="n"/>
      <c r="D10" s="1555" t="n"/>
      <c r="E10" s="1555" t="n"/>
      <c r="F10" s="1555" t="n"/>
      <c r="G10" s="1555" t="n"/>
      <c r="H10" s="1555" t="n"/>
      <c r="I10" s="1555" t="n"/>
      <c r="J10" s="1555" t="n"/>
      <c r="K10" s="374" t="n"/>
    </row>
    <row r="11" ht="27" customFormat="1" customHeight="1" s="292">
      <c r="A11" s="1267" t="n"/>
      <c r="B11" s="1267" t="n"/>
      <c r="C11" s="1267" t="n"/>
      <c r="D11" s="1267" t="n"/>
      <c r="E11" s="1267" t="n"/>
      <c r="F11" s="1267" t="n"/>
      <c r="G11" s="1267" t="n"/>
      <c r="H11" s="1267" t="n"/>
      <c r="I11" s="1267" t="n"/>
      <c r="J11" s="1267" t="n"/>
      <c r="K11" s="374" t="n"/>
    </row>
    <row r="12" ht="19.5" customFormat="1" customHeight="1" s="1240">
      <c r="A12" s="1268" t="inlineStr">
        <is>
          <t xml:space="preserve">SAMPLE/TESTER </t>
        </is>
      </c>
      <c r="B12" s="1521" t="n"/>
      <c r="C12" s="1521" t="n"/>
      <c r="D12" s="1521" t="n"/>
      <c r="E12" s="1521" t="n"/>
      <c r="F12" s="1521" t="n"/>
      <c r="G12" s="1521" t="n"/>
      <c r="H12" s="1521" t="n"/>
      <c r="I12" s="1521" t="n"/>
      <c r="J12" s="1521" t="n"/>
      <c r="K12" s="374" t="n"/>
    </row>
    <row r="13" ht="14.25" customFormat="1" customHeight="1" s="1240">
      <c r="A13" s="335" t="inlineStr">
        <is>
          <t>INV No.</t>
        </is>
      </c>
      <c r="B13" s="81" t="inlineStr">
        <is>
          <t>Jan code</t>
        </is>
      </c>
      <c r="C13" s="336" t="inlineStr">
        <is>
          <t>Brand name</t>
        </is>
      </c>
      <c r="D13" s="336" t="n"/>
      <c r="E13" s="1264" t="inlineStr">
        <is>
          <t>Description of goods</t>
        </is>
      </c>
      <c r="F13" s="1264" t="inlineStr">
        <is>
          <t>Case Q'ty</t>
        </is>
      </c>
      <c r="G13" s="1264" t="inlineStr">
        <is>
          <t>LOT</t>
        </is>
      </c>
      <c r="H13" s="338" t="inlineStr">
        <is>
          <t>Q'ty</t>
        </is>
      </c>
      <c r="I13" s="339" t="inlineStr">
        <is>
          <t>仕入値</t>
        </is>
      </c>
      <c r="J13" s="1639" t="inlineStr">
        <is>
          <t>仕入値合計</t>
        </is>
      </c>
      <c r="K13" s="369" t="n"/>
    </row>
    <row r="14" ht="20.1" customFormat="1" customHeight="1" s="1240">
      <c r="C14" t="inlineStr">
        <is>
          <t>Lapidem TESTER</t>
        </is>
      </c>
      <c r="E14" t="inlineStr">
        <is>
          <t>Japanese towel blue  TESTER (N.C.V)</t>
        </is>
      </c>
      <c r="H14" t="n">
        <v>5</v>
      </c>
      <c r="I14" t="inlineStr">
        <is>
          <t>0</t>
        </is>
      </c>
      <c r="J14" t="inlineStr">
        <is>
          <t>0</t>
        </is>
      </c>
    </row>
    <row r="15" ht="20.1" customFormat="1" customHeight="1" s="1240">
      <c r="A15" s="1644" t="inlineStr">
        <is>
          <t>SAMPLE/TESTER TOTAL</t>
        </is>
      </c>
      <c r="B15" s="1548" t="n"/>
      <c r="C15" s="1548" t="n"/>
      <c r="D15" s="1548" t="n"/>
      <c r="E15" s="1548" t="n"/>
      <c r="F15" s="1548" t="n"/>
      <c r="G15" s="1549" t="n"/>
      <c r="H15" s="338">
        <f>SUM(#REF!)</f>
        <v/>
      </c>
      <c r="I15" s="338" t="n"/>
      <c r="J15" s="338" t="n"/>
      <c r="K15" s="366" t="n"/>
      <c r="L15" s="282" t="n"/>
      <c r="M15" s="282" t="n"/>
      <c r="N15" s="282" t="n"/>
      <c r="O15" s="282" t="n"/>
      <c r="P15" s="282" t="n"/>
      <c r="Q15" s="282" t="n"/>
    </row>
    <row r="16">
      <c r="A16" s="1284" t="n"/>
      <c r="B16" s="1193" t="n"/>
      <c r="C16" s="1284" t="n"/>
      <c r="D16" s="1284" t="n"/>
      <c r="E16" s="1284" t="n"/>
      <c r="F16" s="1284" t="n"/>
      <c r="G16" s="1284" t="n"/>
      <c r="H16" s="280" t="inlineStr">
        <is>
          <t>合計個数</t>
        </is>
      </c>
      <c r="I16" s="280" t="n"/>
      <c r="J16" s="1297" t="n"/>
      <c r="K16" s="366" t="n"/>
      <c r="L16" s="282" t="n"/>
      <c r="M16" s="282" t="n"/>
      <c r="N16" s="282" t="n"/>
      <c r="O16" s="282" t="n"/>
      <c r="P16" s="282" t="n"/>
      <c r="Q16" s="282" t="n"/>
    </row>
    <row r="17">
      <c r="A17" s="282" t="n"/>
      <c r="B17" s="1193" t="n"/>
      <c r="C17" s="282" t="n"/>
      <c r="D17" s="282" t="n"/>
      <c r="E17" s="282" t="n"/>
      <c r="F17" s="282" t="n"/>
      <c r="G17" s="282" t="n"/>
      <c r="H17" s="375">
        <f>H6+H12</f>
        <v/>
      </c>
      <c r="I17" s="280" t="n"/>
      <c r="J17" s="280" t="n"/>
      <c r="K17" s="366" t="n"/>
      <c r="L17" s="282" t="n"/>
      <c r="M17" s="282" t="n"/>
      <c r="N17" s="282" t="n"/>
      <c r="O17" s="282" t="n"/>
      <c r="P17" s="282" t="n"/>
      <c r="Q17" s="282" t="n"/>
    </row>
    <row r="18">
      <c r="A18" s="282" t="n"/>
      <c r="B18" s="1193" t="n"/>
      <c r="C18" s="282" t="n"/>
      <c r="D18" s="282" t="n"/>
      <c r="E18" s="282" t="n"/>
      <c r="F18" s="282" t="n"/>
      <c r="G18" s="282" t="n"/>
      <c r="H18" s="280" t="n"/>
      <c r="I18" s="280" t="n"/>
      <c r="J18" s="1297" t="n"/>
      <c r="K18" s="366" t="n"/>
      <c r="L18" s="282" t="n"/>
      <c r="M18" s="282" t="n"/>
      <c r="N18" s="282" t="n"/>
      <c r="O18" s="282" t="n"/>
      <c r="P18" s="282" t="n"/>
      <c r="Q18" s="282" t="n"/>
    </row>
  </sheetData>
  <autoFilter ref="A5:J14"/>
  <mergeCells count="12">
    <mergeCell ref="A4:B4"/>
    <mergeCell ref="F4:G4"/>
    <mergeCell ref="C2:E2"/>
    <mergeCell ref="A2:B2"/>
    <mergeCell ref="A8:G8"/>
    <mergeCell ref="C4:E4"/>
    <mergeCell ref="A12:J12"/>
    <mergeCell ref="A1:E1"/>
    <mergeCell ref="C3:E3"/>
    <mergeCell ref="A15:G15"/>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1"/>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3"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92" t="n"/>
      <c r="I6" s="1543">
        <f>SUM(#REF!)</f>
        <v/>
      </c>
      <c r="J6" s="1151" t="n"/>
      <c r="K6" s="1151" t="n"/>
      <c r="L6" s="1151" t="n"/>
      <c r="M6" s="1151" t="n"/>
      <c r="N6" s="1151" t="n"/>
      <c r="O6" s="1151" t="n"/>
      <c r="P6" s="1550" t="n"/>
      <c r="Q6" s="177" t="n"/>
      <c r="R6" s="13" t="n"/>
    </row>
    <row r="7" ht="20.1" customFormat="1" customHeight="1" s="15">
      <c r="B7" s="14" t="n"/>
      <c r="G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B10" t="inlineStr">
        <is>
          <t>4560438576547</t>
        </is>
      </c>
      <c r="C10" t="inlineStr">
        <is>
          <t>AISHODO TESTER</t>
        </is>
      </c>
      <c r="D10" t="inlineStr">
        <is>
          <t>《AISHODO》Maiko Moisture Facial Mask Green tea/Q10/Placenta  TESTER(N.C.V)</t>
        </is>
      </c>
      <c r="G10" t="n">
        <v>33</v>
      </c>
      <c r="H10" t="inlineStr">
        <is>
          <t>0</t>
        </is>
      </c>
      <c r="I10" t="inlineStr">
        <is>
          <t>0</t>
        </is>
      </c>
    </row>
    <row r="11">
      <c r="A11" s="1198"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ht="20.1" customHeight="1" s="1298"/>
    <row r="14" ht="20.1" customHeight="1" s="1298">
      <c r="G14" s="174" t="inlineStr">
        <is>
          <t>合計個数</t>
        </is>
      </c>
    </row>
    <row r="15">
      <c r="G15" s="194">
        <f>G6+G10</f>
        <v/>
      </c>
    </row>
    <row r="16"/>
    <row r="17"/>
    <row r="18"/>
    <row r="19" ht="15.75" customHeight="1" s="1298"/>
    <row r="20" ht="18" customHeight="1" s="1298">
      <c r="G20" s="2" t="n"/>
    </row>
    <row r="21">
      <c r="G21" s="2" t="n"/>
    </row>
  </sheetData>
  <autoFilter ref="A5:Q5">
    <sortState ref="A5:Q6">
      <sortCondition ref="G5"/>
    </sortState>
  </autoFilter>
  <mergeCells count="10">
    <mergeCell ref="A1:D1"/>
    <mergeCell ref="A4:B4"/>
    <mergeCell ref="E4:F4"/>
    <mergeCell ref="A11:F11"/>
    <mergeCell ref="A2:B2"/>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3"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195" t="n"/>
      <c r="D4" s="1540" t="n"/>
      <c r="E4" s="1138" t="n"/>
      <c r="F4" s="1540" t="n"/>
      <c r="L4" s="1545" t="n"/>
    </row>
    <row r="5" ht="15.75" customFormat="1" customHeigh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201"/>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57"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3">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2" t="inlineStr">
        <is>
          <t>仕入値合計</t>
        </is>
      </c>
    </row>
    <row r="6" ht="20.1" customFormat="1" customHeight="1" s="15">
      <c r="B6" t="inlineStr">
        <is>
          <t>4582425685056</t>
        </is>
      </c>
      <c r="C6" t="inlineStr">
        <is>
          <t>Lishan</t>
        </is>
      </c>
      <c r="D6" t="inlineStr">
        <is>
          <t>Lishan Make Keep UV Spray 250g</t>
        </is>
      </c>
      <c r="F6" t="n">
        <v>54</v>
      </c>
      <c r="G6" t="inlineStr">
        <is>
          <t>600</t>
        </is>
      </c>
      <c r="H6" t="inlineStr">
        <is>
          <t>0</t>
        </is>
      </c>
    </row>
    <row r="7" ht="20.1" customFormat="1" customHeight="1" s="15">
      <c r="B7" t="inlineStr">
        <is>
          <t>4582425685858</t>
        </is>
      </c>
      <c r="C7" t="inlineStr">
        <is>
          <t>Lishan</t>
        </is>
      </c>
      <c r="D7" t="inlineStr">
        <is>
          <t>Lishan UV Protection Spray (Additive-free) 200g</t>
        </is>
      </c>
      <c r="F7" t="n">
        <v>4</v>
      </c>
      <c r="G7" t="inlineStr">
        <is>
          <t>530</t>
        </is>
      </c>
      <c r="H7" t="inlineStr">
        <is>
          <t>0</t>
        </is>
      </c>
    </row>
    <row r="8">
      <c r="A8" s="1645" t="inlineStr">
        <is>
          <t>TOTAL</t>
        </is>
      </c>
      <c r="B8" s="1521" t="n"/>
      <c r="C8" s="1521" t="n"/>
      <c r="D8" s="1521" t="n"/>
      <c r="E8" s="1521" t="n"/>
      <c r="F8" s="170">
        <f>SUM(#REF!)</f>
        <v/>
      </c>
      <c r="G8" s="170" t="n"/>
      <c r="H8" s="1543">
        <f>SUM(#REF!)</f>
        <v/>
      </c>
    </row>
    <row r="9">
      <c r="B9" s="14" t="n"/>
      <c r="F9" s="17" t="n"/>
      <c r="G9" s="17" t="n"/>
      <c r="H9" s="1544" t="n"/>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sheetData>
  <autoFilter ref="A5:H5"/>
  <mergeCells count="8">
    <mergeCell ref="A1:D1"/>
    <mergeCell ref="A4:B4"/>
    <mergeCell ref="A2:B2"/>
    <mergeCell ref="C2:D2"/>
    <mergeCell ref="A8:E8"/>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3"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2"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195" t="inlineStr">
        <is>
          <t>2025/7/16(午前)</t>
        </is>
      </c>
      <c r="D4" s="1540" t="n"/>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C6" t="inlineStr">
        <is>
          <t>MEROS</t>
        </is>
      </c>
      <c r="D6" t="inlineStr">
        <is>
          <t>Zephyrien Mask Seal</t>
        </is>
      </c>
      <c r="G6" t="n">
        <v>4</v>
      </c>
      <c r="H6" t="inlineStr">
        <is>
          <t>1000</t>
        </is>
      </c>
      <c r="I6" t="inlineStr">
        <is>
          <t>0</t>
        </is>
      </c>
    </row>
    <row r="7" ht="20.1" customFormat="1" customHeight="1" s="15">
      <c r="C7" t="inlineStr">
        <is>
          <t>MEROS</t>
        </is>
      </c>
      <c r="D7" t="inlineStr">
        <is>
          <t>ID CARE HAIR COLOR SHAMPOO 700ml</t>
        </is>
      </c>
      <c r="G7" t="n">
        <v>54</v>
      </c>
      <c r="H7" t="inlineStr">
        <is>
          <t>1001</t>
        </is>
      </c>
      <c r="I7" t="inlineStr">
        <is>
          <t>0</t>
        </is>
      </c>
    </row>
    <row r="8" ht="20.1" customFormat="1" customHeight="1" s="15">
      <c r="A8" s="1542" t="inlineStr">
        <is>
          <t>TOTAL</t>
        </is>
      </c>
      <c r="B8" s="1521" t="n"/>
      <c r="C8" s="1521" t="n"/>
      <c r="D8" s="1521" t="n"/>
      <c r="E8" s="1521" t="n"/>
      <c r="F8" s="1522" t="n"/>
      <c r="G8" s="170">
        <f>SUM(#REF!)</f>
        <v/>
      </c>
      <c r="H8" s="170" t="n"/>
      <c r="I8" s="1543">
        <f>SUM(#REF!)</f>
        <v/>
      </c>
    </row>
    <row r="9" ht="20.1" customFormat="1" customHeight="1" s="14">
      <c r="B9" s="14" t="n"/>
      <c r="G9" s="17" t="n"/>
      <c r="H9" s="17" t="n"/>
      <c r="I9" s="1544" t="n"/>
    </row>
    <row r="10" ht="26.25" customFormat="1" customHeight="1" s="1143">
      <c r="A10" s="20" t="inlineStr">
        <is>
          <t>SAMPLE/TESTER ORDER</t>
        </is>
      </c>
      <c r="B10" s="14" t="n"/>
      <c r="G10" s="17" t="n"/>
      <c r="H10" s="17" t="n"/>
      <c r="I10" s="1544" t="n"/>
    </row>
    <row r="11" ht="20.25" customFormat="1" customHeight="1" s="1143">
      <c r="A11" s="191" t="inlineStr">
        <is>
          <t>INV No.</t>
        </is>
      </c>
      <c r="B11" s="81" t="inlineStr">
        <is>
          <t>Jan code</t>
        </is>
      </c>
      <c r="C11" s="177" t="inlineStr">
        <is>
          <t>Brand name</t>
        </is>
      </c>
      <c r="D11" s="1151" t="inlineStr">
        <is>
          <t>Description of goods</t>
        </is>
      </c>
      <c r="E11" s="1151" t="inlineStr">
        <is>
          <t>Case Q'ty</t>
        </is>
      </c>
      <c r="F11" s="1151" t="inlineStr">
        <is>
          <t>LOT</t>
        </is>
      </c>
      <c r="G11" s="192" t="inlineStr">
        <is>
          <t>Q'ty</t>
        </is>
      </c>
      <c r="H11" s="193" t="inlineStr">
        <is>
          <t>仕入値</t>
        </is>
      </c>
      <c r="I11" s="1631" t="inlineStr">
        <is>
          <t>仕入値合計</t>
        </is>
      </c>
    </row>
    <row r="12" ht="20.1" customFormat="1" customHeight="1" s="1143">
      <c r="A12" s="1117" t="inlineStr">
        <is>
          <t>SAMPLE/TESTER TOTAL</t>
        </is>
      </c>
      <c r="B12" s="1548" t="n"/>
      <c r="C12" s="1548" t="n"/>
      <c r="D12" s="1548" t="n"/>
      <c r="E12" s="1548" t="n"/>
      <c r="F12" s="1549" t="n"/>
      <c r="G12" s="194">
        <f>SUM(#REF!)</f>
        <v/>
      </c>
      <c r="H12" s="174" t="n"/>
      <c r="I12" s="1635">
        <f>SUM(#REF!)</f>
        <v/>
      </c>
      <c r="J12" s="2" t="n"/>
      <c r="K12" s="2" t="n"/>
      <c r="L12" s="2" t="n"/>
      <c r="M12" s="2" t="n"/>
      <c r="N12" s="2" t="n"/>
      <c r="O12" s="2" t="n"/>
      <c r="P12" s="2" t="n"/>
    </row>
    <row r="13" ht="20.1" customFormat="1" customHeight="1" s="1143">
      <c r="A13" s="1193" t="n"/>
      <c r="B13" s="1193" t="n"/>
      <c r="C13" s="1193" t="n"/>
      <c r="D13" s="1193" t="n"/>
      <c r="E13" s="1193" t="n"/>
      <c r="F13" s="1193" t="n"/>
      <c r="G13" s="5" t="n"/>
      <c r="H13" s="5" t="n"/>
      <c r="I13" s="5" t="n"/>
      <c r="J13" s="2" t="n"/>
      <c r="K13" s="2" t="n"/>
      <c r="L13" s="2" t="n"/>
      <c r="M13" s="2" t="n"/>
      <c r="N13" s="2" t="n"/>
      <c r="O13" s="2" t="n"/>
      <c r="P13" s="2" t="n"/>
    </row>
    <row r="14" ht="20.1" customFormat="1" customHeight="1" s="1143">
      <c r="A14" s="2" t="n"/>
      <c r="B14" s="1193" t="n"/>
      <c r="C14" s="2" t="n"/>
      <c r="D14" s="2" t="n"/>
      <c r="E14" s="2" t="n"/>
      <c r="F14" s="2" t="n"/>
      <c r="G14" s="21" t="inlineStr">
        <is>
          <t>合計個数</t>
        </is>
      </c>
      <c r="H14" s="5" t="n"/>
      <c r="I14" s="1554" t="n"/>
      <c r="J14" s="2" t="n"/>
      <c r="K14" s="2" t="n"/>
      <c r="L14" s="2" t="n"/>
      <c r="M14" s="2" t="n"/>
      <c r="N14" s="2" t="n"/>
      <c r="O14" s="2" t="n"/>
      <c r="P14" s="2" t="n"/>
    </row>
    <row r="15">
      <c r="A15" s="2" t="n"/>
      <c r="B15" s="1193" t="n"/>
      <c r="C15" s="2" t="n"/>
      <c r="D15" s="2" t="n"/>
      <c r="E15" s="2" t="n"/>
      <c r="F15" s="2" t="n"/>
      <c r="G15" s="194">
        <f>G6+G10</f>
        <v/>
      </c>
      <c r="H15" s="5" t="n"/>
      <c r="I15" s="5" t="n"/>
      <c r="J15" s="2" t="n"/>
      <c r="K15" s="2" t="n"/>
      <c r="L15" s="2" t="n"/>
      <c r="M15" s="2" t="n"/>
      <c r="N15" s="2" t="n"/>
      <c r="O15" s="2" t="n"/>
      <c r="P15" s="2" t="n"/>
    </row>
    <row r="16">
      <c r="A16" s="2" t="n"/>
      <c r="B16" s="1193" t="n"/>
      <c r="C16" s="2" t="n"/>
      <c r="D16" s="2" t="n"/>
      <c r="E16" s="2" t="n"/>
      <c r="F16" s="2" t="n"/>
      <c r="G16" s="5" t="n"/>
      <c r="H16" s="5" t="n"/>
      <c r="I16" s="1538" t="n"/>
      <c r="J16" s="2" t="n"/>
      <c r="K16" s="2" t="n"/>
      <c r="L16" s="2" t="n"/>
      <c r="M16" s="2" t="n"/>
      <c r="N16" s="2" t="n"/>
      <c r="O16" s="2" t="n"/>
      <c r="P16" s="2" t="n"/>
    </row>
  </sheetData>
  <autoFilter ref="A5:I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03.2025輸出</t>
        </is>
      </c>
      <c r="E1" s="3" t="n"/>
      <c r="F1" s="3" t="n"/>
      <c r="G1" s="4" t="n"/>
    </row>
    <row r="2" ht="12" customHeight="1" s="1298">
      <c r="A2" s="1240" t="inlineStr">
        <is>
          <t>納品日</t>
        </is>
      </c>
      <c r="C2" s="1199"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99" t="inlineStr">
        <is>
          <t>2025/03/26 （午前中）</t>
        </is>
      </c>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B10" t="inlineStr">
        <is>
          <t>4580224360549</t>
        </is>
      </c>
      <c r="C10" t="inlineStr">
        <is>
          <t>RUHAKU TESTER</t>
        </is>
      </c>
      <c r="D10" t="inlineStr">
        <is>
          <t>《RUHAKU》　Balance Lotion  TESTER(N.C.V)</t>
        </is>
      </c>
      <c r="G10" t="n">
        <v>33</v>
      </c>
      <c r="H10" t="inlineStr">
        <is>
          <t>0</t>
        </is>
      </c>
      <c r="I10" t="inlineStr">
        <is>
          <t>0</t>
        </is>
      </c>
    </row>
    <row r="11">
      <c r="A11" s="1198"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row r="14"/>
    <row r="15" ht="21" customHeight="1" s="1298"/>
    <row r="16" ht="19.5" customHeight="1" s="1298">
      <c r="G16" s="174" t="inlineStr">
        <is>
          <t>合計個数</t>
        </is>
      </c>
    </row>
    <row r="17">
      <c r="G17" s="194">
        <f>G6+G10</f>
        <v/>
      </c>
    </row>
    <row r="19" ht="15.75" customHeight="1" s="1298"/>
    <row r="20" ht="18" customHeight="1" s="1298"/>
  </sheetData>
  <autoFilter ref="A5:Q5"/>
  <mergeCells count="10">
    <mergeCell ref="A1:D1"/>
    <mergeCell ref="A4:B4"/>
    <mergeCell ref="E4:F4"/>
    <mergeCell ref="A11:F11"/>
    <mergeCell ref="A2:B2"/>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200"/>
  <sheetViews>
    <sheetView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2"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95" t="n"/>
      <c r="D4" s="1540" t="n"/>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4573152440193</t>
        </is>
      </c>
      <c r="C6" t="inlineStr">
        <is>
          <t>Olupono</t>
        </is>
      </c>
      <c r="D6" t="inlineStr">
        <is>
          <t>《Olupono》 OLUPONO　PLUS ZEN COLLECTION (HAND SOAP YUDZU)</t>
        </is>
      </c>
      <c r="F6" t="inlineStr">
        <is>
          <t>16</t>
        </is>
      </c>
      <c r="G6" t="n">
        <v>5</v>
      </c>
      <c r="H6" t="inlineStr">
        <is>
          <t>1300</t>
        </is>
      </c>
      <c r="I6" t="inlineStr">
        <is>
          <t>0</t>
        </is>
      </c>
    </row>
    <row r="7" ht="20.1" customFormat="1" customHeight="1" s="15">
      <c r="A7" s="1542" t="inlineStr">
        <is>
          <t>TOTAL</t>
        </is>
      </c>
      <c r="B7" s="1521" t="n"/>
      <c r="C7" s="1521" t="n"/>
      <c r="D7" s="1521" t="n"/>
      <c r="E7" s="1521" t="n"/>
      <c r="F7" s="1522" t="n"/>
      <c r="G7" s="170">
        <f>SUM(#REF!)</f>
        <v/>
      </c>
      <c r="H7" s="170" t="n"/>
      <c r="I7" s="1543">
        <f>SUM(#REF!)</f>
        <v/>
      </c>
    </row>
    <row r="8">
      <c r="B8" s="14" t="n"/>
      <c r="G8" s="17" t="n"/>
      <c r="H8" s="17" t="n"/>
      <c r="I8" s="1544" t="n"/>
    </row>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I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200"/>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4562496020116</t>
        </is>
      </c>
      <c r="C6" t="inlineStr">
        <is>
          <t>Emu No Shizuku</t>
        </is>
      </c>
      <c r="D6" t="inlineStr">
        <is>
          <t>《Emu No Shizuku》 Emu Oil body and skin care 100% natural.</t>
        </is>
      </c>
      <c r="F6" t="inlineStr">
        <is>
          <t>10</t>
        </is>
      </c>
      <c r="G6" t="n">
        <v>54</v>
      </c>
      <c r="H6" t="inlineStr">
        <is>
          <t>900</t>
        </is>
      </c>
      <c r="I6" t="inlineStr">
        <is>
          <t>0</t>
        </is>
      </c>
    </row>
    <row r="7">
      <c r="A7" s="1542" t="inlineStr">
        <is>
          <t>TOTAL</t>
        </is>
      </c>
      <c r="B7" s="1521" t="n"/>
      <c r="C7" s="1521" t="n"/>
      <c r="D7" s="1521" t="n"/>
      <c r="E7" s="1521" t="n"/>
      <c r="F7" s="1522" t="n"/>
      <c r="G7" s="170">
        <f>SUM(#REF!)</f>
        <v/>
      </c>
      <c r="H7" s="170" t="n"/>
      <c r="I7" s="1543">
        <f>SUM(#REF!)</f>
        <v/>
      </c>
    </row>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202"/>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5.2025輸出</t>
        </is>
      </c>
      <c r="E1" s="3" t="n"/>
      <c r="F1" s="3" t="n"/>
      <c r="G1" s="4" t="n"/>
    </row>
    <row r="2" ht="12" customHeight="1" s="1298">
      <c r="A2" s="1143" t="inlineStr">
        <is>
          <t>納品日</t>
        </is>
      </c>
      <c r="C2" s="1192"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3">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2" t="inlineStr">
        <is>
          <t>仕入値合計</t>
        </is>
      </c>
    </row>
    <row r="6" ht="20.1" customFormat="1" customHeight="1" s="15">
      <c r="B6" t="inlineStr">
        <is>
          <t>RR-CO1</t>
        </is>
      </c>
      <c r="C6" t="inlineStr">
        <is>
          <t>Chikuhodo</t>
        </is>
      </c>
      <c r="D6" t="inlineStr">
        <is>
          <t>《Chikuhodo》CONCEALER BRUSH RR-CO1</t>
        </is>
      </c>
      <c r="G6" t="n">
        <v>3</v>
      </c>
      <c r="H6" t="inlineStr">
        <is>
          <t>1100</t>
        </is>
      </c>
      <c r="I6" t="inlineStr">
        <is>
          <t>0</t>
        </is>
      </c>
    </row>
    <row r="7">
      <c r="B7" t="inlineStr">
        <is>
          <t>RR-LQ3</t>
        </is>
      </c>
      <c r="C7" t="inlineStr">
        <is>
          <t>Chikuhodo</t>
        </is>
      </c>
      <c r="D7" t="inlineStr">
        <is>
          <t>《Chikuhodo》LIQUID BRUSH RR-LQ3</t>
        </is>
      </c>
      <c r="G7" t="n">
        <v>11</v>
      </c>
      <c r="H7" t="inlineStr">
        <is>
          <t>2000</t>
        </is>
      </c>
      <c r="I7" t="inlineStr">
        <is>
          <t>0</t>
        </is>
      </c>
    </row>
    <row r="8">
      <c r="B8" t="inlineStr">
        <is>
          <t>RR-P5</t>
        </is>
      </c>
      <c r="C8" t="inlineStr">
        <is>
          <t>Chikuhodo</t>
        </is>
      </c>
      <c r="D8" t="inlineStr">
        <is>
          <t>《Chikuhodo》FACE BRUSH POWDER RR-P5</t>
        </is>
      </c>
      <c r="G8" t="n">
        <v>44</v>
      </c>
      <c r="H8" t="inlineStr">
        <is>
          <t>3700</t>
        </is>
      </c>
      <c r="I8" t="inlineStr">
        <is>
          <t>0</t>
        </is>
      </c>
    </row>
    <row r="9">
      <c r="A9" s="1568" t="inlineStr">
        <is>
          <t>TOTAL</t>
        </is>
      </c>
      <c r="B9" s="1555" t="n"/>
      <c r="C9" s="1555" t="n"/>
      <c r="D9" s="1555" t="n"/>
      <c r="E9" s="1555" t="n"/>
      <c r="F9" s="1535" t="n"/>
      <c r="G9" s="378">
        <f>SUM(#REF!)</f>
        <v/>
      </c>
      <c r="H9" s="378" t="n"/>
      <c r="I9" s="1569">
        <f>SUM(#REF!)</f>
        <v/>
      </c>
    </row>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3"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7" t="inlineStr">
        <is>
          <t>ROYAL COSMETICS 10.2024輸出</t>
        </is>
      </c>
      <c r="E1" s="3" t="n"/>
      <c r="F1" s="3" t="n"/>
      <c r="G1" s="4" t="n"/>
    </row>
    <row r="2" ht="12" customHeight="1" s="1298">
      <c r="A2" s="1143" t="inlineStr">
        <is>
          <t>納品日</t>
        </is>
      </c>
      <c r="C2" s="1192"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95" t="n">
        <v>45574</v>
      </c>
      <c r="D4" s="1540" t="n"/>
      <c r="E4" s="1138" t="n"/>
      <c r="F4" s="1540" t="n"/>
      <c r="M4" s="1545" t="n"/>
    </row>
    <row r="5" customFormat="1" s="1193">
      <c r="A5" s="383" t="n"/>
      <c r="B5" s="1105" t="n"/>
      <c r="C5" s="1106" t="n"/>
      <c r="D5" s="1115" t="n"/>
      <c r="E5" s="1107" t="n"/>
      <c r="F5" s="1108" t="n"/>
      <c r="G5" s="1109" t="n"/>
      <c r="H5" s="1110" t="n"/>
      <c r="I5" s="1646"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3">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258" t="inlineStr">
        <is>
          <t>成分</t>
        </is>
      </c>
      <c r="R5" s="1143" t="n"/>
    </row>
    <row r="6" ht="20.1" customFormat="1" customHeight="1" s="15">
      <c r="B6" t="inlineStr">
        <is>
          <t>4582394360022</t>
        </is>
      </c>
      <c r="C6" t="inlineStr">
        <is>
          <t>MAYURI</t>
        </is>
      </c>
      <c r="D6" t="inlineStr">
        <is>
          <t>《MAYURI》SQUALENE</t>
        </is>
      </c>
      <c r="F6" t="inlineStr">
        <is>
          <t>72</t>
        </is>
      </c>
      <c r="G6" t="n">
        <v>5</v>
      </c>
      <c r="H6" t="inlineStr">
        <is>
          <t>2090</t>
        </is>
      </c>
      <c r="I6" t="inlineStr">
        <is>
          <t>150480</t>
        </is>
      </c>
      <c r="J6" t="inlineStr">
        <is>
          <t>0.047</t>
        </is>
      </c>
      <c r="K6" t="inlineStr">
        <is>
          <t>10.85</t>
        </is>
      </c>
      <c r="M6" t="inlineStr">
        <is>
          <t>0.094</t>
        </is>
      </c>
      <c r="N6" t="inlineStr">
        <is>
          <t>21.7</t>
        </is>
      </c>
      <c r="O6" t="inlineStr">
        <is>
          <t>0.248</t>
        </is>
      </c>
      <c r="P6" t="inlineStr">
        <is>
          <t>17.856</t>
        </is>
      </c>
      <c r="Q6" t="inlineStr">
        <is>
          <t>スクワレン、ゼラチン、グリセリン、ビタミンE</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0"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2" t="inlineStr">
        <is>
          <t>仕入値合計</t>
        </is>
      </c>
      <c r="J10" s="189" t="n"/>
      <c r="K10" s="189" t="n"/>
      <c r="L10" s="189" t="n"/>
      <c r="M10" s="189" t="n"/>
      <c r="N10" s="189" t="n"/>
      <c r="O10" s="1647" t="n"/>
      <c r="P10" s="1550" t="n"/>
      <c r="R10" s="16" t="n"/>
    </row>
    <row r="11">
      <c r="A11" s="202" t="inlineStr">
        <is>
          <t>SAMPLE/TESTER TOTAL</t>
        </is>
      </c>
      <c r="B11" s="1630" t="n"/>
      <c r="C11" s="177" t="n"/>
      <c r="D11" s="178" t="n"/>
      <c r="E11" s="1151" t="n"/>
      <c r="F11" s="1151" t="n"/>
      <c r="G11" s="180">
        <f>SUM(#REF!)</f>
        <v/>
      </c>
      <c r="H11" s="193" t="n"/>
      <c r="I11" s="1631">
        <f>SUM(#REF!)</f>
        <v/>
      </c>
      <c r="J11" s="189" t="n"/>
      <c r="K11" s="189" t="n"/>
      <c r="L11" s="189" t="n"/>
      <c r="M11" s="189" t="n"/>
      <c r="N11" s="189" t="n"/>
      <c r="O11" s="1647"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C8" sqref="C8"/>
    </sheetView>
  </sheetViews>
  <sheetFormatPr baseColWidth="8" defaultColWidth="3.875" defaultRowHeight="11.25"/>
  <cols>
    <col width="13.125" customWidth="1" style="2" min="1" max="1"/>
    <col width="13" customWidth="1" style="1193"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3">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98" t="inlineStr">
        <is>
          <t>TOTAL</t>
        </is>
      </c>
      <c r="B10" s="1548" t="n"/>
      <c r="C10" s="1548" t="n"/>
      <c r="D10" s="1548" t="n"/>
      <c r="E10" s="1548" t="n"/>
      <c r="F10" s="1549" t="n"/>
      <c r="G10" s="170">
        <f>SUM(#REF!)</f>
        <v/>
      </c>
      <c r="H10" s="170" t="n"/>
      <c r="I10" s="1543">
        <f>SUM(#REF!)</f>
        <v/>
      </c>
      <c r="L10" s="1538" t="n"/>
      <c r="M10" s="1538" t="n"/>
      <c r="N10" s="1538" t="n"/>
      <c r="O10" s="1193" t="n"/>
      <c r="P10" s="1193" t="n"/>
      <c r="Q10" s="2" t="n"/>
      <c r="R10" s="1143" t="n"/>
      <c r="S10" s="2" t="n"/>
      <c r="T10" s="2" t="n"/>
      <c r="U10" s="2" t="n"/>
    </row>
    <row r="13" ht="20.1" customFormat="1" customHeight="1" s="7">
      <c r="A13" s="2" t="n"/>
      <c r="B13" s="1193" t="n"/>
      <c r="C13" s="2" t="n"/>
      <c r="D13" s="2" t="n"/>
      <c r="E13" s="2" t="n"/>
      <c r="F13" s="2" t="n"/>
      <c r="G13" s="254" t="inlineStr">
        <is>
          <t>合計個数</t>
        </is>
      </c>
      <c r="H13" s="5" t="n"/>
      <c r="I13" s="1538" t="n"/>
      <c r="L13" s="1538" t="n"/>
      <c r="M13" s="1538" t="n"/>
      <c r="N13" s="1538" t="n"/>
      <c r="O13" s="1193" t="n"/>
      <c r="P13" s="1193" t="n"/>
      <c r="Q13" s="2" t="n"/>
      <c r="R13" s="1143" t="n"/>
      <c r="S13" s="2" t="n"/>
      <c r="T13" s="2" t="n"/>
      <c r="U13" s="2" t="n"/>
    </row>
    <row r="14" ht="20.1" customFormat="1" customHeight="1" s="7">
      <c r="A14" s="2" t="n"/>
      <c r="B14" s="1193" t="n"/>
      <c r="C14" s="2" t="n"/>
      <c r="D14" s="2" t="n"/>
      <c r="E14" s="2" t="n"/>
      <c r="F14" s="2" t="n"/>
      <c r="G14" s="194">
        <f>G10+G6</f>
        <v/>
      </c>
      <c r="H14" s="5" t="n"/>
      <c r="I14" s="1538" t="n"/>
      <c r="L14" s="1538" t="n"/>
      <c r="M14" s="1538" t="n"/>
      <c r="N14" s="1538" t="n"/>
      <c r="O14" s="1193" t="n"/>
      <c r="P14" s="1193"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15"/>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3">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4560393650337</t>
        </is>
      </c>
      <c r="C6" t="inlineStr">
        <is>
          <t>AFURA</t>
        </is>
      </c>
      <c r="D6" t="inlineStr">
        <is>
          <t>《SKINIMALIST》GRANA AMPULE NEW!</t>
        </is>
      </c>
      <c r="F6" t="inlineStr">
        <is>
          <t>60</t>
        </is>
      </c>
      <c r="G6" t="n">
        <v>4</v>
      </c>
      <c r="H6" t="inlineStr">
        <is>
          <t>2600</t>
        </is>
      </c>
      <c r="I6" t="inlineStr">
        <is>
          <t>0</t>
        </is>
      </c>
      <c r="J6" t="inlineStr">
        <is>
          <t>0.014</t>
        </is>
      </c>
      <c r="M6" t="inlineStr">
        <is>
          <t>0</t>
        </is>
      </c>
      <c r="N6" t="inlineStr">
        <is>
          <t>0</t>
        </is>
      </c>
      <c r="O6" t="inlineStr">
        <is>
          <t>0.1</t>
        </is>
      </c>
      <c r="P6" t="inlineStr">
        <is>
          <t>0</t>
        </is>
      </c>
      <c r="Q6"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t>
        </is>
      </c>
    </row>
    <row r="7" ht="20.1" customFormat="1" customHeight="1" s="15">
      <c r="B7" t="inlineStr">
        <is>
          <t>4560393650092</t>
        </is>
      </c>
      <c r="C7" t="inlineStr">
        <is>
          <t>AFURA</t>
        </is>
      </c>
      <c r="D7" t="inlineStr">
        <is>
          <t>《B-10》MESO BODY &amp; LEG CREAM</t>
        </is>
      </c>
      <c r="F7" t="inlineStr">
        <is>
          <t>35</t>
        </is>
      </c>
      <c r="G7" t="n">
        <v>4</v>
      </c>
      <c r="H7" t="inlineStr">
        <is>
          <t>3500</t>
        </is>
      </c>
      <c r="I7" t="inlineStr">
        <is>
          <t>0</t>
        </is>
      </c>
      <c r="J7" t="inlineStr">
        <is>
          <t>0.029</t>
        </is>
      </c>
      <c r="K7" t="inlineStr">
        <is>
          <t>6.5</t>
        </is>
      </c>
      <c r="M7" t="inlineStr">
        <is>
          <t>0</t>
        </is>
      </c>
      <c r="N7" t="inlineStr">
        <is>
          <t>0</t>
        </is>
      </c>
      <c r="O7" t="inlineStr">
        <is>
          <t>0.18</t>
        </is>
      </c>
      <c r="P7" t="inlineStr">
        <is>
          <t>0</t>
        </is>
      </c>
      <c r="Q7" t="inlineStr">
        <is>
          <t>別添</t>
        </is>
      </c>
    </row>
    <row r="8" ht="33" customHeight="1" s="1298">
      <c r="A8" s="1198"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ht="15" customHeight="1" s="1298">
      <c r="B9" s="14" t="n"/>
      <c r="G9" s="17" t="n"/>
      <c r="H9" s="17" t="n"/>
      <c r="I9" s="1544" t="n"/>
      <c r="J9" s="19" t="n"/>
      <c r="K9" s="19" t="n"/>
      <c r="L9" s="1544" t="n"/>
      <c r="M9" s="1544" t="n"/>
      <c r="N9" s="1544" t="n"/>
      <c r="O9" s="14" t="n"/>
      <c r="P9" s="14" t="n"/>
      <c r="R9" s="13" t="n"/>
    </row>
    <row r="10" ht="15" customHeight="1" s="1298">
      <c r="A10" s="20" t="inlineStr">
        <is>
          <t>SAMPLE/TESTER ORDER (INTERCHARM MOSCOW 出展用）</t>
        </is>
      </c>
      <c r="B10" s="14" t="n"/>
      <c r="C10" s="15" t="n"/>
      <c r="D10" s="15" t="n"/>
      <c r="E10" s="15" t="n"/>
      <c r="F10" s="15" t="n"/>
      <c r="G10" s="17" t="n"/>
      <c r="H10" s="17" t="n"/>
      <c r="I10" s="1544" t="n"/>
    </row>
    <row r="11" ht="21.95" customHeight="1" s="1298">
      <c r="A11" s="196" t="n"/>
      <c r="B11" s="1630" t="inlineStr">
        <is>
          <t>Jan code</t>
        </is>
      </c>
      <c r="C11" s="177" t="inlineStr">
        <is>
          <t>Brand name</t>
        </is>
      </c>
      <c r="D11" s="178" t="inlineStr">
        <is>
          <t>Description of goods</t>
        </is>
      </c>
      <c r="E11" s="1258" t="inlineStr">
        <is>
          <t>Case Q'ty</t>
        </is>
      </c>
      <c r="F11" s="1258" t="inlineStr">
        <is>
          <t>LOT</t>
        </is>
      </c>
      <c r="G11" s="194" t="inlineStr">
        <is>
          <t>Q'ty</t>
        </is>
      </c>
      <c r="H11" s="175" t="inlineStr">
        <is>
          <t>仕入値</t>
        </is>
      </c>
      <c r="I11" s="1632" t="inlineStr">
        <is>
          <t>仕入値合計</t>
        </is>
      </c>
    </row>
    <row r="12" ht="21.95" customHeight="1" s="1298">
      <c r="B12" t="inlineStr">
        <is>
          <t>4560393650306</t>
        </is>
      </c>
      <c r="C12" t="inlineStr">
        <is>
          <t>AFURA TESTER</t>
        </is>
      </c>
      <c r="D12" t="inlineStr">
        <is>
          <t>《SKINIMALIST》ESSENCE RICH LOTION TESTER (N.C.V)</t>
        </is>
      </c>
      <c r="G12" t="n">
        <v>333</v>
      </c>
      <c r="H12" t="inlineStr">
        <is>
          <t>0</t>
        </is>
      </c>
      <c r="I12" t="inlineStr">
        <is>
          <t>0</t>
        </is>
      </c>
    </row>
    <row r="13">
      <c r="A13" s="202" t="inlineStr">
        <is>
          <t>SAMPLE/TESTER TOTAL</t>
        </is>
      </c>
      <c r="B13" s="1630" t="n"/>
      <c r="C13" s="177" t="n"/>
      <c r="D13" s="178" t="n"/>
      <c r="E13" s="1151" t="n"/>
      <c r="F13" s="1151" t="n"/>
      <c r="G13" s="180">
        <f>SUM(#REF!)</f>
        <v/>
      </c>
      <c r="H13" s="193" t="n"/>
      <c r="I13" s="1631">
        <f>SUM(#REF!)</f>
        <v/>
      </c>
    </row>
    <row r="14">
      <c r="G14" s="21" t="inlineStr">
        <is>
          <t>合計個数</t>
        </is>
      </c>
    </row>
    <row r="15">
      <c r="G15" s="144">
        <f>G6+G10</f>
        <v/>
      </c>
    </row>
  </sheetData>
  <autoFilter ref="A5:Q6"/>
  <mergeCells count="9">
    <mergeCell ref="A1:D1"/>
    <mergeCell ref="A4:B4"/>
    <mergeCell ref="E4:F4"/>
    <mergeCell ref="A3:B3"/>
    <mergeCell ref="A2:B2"/>
    <mergeCell ref="C2:D2"/>
    <mergeCell ref="A8:F8"/>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3"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2.5" customFormat="1" customHeight="1" s="15">
      <c r="C6" t="inlineStr">
        <is>
          <t>Cosmepro</t>
        </is>
      </c>
      <c r="D6" t="inlineStr">
        <is>
          <t>《Cosmepro》Premium Fruit Sorbet Body Massage Salt Grape Fruits..</t>
        </is>
      </c>
      <c r="F6" t="inlineStr">
        <is>
          <t>24</t>
        </is>
      </c>
      <c r="G6" t="n">
        <v>54</v>
      </c>
      <c r="H6" t="inlineStr">
        <is>
          <t>600</t>
        </is>
      </c>
      <c r="I6" t="inlineStr">
        <is>
          <t>43200</t>
        </is>
      </c>
      <c r="J6" t="inlineStr">
        <is>
          <t>0.028</t>
        </is>
      </c>
      <c r="K6" t="inlineStr">
        <is>
          <t>13</t>
        </is>
      </c>
      <c r="M6" t="inlineStr">
        <is>
          <t>0.028</t>
        </is>
      </c>
      <c r="N6" t="inlineStr">
        <is>
          <t>13</t>
        </is>
      </c>
      <c r="O6" t="inlineStr">
        <is>
          <t>0.52</t>
        </is>
      </c>
      <c r="P6" t="inlineStr">
        <is>
          <t>37.44</t>
        </is>
      </c>
      <c r="Q6" t="inlineStr">
        <is>
          <t>別添</t>
        </is>
      </c>
    </row>
    <row r="7" ht="27" customFormat="1" customHeight="1" s="15">
      <c r="A7" s="1198"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7" customHeight="1" s="1298">
      <c r="B8" s="14" t="n"/>
      <c r="G8" s="17" t="n"/>
      <c r="H8" s="17" t="n"/>
      <c r="I8" s="1544" t="n"/>
      <c r="J8" s="19" t="n"/>
      <c r="K8" s="19" t="n"/>
      <c r="L8" s="1544" t="n"/>
      <c r="M8" s="1544" t="n"/>
      <c r="N8" s="1544" t="n"/>
      <c r="O8" s="14" t="n"/>
      <c r="P8" s="14" t="n"/>
      <c r="R8" s="13" t="n"/>
    </row>
    <row r="9">
      <c r="A9" s="36" t="inlineStr">
        <is>
          <t>SAMPLE/TESTER ORDER</t>
        </is>
      </c>
    </row>
    <row r="10" ht="18.75" customHeight="1" s="1298">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C11" t="inlineStr">
        <is>
          <t>Cosmepro TESTER</t>
        </is>
      </c>
      <c r="D11" t="inlineStr">
        <is>
          <t>《Cosmepro》Premium Fruit Sorbet Body Massage Blueberry. TESTER (N.C.V)</t>
        </is>
      </c>
      <c r="G11" t="n">
        <v>3</v>
      </c>
      <c r="H11" t="inlineStr">
        <is>
          <t>0</t>
        </is>
      </c>
      <c r="I11" t="inlineStr">
        <is>
          <t>0</t>
        </is>
      </c>
    </row>
    <row r="12" ht="17.25" customHeight="1" s="1298">
      <c r="C12" t="inlineStr">
        <is>
          <t>Cosmepro TESTER</t>
        </is>
      </c>
      <c r="D12" t="inlineStr">
        <is>
          <t>《Cosmepro》Premium Fruit Sorbet Body Massage Salt Papaya. TESTER (N.C.V)</t>
        </is>
      </c>
      <c r="G12" t="n">
        <v>44</v>
      </c>
      <c r="H12" t="inlineStr">
        <is>
          <t>0</t>
        </is>
      </c>
      <c r="I12" t="inlineStr">
        <is>
          <t>0</t>
        </is>
      </c>
    </row>
    <row r="13" ht="23.25" customHeight="1" s="1298">
      <c r="A13" s="1278" t="inlineStr">
        <is>
          <t>TOTAL</t>
        </is>
      </c>
      <c r="B13" s="1648" t="n"/>
      <c r="C13" s="1648" t="n"/>
      <c r="D13" s="1648" t="n"/>
      <c r="E13" s="1648" t="n"/>
      <c r="F13" s="1649" t="n"/>
      <c r="G13" s="63">
        <f>SUM(#REF!)</f>
        <v/>
      </c>
      <c r="H13" s="208" t="n">
        <v>0</v>
      </c>
      <c r="I13" s="1631">
        <f>G10*H10</f>
        <v/>
      </c>
    </row>
    <row r="14"/>
    <row r="15">
      <c r="G15" s="5" t="inlineStr">
        <is>
          <t>合計個数</t>
        </is>
      </c>
    </row>
    <row r="16">
      <c r="G16" s="62">
        <f>G10+G6</f>
        <v/>
      </c>
    </row>
  </sheetData>
  <autoFilter ref="A5:Q6"/>
  <mergeCells count="10">
    <mergeCell ref="A1:D1"/>
    <mergeCell ref="A4:B4"/>
    <mergeCell ref="E4:F4"/>
    <mergeCell ref="A3:B3"/>
    <mergeCell ref="A2:B2"/>
    <mergeCell ref="C2:D2"/>
    <mergeCell ref="A13:F13"/>
    <mergeCell ref="C3:D3"/>
    <mergeCell ref="A7:F7"/>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200"/>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C6" t="inlineStr">
        <is>
          <t>HANAKO</t>
        </is>
      </c>
      <c r="D6" t="inlineStr">
        <is>
          <t>Delicate Zone Cosme Vagina wash</t>
        </is>
      </c>
      <c r="F6" t="inlineStr">
        <is>
          <t>1~12</t>
        </is>
      </c>
      <c r="G6" t="n">
        <v>4</v>
      </c>
      <c r="H6" t="inlineStr">
        <is>
          <t>2139</t>
        </is>
      </c>
      <c r="I6" t="inlineStr">
        <is>
          <t>0</t>
        </is>
      </c>
      <c r="J6" t="inlineStr">
        <is>
          <t>0.04</t>
        </is>
      </c>
      <c r="K6" t="inlineStr">
        <is>
          <t>16.3</t>
        </is>
      </c>
      <c r="M6" t="inlineStr">
        <is>
          <t>0</t>
        </is>
      </c>
      <c r="N6" t="inlineStr">
        <is>
          <t>0</t>
        </is>
      </c>
      <c r="O6" t="inlineStr">
        <is>
          <t>0.201</t>
        </is>
      </c>
      <c r="P6" t="inlineStr">
        <is>
          <t>0</t>
        </is>
      </c>
      <c r="Q6" t="inlineStr">
        <is>
          <t>別添資料</t>
        </is>
      </c>
    </row>
    <row r="7" ht="20.1" customFormat="1" customHeight="1" s="15">
      <c r="A7" s="1198"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c r="B8" s="14" t="n"/>
      <c r="G8" s="17" t="n"/>
      <c r="H8" s="17" t="n"/>
      <c r="I8" s="1544" t="n"/>
      <c r="J8" s="19" t="n"/>
      <c r="K8" s="19" t="n"/>
      <c r="L8" s="1544" t="n"/>
      <c r="M8" s="1544" t="n"/>
      <c r="N8" s="1544" t="n"/>
      <c r="O8" s="14" t="n"/>
      <c r="P8" s="14" t="n"/>
      <c r="R8" s="13" t="n"/>
    </row>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5:Q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278" t="inlineStr">
        <is>
          <t>TOTAL</t>
        </is>
      </c>
      <c r="B6" s="1648" t="n"/>
      <c r="C6" s="1648" t="n"/>
      <c r="D6" s="1648" t="n"/>
      <c r="E6" s="1648" t="n"/>
      <c r="F6" s="1649" t="n"/>
      <c r="G6" s="64">
        <f>SUM(#REF!)</f>
        <v/>
      </c>
      <c r="H6" s="64" t="n"/>
      <c r="I6" s="1650">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4"/>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99"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99" t="inlineStr">
        <is>
          <t>2025/9/3 （午前中）</t>
        </is>
      </c>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c r="E8" s="2" t="inlineStr">
        <is>
          <t> </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98"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20.1" customHeight="1" s="1298">
      <c r="G13" s="174" t="inlineStr">
        <is>
          <t>合計個数</t>
        </is>
      </c>
    </row>
    <row r="14" ht="20.1" customHeight="1" s="1298">
      <c r="G14" s="194">
        <f>G6+G10</f>
        <v/>
      </c>
    </row>
    <row r="19" ht="15.75" customHeight="1" s="1298"/>
    <row r="20" ht="18" customHeight="1" s="129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14"/>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99"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01" t="inlineStr">
        <is>
          <t>2025/9/3 （午前中）</t>
        </is>
      </c>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98"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15.75" customHeight="1" s="1298">
      <c r="G13" s="174" t="inlineStr">
        <is>
          <t>合計個数</t>
        </is>
      </c>
    </row>
    <row r="14" ht="18" customHeight="1" s="1298">
      <c r="G14" s="194">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8"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c r="J5" s="1092" t="inlineStr">
        <is>
          <t>ケース容積</t>
        </is>
      </c>
      <c r="K5" s="1092" t="inlineStr">
        <is>
          <t>ケース重量</t>
        </is>
      </c>
      <c r="L5" s="1651" t="inlineStr">
        <is>
          <t>ケース数量</t>
        </is>
      </c>
      <c r="M5" s="1651" t="inlineStr">
        <is>
          <t>合計容積</t>
        </is>
      </c>
      <c r="N5" s="1651" t="inlineStr">
        <is>
          <t>合計重量</t>
        </is>
      </c>
      <c r="O5" s="284" t="inlineStr">
        <is>
          <t>Unit N/W(kg)</t>
        </is>
      </c>
      <c r="P5" s="284" t="inlineStr">
        <is>
          <t>Total N/W(kg)</t>
        </is>
      </c>
      <c r="Q5" s="284" t="inlineStr">
        <is>
          <t>成分</t>
        </is>
      </c>
      <c r="R5" s="1240" t="n"/>
    </row>
    <row r="6" ht="20.1" customFormat="1" customHeight="1" s="292">
      <c r="A6" s="1389" t="inlineStr">
        <is>
          <t>TOTAL</t>
        </is>
      </c>
      <c r="B6" s="1548" t="n"/>
      <c r="C6" s="1548" t="n"/>
      <c r="D6" s="1548" t="n"/>
      <c r="E6" s="1548" t="n"/>
      <c r="F6" s="1549" t="n"/>
      <c r="G6" s="315">
        <f>SUM(#REF!)</f>
        <v/>
      </c>
      <c r="H6" s="315" t="n"/>
      <c r="I6" s="1624">
        <f>SUM(#REF!)</f>
        <v/>
      </c>
      <c r="J6" s="1279" t="n"/>
      <c r="K6" s="1279" t="n"/>
      <c r="L6" s="1279" t="n"/>
      <c r="M6" s="1279" t="n"/>
      <c r="N6" s="1279" t="n"/>
      <c r="O6" s="1279" t="n"/>
      <c r="P6" s="1652" t="n"/>
      <c r="Q6" s="291" t="n"/>
      <c r="R6" s="1095" t="n"/>
    </row>
    <row r="7" ht="20.1" customFormat="1" customHeight="1" s="292">
      <c r="B7" s="308" t="n"/>
      <c r="G7" s="319" t="n"/>
      <c r="H7" s="319" t="n"/>
      <c r="I7" s="1486" t="n"/>
      <c r="J7" s="325" t="n"/>
      <c r="K7" s="325" t="n"/>
      <c r="L7" s="1486" t="n"/>
      <c r="M7" s="1486" t="n"/>
      <c r="N7" s="1486" t="n"/>
      <c r="O7" s="308" t="n"/>
      <c r="P7" s="308" t="n"/>
      <c r="R7" s="1095" t="n"/>
    </row>
    <row r="8" ht="20.1" customFormat="1" customHeight="1" s="292">
      <c r="A8" s="370" t="inlineStr">
        <is>
          <t>SAMPLE/TESTER ORDER</t>
        </is>
      </c>
      <c r="B8" s="308" t="n"/>
      <c r="G8" s="319" t="n"/>
      <c r="H8" s="319" t="n"/>
      <c r="I8" s="1486" t="n"/>
      <c r="J8" s="325" t="n"/>
      <c r="K8" s="325" t="n"/>
      <c r="L8" s="1486" t="n"/>
      <c r="M8" s="1486" t="n"/>
      <c r="N8" s="1486" t="n"/>
      <c r="O8" s="308" t="n"/>
      <c r="P8" s="308" t="n"/>
      <c r="R8" s="1095" t="n"/>
    </row>
    <row r="9" ht="34.5" customFormat="1" customHeight="1" s="292">
      <c r="A9" s="282" t="inlineStr">
        <is>
          <t>納品先</t>
        </is>
      </c>
      <c r="B9" s="308" t="n"/>
      <c r="C9" s="1286" t="inlineStr">
        <is>
          <t>〒980-0811 仙台市青葉区一番町2丁目1-2
NMF仙台青葉通りビル8階　センコン物流㈱　アリニナ　クリスティーナ　宛て</t>
        </is>
      </c>
      <c r="D9" s="1555" t="n"/>
      <c r="G9" s="319" t="n"/>
      <c r="H9" s="319" t="n"/>
      <c r="I9" s="1486" t="n"/>
      <c r="J9" s="325" t="n"/>
      <c r="K9" s="325" t="n"/>
      <c r="L9" s="1486" t="n"/>
      <c r="M9" s="1486" t="n"/>
      <c r="N9" s="1486" t="n"/>
      <c r="O9" s="308" t="n"/>
      <c r="P9" s="308" t="n"/>
      <c r="R9" s="1095" t="n"/>
    </row>
    <row r="10" ht="20.1" customFormat="1" customHeight="1" s="1284">
      <c r="A10" s="401" t="inlineStr">
        <is>
          <t>INV No.</t>
        </is>
      </c>
      <c r="B10" s="1091" t="inlineStr">
        <is>
          <t>Jan code</t>
        </is>
      </c>
      <c r="C10" s="402" t="inlineStr">
        <is>
          <t>Brand name</t>
        </is>
      </c>
      <c r="D10" s="284" t="inlineStr">
        <is>
          <t>Description of goods</t>
        </is>
      </c>
      <c r="E10" s="284" t="inlineStr">
        <is>
          <t>Case Q'ty</t>
        </is>
      </c>
      <c r="F10" s="284" t="inlineStr">
        <is>
          <t>LOT</t>
        </is>
      </c>
      <c r="G10" s="403" t="inlineStr">
        <is>
          <t>Q'ty</t>
        </is>
      </c>
      <c r="H10" s="286" t="inlineStr">
        <is>
          <t>仕入値</t>
        </is>
      </c>
      <c r="I10" s="1622" t="inlineStr">
        <is>
          <t>仕入値合計</t>
        </is>
      </c>
      <c r="J10" s="1096" t="inlineStr">
        <is>
          <t>ケース容積</t>
        </is>
      </c>
      <c r="K10" s="1096" t="inlineStr">
        <is>
          <t>ケース重量</t>
        </is>
      </c>
      <c r="L10" s="1653" t="inlineStr">
        <is>
          <t>ケース数量</t>
        </is>
      </c>
      <c r="M10" s="1653" t="inlineStr">
        <is>
          <t>合計容積</t>
        </is>
      </c>
      <c r="N10" s="1653" t="inlineStr">
        <is>
          <t>合計重量</t>
        </is>
      </c>
      <c r="O10" s="401" t="inlineStr">
        <is>
          <t>Unit N/W(kg)</t>
        </is>
      </c>
      <c r="P10" s="401" t="inlineStr">
        <is>
          <t>Total N/W(kg)</t>
        </is>
      </c>
      <c r="Q10" s="284" t="inlineStr">
        <is>
          <t>成分</t>
        </is>
      </c>
      <c r="R10" s="1240" t="n"/>
    </row>
    <row r="11" ht="26.25" customFormat="1" customHeight="1" s="1240">
      <c r="A11" s="1654" t="inlineStr">
        <is>
          <t>SAMPLE/TESTER TOTAL</t>
        </is>
      </c>
      <c r="B11" s="1521" t="n"/>
      <c r="C11" s="1521" t="n"/>
      <c r="D11" s="1521" t="n"/>
      <c r="E11" s="1521" t="n"/>
      <c r="F11" s="1522" t="n"/>
      <c r="G11" s="285">
        <f>SUM(#REF!)</f>
        <v/>
      </c>
      <c r="H11" s="403" t="n"/>
      <c r="I11" s="1627">
        <f>SUM(#REF!)</f>
        <v/>
      </c>
      <c r="J11" s="1092" t="n"/>
      <c r="K11" s="1092" t="n"/>
      <c r="L11" s="1651" t="n"/>
      <c r="M11" s="1651" t="n"/>
      <c r="N11" s="1651" t="n"/>
      <c r="O11" s="284" t="n"/>
      <c r="P11" s="284" t="n"/>
      <c r="Q11" s="1098" t="n"/>
      <c r="S11" s="282" t="n"/>
      <c r="T11" s="282" t="n"/>
      <c r="U11" s="282"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3"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3">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Height="1" s="1298">
      <c r="A10" s="1198" t="inlineStr">
        <is>
          <t>TOTAL</t>
        </is>
      </c>
      <c r="B10" s="1548" t="n"/>
      <c r="C10" s="1548" t="n"/>
      <c r="D10" s="1548" t="n"/>
      <c r="E10" s="1548" t="n"/>
      <c r="F10" s="1549" t="n"/>
      <c r="G10" s="170">
        <f>SUM(#REF!)</f>
        <v/>
      </c>
      <c r="H10" s="170" t="n"/>
      <c r="I10" s="1543">
        <f>SUM(#REF!)</f>
        <v/>
      </c>
    </row>
    <row r="13" ht="20.1" customHeight="1" s="1298">
      <c r="G13" s="254" t="inlineStr">
        <is>
          <t>合計個数</t>
        </is>
      </c>
    </row>
    <row r="14" ht="20.1" customHeight="1" s="1298">
      <c r="G14" s="194">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14"/>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3"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3">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198" t="inlineStr">
        <is>
          <t>TOTAL</t>
        </is>
      </c>
      <c r="B6" s="1548" t="n"/>
      <c r="C6" s="1548" t="n"/>
      <c r="D6" s="1548" t="n"/>
      <c r="E6" s="1548" t="n"/>
      <c r="F6" s="1549" t="n"/>
      <c r="G6" s="341">
        <f>SUM(#REF!)</f>
        <v/>
      </c>
      <c r="H6" s="170" t="n"/>
      <c r="I6" s="1543">
        <f>SUM(#REF!)</f>
        <v/>
      </c>
    </row>
    <row r="7" ht="20.1" customFormat="1" customHeight="1" s="15">
      <c r="B7" s="14" t="n"/>
      <c r="G7" s="17" t="n"/>
      <c r="H7" s="17" t="n"/>
      <c r="I7" s="1544"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98" t="inlineStr">
        <is>
          <t>TOTAL</t>
        </is>
      </c>
      <c r="B10" s="1548" t="n"/>
      <c r="C10" s="1548" t="n"/>
      <c r="D10" s="1548" t="n"/>
      <c r="E10" s="1548" t="n"/>
      <c r="F10" s="1549" t="n"/>
      <c r="G10" s="170">
        <f>SUM(#REF!)</f>
        <v/>
      </c>
      <c r="H10" s="170" t="n"/>
      <c r="I10" s="1543">
        <f>SUM(#REF!)</f>
        <v/>
      </c>
      <c r="J10" s="2" t="n"/>
      <c r="K10" s="2" t="n"/>
      <c r="L10" s="2" t="n"/>
    </row>
    <row r="13" ht="20.1" customFormat="1" customHeight="1" s="7">
      <c r="A13" s="2" t="n"/>
      <c r="B13" s="1193" t="n"/>
      <c r="C13" s="2" t="n"/>
      <c r="D13" s="2" t="n"/>
      <c r="E13" s="2" t="n"/>
      <c r="F13" s="2" t="n"/>
      <c r="G13" s="254" t="inlineStr">
        <is>
          <t>合計個数</t>
        </is>
      </c>
      <c r="H13" s="5" t="n"/>
      <c r="I13" s="1538" t="n"/>
      <c r="J13" s="2" t="n"/>
      <c r="K13" s="2" t="n"/>
      <c r="L13" s="2" t="n"/>
    </row>
    <row r="14" ht="20.1" customFormat="1" customHeight="1" s="7">
      <c r="A14" s="2" t="n"/>
      <c r="B14" s="1193" t="n"/>
      <c r="C14" s="2" t="n"/>
      <c r="D14" s="2" t="n"/>
      <c r="E14" s="2" t="n"/>
      <c r="F14" s="2" t="n"/>
      <c r="G14" s="194">
        <f>G10+G6</f>
        <v/>
      </c>
      <c r="H14" s="5" t="n"/>
      <c r="I14" s="1538" t="n"/>
      <c r="J14" s="2" t="n"/>
      <c r="K14" s="2" t="n"/>
      <c r="L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21"/>
  <sheetViews>
    <sheetView view="pageBreakPreview" zoomScale="120" zoomScaleNormal="100" zoomScaleSheetLayoutView="120" workbookViewId="0">
      <selection activeCell="C7" sqref="C7"/>
    </sheetView>
  </sheetViews>
  <sheetFormatPr baseColWidth="8" defaultColWidth="3.875" defaultRowHeight="11.25"/>
  <cols>
    <col width="6" customWidth="1" style="2" min="1" max="1"/>
    <col width="12.375" customWidth="1" style="1193"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57" t="inlineStr">
        <is>
          <t>ROYAL COSMETICS 09.2025輸出</t>
        </is>
      </c>
      <c r="E1" s="3" t="n"/>
      <c r="F1" s="3" t="n"/>
      <c r="G1" s="4" t="n"/>
    </row>
    <row r="2" ht="12" customHeight="1" s="1298">
      <c r="A2" s="1158"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3">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B6" t="inlineStr">
        <is>
          <t>4953035039001</t>
        </is>
      </c>
      <c r="C6" t="inlineStr">
        <is>
          <t>CBON</t>
        </is>
      </c>
      <c r="D6" t="inlineStr">
        <is>
          <t>《CBON》 FACIALIST SKIN  CONDITIONER Q</t>
        </is>
      </c>
      <c r="F6" t="inlineStr">
        <is>
          <t>30</t>
        </is>
      </c>
      <c r="G6" t="n">
        <v>2</v>
      </c>
      <c r="H6" t="inlineStr">
        <is>
          <t>1750</t>
        </is>
      </c>
      <c r="I6" t="inlineStr">
        <is>
          <t>0</t>
        </is>
      </c>
    </row>
    <row r="7" ht="20.1" customFormat="1" customHeight="1" s="15">
      <c r="B7" t="inlineStr">
        <is>
          <t>4953035038998</t>
        </is>
      </c>
      <c r="C7" t="inlineStr">
        <is>
          <t>CBON</t>
        </is>
      </c>
      <c r="D7" t="inlineStr">
        <is>
          <t>《CBON》 FACIALIST DUAL MOIST LOTION (300ml)</t>
        </is>
      </c>
      <c r="F7" t="inlineStr">
        <is>
          <t>30</t>
        </is>
      </c>
      <c r="G7" t="n">
        <v>43</v>
      </c>
      <c r="H7" t="inlineStr">
        <is>
          <t>4550</t>
        </is>
      </c>
      <c r="I7" t="inlineStr">
        <is>
          <t>0</t>
        </is>
      </c>
    </row>
    <row r="8" ht="20.1" customFormat="1" customHeight="1" s="14">
      <c r="B8" t="inlineStr">
        <is>
          <t>4953035038981</t>
        </is>
      </c>
      <c r="C8" t="inlineStr">
        <is>
          <t>CBON</t>
        </is>
      </c>
      <c r="D8" t="inlineStr">
        <is>
          <t>《CBON》 FACIALIST DUAL MOIST LOTION Q  (120ml)</t>
        </is>
      </c>
      <c r="F8" t="inlineStr">
        <is>
          <t>30</t>
        </is>
      </c>
      <c r="G8" t="n">
        <v>43</v>
      </c>
      <c r="H8" t="inlineStr">
        <is>
          <t>2100</t>
        </is>
      </c>
      <c r="I8" t="inlineStr">
        <is>
          <t>0</t>
        </is>
      </c>
    </row>
    <row r="9" ht="20.1" customFormat="1" customHeight="1" s="15">
      <c r="B9" t="inlineStr">
        <is>
          <t>4953035036499</t>
        </is>
      </c>
      <c r="C9" t="inlineStr">
        <is>
          <t>CBON</t>
        </is>
      </c>
      <c r="D9" t="inlineStr">
        <is>
          <t>《CBON》 ABILITY MOIST GEL</t>
        </is>
      </c>
      <c r="F9" t="inlineStr">
        <is>
          <t>30</t>
        </is>
      </c>
      <c r="G9" t="n">
        <v>653</v>
      </c>
      <c r="H9" t="inlineStr">
        <is>
          <t>1750</t>
        </is>
      </c>
      <c r="I9" t="inlineStr">
        <is>
          <t>0</t>
        </is>
      </c>
    </row>
    <row r="10" ht="20.25" customFormat="1" customHeight="1" s="1143">
      <c r="A10" s="1198" t="inlineStr">
        <is>
          <t>TOTAL</t>
        </is>
      </c>
      <c r="B10" s="1548" t="n"/>
      <c r="C10" s="1548" t="n"/>
      <c r="D10" s="1548" t="n"/>
      <c r="E10" s="1548" t="n"/>
      <c r="F10" s="1549" t="n"/>
      <c r="G10" s="83">
        <f>SUM(#REF!)</f>
        <v/>
      </c>
      <c r="H10" s="92" t="n"/>
      <c r="I10" s="1552">
        <f>SUM(#REF!)</f>
        <v/>
      </c>
    </row>
    <row r="11" ht="20.1" customFormat="1" customHeight="1" s="1143">
      <c r="B11" s="14" t="n"/>
      <c r="G11" s="17" t="n"/>
      <c r="H11" s="17" t="n"/>
      <c r="I11" s="1544" t="n"/>
    </row>
    <row r="12" ht="20.1" customFormat="1" customHeight="1" s="1143">
      <c r="A12" s="20" t="inlineStr">
        <is>
          <t>SAMPLE/TESTER ORDER</t>
        </is>
      </c>
      <c r="C12" s="15" t="n"/>
      <c r="D12" s="15" t="n"/>
      <c r="E12" s="15" t="n"/>
      <c r="F12" s="15" t="n"/>
    </row>
    <row r="13" ht="20.1" customFormat="1" customHeight="1" s="1143">
      <c r="A13" s="156" t="inlineStr">
        <is>
          <t>INV No.</t>
        </is>
      </c>
      <c r="B13" s="81" t="inlineStr">
        <is>
          <t>Jan code</t>
        </is>
      </c>
      <c r="C13" s="82" t="inlineStr">
        <is>
          <t>Brand name</t>
        </is>
      </c>
      <c r="D13" s="1155" t="inlineStr">
        <is>
          <t>Description of goods</t>
        </is>
      </c>
      <c r="E13" s="1155" t="inlineStr">
        <is>
          <t>Case Q'ty</t>
        </is>
      </c>
      <c r="F13" s="1155" t="inlineStr">
        <is>
          <t>LOT</t>
        </is>
      </c>
      <c r="G13" s="100" t="inlineStr">
        <is>
          <t>Q'ty</t>
        </is>
      </c>
      <c r="H13" s="94" t="inlineStr">
        <is>
          <t>仕入値</t>
        </is>
      </c>
      <c r="I13" s="1552" t="inlineStr">
        <is>
          <t>仕入値合計</t>
        </is>
      </c>
    </row>
    <row r="14">
      <c r="C14" t="inlineStr">
        <is>
          <t>CBON　SAMPLE</t>
        </is>
      </c>
      <c r="D14" t="inlineStr">
        <is>
          <t>《CBON》 ABILITY UV PROTECT BASE  (mini sample) (N.C.V)</t>
        </is>
      </c>
      <c r="G14" t="n">
        <v>4</v>
      </c>
      <c r="H14" t="inlineStr">
        <is>
          <t>0</t>
        </is>
      </c>
      <c r="I14" t="inlineStr">
        <is>
          <t>0</t>
        </is>
      </c>
    </row>
    <row r="15">
      <c r="B15" t="inlineStr">
        <is>
          <t>4953035039520</t>
        </is>
      </c>
      <c r="C15" t="inlineStr">
        <is>
          <t>CBON SAMPLE</t>
        </is>
      </c>
      <c r="D15" t="inlineStr">
        <is>
          <t>《CBON》 FACIALIST DUAL MOIST LOTION (mini sample) (N.C.V)</t>
        </is>
      </c>
      <c r="G15" t="n">
        <v>6</v>
      </c>
      <c r="H15" t="inlineStr">
        <is>
          <t>0</t>
        </is>
      </c>
      <c r="I15" t="inlineStr">
        <is>
          <t>0</t>
        </is>
      </c>
    </row>
    <row r="16">
      <c r="C16" t="inlineStr">
        <is>
          <t>CBON mini sample</t>
        </is>
      </c>
      <c r="D16" t="inlineStr">
        <is>
          <t>《CBON》 FACIALIST SKIN  CONDITIONER Q 1.5ml</t>
        </is>
      </c>
      <c r="G16" t="n">
        <v>2</v>
      </c>
      <c r="H16" t="inlineStr">
        <is>
          <t>50</t>
        </is>
      </c>
      <c r="I16" t="inlineStr">
        <is>
          <t>0</t>
        </is>
      </c>
    </row>
    <row r="17">
      <c r="C17" t="inlineStr">
        <is>
          <t>CBON mini sample</t>
        </is>
      </c>
      <c r="D17" t="inlineStr">
        <is>
          <t>《CBON》FACIALIST TREATMENT MASSERa 10g</t>
        </is>
      </c>
      <c r="G17" t="n">
        <v>2</v>
      </c>
      <c r="H17" t="inlineStr">
        <is>
          <t>250</t>
        </is>
      </c>
      <c r="I17" t="inlineStr">
        <is>
          <t>0</t>
        </is>
      </c>
    </row>
    <row r="18">
      <c r="A18" s="1117" t="inlineStr">
        <is>
          <t>SAMPLE/TESTER TOTAL</t>
        </is>
      </c>
      <c r="B18" s="1548" t="n"/>
      <c r="C18" s="1548" t="n"/>
      <c r="D18" s="1548" t="n"/>
      <c r="E18" s="1548" t="n"/>
      <c r="F18" s="1549" t="n"/>
      <c r="G18" s="88">
        <f>SUM(G9:G9)</f>
        <v/>
      </c>
      <c r="H18" s="88" t="n"/>
      <c r="I18" s="1553">
        <f>SUM(#REF!)</f>
        <v/>
      </c>
      <c r="J18" s="2" t="n"/>
      <c r="K18" s="2" t="n"/>
      <c r="L18" s="2" t="n"/>
      <c r="M18" s="2" t="n"/>
    </row>
    <row r="19">
      <c r="A19" s="1193" t="n"/>
      <c r="B19" s="1193" t="n"/>
      <c r="C19" s="1193" t="n"/>
      <c r="D19" s="1193" t="n"/>
      <c r="E19" s="1193" t="n"/>
      <c r="F19" s="1193" t="n"/>
      <c r="G19" s="21" t="inlineStr">
        <is>
          <t>合計個数</t>
        </is>
      </c>
      <c r="H19" s="5" t="n"/>
      <c r="I19" s="1554" t="n"/>
      <c r="J19" s="2" t="n"/>
      <c r="K19" s="2" t="n"/>
      <c r="L19" s="2" t="n"/>
      <c r="M19" s="2" t="n"/>
    </row>
    <row r="20">
      <c r="A20" s="2" t="n"/>
      <c r="B20" s="1193" t="n"/>
      <c r="C20" s="2" t="n"/>
      <c r="D20" s="2" t="n"/>
      <c r="E20" s="2" t="n"/>
      <c r="F20" s="2" t="n"/>
      <c r="G20" s="144">
        <f>G6+G10</f>
        <v/>
      </c>
      <c r="H20" s="5" t="n"/>
      <c r="I20" s="5" t="n"/>
      <c r="J20" s="2" t="n"/>
      <c r="K20" s="2" t="n"/>
      <c r="L20" s="2" t="n"/>
      <c r="M20" s="2" t="n"/>
    </row>
    <row r="21">
      <c r="A21" s="2" t="n"/>
      <c r="B21" s="1193" t="n"/>
      <c r="C21" s="2" t="n"/>
      <c r="D21" s="2" t="n"/>
      <c r="E21" s="2" t="n"/>
      <c r="F21" s="2" t="n"/>
      <c r="G21" s="5" t="n"/>
      <c r="H21" s="5" t="n"/>
      <c r="I21" s="1538" t="n"/>
      <c r="J21" s="2" t="n"/>
      <c r="K21" s="2" t="n"/>
      <c r="L21" s="2" t="n"/>
      <c r="M21" s="2" t="n"/>
    </row>
  </sheetData>
  <autoFilter ref="A5:I6"/>
  <mergeCells count="10">
    <mergeCell ref="A1:D1"/>
    <mergeCell ref="A3:B3"/>
    <mergeCell ref="A2:B2"/>
    <mergeCell ref="A10:F10"/>
    <mergeCell ref="C2:D2"/>
    <mergeCell ref="A18:F18"/>
    <mergeCell ref="C4:D4"/>
    <mergeCell ref="A4:B4"/>
    <mergeCell ref="E4:F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tabSelected="1"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3"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3">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5" t="inlineStr">
        <is>
          <t>仕入値合計</t>
        </is>
      </c>
    </row>
    <row r="10">
      <c r="A10" s="1656"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14"/>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3"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09.2025輸出</t>
        </is>
      </c>
      <c r="E1" s="3" t="n"/>
      <c r="F1" s="3" t="n"/>
      <c r="G1" s="4" t="n"/>
    </row>
    <row r="2" ht="12" customHeight="1" s="1298">
      <c r="A2" s="1143" t="inlineStr">
        <is>
          <t>納品日</t>
        </is>
      </c>
      <c r="C2" s="1192"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3">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198" t="inlineStr">
        <is>
          <t>TOTAL</t>
        </is>
      </c>
      <c r="B6" s="1548" t="n"/>
      <c r="C6" s="1548" t="n"/>
      <c r="D6" s="1548" t="n"/>
      <c r="E6" s="1548" t="n"/>
      <c r="F6" s="1549" t="n"/>
      <c r="G6" s="170">
        <f>SUM(#REF!)</f>
        <v/>
      </c>
      <c r="H6" s="170" t="n"/>
      <c r="I6" s="1543">
        <f>SUM(#REF!)</f>
        <v/>
      </c>
    </row>
    <row r="7" ht="15" customFormat="1" customHeight="1" s="15">
      <c r="B7" s="14" t="n"/>
      <c r="G7" s="17" t="n"/>
      <c r="H7" s="17" t="n"/>
      <c r="I7" s="1544" t="n"/>
    </row>
    <row r="8" ht="23.25" customHeight="1" s="1298">
      <c r="A8" s="1148" t="inlineStr">
        <is>
          <t>SAMPLE/TESTER ORDER</t>
        </is>
      </c>
      <c r="B8" s="1148" t="n"/>
      <c r="C8" s="1148" t="n"/>
      <c r="D8" s="1148" t="n"/>
    </row>
    <row r="9">
      <c r="A9" s="197" t="inlineStr">
        <is>
          <t>INV No.</t>
        </is>
      </c>
      <c r="B9" s="207" t="inlineStr">
        <is>
          <t>Jan code</t>
        </is>
      </c>
      <c r="C9" s="172" t="inlineStr">
        <is>
          <t>Brand name</t>
        </is>
      </c>
      <c r="D9" s="1258" t="inlineStr">
        <is>
          <t>Description of goods</t>
        </is>
      </c>
      <c r="E9" s="1258" t="inlineStr">
        <is>
          <t>Case Q'ty</t>
        </is>
      </c>
      <c r="F9" s="1258" t="inlineStr">
        <is>
          <t>LOT</t>
        </is>
      </c>
      <c r="G9" s="174" t="inlineStr">
        <is>
          <t>Q'ty</t>
        </is>
      </c>
      <c r="H9" s="175" t="inlineStr">
        <is>
          <t>仕入値</t>
        </is>
      </c>
      <c r="I9" s="1632" t="inlineStr">
        <is>
          <t>仕入値合計</t>
        </is>
      </c>
    </row>
    <row r="10" ht="15.75" customHeight="1" s="1298">
      <c r="A10" s="1273" t="inlineStr">
        <is>
          <t>TOTAL</t>
        </is>
      </c>
      <c r="B10" s="1274" t="n"/>
      <c r="C10" s="1274" t="n"/>
      <c r="D10" s="1274" t="n"/>
      <c r="E10" s="1274" t="n"/>
      <c r="F10" s="1275" t="n"/>
      <c r="G10" s="170">
        <f>SUM(#REF!)</f>
        <v/>
      </c>
      <c r="H10" s="170" t="n"/>
      <c r="I10" s="1543" t="n"/>
    </row>
    <row r="13" ht="21" customHeight="1" s="1298">
      <c r="G13" s="66" t="inlineStr">
        <is>
          <t>合計個数</t>
        </is>
      </c>
    </row>
    <row r="14" ht="23.25" customHeight="1" s="1298">
      <c r="G14" s="62">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71"/>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1" t="inlineStr">
        <is>
          <t>発　注　書</t>
        </is>
      </c>
    </row>
    <row r="3"/>
    <row r="4" ht="24.95" customHeight="1" s="1298">
      <c r="A4" s="353" t="n"/>
      <c r="E4" s="1162" t="inlineStr">
        <is>
          <t>発注日：2025/8/28</t>
        </is>
      </c>
      <c r="F4" s="1555" t="n"/>
    </row>
    <row r="5" ht="24.95" customHeight="1" s="1298">
      <c r="A5" s="354" t="inlineStr">
        <is>
          <t>Cocochi Cosme株式会社　　　　　　　　　　　　　様</t>
        </is>
      </c>
      <c r="E5" s="1162" t="inlineStr">
        <is>
          <t>発注NO. 25082801</t>
        </is>
      </c>
      <c r="F5" s="1555" t="n"/>
    </row>
    <row r="6" ht="24.95" customHeight="1" s="1298">
      <c r="C6" s="1556" t="n"/>
      <c r="D6" s="1557" t="n"/>
      <c r="E6" s="1557" t="n"/>
      <c r="F6" s="1558" t="n"/>
    </row>
    <row r="7" ht="24.95" customHeight="1" s="1298">
      <c r="A7" s="355" t="inlineStr">
        <is>
          <t>下記のとおり発注いたします。</t>
        </is>
      </c>
      <c r="C7" s="1394" t="n"/>
      <c r="F7" s="1559" t="n"/>
    </row>
    <row r="8">
      <c r="C8" s="1560" t="n"/>
      <c r="D8" s="1555" t="n"/>
      <c r="E8" s="1555"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358" t="n"/>
      <c r="B12" s="359" t="n"/>
      <c r="C12" s="360" t="n"/>
      <c r="D12" s="359" t="n"/>
      <c r="E12" s="357" t="inlineStr">
        <is>
          <t>小計</t>
        </is>
      </c>
      <c r="F12" s="1561">
        <f>SUM(#REF!)</f>
        <v/>
      </c>
    </row>
    <row r="13" ht="12.75" customHeight="1" s="1298">
      <c r="A13" s="358" t="n"/>
      <c r="B13" s="359" t="n"/>
      <c r="C13" s="360" t="n"/>
      <c r="D13" s="359" t="n"/>
      <c r="E13" s="357" t="inlineStr">
        <is>
          <t>消費税</t>
        </is>
      </c>
      <c r="F13" s="1561">
        <f>SUM(F12*0.1)</f>
        <v/>
      </c>
    </row>
    <row r="14" ht="12.75" customHeight="1" s="1298">
      <c r="A14" s="358" t="n"/>
      <c r="B14" s="359" t="n"/>
      <c r="C14" s="360" t="n"/>
      <c r="D14" s="359" t="n"/>
      <c r="E14" s="357" t="inlineStr">
        <is>
          <t>合計</t>
        </is>
      </c>
      <c r="F14" s="1561">
        <f>SUM(F12:F13)</f>
        <v/>
      </c>
    </row>
    <row r="15" ht="12.75" customHeight="1" s="1298">
      <c r="A15" s="358" t="n"/>
      <c r="B15" s="359" t="n"/>
      <c r="C15" s="362" t="n"/>
      <c r="D15" s="362" t="n"/>
      <c r="E15" s="362" t="n"/>
      <c r="F15" s="362" t="n"/>
      <c r="G15" s="362" t="n"/>
    </row>
    <row r="16" ht="19.5" customHeight="1" s="1298">
      <c r="A16" s="1562" t="inlineStr">
        <is>
          <t>納品先：
飯野港運株式会社
京都府舞鶴市松陰１８－７
営業課　谷口様
TEL: 0773-75-5371
FAX: 0773-75-5681</t>
        </is>
      </c>
      <c r="B16" s="1563" t="inlineStr">
        <is>
          <t xml:space="preserve">
指定納期：2025/9/5
梱包情報提出締切：2025/9/3</t>
        </is>
      </c>
      <c r="C16" s="1557" t="n"/>
      <c r="D16" s="1557" t="n"/>
      <c r="E16" s="1557" t="n"/>
      <c r="F16" s="1558" t="n"/>
    </row>
    <row r="17" ht="19.5" customHeight="1" s="1298">
      <c r="A17" s="1394" t="n"/>
      <c r="B17" s="1394" t="n"/>
      <c r="F17" s="1559" t="n"/>
    </row>
    <row r="18" ht="19.5" customHeight="1" s="1298">
      <c r="A18" s="1394" t="n"/>
      <c r="B18" s="1394" t="n"/>
      <c r="F18" s="1559" t="n"/>
    </row>
    <row r="19" ht="19.5" customHeight="1" s="1298">
      <c r="A19" s="1394" t="n"/>
      <c r="B19" s="1394" t="n"/>
      <c r="F19" s="1559" t="n"/>
    </row>
    <row r="20" ht="19.5" customHeight="1" s="1298">
      <c r="A20" s="1560" t="n"/>
      <c r="B20" s="1560" t="n"/>
      <c r="C20" s="1555" t="n"/>
      <c r="D20" s="1555" t="n"/>
      <c r="E20" s="1555" t="n"/>
      <c r="F20" s="1535" t="n"/>
    </row>
    <row r="21" customFormat="1" s="363">
      <c r="A21" s="1564" t="inlineStr">
        <is>
          <t>備考</t>
        </is>
      </c>
      <c r="B21" s="1557" t="n"/>
      <c r="C21" s="1557" t="n"/>
      <c r="D21" s="1557" t="n"/>
      <c r="E21" s="1557" t="n"/>
      <c r="F21" s="1565" t="n"/>
    </row>
    <row r="22" customFormat="1" s="363">
      <c r="A22" s="1394" t="n"/>
      <c r="F22" s="1566" t="n"/>
    </row>
    <row r="23" customFormat="1" s="363">
      <c r="A23" s="1394" t="n"/>
      <c r="F23" s="1566" t="n"/>
    </row>
    <row r="24" customFormat="1" s="363">
      <c r="A24" s="1394" t="n"/>
      <c r="F24" s="1566" t="n"/>
    </row>
    <row r="25" customFormat="1" s="363">
      <c r="A25" s="1375" t="n"/>
      <c r="B25" s="1540" t="n"/>
      <c r="C25" s="1540" t="n"/>
      <c r="D25" s="1540" t="n"/>
      <c r="E25" s="1540" t="n"/>
      <c r="F25" s="1567" t="n"/>
    </row>
    <row r="26" customFormat="1" s="363">
      <c r="A26" s="352" t="n"/>
      <c r="B26" s="352" t="n"/>
      <c r="C26" s="352" t="n"/>
      <c r="D26" s="352" t="n"/>
      <c r="E26" s="352" t="n"/>
      <c r="F26" s="352" t="n"/>
    </row>
    <row r="27" customFormat="1" s="363">
      <c r="A27" s="352" t="n"/>
      <c r="B27" s="352" t="n"/>
      <c r="C27" s="352" t="n"/>
      <c r="D27" s="352" t="n"/>
      <c r="E27" s="352" t="n"/>
      <c r="F27" s="352" t="n"/>
    </row>
    <row r="28" customFormat="1" s="363">
      <c r="A28" s="352" t="n"/>
      <c r="B28" s="352" t="n"/>
      <c r="C28" s="352" t="n"/>
      <c r="D28" s="352" t="n"/>
      <c r="E28" s="352" t="n"/>
      <c r="F28" s="352" t="n"/>
    </row>
    <row r="29" customFormat="1" s="363">
      <c r="A29" s="352" t="n"/>
      <c r="B29" s="352" t="n"/>
      <c r="C29" s="352" t="n"/>
      <c r="D29" s="352" t="n"/>
      <c r="E29" s="352" t="n"/>
      <c r="F29" s="352" t="n"/>
    </row>
    <row r="30" customFormat="1" s="363">
      <c r="A30" s="352" t="n"/>
      <c r="B30" s="352" t="n"/>
      <c r="C30" s="352" t="n"/>
      <c r="D30" s="352" t="n"/>
      <c r="E30" s="352" t="n"/>
      <c r="F30" s="352" t="n"/>
    </row>
    <row r="31" customFormat="1" s="363">
      <c r="A31" s="352" t="n"/>
      <c r="B31" s="352" t="n"/>
      <c r="C31" s="352" t="n"/>
      <c r="D31" s="352" t="n"/>
      <c r="E31" s="352" t="n"/>
      <c r="F31" s="352" t="n"/>
    </row>
    <row r="32" customFormat="1" s="363">
      <c r="A32" s="352" t="n"/>
      <c r="B32" s="352" t="n"/>
      <c r="C32" s="352" t="n"/>
      <c r="D32" s="352" t="n"/>
      <c r="E32" s="352" t="n"/>
      <c r="F32" s="352"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6"/>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3"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row>
    <row r="6" ht="15.75" customFormat="1" customHeight="1" s="15">
      <c r="B6" t="inlineStr">
        <is>
          <t>100306</t>
        </is>
      </c>
      <c r="C6" t="inlineStr">
        <is>
          <t>Sunsorit</t>
        </is>
      </c>
      <c r="D6" t="inlineStr">
        <is>
          <t>《Sunsorit》 Skin Peel Bar （red）small size</t>
        </is>
      </c>
      <c r="G6" t="n">
        <v>2</v>
      </c>
      <c r="H6" t="inlineStr">
        <is>
          <t>240</t>
        </is>
      </c>
      <c r="I6" t="inlineStr">
        <is>
          <t>0</t>
        </is>
      </c>
    </row>
    <row r="7" ht="20.1" customFormat="1" customHeight="1" s="15">
      <c r="B7" t="inlineStr">
        <is>
          <t>100400</t>
        </is>
      </c>
      <c r="C7" t="inlineStr">
        <is>
          <t>Sunsorit</t>
        </is>
      </c>
      <c r="D7" t="inlineStr">
        <is>
          <t>《Sunsorit》 Skin Peel Bar （black）</t>
        </is>
      </c>
      <c r="F7" t="inlineStr">
        <is>
          <t>12</t>
        </is>
      </c>
      <c r="G7" t="n">
        <v>42</v>
      </c>
      <c r="H7" t="inlineStr">
        <is>
          <t>2250</t>
        </is>
      </c>
      <c r="I7" t="inlineStr">
        <is>
          <t>0</t>
        </is>
      </c>
    </row>
    <row r="8" ht="26.25" customHeight="1" s="1298">
      <c r="A8" s="1542" t="inlineStr">
        <is>
          <t>TOTAL</t>
        </is>
      </c>
      <c r="B8" s="1521" t="n"/>
      <c r="C8" s="1521" t="n"/>
      <c r="D8" s="1521" t="n"/>
      <c r="E8" s="1521" t="n"/>
      <c r="F8" s="1522" t="n"/>
      <c r="G8" s="170">
        <f>SUM(#REF!)</f>
        <v/>
      </c>
      <c r="H8" s="170" t="n"/>
      <c r="I8" s="1543">
        <f>SUM(#REF!)</f>
        <v/>
      </c>
    </row>
    <row r="9">
      <c r="B9" s="14" t="n"/>
      <c r="G9" s="17" t="n"/>
      <c r="H9" s="17" t="n"/>
      <c r="I9" s="1544" t="n"/>
    </row>
    <row r="10" ht="15.75" customHeight="1" s="1298">
      <c r="A10" s="20" t="inlineStr">
        <is>
          <t>SAMPLE/TESTER ORDER</t>
        </is>
      </c>
    </row>
    <row r="11">
      <c r="A11" s="155" t="inlineStr">
        <is>
          <t>INV No.</t>
        </is>
      </c>
      <c r="B11" s="383" t="inlineStr">
        <is>
          <t>Jan code</t>
        </is>
      </c>
      <c r="C11" s="166" t="inlineStr">
        <is>
          <t>Brand name</t>
        </is>
      </c>
      <c r="D11" s="383" t="inlineStr">
        <is>
          <t>Description of goods</t>
        </is>
      </c>
      <c r="E11" s="166" t="n"/>
      <c r="F11" s="166" t="n"/>
      <c r="G11" s="167" t="inlineStr">
        <is>
          <t>Q'ty</t>
        </is>
      </c>
      <c r="H11" s="168" t="inlineStr">
        <is>
          <t>仕入値</t>
        </is>
      </c>
      <c r="I11" s="1551" t="inlineStr">
        <is>
          <t>仕入値合計</t>
        </is>
      </c>
    </row>
    <row r="12" ht="20.1" customHeight="1" s="1298">
      <c r="C12" t="inlineStr">
        <is>
          <t>Sunsorit SAMPLE</t>
        </is>
      </c>
      <c r="D12" t="inlineStr">
        <is>
          <t>《Sunsorit》 Skin Peel Bar （green）small size (mini sample) (N.C.V)</t>
        </is>
      </c>
      <c r="G12" t="n">
        <v>53</v>
      </c>
      <c r="H12" t="inlineStr">
        <is>
          <t>0</t>
        </is>
      </c>
      <c r="I12" t="inlineStr">
        <is>
          <t>0</t>
        </is>
      </c>
    </row>
    <row r="13" ht="20.1" customHeight="1" s="1298">
      <c r="A13" s="1568" t="inlineStr">
        <is>
          <t>TOTAL</t>
        </is>
      </c>
      <c r="B13" s="1555" t="n"/>
      <c r="C13" s="1555" t="n"/>
      <c r="D13" s="1535" t="n"/>
      <c r="E13" s="334" t="n"/>
      <c r="F13" s="334" t="n"/>
      <c r="G13" s="378">
        <f>SUM(#REF!)</f>
        <v/>
      </c>
      <c r="H13" s="378" t="n"/>
      <c r="I13" s="1569">
        <f>SUM(#REF!)</f>
        <v/>
      </c>
    </row>
    <row r="14"/>
    <row r="15">
      <c r="G15" s="254" t="inlineStr">
        <is>
          <t>合計個数</t>
        </is>
      </c>
    </row>
    <row r="16">
      <c r="G16" s="194">
        <f>G6+G10</f>
        <v/>
      </c>
    </row>
  </sheetData>
  <autoFilter ref="A5:I6"/>
  <mergeCells count="10">
    <mergeCell ref="A1:D1"/>
    <mergeCell ref="A4:B4"/>
    <mergeCell ref="E4:F4"/>
    <mergeCell ref="A3:B3"/>
    <mergeCell ref="A2:B2"/>
    <mergeCell ref="C2:D2"/>
    <mergeCell ref="A8:F8"/>
    <mergeCell ref="A13:D13"/>
    <mergeCell ref="C3:D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208"/>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3"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87"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row>
    <row r="6" ht="31.5" customFormat="1" customHeight="1" s="15">
      <c r="C6" t="inlineStr">
        <is>
          <t>ESTLABO</t>
        </is>
      </c>
      <c r="D6" t="inlineStr">
        <is>
          <t>LABO+L sample set comercial free</t>
        </is>
      </c>
      <c r="G6" t="n">
        <v>3</v>
      </c>
      <c r="H6" t="inlineStr">
        <is>
          <t>0</t>
        </is>
      </c>
      <c r="I6" t="inlineStr">
        <is>
          <t>0</t>
        </is>
      </c>
    </row>
    <row r="7" ht="31.5" customFormat="1" customHeight="1" s="15">
      <c r="C7" t="inlineStr">
        <is>
          <t>ESTLABO PRO TESTER</t>
        </is>
      </c>
      <c r="D7" t="inlineStr">
        <is>
          <t>ESTLABO   CALMING  GEL  PACK TESTER (N.C.V)</t>
        </is>
      </c>
      <c r="G7" t="n">
        <v>44</v>
      </c>
      <c r="H7" t="inlineStr">
        <is>
          <t>0</t>
        </is>
      </c>
      <c r="I7" t="inlineStr">
        <is>
          <t>0</t>
        </is>
      </c>
    </row>
    <row r="8" hidden="1" ht="31.5" customFormat="1" customHeight="1" s="15">
      <c r="B8" t="inlineStr">
        <is>
          <t>4544798200076</t>
        </is>
      </c>
      <c r="C8" t="inlineStr">
        <is>
          <t>LABO+</t>
        </is>
      </c>
      <c r="D8" t="inlineStr">
        <is>
          <t>LABO+  Sample Set</t>
        </is>
      </c>
      <c r="G8" t="n">
        <v>5</v>
      </c>
      <c r="H8" t="inlineStr">
        <is>
          <t>480</t>
        </is>
      </c>
      <c r="I8" t="inlineStr">
        <is>
          <t>0</t>
        </is>
      </c>
    </row>
    <row r="9" hidden="1" ht="31.5" customFormat="1" customHeight="1" s="15">
      <c r="B9" t="inlineStr">
        <is>
          <t>4544798200366</t>
        </is>
      </c>
      <c r="C9" t="inlineStr">
        <is>
          <t>MOTHERMO</t>
        </is>
      </c>
      <c r="D9" t="inlineStr">
        <is>
          <t>MOTHERMO  Re.vive Hair Serum</t>
        </is>
      </c>
      <c r="G9" t="n">
        <v>5</v>
      </c>
      <c r="H9" t="inlineStr">
        <is>
          <t>2730</t>
        </is>
      </c>
      <c r="I9" t="inlineStr">
        <is>
          <t>0</t>
        </is>
      </c>
    </row>
    <row r="10" hidden="1" ht="31.5" customFormat="1" customHeight="1" s="15">
      <c r="C10" t="inlineStr">
        <is>
          <t>EST LABO PRO</t>
        </is>
      </c>
      <c r="D10" t="inlineStr">
        <is>
          <t>ESTLABO   PEEL  OFF  PACK  WHITE  SET СНЯТО С ПР-ВА</t>
        </is>
      </c>
      <c r="G10" t="n">
        <v>54</v>
      </c>
      <c r="H10" t="inlineStr">
        <is>
          <t>2730</t>
        </is>
      </c>
      <c r="I10" t="inlineStr">
        <is>
          <t>0</t>
        </is>
      </c>
    </row>
    <row r="11" hidden="1" ht="31.5" customFormat="1" customHeight="1" s="15">
      <c r="B11" t="inlineStr">
        <is>
          <t>4544798030819</t>
        </is>
      </c>
      <c r="C11" t="inlineStr">
        <is>
          <t>EST LABO PRO</t>
        </is>
      </c>
      <c r="D11" t="inlineStr">
        <is>
          <t>ESTLABO   FINISHING  ESSENCE</t>
        </is>
      </c>
      <c r="G11" t="n">
        <v>54</v>
      </c>
      <c r="H11" t="inlineStr">
        <is>
          <t>2600</t>
        </is>
      </c>
      <c r="I11" t="inlineStr">
        <is>
          <t>0</t>
        </is>
      </c>
    </row>
    <row r="12" hidden="1" ht="31.5" customFormat="1" customHeight="1" s="15">
      <c r="B12" t="inlineStr">
        <is>
          <t>4544798030604</t>
        </is>
      </c>
      <c r="C12" t="inlineStr">
        <is>
          <t>EST LABO PRO</t>
        </is>
      </c>
      <c r="D12" t="inlineStr">
        <is>
          <t>ESTLABO   ORIGINAL  MIX  OIL 300ml</t>
        </is>
      </c>
      <c r="G12" t="n">
        <v>32</v>
      </c>
      <c r="H12" t="inlineStr">
        <is>
          <t>1690</t>
        </is>
      </c>
      <c r="I12" t="inlineStr">
        <is>
          <t>0</t>
        </is>
      </c>
    </row>
    <row r="13" hidden="1" ht="31.5" customFormat="1" customHeight="1" s="15">
      <c r="B13" t="inlineStr">
        <is>
          <t>4544798030550</t>
        </is>
      </c>
      <c r="C13" t="inlineStr">
        <is>
          <t>EST LABO PRO</t>
        </is>
      </c>
      <c r="D13" t="inlineStr">
        <is>
          <t>ESTLABO   FRESHENER  LOTION</t>
        </is>
      </c>
      <c r="G13" t="n">
        <v>32</v>
      </c>
      <c r="H13" t="inlineStr">
        <is>
          <t>1300</t>
        </is>
      </c>
      <c r="I13" t="inlineStr">
        <is>
          <t>0</t>
        </is>
      </c>
    </row>
    <row r="14" hidden="1" ht="31.5" customFormat="1" customHeight="1" s="15">
      <c r="B14" t="inlineStr">
        <is>
          <t>4544798030390</t>
        </is>
      </c>
      <c r="C14" t="inlineStr">
        <is>
          <t>EST LABO</t>
        </is>
      </c>
      <c r="D14" t="inlineStr">
        <is>
          <t>ESTLABO   CLEANSING  OIL</t>
        </is>
      </c>
      <c r="G14" t="n">
        <v>32</v>
      </c>
      <c r="H14" t="inlineStr">
        <is>
          <t>2405</t>
        </is>
      </c>
      <c r="I14" t="inlineStr">
        <is>
          <t>0</t>
        </is>
      </c>
    </row>
    <row r="15" hidden="1" ht="31.5" customFormat="1" customHeight="1" s="15">
      <c r="A15" s="1542" t="inlineStr">
        <is>
          <t>TOTAL</t>
        </is>
      </c>
      <c r="B15" s="1521" t="n"/>
      <c r="C15" s="1521" t="n"/>
      <c r="D15" s="1521" t="n"/>
      <c r="E15" s="1521" t="n"/>
      <c r="F15" s="1522" t="n"/>
      <c r="G15" s="398">
        <f>SUM(#REF!)</f>
        <v/>
      </c>
      <c r="H15" s="98" t="n"/>
      <c r="I15" s="1570">
        <f>SUM(#REF!)</f>
        <v/>
      </c>
    </row>
    <row r="16" hidden="1" ht="31.5" customFormat="1" customHeight="1" s="15">
      <c r="B16" s="14" t="n"/>
      <c r="G16" s="17" t="n"/>
      <c r="H16" s="17" t="n"/>
      <c r="I16" s="1544" t="n"/>
    </row>
    <row r="17" hidden="1" ht="31.5" customFormat="1" customHeight="1" s="15">
      <c r="A17" s="93" t="n"/>
      <c r="B17" s="96" t="n"/>
      <c r="C17" s="82" t="inlineStr">
        <is>
          <t>ESTLABO TESTER</t>
        </is>
      </c>
      <c r="D17" s="82" t="inlineStr">
        <is>
          <t>ESTLABO   MASSAGE  GEL  WH　TESTER</t>
        </is>
      </c>
      <c r="E17" s="82" t="n"/>
      <c r="F17" s="82" t="n"/>
      <c r="G17" s="83">
        <f>'ORDER SHEET'!O1168</f>
        <v/>
      </c>
      <c r="H17" s="84" t="n">
        <v>0</v>
      </c>
      <c r="I17" s="1552">
        <f>G8*H8</f>
        <v/>
      </c>
    </row>
    <row r="18" hidden="1" ht="31.5" customFormat="1" customHeight="1" s="15">
      <c r="A18" s="93" t="n"/>
      <c r="B18" s="96" t="n"/>
      <c r="C18" s="82" t="inlineStr">
        <is>
          <t>ESTLABO TESTER</t>
        </is>
      </c>
      <c r="D18" s="82" t="inlineStr">
        <is>
          <t>ESTLABO   MASSAGE  GEL  AG　TESTER</t>
        </is>
      </c>
      <c r="E18" s="82" t="n"/>
      <c r="F18" s="82" t="n"/>
      <c r="G18" s="83">
        <f>'ORDER SHEET'!O1169</f>
        <v/>
      </c>
      <c r="H18" s="84" t="n">
        <v>0</v>
      </c>
      <c r="I18" s="1552">
        <f>G9*H9</f>
        <v/>
      </c>
    </row>
    <row r="19" hidden="1" ht="31.5" customFormat="1" customHeight="1" s="15">
      <c r="A19" s="93" t="n"/>
      <c r="B19" s="96" t="n"/>
      <c r="C19" s="82" t="inlineStr">
        <is>
          <t>ESTLABO TESTER</t>
        </is>
      </c>
      <c r="D19" s="82" t="inlineStr">
        <is>
          <t>ESTLABO   MASSAGE  CREAM　TESTER</t>
        </is>
      </c>
      <c r="E19" s="82" t="n"/>
      <c r="F19" s="82" t="n"/>
      <c r="G19" s="83">
        <f>'ORDER SHEET'!O1170</f>
        <v/>
      </c>
      <c r="H19" s="84" t="n">
        <v>0</v>
      </c>
      <c r="I19" s="1552">
        <f>G10*H10</f>
        <v/>
      </c>
    </row>
    <row r="20" hidden="1" ht="31.5" customFormat="1" customHeight="1" s="15">
      <c r="A20" s="93" t="n"/>
      <c r="B20" s="96" t="n"/>
      <c r="C20" s="82" t="inlineStr">
        <is>
          <t>ESTLABO TESTER</t>
        </is>
      </c>
      <c r="D20" s="82" t="inlineStr">
        <is>
          <t>ESTLABO   PEEL  OFF  PACK  LIFT  SET　TESTER</t>
        </is>
      </c>
      <c r="E20" s="82" t="n"/>
      <c r="F20" s="82" t="n"/>
      <c r="G20" s="83">
        <f>'ORDER SHEET'!O1171</f>
        <v/>
      </c>
      <c r="H20" s="84" t="n">
        <v>0</v>
      </c>
      <c r="I20" s="1552">
        <f>G11*H11</f>
        <v/>
      </c>
    </row>
    <row r="21" hidden="1" ht="31.5" customFormat="1" customHeight="1" s="15">
      <c r="A21" s="93" t="n"/>
      <c r="B21" s="96" t="n"/>
      <c r="C21" s="82" t="inlineStr">
        <is>
          <t>ESTLABO TESTER</t>
        </is>
      </c>
      <c r="D21" s="82" t="inlineStr">
        <is>
          <t>ESTLABO   PEEL  OFF  PACK  WHITE  SET　TESTER</t>
        </is>
      </c>
      <c r="E21" s="82" t="n"/>
      <c r="F21" s="82" t="n"/>
      <c r="G21" s="83">
        <f>'ORDER SHEET'!O1172</f>
        <v/>
      </c>
      <c r="H21" s="84" t="n">
        <v>0</v>
      </c>
      <c r="I21" s="1552">
        <f>G12*H12</f>
        <v/>
      </c>
    </row>
    <row r="22" hidden="1" ht="31.5" customFormat="1" customHeight="1" s="15">
      <c r="A22" s="93" t="n"/>
      <c r="B22" s="96" t="n"/>
      <c r="C22" s="82" t="inlineStr">
        <is>
          <t>ESTLABO TESTER</t>
        </is>
      </c>
      <c r="D22" s="82" t="inlineStr">
        <is>
          <t>ESTLABO　POINT　CLEANSING　TESTER</t>
        </is>
      </c>
      <c r="E22" s="82" t="n"/>
      <c r="F22" s="82" t="n"/>
      <c r="G22" s="83">
        <f>'ORDER SHEET'!O1173</f>
        <v/>
      </c>
      <c r="H22" s="84" t="n">
        <v>0</v>
      </c>
      <c r="I22" s="1552">
        <f>G13*H13</f>
        <v/>
      </c>
    </row>
    <row r="23" hidden="1" ht="31.5" customFormat="1" customHeight="1" s="15">
      <c r="A23" s="93" t="n"/>
      <c r="B23" s="96" t="n"/>
      <c r="C23" s="82" t="inlineStr">
        <is>
          <t>ESTLABO TESTER</t>
        </is>
      </c>
      <c r="D23" s="82" t="inlineStr">
        <is>
          <t>ESTLABO   CLEANSING  SOAP　TESTER</t>
        </is>
      </c>
      <c r="E23" s="82" t="n"/>
      <c r="F23" s="82" t="n"/>
      <c r="G23" s="83">
        <f>'ORDER SHEET'!O1174</f>
        <v/>
      </c>
      <c r="H23" s="84" t="n">
        <v>0</v>
      </c>
      <c r="I23" s="1552">
        <f>G14*H14</f>
        <v/>
      </c>
    </row>
    <row r="24" hidden="1" ht="31.5" customFormat="1" customHeight="1" s="15">
      <c r="A24" s="93" t="n"/>
      <c r="B24" s="96" t="n"/>
      <c r="C24" s="82" t="inlineStr">
        <is>
          <t>ESTLABO TESTER</t>
        </is>
      </c>
      <c r="D24" s="82" t="inlineStr">
        <is>
          <t>ESTLABO   SOFT  PEEL  GEL  SCRUB　TESTER</t>
        </is>
      </c>
      <c r="E24" s="82" t="n"/>
      <c r="F24" s="82" t="n"/>
      <c r="G24" s="83">
        <f>'ORDER SHEET'!O1175</f>
        <v/>
      </c>
      <c r="H24" s="84" t="n">
        <v>0</v>
      </c>
      <c r="I24" s="1552">
        <f>G15*H15</f>
        <v/>
      </c>
    </row>
    <row r="25" hidden="1" ht="31.5" customFormat="1" customHeight="1" s="15">
      <c r="A25" s="93" t="n"/>
      <c r="B25" s="96" t="n"/>
      <c r="C25" s="82" t="inlineStr">
        <is>
          <t>ESTLABO TESTER</t>
        </is>
      </c>
      <c r="D25" s="82" t="inlineStr">
        <is>
          <t>ESTLABO   CLEAN  OFF  PACK　TESTER</t>
        </is>
      </c>
      <c r="E25" s="82" t="n"/>
      <c r="F25" s="82" t="n"/>
      <c r="G25" s="83">
        <f>'ORDER SHEET'!O1176</f>
        <v/>
      </c>
      <c r="H25" s="84" t="n">
        <v>0</v>
      </c>
      <c r="I25" s="1552">
        <f>G16*H16</f>
        <v/>
      </c>
    </row>
    <row r="26" hidden="1" ht="31.5" customFormat="1" customHeight="1" s="15">
      <c r="A26" s="93" t="n"/>
      <c r="B26" s="96" t="n"/>
      <c r="C26" s="82" t="inlineStr">
        <is>
          <t>ESTLABO TESTER</t>
        </is>
      </c>
      <c r="D26" s="82" t="inlineStr">
        <is>
          <t>ESTLABO　CLEANGING  GEL　TESTER</t>
        </is>
      </c>
      <c r="E26" s="82" t="n"/>
      <c r="F26" s="82" t="n"/>
      <c r="G26" s="83">
        <f>'ORDER SHEET'!O1177</f>
        <v/>
      </c>
      <c r="H26" s="84" t="n">
        <v>0</v>
      </c>
      <c r="I26" s="1552">
        <f>G17*H17</f>
        <v/>
      </c>
    </row>
    <row r="27" hidden="1" ht="31.5" customFormat="1" customHeight="1" s="15">
      <c r="A27" s="93" t="n"/>
      <c r="B27" s="96" t="n"/>
      <c r="C27" s="82" t="inlineStr">
        <is>
          <t>ESTLABO TESTER</t>
        </is>
      </c>
      <c r="D27" s="82" t="inlineStr">
        <is>
          <t>ESTLABO　CLEANGING  EMULSION　TESTER</t>
        </is>
      </c>
      <c r="E27" s="82" t="n"/>
      <c r="F27" s="82" t="n"/>
      <c r="G27" s="83">
        <f>'ORDER SHEET'!O1178</f>
        <v/>
      </c>
      <c r="H27" s="84" t="n">
        <v>0</v>
      </c>
      <c r="I27" s="1552">
        <f>G18*H18</f>
        <v/>
      </c>
    </row>
    <row r="28" hidden="1" ht="31.5" customFormat="1" customHeight="1" s="15">
      <c r="A28" s="93" t="n"/>
      <c r="B28" s="96" t="n"/>
      <c r="C28" s="82" t="inlineStr">
        <is>
          <t>ESTLABO TESTER</t>
        </is>
      </c>
      <c r="D28" s="82" t="inlineStr">
        <is>
          <t>ESTLABO   CLEANGING  FORM　TESTER</t>
        </is>
      </c>
      <c r="E28" s="82" t="n"/>
      <c r="F28" s="82" t="n"/>
      <c r="G28" s="83">
        <f>'ORDER SHEET'!O1179</f>
        <v/>
      </c>
      <c r="H28" s="84" t="n">
        <v>0</v>
      </c>
      <c r="I28" s="1552">
        <f>G19*H19</f>
        <v/>
      </c>
    </row>
    <row r="29" hidden="1" ht="31.5" customFormat="1" customHeight="1" s="15">
      <c r="A29" s="93" t="n"/>
      <c r="B29" s="96" t="n"/>
      <c r="C29" s="82" t="inlineStr">
        <is>
          <t>ESTLABO TESTER</t>
        </is>
      </c>
      <c r="D29" s="82" t="inlineStr">
        <is>
          <t>ESTLABO   FRESHENER  LOTION　TESTER</t>
        </is>
      </c>
      <c r="E29" s="82" t="n"/>
      <c r="F29" s="82" t="n"/>
      <c r="G29" s="83">
        <f>'ORDER SHEET'!O1180</f>
        <v/>
      </c>
      <c r="H29" s="84" t="n">
        <v>0</v>
      </c>
      <c r="I29" s="1552">
        <f>G20*H20</f>
        <v/>
      </c>
    </row>
    <row r="30" hidden="1" ht="31.5" customFormat="1" customHeight="1" s="15">
      <c r="A30" s="93" t="n"/>
      <c r="B30" s="96" t="n"/>
      <c r="C30" s="82" t="inlineStr">
        <is>
          <t>ESTLABO TESTER</t>
        </is>
      </c>
      <c r="D30" s="82" t="inlineStr">
        <is>
          <t>ESTLABO   MASSAGE  LIQUID　TESTER</t>
        </is>
      </c>
      <c r="E30" s="82" t="n"/>
      <c r="F30" s="82" t="n"/>
      <c r="G30" s="83">
        <f>'ORDER SHEET'!O1181</f>
        <v/>
      </c>
      <c r="H30" s="84" t="n">
        <v>0</v>
      </c>
      <c r="I30" s="1552">
        <f>G21*H21</f>
        <v/>
      </c>
    </row>
    <row r="31" hidden="1" ht="31.5" customFormat="1" customHeight="1" s="15">
      <c r="A31" s="93" t="n"/>
      <c r="B31" s="96" t="n"/>
      <c r="C31" s="82" t="inlineStr">
        <is>
          <t>ESTLABO TESTER</t>
        </is>
      </c>
      <c r="D31" s="82" t="inlineStr">
        <is>
          <t>ESTLABO   ORIGINAL  MIX  OIL　TESTER</t>
        </is>
      </c>
      <c r="E31" s="82" t="n"/>
      <c r="F31" s="82" t="n"/>
      <c r="G31" s="83">
        <f>'ORDER SHEET'!O1182</f>
        <v/>
      </c>
      <c r="H31" s="84" t="n">
        <v>0</v>
      </c>
      <c r="I31" s="1552">
        <f>G22*H22</f>
        <v/>
      </c>
    </row>
    <row r="32" hidden="1" ht="31.5" customFormat="1" customHeight="1" s="15">
      <c r="A32" s="93" t="n"/>
      <c r="B32" s="96" t="n"/>
      <c r="C32" s="82" t="inlineStr">
        <is>
          <t>ESTLABO TESTER</t>
        </is>
      </c>
      <c r="D32" s="82" t="inlineStr">
        <is>
          <t>ESTLABO   NTURAL  OIL  SUGAR  SQUARANE　TESTER</t>
        </is>
      </c>
      <c r="E32" s="82" t="n"/>
      <c r="F32" s="82" t="n"/>
      <c r="G32" s="83">
        <f>'ORDER SHEET'!O1183</f>
        <v/>
      </c>
      <c r="H32" s="84" t="n">
        <v>0</v>
      </c>
      <c r="I32" s="1552">
        <f>G23*H23</f>
        <v/>
      </c>
    </row>
    <row r="33" hidden="1" ht="31.5" customFormat="1" customHeight="1" s="15">
      <c r="A33" s="93" t="n"/>
      <c r="B33" s="96" t="n"/>
      <c r="C33" s="82" t="inlineStr">
        <is>
          <t>ESTLABO TESTER</t>
        </is>
      </c>
      <c r="D33" s="82" t="inlineStr">
        <is>
          <t>ESTLABO   FINISHING  LOTION　TESTER</t>
        </is>
      </c>
      <c r="E33" s="82" t="n"/>
      <c r="F33" s="82" t="n"/>
      <c r="G33" s="83">
        <f>'ORDER SHEET'!O1184</f>
        <v/>
      </c>
      <c r="H33" s="84" t="n">
        <v>0</v>
      </c>
      <c r="I33" s="1552">
        <f>G24*H24</f>
        <v/>
      </c>
    </row>
    <row r="34" hidden="1" ht="31.5" customFormat="1" customHeight="1" s="15">
      <c r="A34" s="93" t="n"/>
      <c r="B34" s="96" t="n"/>
      <c r="C34" s="82" t="inlineStr">
        <is>
          <t>ESTLABO TESTER</t>
        </is>
      </c>
      <c r="D34" s="82" t="inlineStr">
        <is>
          <t>ESTLABO   FINISHING  ESSENCE　TESTER</t>
        </is>
      </c>
      <c r="E34" s="82" t="n"/>
      <c r="F34" s="82" t="n"/>
      <c r="G34" s="83">
        <f>'ORDER SHEET'!O1185</f>
        <v/>
      </c>
      <c r="H34" s="84" t="n">
        <v>0</v>
      </c>
      <c r="I34" s="1552">
        <f>G25*H25</f>
        <v/>
      </c>
    </row>
    <row r="35" hidden="1" ht="31.5" customFormat="1" customHeight="1" s="15">
      <c r="A35" s="93" t="n"/>
      <c r="B35" s="96" t="n"/>
      <c r="C35" s="82" t="inlineStr">
        <is>
          <t>ESTLABO TESTER</t>
        </is>
      </c>
      <c r="D35" s="82" t="inlineStr">
        <is>
          <t>ESTLABO   FINISHING  CREAM　TESTER</t>
        </is>
      </c>
      <c r="E35" s="82" t="n"/>
      <c r="F35" s="82" t="n"/>
      <c r="G35" s="83">
        <f>'ORDER SHEET'!O1186</f>
        <v/>
      </c>
      <c r="H35" s="84" t="n">
        <v>0</v>
      </c>
      <c r="I35" s="1552">
        <f>G26*H26</f>
        <v/>
      </c>
    </row>
    <row r="36" hidden="1" ht="31.5" customFormat="1" customHeight="1" s="15">
      <c r="A36" s="93" t="n"/>
      <c r="B36" s="96" t="n"/>
      <c r="C36" s="82" t="inlineStr">
        <is>
          <t>ESTLABO TESTER</t>
        </is>
      </c>
      <c r="D36" s="82" t="inlineStr">
        <is>
          <t>ESTLABO   FINISHING  MILK  EMULSION　TESTER</t>
        </is>
      </c>
      <c r="E36" s="82" t="n"/>
      <c r="F36" s="82" t="n"/>
      <c r="G36" s="83">
        <f>'ORDER SHEET'!O1187</f>
        <v/>
      </c>
      <c r="H36" s="84" t="n">
        <v>0</v>
      </c>
      <c r="I36" s="1552">
        <f>G27*H27</f>
        <v/>
      </c>
    </row>
    <row r="37" hidden="1" ht="31.5" customFormat="1" customHeight="1" s="15">
      <c r="A37" s="93" t="n"/>
      <c r="B37" s="96" t="n"/>
      <c r="C37" s="82" t="inlineStr">
        <is>
          <t>ESTLABO TESTER</t>
        </is>
      </c>
      <c r="D37" s="82" t="inlineStr">
        <is>
          <t>ESTLABO   OILY  SKIN LOTION　TESTER</t>
        </is>
      </c>
      <c r="E37" s="82" t="n"/>
      <c r="F37" s="82" t="n"/>
      <c r="G37" s="83">
        <f>'ORDER SHEET'!O1188</f>
        <v/>
      </c>
      <c r="H37" s="84" t="n">
        <v>0</v>
      </c>
      <c r="I37" s="1552">
        <f>G28*H28</f>
        <v/>
      </c>
    </row>
    <row r="38" hidden="1" ht="31.5" customFormat="1" customHeight="1" s="15">
      <c r="A38" s="93" t="n"/>
      <c r="B38" s="96" t="n"/>
      <c r="C38" s="82" t="inlineStr">
        <is>
          <t>ESTLABO TESTER</t>
        </is>
      </c>
      <c r="D38" s="82" t="inlineStr">
        <is>
          <t>ESTLABO   WHITE  LOTION  TESTER</t>
        </is>
      </c>
      <c r="E38" s="82" t="n"/>
      <c r="F38" s="82" t="n"/>
      <c r="G38" s="83">
        <f>'ORDER SHEET'!O1189</f>
        <v/>
      </c>
      <c r="H38" s="84" t="n">
        <v>0</v>
      </c>
      <c r="I38" s="1552">
        <f>G29*H29</f>
        <v/>
      </c>
    </row>
    <row r="39" hidden="1" ht="31.5" customFormat="1" customHeight="1" s="15">
      <c r="A39" s="93" t="n"/>
      <c r="B39" s="96" t="n"/>
      <c r="C39" s="82" t="inlineStr">
        <is>
          <t>ESTLABO TESTER</t>
        </is>
      </c>
      <c r="D39" s="82" t="inlineStr">
        <is>
          <t>ESTLABO   WHITE  MILK　TESTER</t>
        </is>
      </c>
      <c r="E39" s="82" t="n"/>
      <c r="F39" s="82" t="n"/>
      <c r="G39" s="83">
        <f>'ORDER SHEET'!O1190</f>
        <v/>
      </c>
      <c r="H39" s="84" t="n">
        <v>0</v>
      </c>
      <c r="I39" s="1552">
        <f>G30*H30</f>
        <v/>
      </c>
    </row>
    <row r="40" hidden="1" ht="31.5" customFormat="1" customHeight="1" s="15">
      <c r="A40" s="93" t="n"/>
      <c r="B40" s="96" t="n"/>
      <c r="C40" s="82" t="inlineStr">
        <is>
          <t>ESTLABO TESTER</t>
        </is>
      </c>
      <c r="D40" s="82" t="inlineStr">
        <is>
          <t>ESTLABO   EYE  CARE  ESSENCE　TESTER</t>
        </is>
      </c>
      <c r="E40" s="82" t="n"/>
      <c r="F40" s="82" t="n"/>
      <c r="G40" s="83">
        <f>'ORDER SHEET'!O1191</f>
        <v/>
      </c>
      <c r="H40" s="84" t="n">
        <v>0</v>
      </c>
      <c r="I40" s="1552">
        <f>G31*H31</f>
        <v/>
      </c>
    </row>
    <row r="41" hidden="1" ht="31.5" customFormat="1" customHeight="1" s="15">
      <c r="A41" s="93" t="n"/>
      <c r="B41" s="96" t="n"/>
      <c r="C41" s="82" t="inlineStr">
        <is>
          <t>ESTLABO TESTER</t>
        </is>
      </c>
      <c r="D41" s="82" t="inlineStr">
        <is>
          <t>ESTLABO   MAKE  UP  BASE　TESTER</t>
        </is>
      </c>
      <c r="E41" s="82" t="n"/>
      <c r="F41" s="82" t="n"/>
      <c r="G41" s="83">
        <f>'ORDER SHEET'!O1192</f>
        <v/>
      </c>
      <c r="H41" s="84" t="n">
        <v>0</v>
      </c>
      <c r="I41" s="1552">
        <f>G32*H32</f>
        <v/>
      </c>
    </row>
    <row r="42" hidden="1" ht="31.5" customFormat="1" customHeight="1" s="15">
      <c r="A42" s="93" t="n"/>
      <c r="B42" s="96" t="n"/>
      <c r="C42" s="82" t="inlineStr">
        <is>
          <t>ESTLABO TESTER</t>
        </is>
      </c>
      <c r="D42" s="82" t="inlineStr">
        <is>
          <t>ESTLABO   CALMING  GEL  PACK　TESTER</t>
        </is>
      </c>
      <c r="E42" s="82" t="n"/>
      <c r="F42" s="82" t="n"/>
      <c r="G42" s="83">
        <f>'ORDER SHEET'!O1193</f>
        <v/>
      </c>
      <c r="H42" s="84" t="n">
        <v>0</v>
      </c>
      <c r="I42" s="1552">
        <f>G33*H33</f>
        <v/>
      </c>
    </row>
    <row r="43" hidden="1" ht="31.5" customFormat="1" customHeight="1" s="15">
      <c r="A43" s="93" t="n"/>
      <c r="B43" s="96" t="n"/>
      <c r="C43" s="82" t="inlineStr">
        <is>
          <t>ESTLABO TESTER</t>
        </is>
      </c>
      <c r="D43" s="82" t="inlineStr">
        <is>
          <t>ESTLABO   MINERAL  WHITE  PACK　TESTER</t>
        </is>
      </c>
      <c r="E43" s="82" t="n"/>
      <c r="F43" s="82" t="n"/>
      <c r="G43" s="83">
        <f>'ORDER SHEET'!O1194</f>
        <v/>
      </c>
      <c r="H43" s="84" t="n">
        <v>0</v>
      </c>
      <c r="I43" s="1552">
        <f>G34*H34</f>
        <v/>
      </c>
    </row>
    <row r="44" hidden="1" ht="31.5" customFormat="1" customHeight="1" s="15">
      <c r="A44" s="93" t="n"/>
      <c r="B44" s="96" t="n"/>
      <c r="C44" s="82" t="inlineStr">
        <is>
          <t>ESTLABO TESTER</t>
        </is>
      </c>
      <c r="D44" s="82" t="inlineStr">
        <is>
          <t>ESTLABO   CERAMID  DEEP  MOIST  PACK　TESTER</t>
        </is>
      </c>
      <c r="E44" s="82" t="n"/>
      <c r="F44" s="82" t="n"/>
      <c r="G44" s="83">
        <f>'ORDER SHEET'!O1195</f>
        <v/>
      </c>
      <c r="H44" s="84" t="n">
        <v>0</v>
      </c>
      <c r="I44" s="1552">
        <f>G35*H35</f>
        <v/>
      </c>
    </row>
    <row r="45" hidden="1" ht="31.5" customFormat="1" customHeight="1" s="15">
      <c r="A45" s="93" t="n"/>
      <c r="B45" s="96" t="n"/>
      <c r="C45" s="82" t="inlineStr">
        <is>
          <t>ESTLABO TESTER</t>
        </is>
      </c>
      <c r="D45" s="82" t="inlineStr">
        <is>
          <t>ESTLABO   TRIPLE  COLLA G  PACK　TESTER</t>
        </is>
      </c>
      <c r="E45" s="82" t="n"/>
      <c r="F45" s="82" t="n"/>
      <c r="G45" s="83">
        <f>'ORDER SHEET'!O1196</f>
        <v/>
      </c>
      <c r="H45" s="84" t="n">
        <v>0</v>
      </c>
      <c r="I45" s="1552">
        <f>G36*H36</f>
        <v/>
      </c>
    </row>
    <row r="46" hidden="1" ht="31.5" customFormat="1" customHeight="1" s="15">
      <c r="A46" s="93" t="n"/>
      <c r="B46" s="96" t="n"/>
      <c r="C46" s="82" t="inlineStr">
        <is>
          <t>ESTLABO TESTER</t>
        </is>
      </c>
      <c r="D46" s="82" t="inlineStr">
        <is>
          <t>ESTLABO   SLIM  FACE  MASSAGE  PACK　TESTER</t>
        </is>
      </c>
      <c r="E46" s="82" t="n"/>
      <c r="F46" s="82" t="n"/>
      <c r="G46" s="83">
        <f>'ORDER SHEET'!O1197</f>
        <v/>
      </c>
      <c r="H46" s="84" t="n">
        <v>0</v>
      </c>
      <c r="I46" s="1552">
        <f>G37*H37</f>
        <v/>
      </c>
    </row>
    <row r="47" hidden="1" ht="31.5" customFormat="1" customHeight="1" s="15">
      <c r="A47" s="93" t="n"/>
      <c r="B47" s="96" t="n"/>
      <c r="C47" s="82" t="inlineStr">
        <is>
          <t>ESTLABO TESTER</t>
        </is>
      </c>
      <c r="D47" s="82" t="inlineStr">
        <is>
          <t>ESTLABO   KAISO  PACK　TESTER</t>
        </is>
      </c>
      <c r="E47" s="82" t="n"/>
      <c r="F47" s="82" t="n"/>
      <c r="G47" s="83">
        <f>'ORDER SHEET'!O1198</f>
        <v/>
      </c>
      <c r="H47" s="84" t="n">
        <v>0</v>
      </c>
      <c r="I47" s="1552">
        <f>G38*H38</f>
        <v/>
      </c>
    </row>
    <row r="48" hidden="1" ht="31.5" customFormat="1" customHeight="1" s="15">
      <c r="A48" s="93" t="n"/>
      <c r="B48" s="96" t="n"/>
      <c r="C48" s="82" t="inlineStr">
        <is>
          <t xml:space="preserve">ESTLABO </t>
        </is>
      </c>
      <c r="D48" s="82" t="inlineStr">
        <is>
          <t xml:space="preserve">LABO+L sample set　</t>
        </is>
      </c>
      <c r="E48" s="82" t="n"/>
      <c r="F48" s="82" t="n"/>
      <c r="G48" s="83">
        <f>'ORDER SHEET'!O1199</f>
        <v/>
      </c>
      <c r="H48" s="84" t="n">
        <v>0</v>
      </c>
      <c r="I48" s="1552">
        <f>G39*H39</f>
        <v/>
      </c>
    </row>
    <row r="49" hidden="1" ht="31.5" customFormat="1" customHeight="1" s="15">
      <c r="A49" s="93" t="n"/>
      <c r="B49" s="96" t="n"/>
      <c r="C49" s="82" t="inlineStr">
        <is>
          <t xml:space="preserve">ESTLABO TESTER </t>
        </is>
      </c>
      <c r="D49" s="82" t="inlineStr">
        <is>
          <t>ESTLABO   FINISHING  LOTION  EL　TESTER</t>
        </is>
      </c>
      <c r="E49" s="82" t="n"/>
      <c r="F49" s="82" t="n"/>
      <c r="G49" s="83">
        <f>'ORDER SHEET'!O1200</f>
        <v/>
      </c>
      <c r="H49" s="84" t="n">
        <v>0</v>
      </c>
      <c r="I49" s="1552">
        <f>G40*H40</f>
        <v/>
      </c>
    </row>
    <row r="50" hidden="1" ht="31.5" customFormat="1" customHeight="1" s="15">
      <c r="A50" s="93" t="n"/>
      <c r="B50" s="96" t="n"/>
      <c r="C50" s="82" t="inlineStr">
        <is>
          <t xml:space="preserve">ESTLABO TESTER </t>
        </is>
      </c>
      <c r="D50" s="82" t="inlineStr">
        <is>
          <t>ESTLABO   FINISHING  ESSENCE  EL　TESTER</t>
        </is>
      </c>
      <c r="E50" s="82" t="n"/>
      <c r="F50" s="82" t="n"/>
      <c r="G50" s="83">
        <f>'ORDER SHEET'!O1201</f>
        <v/>
      </c>
      <c r="H50" s="84" t="n">
        <v>0</v>
      </c>
      <c r="I50" s="1552">
        <f>G41*H41</f>
        <v/>
      </c>
    </row>
    <row r="51" hidden="1" ht="31.5" customFormat="1" customHeight="1" s="15">
      <c r="A51" s="93" t="n"/>
      <c r="B51" s="96" t="n"/>
      <c r="C51" s="82" t="inlineStr">
        <is>
          <t xml:space="preserve">ESTLABO TESTER </t>
        </is>
      </c>
      <c r="D51" s="82" t="inlineStr">
        <is>
          <t>ESTLABO   FINISHING  MILK  EMULSION EL　TESTER</t>
        </is>
      </c>
      <c r="E51" s="82" t="n"/>
      <c r="F51" s="82" t="n"/>
      <c r="G51" s="83">
        <f>'ORDER SHEET'!O1202</f>
        <v/>
      </c>
      <c r="H51" s="84" t="n">
        <v>0</v>
      </c>
      <c r="I51" s="1552">
        <f>G42*H42</f>
        <v/>
      </c>
    </row>
    <row r="52">
      <c r="A52" s="93" t="n"/>
      <c r="B52" s="96" t="n"/>
      <c r="C52" s="82" t="inlineStr">
        <is>
          <t xml:space="preserve">ESTLABO TESTER </t>
        </is>
      </c>
      <c r="D52" s="82" t="inlineStr">
        <is>
          <t>ESTLABO   FINISHING  CREAM  EL　TESTER</t>
        </is>
      </c>
      <c r="E52" s="82" t="n"/>
      <c r="F52" s="82" t="n"/>
      <c r="G52" s="83">
        <f>'ORDER SHEET'!O1203</f>
        <v/>
      </c>
      <c r="H52" s="84" t="n">
        <v>0</v>
      </c>
      <c r="I52" s="1552">
        <f>G43*H43</f>
        <v/>
      </c>
    </row>
    <row r="53">
      <c r="A53" s="93" t="n"/>
      <c r="B53" s="96" t="n"/>
      <c r="C53" s="82" t="inlineStr">
        <is>
          <t xml:space="preserve">ESTLABO TESTER </t>
        </is>
      </c>
      <c r="D53" s="82" t="inlineStr">
        <is>
          <t>LABO+  Re.pair Lotion　 TESTER</t>
        </is>
      </c>
      <c r="E53" s="82" t="n"/>
      <c r="F53" s="82" t="n"/>
      <c r="G53" s="83">
        <f>'ORDER SHEET'!O1204</f>
        <v/>
      </c>
      <c r="H53" s="84" t="n">
        <v>0</v>
      </c>
      <c r="I53" s="1552">
        <f>G44*H44</f>
        <v/>
      </c>
    </row>
    <row r="54">
      <c r="A54" s="93" t="n"/>
      <c r="B54" s="96" t="n"/>
      <c r="C54" s="82" t="inlineStr">
        <is>
          <t xml:space="preserve">ESTLABO TESTER </t>
        </is>
      </c>
      <c r="D54" s="82" t="inlineStr">
        <is>
          <t>LABO+  Re.pair Milk　 TESTER</t>
        </is>
      </c>
      <c r="E54" s="82" t="n"/>
      <c r="F54" s="82" t="n"/>
      <c r="G54" s="83">
        <f>'ORDER SHEET'!O1205</f>
        <v/>
      </c>
      <c r="H54" s="84" t="n">
        <v>0</v>
      </c>
      <c r="I54" s="1552">
        <f>G45*H45</f>
        <v/>
      </c>
    </row>
    <row r="55">
      <c r="A55" s="93" t="n"/>
      <c r="B55" s="96" t="n"/>
      <c r="C55" s="82" t="inlineStr">
        <is>
          <t xml:space="preserve">ESTLABO TESTER </t>
        </is>
      </c>
      <c r="D55" s="82" t="inlineStr">
        <is>
          <t>LABO+  Re.pair Cream　 TESTER</t>
        </is>
      </c>
      <c r="E55" s="82" t="n"/>
      <c r="F55" s="82" t="n"/>
      <c r="G55" s="83">
        <f>'ORDER SHEET'!O1206</f>
        <v/>
      </c>
      <c r="H55" s="84" t="n">
        <v>0</v>
      </c>
      <c r="I55" s="1552">
        <f>G46*H46</f>
        <v/>
      </c>
    </row>
    <row r="56">
      <c r="A56" s="93" t="n"/>
      <c r="B56" s="96" t="n"/>
      <c r="C56" s="82" t="inlineStr">
        <is>
          <t xml:space="preserve">ESTLABO TESTER </t>
        </is>
      </c>
      <c r="D56" s="82" t="inlineStr">
        <is>
          <t>LABOPLUS  First Essence TESTER</t>
        </is>
      </c>
      <c r="E56" s="82" t="n"/>
      <c r="F56" s="82" t="n"/>
      <c r="G56" s="83">
        <f>'ORDER SHEET'!O1207</f>
        <v/>
      </c>
      <c r="H56" s="84" t="n">
        <v>0</v>
      </c>
      <c r="I56" s="1552">
        <f>G47*H47</f>
        <v/>
      </c>
    </row>
    <row r="57">
      <c r="A57" s="93" t="n"/>
      <c r="B57" s="96" t="n"/>
      <c r="C57" s="82" t="inlineStr">
        <is>
          <t xml:space="preserve">ESTLABO TESTER </t>
        </is>
      </c>
      <c r="D57" s="82" t="inlineStr">
        <is>
          <t>LABO+  Glamorous Lift Mask　 TESTER</t>
        </is>
      </c>
      <c r="E57" s="82" t="n"/>
      <c r="F57" s="82" t="n"/>
      <c r="G57" s="83">
        <f>'ORDER SHEET'!O1208</f>
        <v/>
      </c>
      <c r="H57" s="84" t="n">
        <v>0</v>
      </c>
      <c r="I57" s="1552">
        <f>G48*H48</f>
        <v/>
      </c>
    </row>
    <row r="58">
      <c r="A58" s="93" t="n"/>
      <c r="B58" s="96" t="n"/>
      <c r="C58" s="82" t="inlineStr">
        <is>
          <t xml:space="preserve">ESTLABO TESTER </t>
        </is>
      </c>
      <c r="D58" s="82" t="inlineStr">
        <is>
          <t>LABO+  Re.pair UV Color　 TESTER</t>
        </is>
      </c>
      <c r="E58" s="82" t="n"/>
      <c r="F58" s="82" t="n"/>
      <c r="G58" s="83">
        <f>'ORDER SHEET'!O1209</f>
        <v/>
      </c>
      <c r="H58" s="84" t="n">
        <v>0</v>
      </c>
      <c r="I58" s="1552">
        <f>G49*H49</f>
        <v/>
      </c>
    </row>
    <row r="59">
      <c r="A59" s="223" t="n"/>
      <c r="B59" s="222" t="n"/>
      <c r="C59" s="82" t="inlineStr">
        <is>
          <t xml:space="preserve">ESTLABO TESTER </t>
        </is>
      </c>
      <c r="D59" s="221" t="inlineStr">
        <is>
          <t>MOTHERMO Tight&amp;Lift Serum FOR TESTER</t>
        </is>
      </c>
      <c r="E59" s="221" t="n"/>
      <c r="F59" s="221" t="n"/>
      <c r="G59" s="83">
        <f>'ORDER SHEET'!O1211</f>
        <v/>
      </c>
      <c r="H59" s="84" t="n">
        <v>0</v>
      </c>
      <c r="I59" s="1552">
        <f>G50*H50</f>
        <v/>
      </c>
    </row>
    <row r="60">
      <c r="A60" s="223" t="n"/>
      <c r="B60" s="222" t="n"/>
      <c r="C60" s="82" t="inlineStr">
        <is>
          <t xml:space="preserve">ESTLABO TESTER </t>
        </is>
      </c>
      <c r="D60" s="221" t="inlineStr">
        <is>
          <t>DENKIBRUSH MOTHERMO FOR TESTER</t>
        </is>
      </c>
      <c r="E60" s="221" t="n"/>
      <c r="F60" s="221" t="n"/>
      <c r="G60" s="83">
        <f>'ORDER SHEET'!O1212</f>
        <v/>
      </c>
      <c r="H60" s="84" t="n">
        <v>0</v>
      </c>
      <c r="I60" s="1552">
        <f>G51*H51</f>
        <v/>
      </c>
    </row>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sheetData>
  <autoFilter ref="A5:I6"/>
  <mergeCells count="9">
    <mergeCell ref="A4:B4"/>
    <mergeCell ref="A1:D1"/>
    <mergeCell ref="E4:F4"/>
    <mergeCell ref="A3:B3"/>
    <mergeCell ref="A2:B2"/>
    <mergeCell ref="C2:D2"/>
    <mergeCell ref="C3:D3"/>
    <mergeCell ref="A15:F15"/>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3" min="16" max="16"/>
    <col width="14" customWidth="1" style="1193"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2"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4" t="inlineStr">
        <is>
          <t>梱包情報提出期限</t>
        </is>
      </c>
      <c r="B4" s="1540" t="n"/>
      <c r="C4" s="1195" t="n">
        <v>45239</v>
      </c>
      <c r="D4" s="1540" t="n"/>
      <c r="E4" s="1138" t="n"/>
      <c r="F4" s="1540" t="n"/>
      <c r="K4" s="1538" t="n"/>
      <c r="V4" s="1545" t="n"/>
    </row>
    <row r="5" ht="12.75" customFormat="1" customHeigh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1" t="inlineStr">
        <is>
          <t>ケース数量</t>
        </is>
      </c>
      <c r="N5" s="1571" t="inlineStr">
        <is>
          <t>合計容積</t>
        </is>
      </c>
      <c r="O5" s="1571" t="inlineStr">
        <is>
          <t>合計重量</t>
        </is>
      </c>
      <c r="P5" s="1156" t="inlineStr">
        <is>
          <t>Unit N/W(kg)</t>
        </is>
      </c>
      <c r="Q5" s="1156" t="inlineStr">
        <is>
          <t>Total N/W(kg)</t>
        </is>
      </c>
      <c r="R5" s="1156" t="inlineStr">
        <is>
          <t>成分</t>
        </is>
      </c>
      <c r="S5" s="1143" t="n"/>
    </row>
    <row r="6" ht="20.1" customFormat="1" customHeight="1" s="15">
      <c r="A6" s="1198" t="inlineStr">
        <is>
          <t>TOTAL</t>
        </is>
      </c>
      <c r="B6" s="1548" t="n"/>
      <c r="C6" s="1548" t="n"/>
      <c r="D6" s="1548" t="n"/>
      <c r="E6" s="1548" t="n"/>
      <c r="F6" s="1549" t="n"/>
      <c r="G6" s="98">
        <f>SUM(#REF!)</f>
        <v/>
      </c>
      <c r="H6" s="98">
        <f>SUM(#REF!)</f>
        <v/>
      </c>
      <c r="I6" s="98" t="n"/>
      <c r="J6" s="1570">
        <f>SUM(#REF!)</f>
        <v/>
      </c>
      <c r="K6" s="1155" t="n"/>
      <c r="L6" s="1155" t="n"/>
      <c r="M6" s="1155" t="n"/>
      <c r="N6" s="1155" t="n"/>
      <c r="O6" s="1155" t="n"/>
      <c r="P6" s="1155" t="n"/>
      <c r="Q6" s="1572"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3" t="inlineStr">
        <is>
          <t>仕入値合計</t>
        </is>
      </c>
      <c r="K9" s="159" t="inlineStr">
        <is>
          <t>ケース容積</t>
        </is>
      </c>
      <c r="L9" s="159" t="inlineStr">
        <is>
          <t>ケース重量</t>
        </is>
      </c>
      <c r="M9" s="1574" t="inlineStr">
        <is>
          <t>ケース数量</t>
        </is>
      </c>
      <c r="N9" s="1574" t="inlineStr">
        <is>
          <t>合計容積</t>
        </is>
      </c>
      <c r="O9" s="1574" t="inlineStr">
        <is>
          <t>合計重量</t>
        </is>
      </c>
      <c r="P9" s="157" t="inlineStr">
        <is>
          <t>Unit N/W(kg)</t>
        </is>
      </c>
      <c r="Q9" s="157" t="inlineStr">
        <is>
          <t>Total N/W(kg)</t>
        </is>
      </c>
      <c r="R9" s="148" t="inlineStr">
        <is>
          <t>成分</t>
        </is>
      </c>
      <c r="S9" s="54" t="n"/>
    </row>
    <row r="10" ht="26.25" customFormat="1" customHeight="1" s="1143">
      <c r="A10" s="1575" t="inlineStr">
        <is>
          <t>SAMPLE/TESTER TOTAL</t>
        </is>
      </c>
      <c r="B10" s="1521" t="n"/>
      <c r="C10" s="1521" t="n"/>
      <c r="D10" s="1521" t="n"/>
      <c r="E10" s="1521" t="n"/>
      <c r="F10" s="1522" t="n"/>
      <c r="G10" s="144">
        <f>SUM(#REF!)</f>
        <v/>
      </c>
      <c r="H10" s="194" t="n"/>
      <c r="I10" s="88" t="n"/>
      <c r="J10" s="1576">
        <f>SUM(#REF!)</f>
        <v/>
      </c>
      <c r="K10" s="146" t="n"/>
      <c r="L10" s="146" t="n"/>
      <c r="M10" s="1571" t="n"/>
      <c r="N10" s="1571" t="n"/>
      <c r="O10" s="1571" t="n"/>
      <c r="P10" s="1156" t="n"/>
      <c r="Q10" s="1156"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2025-09-16T10:56:55Z</dcterms:modified>
  <cp:lastModifiedBy>aoi kuwamura</cp:lastModifiedBy>
  <cp:lastPrinted>2025-08-28T04:14:29Z</cp:lastPrinted>
</cp:coreProperties>
</file>