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5" activeTab="17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'Q''1st-1'!$A$1:$H$38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7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color indexed="63"/>
      <sz val="19"/>
    </font>
    <font>
      <name val="Meiryo UI"/>
      <charset val="128"/>
      <family val="3"/>
      <color theme="1"/>
      <sz val="19"/>
    </font>
    <font>
      <name val="Meiryo UI"/>
      <charset val="128"/>
      <family val="3"/>
      <color theme="1"/>
      <sz val="14"/>
    </font>
    <font>
      <name val="Meiryo UI"/>
      <charset val="128"/>
      <family val="3"/>
      <color theme="1"/>
      <sz val="13"/>
    </font>
    <font>
      <name val="Meiryo UI"/>
      <charset val="128"/>
      <family val="3"/>
      <sz val="19"/>
    </font>
    <font>
      <name val="Meiryo UI"/>
      <charset val="128"/>
      <family val="3"/>
      <sz val="14"/>
    </font>
    <font>
      <name val="Meiryo UI"/>
      <charset val="128"/>
      <family val="3"/>
      <sz val="13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5"/>
    <xf numFmtId="0" fontId="108" fillId="22" borderId="166"/>
    <xf numFmtId="0" fontId="109" fillId="22" borderId="165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7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8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5"/>
    <xf numFmtId="0" fontId="272" fillId="22" borderId="166"/>
    <xf numFmtId="0" fontId="273" fillId="22" borderId="165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7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8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5"/>
    <xf numFmtId="0" fontId="272" fillId="22" borderId="166"/>
    <xf numFmtId="0" fontId="271" fillId="16" borderId="165"/>
    <xf numFmtId="0" fontId="107" fillId="16" borderId="165"/>
    <xf numFmtId="0" fontId="108" fillId="22" borderId="166"/>
    <xf numFmtId="0" fontId="109" fillId="22" borderId="165"/>
    <xf numFmtId="0" fontId="112" fillId="0" borderId="112"/>
    <xf numFmtId="0" fontId="113" fillId="0" borderId="167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38" fontId="104" fillId="0" borderId="0"/>
    <xf numFmtId="0" fontId="105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2" fillId="0" borderId="112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2" fillId="0" borderId="112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38" fontId="8" fillId="0" borderId="0" applyAlignment="1">
      <alignment vertical="center"/>
    </xf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38" fontId="8" fillId="0" borderId="0" applyAlignment="1">
      <alignment vertical="center"/>
    </xf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38" fontId="8" fillId="0" borderId="0" applyAlignment="1">
      <alignment vertical="center"/>
    </xf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9" fontId="261" fillId="0" borderId="0" applyAlignment="1">
      <alignment vertical="center"/>
    </xf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272" fillId="42" borderId="166"/>
    <xf numFmtId="0" fontId="272" fillId="42" borderId="166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69" fillId="45" borderId="0"/>
    <xf numFmtId="0" fontId="273" fillId="42" borderId="165"/>
    <xf numFmtId="0" fontId="270" fillId="54" borderId="0"/>
    <xf numFmtId="0" fontId="277" fillId="0" borderId="167"/>
    <xf numFmtId="0" fontId="272" fillId="42" borderId="166"/>
    <xf numFmtId="0" fontId="272" fillId="42" borderId="166"/>
    <xf numFmtId="0" fontId="305" fillId="41" borderId="168"/>
    <xf numFmtId="0" fontId="271" fillId="40" borderId="165"/>
    <xf numFmtId="0" fontId="273" fillId="42" borderId="165"/>
    <xf numFmtId="0" fontId="273" fillId="42" borderId="165"/>
    <xf numFmtId="0" fontId="271" fillId="40" borderId="165"/>
    <xf numFmtId="0" fontId="272" fillId="42" borderId="166"/>
    <xf numFmtId="0" fontId="269" fillId="48" borderId="0"/>
    <xf numFmtId="0" fontId="272" fillId="42" borderId="166"/>
    <xf numFmtId="0" fontId="271" fillId="40" borderId="165"/>
    <xf numFmtId="0" fontId="273" fillId="42" borderId="165"/>
    <xf numFmtId="0" fontId="277" fillId="0" borderId="167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69" fillId="55" borderId="0"/>
    <xf numFmtId="0" fontId="271" fillId="40" borderId="165"/>
    <xf numFmtId="0" fontId="269" fillId="43" borderId="0"/>
    <xf numFmtId="0" fontId="272" fillId="42" borderId="166"/>
    <xf numFmtId="0" fontId="269" fillId="43" borderId="0"/>
    <xf numFmtId="0" fontId="270" fillId="44" borderId="0"/>
    <xf numFmtId="0" fontId="272" fillId="42" borderId="166"/>
    <xf numFmtId="0" fontId="269" fillId="40" borderId="0"/>
    <xf numFmtId="0" fontId="271" fillId="40" borderId="165"/>
    <xf numFmtId="0" fontId="270" fillId="48" borderId="0"/>
    <xf numFmtId="0" fontId="271" fillId="40" borderId="165"/>
    <xf numFmtId="0" fontId="305" fillId="41" borderId="168"/>
    <xf numFmtId="0" fontId="166" fillId="0" borderId="0"/>
    <xf numFmtId="0" fontId="271" fillId="40" borderId="165"/>
    <xf numFmtId="0" fontId="269" fillId="52" borderId="0"/>
    <xf numFmtId="0" fontId="269" fillId="51" borderId="0"/>
    <xf numFmtId="0" fontId="269" fillId="46" borderId="0"/>
    <xf numFmtId="0" fontId="273" fillId="42" borderId="165"/>
    <xf numFmtId="0" fontId="272" fillId="42" borderId="166"/>
    <xf numFmtId="0" fontId="269" fillId="44" borderId="0"/>
    <xf numFmtId="0" fontId="269" fillId="45" borderId="0"/>
    <xf numFmtId="0" fontId="272" fillId="42" borderId="166"/>
    <xf numFmtId="0" fontId="269" fillId="50" borderId="0"/>
    <xf numFmtId="0" fontId="272" fillId="42" borderId="166"/>
    <xf numFmtId="0" fontId="270" fillId="57" borderId="0"/>
    <xf numFmtId="0" fontId="271" fillId="40" borderId="165"/>
    <xf numFmtId="0" fontId="270" fillId="47" borderId="0"/>
    <xf numFmtId="0" fontId="272" fillId="42" borderId="166"/>
    <xf numFmtId="0" fontId="271" fillId="40" borderId="165"/>
    <xf numFmtId="0" fontId="271" fillId="40" borderId="165"/>
    <xf numFmtId="0" fontId="270" fillId="56" borderId="0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166" fillId="0" borderId="0"/>
    <xf numFmtId="0" fontId="271" fillId="40" borderId="165"/>
    <xf numFmtId="0" fontId="270" fillId="53" borderId="0"/>
    <xf numFmtId="0" fontId="277" fillId="0" borderId="167"/>
    <xf numFmtId="0" fontId="271" fillId="40" borderId="165"/>
    <xf numFmtId="0" fontId="277" fillId="0" borderId="167"/>
    <xf numFmtId="0" fontId="270" fillId="58" borderId="0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3" fillId="42" borderId="165"/>
    <xf numFmtId="0" fontId="270" fillId="59" borderId="0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0" fillId="57" borderId="0"/>
    <xf numFmtId="0" fontId="272" fillId="42" borderId="166"/>
    <xf numFmtId="6" fontId="261" fillId="0" borderId="0" applyAlignment="1">
      <alignment vertical="center"/>
    </xf>
    <xf numFmtId="0" fontId="273" fillId="42" borderId="165"/>
    <xf numFmtId="0" fontId="270" fillId="47" borderId="0"/>
    <xf numFmtId="0" fontId="272" fillId="42" borderId="166"/>
    <xf numFmtId="0" fontId="273" fillId="42" borderId="165"/>
    <xf numFmtId="0" fontId="270" fillId="49" borderId="0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5" fillId="46" borderId="0"/>
    <xf numFmtId="0" fontId="272" fillId="42" borderId="166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9" fontId="261" fillId="0" borderId="0" applyAlignment="1">
      <alignment vertical="center"/>
    </xf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1" fillId="51" borderId="0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6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1" fillId="40" borderId="165"/>
    <xf numFmtId="9" fontId="261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6" fillId="0" borderId="0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3" fillId="42" borderId="165"/>
    <xf numFmtId="0" fontId="305" fillId="41" borderId="168"/>
    <xf numFmtId="0" fontId="273" fillId="42" borderId="165"/>
    <xf numFmtId="0" fontId="305" fillId="41" borderId="168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38" fontId="307" fillId="0" borderId="0"/>
    <xf numFmtId="0" fontId="273" fillId="42" borderId="165"/>
    <xf numFmtId="38" fontId="268" fillId="0" borderId="0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4" fillId="0" borderId="14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181" fontId="268" fillId="0" borderId="0"/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8" fillId="60" borderId="18"/>
    <xf numFmtId="0" fontId="279" fillId="0" borderId="0"/>
    <xf numFmtId="0" fontId="280" fillId="61" borderId="0"/>
    <xf numFmtId="0" fontId="113" fillId="0" borderId="167"/>
    <xf numFmtId="0" fontId="308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283" fillId="0" borderId="20"/>
    <xf numFmtId="0" fontId="284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66" fontId="166" fillId="0" borderId="0"/>
    <xf numFmtId="0" fontId="108" fillId="22" borderId="166"/>
    <xf numFmtId="0" fontId="117" fillId="17" borderId="168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269" fillId="0" borderId="0" applyAlignment="1">
      <alignment vertical="center"/>
    </xf>
    <xf numFmtId="0" fontId="307" fillId="0" borderId="0"/>
    <xf numFmtId="0" fontId="166" fillId="0" borderId="0"/>
    <xf numFmtId="0" fontId="310" fillId="0" borderId="0" applyAlignment="1">
      <alignment vertical="center"/>
    </xf>
    <xf numFmtId="0" fontId="305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7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8" fillId="0" borderId="0" applyAlignment="1">
      <alignment vertical="center"/>
    </xf>
    <xf numFmtId="0" fontId="261" fillId="0" borderId="0"/>
    <xf numFmtId="0" fontId="261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307" fillId="0" borderId="0"/>
    <xf numFmtId="0" fontId="310" fillId="0" borderId="0" applyAlignment="1">
      <alignment vertical="center"/>
    </xf>
    <xf numFmtId="0" fontId="261" fillId="0" borderId="0" applyAlignment="1">
      <alignment vertical="center"/>
    </xf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273" fillId="22" borderId="165"/>
    <xf numFmtId="0" fontId="113" fillId="0" borderId="167"/>
    <xf numFmtId="6" fontId="8" fillId="0" borderId="0" applyAlignment="1">
      <alignment vertical="center"/>
    </xf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6" fontId="8" fillId="0" borderId="0" applyAlignment="1">
      <alignment vertical="center"/>
    </xf>
    <xf numFmtId="0" fontId="108" fillId="22" borderId="166"/>
    <xf numFmtId="6" fontId="8" fillId="0" borderId="0" applyAlignment="1">
      <alignment vertical="center"/>
    </xf>
    <xf numFmtId="0" fontId="109" fillId="22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5"/>
    <xf numFmtId="0" fontId="272" fillId="22" borderId="166"/>
    <xf numFmtId="0" fontId="271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271" fillId="16" borderId="165"/>
    <xf numFmtId="0" fontId="113" fillId="0" borderId="167"/>
    <xf numFmtId="0" fontId="272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277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277" fillId="0" borderId="167"/>
    <xf numFmtId="0" fontId="107" fillId="16" borderId="165"/>
    <xf numFmtId="0" fontId="107" fillId="16" borderId="165"/>
    <xf numFmtId="0" fontId="107" fillId="16" borderId="165"/>
    <xf numFmtId="0" fontId="273" fillId="22" borderId="165"/>
    <xf numFmtId="0" fontId="272" fillId="22" borderId="166"/>
    <xf numFmtId="0" fontId="271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312" fillId="0" borderId="0" applyAlignment="1">
      <alignment vertical="center"/>
    </xf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277" fillId="0" borderId="167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272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272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273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273" fillId="22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271" fillId="16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271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277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271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273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271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273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79" fillId="0" borderId="0" applyAlignment="1">
      <alignment vertical="center"/>
    </xf>
    <xf numFmtId="180" fontId="49" fillId="0" borderId="0"/>
    <xf numFmtId="0" fontId="322" fillId="0" borderId="0"/>
    <xf numFmtId="0" fontId="38" fillId="0" borderId="0" applyAlignment="1">
      <alignment vertical="center"/>
    </xf>
    <xf numFmtId="38" fontId="323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</cellStyleXfs>
  <cellXfs count="1416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0" fontId="292" fillId="0" borderId="123" applyAlignment="1" pivotButton="0" quotePrefix="0" xfId="0">
      <alignment vertical="center"/>
    </xf>
    <xf numFmtId="170" fontId="295" fillId="0" borderId="123" applyAlignment="1" pivotButton="0" quotePrefix="0" xfId="4">
      <alignment horizontal="left" vertical="center" wrapText="1"/>
    </xf>
    <xf numFmtId="0" fontId="296" fillId="0" borderId="123" applyAlignment="1" pivotButton="0" quotePrefix="0" xfId="0">
      <alignment vertical="center"/>
    </xf>
    <xf numFmtId="0" fontId="297" fillId="0" borderId="123" applyAlignment="1" pivotButton="0" quotePrefix="0" xfId="0">
      <alignment vertical="center"/>
    </xf>
    <xf numFmtId="171" fontId="297" fillId="0" borderId="123" applyAlignment="1" pivotButton="0" quotePrefix="0" xfId="0">
      <alignment vertical="center"/>
    </xf>
    <xf numFmtId="0" fontId="298" fillId="0" borderId="123" applyAlignment="1" pivotButton="0" quotePrefix="0" xfId="0">
      <alignment horizontal="right" vertical="center"/>
    </xf>
    <xf numFmtId="0" fontId="298" fillId="0" borderId="123" applyAlignment="1" pivotButton="0" quotePrefix="0" xfId="0">
      <alignment vertical="center"/>
    </xf>
    <xf numFmtId="0" fontId="293" fillId="0" borderId="123" applyAlignment="1" pivotButton="0" quotePrefix="0" xfId="0">
      <alignment vertical="center"/>
    </xf>
    <xf numFmtId="0" fontId="299" fillId="0" borderId="123" applyAlignment="1" pivotButton="0" quotePrefix="0" xfId="0">
      <alignment vertical="center"/>
    </xf>
    <xf numFmtId="0" fontId="300" fillId="0" borderId="123" applyAlignment="1" pivotButton="0" quotePrefix="0" xfId="0">
      <alignment vertical="center"/>
    </xf>
    <xf numFmtId="0" fontId="301" fillId="0" borderId="123" applyAlignment="1" pivotButton="0" quotePrefix="0" xfId="0">
      <alignment horizontal="right" vertical="center"/>
    </xf>
    <xf numFmtId="0" fontId="301" fillId="0" borderId="123" applyAlignment="1" pivotButton="0" quotePrefix="0" xfId="0">
      <alignment vertical="center"/>
    </xf>
    <xf numFmtId="0" fontId="297" fillId="0" borderId="123" applyAlignment="1" pivotButton="0" quotePrefix="0" xfId="0">
      <alignment horizontal="right" vertical="center"/>
    </xf>
    <xf numFmtId="0" fontId="292" fillId="0" borderId="125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0" fontId="293" fillId="0" borderId="125" applyAlignment="1" pivotButton="0" quotePrefix="0" xfId="0">
      <alignment vertical="center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0" fontId="297" fillId="0" borderId="125" applyAlignment="1" pivotButton="0" quotePrefix="0" xfId="0">
      <alignment horizontal="right" vertical="center"/>
    </xf>
    <xf numFmtId="0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0" fontId="292" fillId="0" borderId="126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0" fontId="296" fillId="0" borderId="126" applyAlignment="1" pivotButton="0" quotePrefix="0" xfId="0">
      <alignment vertical="center"/>
    </xf>
    <xf numFmtId="177" fontId="297" fillId="0" borderId="126" applyAlignment="1" pivotButton="0" quotePrefix="0" xfId="0">
      <alignment vertical="center"/>
    </xf>
    <xf numFmtId="0" fontId="297" fillId="0" borderId="126" applyAlignment="1" pivotButton="0" quotePrefix="0" xfId="0">
      <alignment horizontal="right" vertical="center"/>
    </xf>
    <xf numFmtId="0" fontId="297" fillId="0" borderId="126" applyAlignment="1" pivotButton="0" quotePrefix="0" xfId="0">
      <alignment vertical="center"/>
    </xf>
    <xf numFmtId="0" fontId="300" fillId="0" borderId="126" applyAlignment="1" pivotButton="0" quotePrefix="0" xfId="0">
      <alignment horizontal="right" vertical="center"/>
    </xf>
    <xf numFmtId="171" fontId="292" fillId="0" borderId="0" applyAlignment="1" pivotButton="0" quotePrefix="0" xfId="0">
      <alignment vertical="center"/>
    </xf>
    <xf numFmtId="0" fontId="302" fillId="0" borderId="0" applyAlignment="1" pivotButton="0" quotePrefix="0" xfId="0">
      <alignment vertical="center"/>
    </xf>
    <xf numFmtId="0" fontId="303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304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" fontId="293" fillId="0" borderId="123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4" fontId="196" fillId="0" borderId="81" applyAlignment="1" pivotButton="0" quotePrefix="0" xfId="0">
      <alignment vertical="center"/>
    </xf>
    <xf numFmtId="0" fontId="313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13" fillId="0" borderId="102" applyAlignment="1" pivotButton="0" quotePrefix="0" xfId="0">
      <alignment vertical="center" wrapText="1"/>
    </xf>
    <xf numFmtId="0" fontId="313" fillId="0" borderId="0" applyAlignment="1" pivotButton="0" quotePrefix="0" xfId="0">
      <alignment vertical="center" wrapText="1"/>
    </xf>
    <xf numFmtId="0" fontId="313" fillId="0" borderId="101" applyAlignment="1" pivotButton="0" quotePrefix="0" xfId="0">
      <alignment vertical="center" wrapText="1"/>
    </xf>
    <xf numFmtId="0" fontId="313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13" fillId="0" borderId="143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13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20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6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7" applyAlignment="1" pivotButton="0" quotePrefix="0" xfId="0">
      <alignment vertical="center" wrapText="1"/>
    </xf>
    <xf numFmtId="0" fontId="166" fillId="0" borderId="147" applyAlignment="1" pivotButton="0" quotePrefix="0" xfId="0">
      <alignment vertical="center" wrapText="1"/>
    </xf>
    <xf numFmtId="173" fontId="101" fillId="10" borderId="147" applyAlignment="1" pivotButton="0" quotePrefix="0" xfId="0">
      <alignment horizontal="center" vertical="center"/>
    </xf>
    <xf numFmtId="173" fontId="102" fillId="0" borderId="147" applyAlignment="1" pivotButton="0" quotePrefix="0" xfId="0">
      <alignment horizontal="center" vertical="center"/>
    </xf>
    <xf numFmtId="0" fontId="169" fillId="0" borderId="144" applyAlignment="1" pivotButton="0" quotePrefix="0" xfId="0">
      <alignment vertical="center" wrapText="1"/>
    </xf>
    <xf numFmtId="0" fontId="102" fillId="0" borderId="147" applyAlignment="1" pivotButton="0" quotePrefix="0" xfId="0">
      <alignment horizontal="left" vertical="center"/>
    </xf>
    <xf numFmtId="171" fontId="102" fillId="0" borderId="147" applyAlignment="1" pivotButton="0" quotePrefix="0" xfId="0">
      <alignment horizontal="left" vertical="center"/>
    </xf>
    <xf numFmtId="171" fontId="101" fillId="0" borderId="147" applyAlignment="1" pivotButton="0" quotePrefix="0" xfId="0">
      <alignment horizontal="left" vertical="center"/>
    </xf>
    <xf numFmtId="0" fontId="125" fillId="0" borderId="147" applyAlignment="1" pivotButton="0" quotePrefix="0" xfId="0">
      <alignment vertical="center" wrapText="1"/>
    </xf>
    <xf numFmtId="0" fontId="169" fillId="0" borderId="147" applyAlignment="1" pivotButton="0" quotePrefix="0" xfId="0">
      <alignment vertical="center" wrapText="1"/>
    </xf>
    <xf numFmtId="0" fontId="125" fillId="0" borderId="147" applyAlignment="1" pivotButton="0" quotePrefix="0" xfId="0">
      <alignment horizontal="left" vertical="center" wrapText="1"/>
    </xf>
    <xf numFmtId="0" fontId="102" fillId="0" borderId="147" applyAlignment="1" pivotButton="0" quotePrefix="0" xfId="0">
      <alignment horizontal="center" vertical="center"/>
    </xf>
    <xf numFmtId="172" fontId="163" fillId="0" borderId="147" applyAlignment="1" pivotButton="0" quotePrefix="0" xfId="1">
      <alignment horizontal="center" vertical="center"/>
    </xf>
    <xf numFmtId="164" fontId="101" fillId="0" borderId="147" applyAlignment="1" pivotButton="0" quotePrefix="0" xfId="1">
      <alignment horizontal="center" vertical="center"/>
    </xf>
    <xf numFmtId="0" fontId="102" fillId="0" borderId="147" applyAlignment="1" pivotButton="0" quotePrefix="0" xfId="2">
      <alignment horizontal="center" vertical="center"/>
    </xf>
    <xf numFmtId="0" fontId="101" fillId="2" borderId="147" applyAlignment="1" pivotButton="0" quotePrefix="0" xfId="0">
      <alignment horizontal="center" vertical="center"/>
    </xf>
    <xf numFmtId="164" fontId="102" fillId="2" borderId="147" applyAlignment="1" pivotButton="0" quotePrefix="0" xfId="1">
      <alignment horizontal="center" vertical="center"/>
    </xf>
    <xf numFmtId="0" fontId="101" fillId="0" borderId="147" applyAlignment="1" pivotButton="0" quotePrefix="0" xfId="0">
      <alignment vertical="center"/>
    </xf>
    <xf numFmtId="0" fontId="102" fillId="0" borderId="147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2" applyAlignment="1" pivotButton="0" quotePrefix="0" xfId="0">
      <alignment horizontal="center" vertical="center"/>
    </xf>
    <xf numFmtId="173" fontId="102" fillId="0" borderId="152" applyAlignment="1" pivotButton="0" quotePrefix="0" xfId="0">
      <alignment horizontal="center" vertical="center"/>
    </xf>
    <xf numFmtId="0" fontId="169" fillId="0" borderId="153" applyAlignment="1" pivotButton="0" quotePrefix="0" xfId="0">
      <alignment vertical="center" wrapText="1"/>
    </xf>
    <xf numFmtId="173" fontId="223" fillId="0" borderId="152" applyAlignment="1" pivotButton="0" quotePrefix="0" xfId="0">
      <alignment horizontal="center" vertical="center"/>
    </xf>
    <xf numFmtId="0" fontId="169" fillId="5" borderId="152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2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51" applyAlignment="1" pivotButton="0" quotePrefix="0" xfId="0">
      <alignment horizontal="left" vertical="center"/>
    </xf>
    <xf numFmtId="0" fontId="102" fillId="0" borderId="152" applyAlignment="1" pivotButton="0" quotePrefix="0" xfId="0">
      <alignment horizontal="center" vertical="center"/>
    </xf>
    <xf numFmtId="0" fontId="102" fillId="0" borderId="152" applyAlignment="1" pivotButton="0" quotePrefix="0" xfId="0">
      <alignment vertical="center"/>
    </xf>
    <xf numFmtId="0" fontId="223" fillId="2" borderId="152" applyAlignment="1" pivotButton="0" quotePrefix="0" xfId="0">
      <alignment horizontal="center" vertical="center"/>
    </xf>
    <xf numFmtId="9" fontId="102" fillId="2" borderId="152" applyAlignment="1" pivotButton="0" quotePrefix="0" xfId="2">
      <alignment horizontal="center" vertical="center"/>
    </xf>
    <xf numFmtId="0" fontId="102" fillId="0" borderId="152" applyAlignment="1" pivotButton="0" quotePrefix="0" xfId="2">
      <alignment horizontal="center" vertical="center"/>
    </xf>
    <xf numFmtId="165" fontId="102" fillId="0" borderId="152" applyAlignment="1" pivotButton="0" quotePrefix="0" xfId="0">
      <alignment horizontal="center" vertical="center"/>
    </xf>
    <xf numFmtId="0" fontId="227" fillId="0" borderId="156" applyAlignment="1" pivotButton="0" quotePrefix="0" xfId="0">
      <alignment vertical="center"/>
    </xf>
    <xf numFmtId="0" fontId="102" fillId="0" borderId="152" applyAlignment="1" pivotButton="0" quotePrefix="0" xfId="0">
      <alignment horizontal="left" vertical="center"/>
    </xf>
    <xf numFmtId="0" fontId="101" fillId="3" borderId="152" applyAlignment="1" pivotButton="0" quotePrefix="0" xfId="0">
      <alignment horizontal="center" vertical="center"/>
    </xf>
    <xf numFmtId="0" fontId="101" fillId="2" borderId="152" applyAlignment="1" pivotButton="0" quotePrefix="0" xfId="0">
      <alignment horizontal="center" vertical="center"/>
    </xf>
    <xf numFmtId="0" fontId="166" fillId="0" borderId="152" applyAlignment="1" pivotButton="0" quotePrefix="0" xfId="0">
      <alignment vertical="center" wrapText="1"/>
    </xf>
    <xf numFmtId="0" fontId="214" fillId="0" borderId="152" applyAlignment="1" pivotButton="0" quotePrefix="0" xfId="0">
      <alignment vertical="center" wrapText="1"/>
    </xf>
    <xf numFmtId="0" fontId="101" fillId="0" borderId="152" applyAlignment="1" pivotButton="0" quotePrefix="0" xfId="0">
      <alignment vertical="center"/>
    </xf>
    <xf numFmtId="0" fontId="101" fillId="0" borderId="152" applyAlignment="1" pivotButton="0" quotePrefix="0" xfId="0">
      <alignment horizontal="left" vertical="center"/>
    </xf>
    <xf numFmtId="171" fontId="101" fillId="0" borderId="164" applyAlignment="1" pivotButton="0" quotePrefix="0" xfId="0">
      <alignment horizontal="left" vertical="center"/>
    </xf>
    <xf numFmtId="171" fontId="101" fillId="0" borderId="150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5" applyAlignment="1" pivotButton="0" quotePrefix="0" xfId="0">
      <alignment vertical="center"/>
    </xf>
    <xf numFmtId="171" fontId="101" fillId="0" borderId="169" applyAlignment="1" pivotButton="0" quotePrefix="0" xfId="0">
      <alignment horizontal="left" vertical="center"/>
    </xf>
    <xf numFmtId="171" fontId="101" fillId="0" borderId="163" applyAlignment="1" pivotButton="0" quotePrefix="0" xfId="0">
      <alignment horizontal="left" vertical="center"/>
    </xf>
    <xf numFmtId="0" fontId="101" fillId="0" borderId="162" applyAlignment="1" pivotButton="0" quotePrefix="0" xfId="0">
      <alignment horizontal="center" vertical="center"/>
    </xf>
    <xf numFmtId="171" fontId="101" fillId="0" borderId="161" applyAlignment="1" pivotButton="0" quotePrefix="0" xfId="0">
      <alignment horizontal="left" vertical="center"/>
    </xf>
    <xf numFmtId="0" fontId="101" fillId="0" borderId="163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2" applyAlignment="1" pivotButton="0" quotePrefix="0" xfId="0">
      <alignment horizontal="left" vertical="center"/>
    </xf>
    <xf numFmtId="0" fontId="102" fillId="0" borderId="170" applyAlignment="1" pivotButton="0" quotePrefix="0" xfId="0">
      <alignment horizontal="left" vertical="center"/>
    </xf>
    <xf numFmtId="0" fontId="101" fillId="0" borderId="171" applyAlignment="1" pivotButton="0" quotePrefix="0" xfId="0">
      <alignment horizontal="left" vertical="center"/>
    </xf>
    <xf numFmtId="0" fontId="320" fillId="0" borderId="95" applyAlignment="1" pivotButton="0" quotePrefix="0" xfId="142">
      <alignment wrapText="1"/>
    </xf>
    <xf numFmtId="0" fontId="102" fillId="6" borderId="152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25" fillId="0" borderId="95" applyAlignment="1" pivotButton="0" quotePrefix="0" xfId="142">
      <alignment horizontal="left" vertical="center"/>
    </xf>
    <xf numFmtId="0" fontId="313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right" vertical="center"/>
    </xf>
    <xf numFmtId="171" fontId="223" fillId="0" borderId="152" applyAlignment="1" pivotButton="0" quotePrefix="0" xfId="0">
      <alignment horizontal="left" vertical="center"/>
    </xf>
    <xf numFmtId="165" fontId="325" fillId="0" borderId="152" applyAlignment="1" pivotButton="0" quotePrefix="0" xfId="142">
      <alignment horizontal="right" vertical="center"/>
    </xf>
    <xf numFmtId="0" fontId="103" fillId="0" borderId="152" applyAlignment="1" pivotButton="0" quotePrefix="0" xfId="0">
      <alignment vertical="center" wrapText="1"/>
    </xf>
    <xf numFmtId="0" fontId="224" fillId="0" borderId="152" applyAlignment="1" pivotButton="0" quotePrefix="0" xfId="0">
      <alignment vertical="center" wrapText="1"/>
    </xf>
    <xf numFmtId="172" fontId="101" fillId="0" borderId="152" applyAlignment="1" pivotButton="0" quotePrefix="0" xfId="1">
      <alignment horizontal="center" vertical="center"/>
    </xf>
    <xf numFmtId="164" fontId="101" fillId="0" borderId="152" applyAlignment="1" pivotButton="0" quotePrefix="0" xfId="1">
      <alignment horizontal="center" vertical="center"/>
    </xf>
    <xf numFmtId="164" fontId="101" fillId="2" borderId="152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25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7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20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25" fillId="0" borderId="147" applyAlignment="1" pivotButton="0" quotePrefix="0" xfId="142">
      <alignment horizontal="right" vertical="center"/>
    </xf>
    <xf numFmtId="0" fontId="214" fillId="0" borderId="147" applyAlignment="1" pivotButton="0" quotePrefix="0" xfId="0">
      <alignment vertical="center" wrapText="1"/>
    </xf>
    <xf numFmtId="0" fontId="103" fillId="0" borderId="147" applyAlignment="1" pivotButton="0" quotePrefix="0" xfId="0">
      <alignment vertical="center" wrapText="1"/>
    </xf>
    <xf numFmtId="0" fontId="224" fillId="0" borderId="147" applyAlignment="1" pivotButton="0" quotePrefix="0" xfId="0">
      <alignment vertical="center" wrapText="1"/>
    </xf>
    <xf numFmtId="172" fontId="101" fillId="0" borderId="147" applyAlignment="1" pivotButton="0" quotePrefix="0" xfId="1">
      <alignment horizontal="center" vertical="center"/>
    </xf>
    <xf numFmtId="164" fontId="101" fillId="2" borderId="147" applyAlignment="1" pivotButton="0" quotePrefix="0" xfId="1">
      <alignment horizontal="center" vertical="center"/>
    </xf>
    <xf numFmtId="0" fontId="214" fillId="0" borderId="144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8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7" applyAlignment="1" pivotButton="0" quotePrefix="0" xfId="0">
      <alignment horizontal="left" vertical="center"/>
    </xf>
    <xf numFmtId="0" fontId="101" fillId="0" borderId="147" applyAlignment="1" pivotButton="0" quotePrefix="0" xfId="0">
      <alignment horizontal="left" vertical="center"/>
    </xf>
    <xf numFmtId="1" fontId="101" fillId="2" borderId="147" applyAlignment="1" pivotButton="0" quotePrefix="0" xfId="0">
      <alignment horizontal="center" vertical="center"/>
    </xf>
    <xf numFmtId="1" fontId="102" fillId="0" borderId="147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9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7" applyAlignment="1" pivotButton="0" quotePrefix="0" xfId="0">
      <alignment horizontal="center" vertical="center"/>
    </xf>
    <xf numFmtId="164" fontId="102" fillId="10" borderId="147" applyAlignment="1" pivotButton="0" quotePrefix="0" xfId="1">
      <alignment horizontal="center" vertical="center"/>
    </xf>
    <xf numFmtId="164" fontId="102" fillId="0" borderId="147" applyAlignment="1" pivotButton="0" quotePrefix="0" xfId="1">
      <alignment horizontal="center" vertical="center"/>
    </xf>
    <xf numFmtId="0" fontId="223" fillId="2" borderId="147" applyAlignment="1" pivotButton="0" quotePrefix="0" xfId="0">
      <alignment horizontal="center" vertical="center"/>
    </xf>
    <xf numFmtId="9" fontId="102" fillId="2" borderId="147" applyAlignment="1" pivotButton="0" quotePrefix="0" xfId="2">
      <alignment horizontal="center" vertical="center"/>
    </xf>
    <xf numFmtId="0" fontId="125" fillId="0" borderId="147" applyAlignment="1" pivotButton="0" quotePrefix="0" xfId="2">
      <alignment horizontal="center" vertical="center" wrapText="1"/>
    </xf>
    <xf numFmtId="49" fontId="102" fillId="0" borderId="147" applyAlignment="1" pivotButton="0" quotePrefix="0" xfId="0">
      <alignment horizontal="left" vertical="center"/>
    </xf>
    <xf numFmtId="179" fontId="102" fillId="0" borderId="147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5" applyAlignment="1" pivotButton="0" quotePrefix="0" xfId="0">
      <alignment vertical="center" wrapText="1"/>
    </xf>
    <xf numFmtId="0" fontId="313" fillId="0" borderId="146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25" fillId="0" borderId="95" applyAlignment="1" pivotButton="0" quotePrefix="0" xfId="142">
      <alignment horizontal="left" vertical="center"/>
    </xf>
    <xf numFmtId="164" fontId="102" fillId="0" borderId="152" applyAlignment="1" pivotButton="0" quotePrefix="0" xfId="1">
      <alignment horizontal="center" vertical="center"/>
    </xf>
    <xf numFmtId="164" fontId="102" fillId="2" borderId="152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30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7" applyAlignment="1" pivotButton="0" quotePrefix="0" xfId="0">
      <alignment horizontal="center" vertical="center"/>
    </xf>
    <xf numFmtId="0" fontId="102" fillId="35" borderId="147" applyAlignment="1" pivotButton="0" quotePrefix="0" xfId="0">
      <alignment vertical="center"/>
    </xf>
    <xf numFmtId="0" fontId="320" fillId="0" borderId="147" applyAlignment="1" pivotButton="0" quotePrefix="0" xfId="142">
      <alignment wrapText="1"/>
    </xf>
    <xf numFmtId="0" fontId="224" fillId="0" borderId="147" applyAlignment="1" pivotButton="0" quotePrefix="0" xfId="0">
      <alignment horizontal="left" vertical="center" wrapText="1"/>
    </xf>
    <xf numFmtId="0" fontId="163" fillId="0" borderId="152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horizontal="center" vertical="top" wrapText="1"/>
    </xf>
    <xf numFmtId="0" fontId="102" fillId="4" borderId="152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31" fillId="0" borderId="95" applyAlignment="1" pivotButton="0" quotePrefix="0" xfId="142">
      <alignment wrapText="1"/>
    </xf>
    <xf numFmtId="0" fontId="33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15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15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15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36" fillId="5" borderId="95" applyAlignment="1" pivotButton="0" quotePrefix="0" xfId="1">
      <alignment horizontal="center" vertical="center"/>
    </xf>
    <xf numFmtId="164" fontId="338" fillId="5" borderId="95" applyAlignment="1" pivotButton="0" quotePrefix="0" xfId="1">
      <alignment horizontal="center" vertical="center"/>
    </xf>
    <xf numFmtId="164" fontId="336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42" fillId="5" borderId="124" applyAlignment="1" pivotButton="0" quotePrefix="0" xfId="0">
      <alignment horizontal="center" vertical="center" wrapText="1"/>
    </xf>
    <xf numFmtId="1" fontId="343" fillId="2" borderId="95" applyAlignment="1" pivotButton="0" quotePrefix="0" xfId="0">
      <alignment horizontal="center" vertical="center"/>
    </xf>
    <xf numFmtId="49" fontId="102" fillId="0" borderId="152" applyAlignment="1" pivotButton="0" quotePrefix="0" xfId="0">
      <alignment horizontal="left" vertical="center"/>
    </xf>
    <xf numFmtId="0" fontId="125" fillId="0" borderId="152" applyAlignment="1" pivotButton="0" quotePrefix="0" xfId="0">
      <alignment vertical="center" wrapText="1"/>
    </xf>
    <xf numFmtId="1" fontId="101" fillId="2" borderId="152" applyAlignment="1" pivotButton="0" quotePrefix="0" xfId="0">
      <alignment horizontal="center" vertical="center"/>
    </xf>
    <xf numFmtId="179" fontId="102" fillId="0" borderId="152" applyAlignment="1" pivotButton="0" quotePrefix="0" xfId="2">
      <alignment horizontal="center" vertical="center"/>
    </xf>
    <xf numFmtId="0" fontId="344" fillId="0" borderId="95" applyAlignment="1" pivotButton="0" quotePrefix="0" xfId="0">
      <alignment horizontal="left" vertical="center"/>
    </xf>
    <xf numFmtId="0" fontId="129" fillId="0" borderId="152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2" applyAlignment="1" pivotButton="0" quotePrefix="0" xfId="0">
      <alignment vertical="center" wrapText="1"/>
    </xf>
    <xf numFmtId="0" fontId="102" fillId="10" borderId="152" applyAlignment="1" pivotButton="0" quotePrefix="0" xfId="0">
      <alignment horizontal="center" vertical="center"/>
    </xf>
    <xf numFmtId="49" fontId="102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2" applyAlignment="1" pivotButton="0" quotePrefix="0" xfId="0">
      <alignment vertical="center" wrapText="1"/>
    </xf>
    <xf numFmtId="0" fontId="214" fillId="4" borderId="152" applyAlignment="1" pivotButton="0" quotePrefix="0" xfId="0">
      <alignment vertical="center" wrapText="1"/>
    </xf>
    <xf numFmtId="0" fontId="125" fillId="4" borderId="152" applyAlignment="1" pivotButton="0" quotePrefix="0" xfId="0">
      <alignment vertical="center" wrapText="1"/>
    </xf>
    <xf numFmtId="0" fontId="102" fillId="4" borderId="152" applyAlignment="1" pivotButton="0" quotePrefix="0" xfId="0">
      <alignment vertical="center"/>
    </xf>
    <xf numFmtId="164" fontId="101" fillId="4" borderId="152" applyAlignment="1" pivotButton="0" quotePrefix="0" xfId="1">
      <alignment horizontal="center" vertical="center"/>
    </xf>
    <xf numFmtId="1" fontId="101" fillId="4" borderId="152" applyAlignment="1" pivotButton="0" quotePrefix="0" xfId="0">
      <alignment horizontal="center" vertical="center"/>
    </xf>
    <xf numFmtId="0" fontId="102" fillId="4" borderId="152" applyAlignment="1" pivotButton="0" quotePrefix="0" xfId="2">
      <alignment horizontal="center" vertical="center"/>
    </xf>
    <xf numFmtId="0" fontId="102" fillId="4" borderId="152" applyAlignment="1" pivotButton="0" quotePrefix="0" xfId="0">
      <alignment horizontal="center" vertical="center"/>
    </xf>
    <xf numFmtId="0" fontId="169" fillId="4" borderId="153" applyAlignment="1" pivotButton="0" quotePrefix="0" xfId="0">
      <alignment vertical="center" wrapText="1"/>
    </xf>
    <xf numFmtId="1" fontId="101" fillId="0" borderId="152" applyAlignment="1" pivotButton="0" quotePrefix="0" xfId="0">
      <alignment horizontal="center" vertical="center"/>
    </xf>
    <xf numFmtId="0" fontId="169" fillId="0" borderId="152" applyAlignment="1" pivotButton="0" quotePrefix="0" xfId="0">
      <alignment vertical="center" wrapText="1"/>
    </xf>
    <xf numFmtId="173" fontId="102" fillId="10" borderId="152" applyAlignment="1" pivotButton="0" quotePrefix="0" xfId="0">
      <alignment horizontal="center" vertical="center"/>
    </xf>
    <xf numFmtId="0" fontId="132" fillId="0" borderId="152" applyAlignment="1" pivotButton="0" quotePrefix="0" xfId="0">
      <alignment vertical="center" wrapText="1"/>
    </xf>
    <xf numFmtId="0" fontId="344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2" applyAlignment="1" pivotButton="0" quotePrefix="0" xfId="0">
      <alignment horizontal="left" vertical="center"/>
    </xf>
    <xf numFmtId="164" fontId="101" fillId="10" borderId="152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2" applyAlignment="1" pivotButton="0" quotePrefix="0" xfId="0">
      <alignment vertical="center" wrapText="1"/>
    </xf>
    <xf numFmtId="0" fontId="146" fillId="4" borderId="152" applyAlignment="1" pivotButton="0" quotePrefix="0" xfId="0">
      <alignment vertical="center" wrapText="1"/>
    </xf>
    <xf numFmtId="0" fontId="62" fillId="0" borderId="152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55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9" applyAlignment="1" pivotButton="0" quotePrefix="0" xfId="0">
      <alignment horizontal="left" vertical="center"/>
    </xf>
    <xf numFmtId="171" fontId="102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vertical="center"/>
    </xf>
    <xf numFmtId="0" fontId="166" fillId="0" borderId="169" applyAlignment="1" pivotButton="0" quotePrefix="0" xfId="0">
      <alignment vertical="center" wrapText="1"/>
    </xf>
    <xf numFmtId="0" fontId="214" fillId="0" borderId="169" applyAlignment="1" pivotButton="0" quotePrefix="0" xfId="0">
      <alignment vertical="center" wrapText="1"/>
    </xf>
    <xf numFmtId="0" fontId="224" fillId="0" borderId="169" applyAlignment="1" pivotButton="0" quotePrefix="0" xfId="0">
      <alignment horizontal="left" vertical="center" wrapText="1"/>
    </xf>
    <xf numFmtId="0" fontId="102" fillId="0" borderId="169" applyAlignment="1" pivotButton="0" quotePrefix="0" xfId="0">
      <alignment vertical="center"/>
    </xf>
    <xf numFmtId="0" fontId="101" fillId="3" borderId="169" applyAlignment="1" pivotButton="0" quotePrefix="0" xfId="0">
      <alignment horizontal="center" vertical="center"/>
    </xf>
    <xf numFmtId="172" fontId="101" fillId="0" borderId="169" applyAlignment="1" pivotButton="0" quotePrefix="0" xfId="1">
      <alignment horizontal="center" vertical="center"/>
    </xf>
    <xf numFmtId="0" fontId="101" fillId="2" borderId="169" applyAlignment="1" pivotButton="0" quotePrefix="0" xfId="0">
      <alignment horizontal="center" vertical="center"/>
    </xf>
    <xf numFmtId="0" fontId="102" fillId="0" borderId="169" applyAlignment="1" pivotButton="0" quotePrefix="0" xfId="2">
      <alignment horizontal="center" vertical="center"/>
    </xf>
    <xf numFmtId="165" fontId="102" fillId="0" borderId="169" applyAlignment="1" pivotButton="0" quotePrefix="0" xfId="0">
      <alignment horizontal="center" vertical="center"/>
    </xf>
    <xf numFmtId="0" fontId="169" fillId="0" borderId="170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9" applyAlignment="1" pivotButton="0" quotePrefix="0" xfId="0">
      <alignment horizontal="left" vertical="center"/>
    </xf>
    <xf numFmtId="0" fontId="125" fillId="0" borderId="169" applyAlignment="1" pivotButton="0" quotePrefix="0" xfId="0">
      <alignment vertical="center" wrapText="1"/>
    </xf>
    <xf numFmtId="0" fontId="169" fillId="0" borderId="169" applyAlignment="1" pivotButton="0" quotePrefix="0" xfId="0">
      <alignment vertical="center" wrapText="1"/>
    </xf>
    <xf numFmtId="0" fontId="102" fillId="0" borderId="169" applyAlignment="1" pivotButton="0" quotePrefix="0" xfId="0">
      <alignment horizontal="center" vertical="center"/>
    </xf>
    <xf numFmtId="164" fontId="101" fillId="0" borderId="169" applyAlignment="1" pivotButton="0" quotePrefix="0" xfId="1">
      <alignment horizontal="center" vertical="center"/>
    </xf>
    <xf numFmtId="164" fontId="101" fillId="2" borderId="169" applyAlignment="1" pivotButton="0" quotePrefix="0" xfId="1">
      <alignment horizontal="center" vertical="center"/>
    </xf>
    <xf numFmtId="9" fontId="102" fillId="2" borderId="169" applyAlignment="1" pivotButton="0" quotePrefix="0" xfId="2">
      <alignment horizontal="center" vertical="center"/>
    </xf>
    <xf numFmtId="164" fontId="102" fillId="0" borderId="169" applyAlignment="1" pivotButton="0" quotePrefix="0" xfId="1">
      <alignment horizontal="center" vertical="center"/>
    </xf>
    <xf numFmtId="1" fontId="101" fillId="2" borderId="169" applyAlignment="1" pivotButton="0" quotePrefix="0" xfId="0">
      <alignment horizontal="center" vertical="center"/>
    </xf>
    <xf numFmtId="9" fontId="101" fillId="2" borderId="169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62" fillId="0" borderId="169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63" fillId="0" borderId="175" applyAlignment="1" pivotButton="0" quotePrefix="0" xfId="0">
      <alignment horizontal="center" vertical="top" wrapText="1"/>
    </xf>
    <xf numFmtId="0" fontId="363" fillId="0" borderId="176" applyAlignment="1" pivotButton="0" quotePrefix="0" xfId="0">
      <alignment horizontal="center" vertical="top" wrapText="1"/>
    </xf>
    <xf numFmtId="0" fontId="363" fillId="0" borderId="177" applyAlignment="1" pivotButton="0" quotePrefix="0" xfId="0">
      <alignment horizontal="center" vertical="top" wrapText="1"/>
    </xf>
    <xf numFmtId="171" fontId="223" fillId="0" borderId="169" applyAlignment="1" pivotButton="0" quotePrefix="0" xfId="0">
      <alignment horizontal="left" vertical="center"/>
    </xf>
    <xf numFmtId="171" fontId="223" fillId="39" borderId="169" applyAlignment="1" pivotButton="0" quotePrefix="0" xfId="0">
      <alignment horizontal="left" vertical="center"/>
    </xf>
    <xf numFmtId="0" fontId="223" fillId="2" borderId="169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9" applyAlignment="1" pivotButton="0" quotePrefix="0" xfId="2">
      <alignment horizontal="center" vertical="center"/>
    </xf>
    <xf numFmtId="164" fontId="101" fillId="10" borderId="169" applyAlignment="1" pivotButton="0" quotePrefix="0" xfId="1">
      <alignment horizontal="center" vertical="center"/>
    </xf>
    <xf numFmtId="1" fontId="102" fillId="0" borderId="169" applyAlignment="1" pivotButton="0" quotePrefix="0" xfId="2">
      <alignment horizontal="center" vertical="center"/>
    </xf>
    <xf numFmtId="173" fontId="102" fillId="0" borderId="169" applyAlignment="1" pivotButton="0" quotePrefix="0" xfId="0">
      <alignment horizontal="center" vertical="center"/>
    </xf>
    <xf numFmtId="0" fontId="224" fillId="0" borderId="169" applyAlignment="1" pivotButton="0" quotePrefix="0" xfId="0">
      <alignment vertical="center" wrapText="1"/>
    </xf>
    <xf numFmtId="173" fontId="223" fillId="0" borderId="169" applyAlignment="1" pivotButton="0" quotePrefix="0" xfId="0">
      <alignment horizontal="center" vertical="center"/>
    </xf>
    <xf numFmtId="165" fontId="325" fillId="0" borderId="169" applyAlignment="1" pivotButton="0" quotePrefix="0" xfId="142">
      <alignment horizontal="right" vertical="center"/>
    </xf>
    <xf numFmtId="0" fontId="125" fillId="0" borderId="169" applyAlignment="1" pivotButton="0" quotePrefix="0" xfId="0">
      <alignment vertical="center" wrapText="1" shrinkToFit="1"/>
    </xf>
    <xf numFmtId="0" fontId="169" fillId="0" borderId="169" applyAlignment="1" pivotButton="0" quotePrefix="0" xfId="0">
      <alignment vertical="center" wrapText="1" shrinkToFit="1"/>
    </xf>
    <xf numFmtId="0" fontId="363" fillId="0" borderId="94" applyAlignment="1" pivotButton="0" quotePrefix="0" xfId="0">
      <alignment horizontal="center" vertical="top" wrapText="1"/>
    </xf>
    <xf numFmtId="0" fontId="366" fillId="0" borderId="94" applyAlignment="1" pivotButton="0" quotePrefix="0" xfId="0">
      <alignment vertical="top" wrapText="1"/>
    </xf>
    <xf numFmtId="0" fontId="364" fillId="0" borderId="94" applyAlignment="1" pivotButton="0" quotePrefix="0" xfId="0">
      <alignment horizontal="center" vertical="top" wrapText="1"/>
    </xf>
    <xf numFmtId="165" fontId="365" fillId="0" borderId="178" applyAlignment="1" pivotButton="0" quotePrefix="0" xfId="142">
      <alignment horizontal="right" vertical="center"/>
    </xf>
    <xf numFmtId="0" fontId="371" fillId="0" borderId="94" applyAlignment="1" pivotButton="0" quotePrefix="0" xfId="0">
      <alignment horizontal="center" vertical="top" wrapText="1"/>
    </xf>
    <xf numFmtId="165" fontId="365" fillId="0" borderId="0" applyAlignment="1" pivotButton="0" quotePrefix="0" xfId="142">
      <alignment horizontal="right" vertical="center"/>
    </xf>
    <xf numFmtId="1" fontId="365" fillId="3" borderId="0" applyAlignment="1" pivotButton="0" quotePrefix="0" xfId="142">
      <alignment horizontal="right" vertical="center"/>
    </xf>
    <xf numFmtId="1" fontId="365" fillId="0" borderId="0" applyAlignment="1" pivotButton="0" quotePrefix="0" xfId="142">
      <alignment horizontal="right" vertical="center"/>
    </xf>
    <xf numFmtId="0" fontId="364" fillId="0" borderId="176" applyAlignment="1" pivotButton="0" quotePrefix="0" xfId="0">
      <alignment horizontal="center" vertical="top" wrapText="1"/>
    </xf>
    <xf numFmtId="0" fontId="367" fillId="0" borderId="0" applyAlignment="1" pivotButton="0" quotePrefix="0" xfId="0">
      <alignment horizontal="left" vertical="center"/>
    </xf>
    <xf numFmtId="0" fontId="368" fillId="0" borderId="0" applyAlignment="1" pivotButton="0" quotePrefix="0" xfId="0">
      <alignment horizontal="left" vertical="center"/>
    </xf>
    <xf numFmtId="0" fontId="363" fillId="0" borderId="181" applyAlignment="1" pivotButton="0" quotePrefix="0" xfId="0">
      <alignment horizontal="center" vertical="top" wrapText="1"/>
    </xf>
    <xf numFmtId="0" fontId="370" fillId="0" borderId="181" applyAlignment="1" pivotButton="0" quotePrefix="0" xfId="0">
      <alignment horizontal="center" vertical="top" wrapText="1"/>
    </xf>
    <xf numFmtId="0" fontId="370" fillId="0" borderId="176" applyAlignment="1" pivotButton="0" quotePrefix="0" xfId="0">
      <alignment horizontal="center" vertical="top" wrapText="1"/>
    </xf>
    <xf numFmtId="0" fontId="372" fillId="0" borderId="94" applyAlignment="1" pivotButton="0" quotePrefix="0" xfId="0">
      <alignment horizontal="center" vertical="top" wrapText="1"/>
    </xf>
    <xf numFmtId="0" fontId="370" fillId="0" borderId="94" applyAlignment="1" pivotButton="0" quotePrefix="0" xfId="0">
      <alignment vertical="center" wrapText="1"/>
    </xf>
    <xf numFmtId="0" fontId="370" fillId="0" borderId="94" applyAlignment="1" pivotButton="0" quotePrefix="0" xfId="0">
      <alignment horizontal="center" vertical="top" wrapText="1"/>
    </xf>
    <xf numFmtId="165" fontId="369" fillId="0" borderId="0" applyAlignment="1" pivotButton="0" quotePrefix="0" xfId="142">
      <alignment horizontal="right" vertical="center"/>
    </xf>
    <xf numFmtId="0" fontId="364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vertical="center" wrapText="1"/>
    </xf>
    <xf numFmtId="0" fontId="373" fillId="0" borderId="94" applyAlignment="1" pivotButton="0" quotePrefix="0" xfId="0">
      <alignment horizontal="left" vertical="center" wrapText="1"/>
    </xf>
    <xf numFmtId="0" fontId="374" fillId="0" borderId="11" applyAlignment="1" pivotButton="0" quotePrefix="0" xfId="0">
      <alignment horizontal="left" vertical="center" wrapText="1"/>
    </xf>
    <xf numFmtId="0" fontId="364" fillId="0" borderId="182" applyAlignment="1" pivotButton="0" quotePrefix="0" xfId="0">
      <alignment horizontal="center" vertical="center" wrapText="1"/>
    </xf>
    <xf numFmtId="0" fontId="375" fillId="0" borderId="183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left" vertical="center" wrapText="1"/>
    </xf>
    <xf numFmtId="0" fontId="364" fillId="0" borderId="176" applyAlignment="1" pivotButton="0" quotePrefix="0" xfId="0">
      <alignment horizontal="center" vertical="center" wrapText="1"/>
    </xf>
    <xf numFmtId="0" fontId="375" fillId="0" borderId="177" applyAlignment="1" pivotButton="0" quotePrefix="0" xfId="0">
      <alignment horizontal="center" vertical="center" wrapText="1"/>
    </xf>
    <xf numFmtId="0" fontId="375" fillId="62" borderId="94" applyAlignment="1" pivotButton="0" quotePrefix="0" xfId="0">
      <alignment horizontal="center" vertical="center" wrapText="1"/>
    </xf>
    <xf numFmtId="0" fontId="363" fillId="0" borderId="176" applyAlignment="1" pivotButton="0" quotePrefix="0" xfId="0">
      <alignment horizontal="center" vertical="center" wrapText="1"/>
    </xf>
    <xf numFmtId="0" fontId="363" fillId="0" borderId="183" applyAlignment="1" pivotButton="0" quotePrefix="0" xfId="0">
      <alignment horizontal="center" vertical="center" wrapText="1"/>
    </xf>
    <xf numFmtId="0" fontId="363" fillId="0" borderId="177" applyAlignment="1" pivotButton="0" quotePrefix="0" xfId="0">
      <alignment horizontal="center" vertical="center" wrapText="1"/>
    </xf>
    <xf numFmtId="0" fontId="363" fillId="0" borderId="180" applyAlignment="1" pivotButton="0" quotePrefix="0" xfId="0">
      <alignment horizontal="center" vertical="center" wrapText="1"/>
    </xf>
    <xf numFmtId="0" fontId="363" fillId="0" borderId="179" applyAlignment="1" pivotButton="0" quotePrefix="0" xfId="0">
      <alignment horizontal="center" vertical="center" wrapText="1"/>
    </xf>
    <xf numFmtId="0" fontId="319" fillId="0" borderId="175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64" fillId="0" borderId="175" applyAlignment="1" pivotButton="0" quotePrefix="0" xfId="0">
      <alignment horizontal="center" vertical="top" wrapText="1"/>
    </xf>
    <xf numFmtId="0" fontId="367" fillId="0" borderId="169" applyAlignment="1" pivotButton="0" quotePrefix="0" xfId="0">
      <alignment horizontal="left" vertical="center"/>
    </xf>
    <xf numFmtId="0" fontId="375" fillId="0" borderId="175" applyAlignment="1" pivotButton="0" quotePrefix="0" xfId="0">
      <alignment horizontal="left" vertical="center" wrapText="1"/>
    </xf>
    <xf numFmtId="0" fontId="378" fillId="0" borderId="175" applyAlignment="1" pivotButton="0" quotePrefix="0" xfId="0">
      <alignment horizontal="left" vertical="center" wrapText="1"/>
    </xf>
    <xf numFmtId="0" fontId="379" fillId="63" borderId="169" applyAlignment="1" pivotButton="0" quotePrefix="0" xfId="7170">
      <alignment horizontal="left" vertical="center"/>
    </xf>
    <xf numFmtId="0" fontId="380" fillId="0" borderId="175" applyAlignment="1" pivotButton="0" quotePrefix="0" xfId="0">
      <alignment horizontal="left" vertical="center" wrapText="1"/>
    </xf>
    <xf numFmtId="0" fontId="370" fillId="0" borderId="175" applyAlignment="1" pivotButton="0" quotePrefix="0" xfId="0">
      <alignment horizontal="left" vertical="center" wrapText="1"/>
    </xf>
    <xf numFmtId="0" fontId="378" fillId="0" borderId="176" applyAlignment="1" pivotButton="0" quotePrefix="0" xfId="0">
      <alignment horizontal="center" vertical="center" wrapText="1"/>
    </xf>
    <xf numFmtId="0" fontId="378" fillId="0" borderId="181" applyAlignment="1" pivotButton="0" quotePrefix="0" xfId="0">
      <alignment horizontal="center" vertical="center" wrapText="1"/>
    </xf>
    <xf numFmtId="0" fontId="364" fillId="0" borderId="181" applyAlignment="1" pivotButton="0" quotePrefix="0" xfId="0">
      <alignment horizontal="center" vertical="center" wrapText="1"/>
    </xf>
    <xf numFmtId="0" fontId="375" fillId="0" borderId="181" applyAlignment="1" pivotButton="0" quotePrefix="0" xfId="0">
      <alignment horizontal="center" vertical="center" wrapText="1"/>
    </xf>
    <xf numFmtId="0" fontId="381" fillId="0" borderId="94" applyAlignment="1" pivotButton="0" quotePrefix="0" xfId="0">
      <alignment horizontal="left" vertical="center" wrapText="1"/>
    </xf>
    <xf numFmtId="165" fontId="382" fillId="9" borderId="0" applyAlignment="1" pivotButton="0" quotePrefix="0" xfId="142">
      <alignment horizontal="center" vertical="center"/>
    </xf>
    <xf numFmtId="0" fontId="364" fillId="0" borderId="94" applyAlignment="1" pivotButton="0" quotePrefix="0" xfId="0">
      <alignment horizontal="center" vertical="center" wrapText="1"/>
    </xf>
    <xf numFmtId="0" fontId="378" fillId="0" borderId="94" applyAlignment="1" pivotButton="0" quotePrefix="0" xfId="0">
      <alignment horizontal="center" vertical="center" wrapText="1"/>
    </xf>
    <xf numFmtId="165" fontId="369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8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75" fillId="0" borderId="94" applyAlignment="1" pivotButton="0" quotePrefix="0" xfId="0">
      <alignment horizontal="left" vertical="center" wrapText="1"/>
    </xf>
    <xf numFmtId="0" fontId="370" fillId="0" borderId="94" applyAlignment="1" pivotButton="0" quotePrefix="0" xfId="0">
      <alignment horizontal="center" vertical="center" wrapText="1"/>
    </xf>
    <xf numFmtId="0" fontId="375" fillId="0" borderId="94" applyAlignment="1" pivotButton="0" quotePrefix="0" xfId="0">
      <alignment horizontal="center" vertical="center" wrapText="1"/>
    </xf>
    <xf numFmtId="0" fontId="383" fillId="0" borderId="94" applyAlignment="1" pivotButton="0" quotePrefix="0" xfId="0">
      <alignment horizontal="center" vertical="center" wrapText="1"/>
    </xf>
    <xf numFmtId="0" fontId="101" fillId="3" borderId="169" applyAlignment="1" pivotButton="0" quotePrefix="0" xfId="0">
      <alignment horizontal="center" vertical="center" wrapText="1"/>
    </xf>
    <xf numFmtId="165" fontId="223" fillId="0" borderId="169" applyAlignment="1" pivotButton="0" quotePrefix="0" xfId="0">
      <alignment horizontal="center" vertical="center"/>
    </xf>
    <xf numFmtId="164" fontId="102" fillId="2" borderId="169" applyAlignment="1" pivotButton="0" quotePrefix="0" xfId="1">
      <alignment horizontal="center" vertical="center"/>
    </xf>
    <xf numFmtId="1" fontId="226" fillId="0" borderId="169" applyAlignment="1" pivotButton="0" quotePrefix="0" xfId="0">
      <alignment horizontal="left" vertical="center"/>
    </xf>
    <xf numFmtId="173" fontId="101" fillId="33" borderId="169" applyAlignment="1" pivotButton="0" quotePrefix="0" xfId="0">
      <alignment horizontal="center" vertical="center"/>
    </xf>
    <xf numFmtId="0" fontId="320" fillId="0" borderId="169" applyAlignment="1" pivotButton="0" quotePrefix="0" xfId="142">
      <alignment wrapText="1"/>
    </xf>
    <xf numFmtId="0" fontId="320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25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9" applyAlignment="1" pivotButton="0" quotePrefix="0" xfId="0">
      <alignment horizontal="left" vertical="center"/>
    </xf>
    <xf numFmtId="0" fontId="363" fillId="0" borderId="184" applyAlignment="1" pivotButton="0" quotePrefix="0" xfId="0">
      <alignment horizontal="center" vertical="top" wrapText="1"/>
    </xf>
    <xf numFmtId="0" fontId="363" fillId="0" borderId="0" applyAlignment="1" pivotButton="0" quotePrefix="0" xfId="0">
      <alignment horizontal="center" vertical="top" wrapText="1"/>
    </xf>
    <xf numFmtId="0" fontId="363" fillId="0" borderId="185" applyAlignment="1" pivotButton="0" quotePrefix="0" xfId="0">
      <alignment horizontal="center" vertical="top" wrapText="1"/>
    </xf>
    <xf numFmtId="0" fontId="126" fillId="0" borderId="169" applyAlignment="1" pivotButton="0" quotePrefix="0" xfId="0">
      <alignment vertical="center" wrapText="1"/>
    </xf>
    <xf numFmtId="0" fontId="168" fillId="0" borderId="169" applyAlignment="1" pivotButton="0" quotePrefix="0" xfId="0">
      <alignment vertical="center" wrapText="1"/>
    </xf>
    <xf numFmtId="0" fontId="102" fillId="4" borderId="169" applyAlignment="1" pivotButton="0" quotePrefix="0" xfId="0">
      <alignment horizontal="center" vertical="center"/>
    </xf>
    <xf numFmtId="171" fontId="102" fillId="4" borderId="169" applyAlignment="1" pivotButton="0" quotePrefix="0" xfId="0">
      <alignment horizontal="left" vertical="center"/>
    </xf>
    <xf numFmtId="49" fontId="102" fillId="4" borderId="169" applyAlignment="1" pivotButton="0" quotePrefix="0" xfId="0">
      <alignment horizontal="left" vertical="center"/>
    </xf>
    <xf numFmtId="0" fontId="252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vertical="center"/>
    </xf>
    <xf numFmtId="0" fontId="168" fillId="4" borderId="169" applyAlignment="1" pivotButton="0" quotePrefix="0" xfId="0">
      <alignment vertical="center" wrapText="1"/>
    </xf>
    <xf numFmtId="0" fontId="214" fillId="4" borderId="169" applyAlignment="1" pivotButton="0" quotePrefix="0" xfId="0">
      <alignment vertical="center" wrapText="1"/>
    </xf>
    <xf numFmtId="0" fontId="125" fillId="4" borderId="169" applyAlignment="1" pivotButton="0" quotePrefix="0" xfId="0">
      <alignment vertical="center" wrapText="1"/>
    </xf>
    <xf numFmtId="0" fontId="102" fillId="4" borderId="169" applyAlignment="1" pivotButton="0" quotePrefix="0" xfId="0">
      <alignment vertical="center"/>
    </xf>
    <xf numFmtId="0" fontId="101" fillId="4" borderId="169" applyAlignment="1" pivotButton="0" quotePrefix="0" xfId="0">
      <alignment horizontal="center" vertical="center"/>
    </xf>
    <xf numFmtId="164" fontId="102" fillId="4" borderId="169" applyAlignment="1" pivotButton="0" quotePrefix="0" xfId="1">
      <alignment horizontal="center" vertical="center"/>
    </xf>
    <xf numFmtId="1" fontId="101" fillId="4" borderId="169" applyAlignment="1" pivotButton="0" quotePrefix="0" xfId="0">
      <alignment horizontal="center" vertical="center"/>
    </xf>
    <xf numFmtId="0" fontId="102" fillId="4" borderId="169" applyAlignment="1" pivotButton="0" quotePrefix="0" xfId="2">
      <alignment horizontal="center" vertical="center"/>
    </xf>
    <xf numFmtId="165" fontId="102" fillId="4" borderId="169" applyAlignment="1" pivotButton="0" quotePrefix="0" xfId="0">
      <alignment horizontal="center" vertical="center"/>
    </xf>
    <xf numFmtId="0" fontId="169" fillId="4" borderId="170" applyAlignment="1" pivotButton="0" quotePrefix="0" xfId="0">
      <alignment vertical="center" wrapText="1"/>
    </xf>
    <xf numFmtId="0" fontId="166" fillId="4" borderId="169" applyAlignment="1" pivotButton="0" quotePrefix="0" xfId="0">
      <alignment vertical="center" wrapText="1"/>
    </xf>
    <xf numFmtId="0" fontId="145" fillId="0" borderId="169" applyAlignment="1" pivotButton="0" quotePrefix="0" xfId="0">
      <alignment vertical="center" wrapText="1"/>
    </xf>
    <xf numFmtId="0" fontId="145" fillId="4" borderId="169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9" applyAlignment="1" pivotButton="0" quotePrefix="0" xfId="142">
      <alignment horizontal="right" vertical="center"/>
    </xf>
    <xf numFmtId="0" fontId="377" fillId="0" borderId="169" applyAlignment="1" pivotButton="0" quotePrefix="0" xfId="0">
      <alignment horizontal="center" vertical="center"/>
    </xf>
    <xf numFmtId="0" fontId="225" fillId="0" borderId="147" applyAlignment="1" pivotButton="0" quotePrefix="0" xfId="0">
      <alignment vertical="center" wrapText="1"/>
    </xf>
    <xf numFmtId="0" fontId="324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6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6" applyAlignment="1" pivotButton="0" quotePrefix="0" xfId="0">
      <alignment horizontal="center" vertical="center"/>
    </xf>
    <xf numFmtId="0" fontId="12" fillId="0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0" fontId="20" fillId="0" borderId="187" applyAlignment="1" pivotButton="0" quotePrefix="0" xfId="0">
      <alignment vertical="center"/>
    </xf>
    <xf numFmtId="0" fontId="12" fillId="0" borderId="187" applyAlignment="1" pivotButton="0" quotePrefix="0" xfId="0">
      <alignment horizontal="center" vertical="center"/>
    </xf>
    <xf numFmtId="0" fontId="14" fillId="3" borderId="187" applyAlignment="1" pivotButton="0" quotePrefix="0" xfId="0">
      <alignment horizontal="center" vertical="center"/>
    </xf>
    <xf numFmtId="0" fontId="14" fillId="2" borderId="187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5" fontId="20" fillId="0" borderId="187" applyAlignment="1" pivotButton="0" quotePrefix="0" xfId="0">
      <alignment horizontal="center" vertical="center"/>
    </xf>
    <xf numFmtId="0" fontId="14" fillId="0" borderId="187" applyAlignment="1" pivotButton="0" quotePrefix="0" xfId="0">
      <alignment horizontal="center" vertical="center"/>
    </xf>
    <xf numFmtId="0" fontId="20" fillId="0" borderId="187" applyAlignment="1" pivotButton="0" quotePrefix="0" xfId="0">
      <alignment horizontal="center" vertical="center"/>
    </xf>
    <xf numFmtId="0" fontId="12" fillId="0" borderId="187" applyAlignment="1" pivotButton="0" quotePrefix="0" xfId="0">
      <alignment vertical="center"/>
    </xf>
    <xf numFmtId="0" fontId="30" fillId="0" borderId="187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15" fillId="0" borderId="173" applyAlignment="1" pivotButton="0" quotePrefix="0" xfId="0">
      <alignment horizontal="center" vertical="center" wrapText="1"/>
    </xf>
    <xf numFmtId="0" fontId="169" fillId="0" borderId="148" applyAlignment="1" pivotButton="0" quotePrefix="0" xfId="0">
      <alignment horizontal="center" vertical="center" wrapText="1"/>
    </xf>
    <xf numFmtId="0" fontId="169" fillId="0" borderId="149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7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70" fillId="0" borderId="63" applyAlignment="1" pivotButton="0" quotePrefix="0" xfId="0">
      <alignment horizontal="left" vertical="center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68" fillId="0" borderId="1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60" fillId="0" borderId="174" applyAlignment="1" pivotButton="0" quotePrefix="0" xfId="0">
      <alignment horizontal="center" vertical="center"/>
    </xf>
    <xf numFmtId="0" fontId="241" fillId="0" borderId="174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3" applyAlignment="1" pivotButton="0" quotePrefix="0" xfId="0">
      <alignment horizontal="center" vertical="center"/>
    </xf>
    <xf numFmtId="0" fontId="20" fillId="0" borderId="174" applyAlignment="1" pivotButton="0" quotePrefix="0" xfId="0">
      <alignment horizontal="center" vertical="center"/>
    </xf>
    <xf numFmtId="0" fontId="20" fillId="0" borderId="154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4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61" pivotButton="0" quotePrefix="0" xfId="0"/>
    <xf numFmtId="0" fontId="0" fillId="0" borderId="171" pivotButton="0" quotePrefix="0" xfId="0"/>
    <xf numFmtId="165" fontId="20" fillId="0" borderId="81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6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3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4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5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6" applyAlignment="1" pivotButton="0" quotePrefix="0" xfId="0">
      <alignment horizontal="left" vertical="top" wrapText="1"/>
    </xf>
    <xf numFmtId="0" fontId="239" fillId="0" borderId="193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91" pivotButton="0" quotePrefix="0" xfId="0"/>
    <xf numFmtId="0" fontId="0" fillId="0" borderId="190" pivotButton="0" quotePrefix="0" xfId="0"/>
    <xf numFmtId="0" fontId="0" fillId="0" borderId="192" pivotButton="0" quotePrefix="0" xfId="0"/>
    <xf numFmtId="0" fontId="20" fillId="0" borderId="164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4" fontId="12" fillId="2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165" fontId="20" fillId="0" borderId="187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7" applyAlignment="1" pivotButton="0" quotePrefix="0" xfId="0">
      <alignment horizontal="right"/>
    </xf>
    <xf numFmtId="0" fontId="68" fillId="0" borderId="172" applyAlignment="1" pivotButton="0" quotePrefix="0" xfId="0">
      <alignment horizontal="right"/>
    </xf>
    <xf numFmtId="0" fontId="0" fillId="0" borderId="80" pivotButton="0" quotePrefix="0" xfId="0"/>
    <xf numFmtId="0" fontId="70" fillId="0" borderId="187" applyAlignment="1" pivotButton="0" quotePrefix="0" xfId="0">
      <alignment horizontal="left" vertical="center"/>
    </xf>
    <xf numFmtId="0" fontId="68" fillId="5" borderId="187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8" pivotButton="0" quotePrefix="0" xfId="0"/>
    <xf numFmtId="0" fontId="0" fillId="0" borderId="96" pivotButton="0" quotePrefix="0" xfId="0"/>
    <xf numFmtId="0" fontId="70" fillId="0" borderId="187" applyAlignment="1" pivotButton="0" quotePrefix="0" xfId="0">
      <alignment horizontal="left" vertical="center" wrapText="1"/>
    </xf>
    <xf numFmtId="0" fontId="68" fillId="0" borderId="187" applyAlignment="1" pivotButton="0" quotePrefix="0" xfId="0">
      <alignment horizontal="center" vertical="center" wrapText="1"/>
    </xf>
    <xf numFmtId="0" fontId="0" fillId="0" borderId="189" pivotButton="0" quotePrefix="0" xfId="0"/>
    <xf numFmtId="0" fontId="0" fillId="0" borderId="164" pivotButton="0" quotePrefix="0" xfId="0"/>
    <xf numFmtId="0" fontId="68" fillId="5" borderId="197" applyAlignment="1" pivotButton="0" quotePrefix="0" xfId="0">
      <alignment horizontal="left" vertical="center"/>
    </xf>
    <xf numFmtId="0" fontId="0" fillId="0" borderId="197" pivotButton="0" quotePrefix="0" xfId="0"/>
    <xf numFmtId="0" fontId="68" fillId="7" borderId="187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200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0" fontId="295" fillId="0" borderId="123" applyAlignment="1" pivotButton="0" quotePrefix="0" xfId="4">
      <alignment horizontal="left" vertical="center" wrapText="1"/>
    </xf>
    <xf numFmtId="171" fontId="297" fillId="0" borderId="123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177" fontId="297" fillId="0" borderId="126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4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201" applyAlignment="1" pivotButton="0" quotePrefix="0" xfId="0">
      <alignment horizontal="center" vertical="center"/>
    </xf>
    <xf numFmtId="0" fontId="0" fillId="0" borderId="202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7" applyAlignment="1" pivotButton="0" quotePrefix="0" xfId="0">
      <alignment horizontal="center" vertical="center"/>
    </xf>
    <xf numFmtId="0" fontId="20" fillId="0" borderId="144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5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7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7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G6" sqref="G6:I6"/>
    </sheetView>
  </sheetViews>
  <sheetFormatPr baseColWidth="8" defaultColWidth="3.875" defaultRowHeight="11.25"/>
  <cols>
    <col width="6" customWidth="1" style="2" min="1" max="1"/>
    <col width="9" customWidth="1" style="1182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131" t="inlineStr">
        <is>
          <t>ROYAL COSMETICS 03.2025輸出 ORDER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</row>
    <row r="5" ht="15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99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D2" sqref="D2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212" t="inlineStr">
        <is>
          <t>通常注文</t>
        </is>
      </c>
      <c r="I1" s="1212" t="n"/>
      <c r="J1" s="50" t="n"/>
      <c r="K1" s="50" t="n"/>
      <c r="L1" s="1349" t="n"/>
      <c r="M1" s="1349" t="n"/>
      <c r="S1" s="1350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14" t="inlineStr">
        <is>
          <t>合計</t>
        </is>
      </c>
      <c r="B3" s="1351" t="n"/>
      <c r="C3" s="68" t="n"/>
      <c r="D3" s="68" t="n"/>
      <c r="E3" s="1352" t="n"/>
      <c r="F3" s="70" t="n"/>
      <c r="G3" s="70">
        <f>SUM(#REF!)</f>
        <v/>
      </c>
      <c r="H3" s="70">
        <f>SUM(#REF!)</f>
        <v/>
      </c>
      <c r="I3" s="381" t="n"/>
    </row>
    <row r="4">
      <c r="G4" s="52" t="n"/>
      <c r="H4" s="52" t="n"/>
      <c r="I4" s="52" t="n"/>
    </row>
    <row r="5">
      <c r="G5" s="52" t="n"/>
      <c r="H5" s="52" t="n"/>
      <c r="I5" s="52" t="n"/>
    </row>
    <row r="6">
      <c r="G6" s="52" t="n"/>
      <c r="H6" s="52" t="n"/>
      <c r="I6" s="52" t="n"/>
    </row>
    <row r="7">
      <c r="G7" s="52" t="n"/>
      <c r="H7" s="52" t="n"/>
      <c r="I7" s="52" t="n"/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autoFilter ref="A2:WVI3"/>
  <mergeCells count="2">
    <mergeCell ref="A3:B3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212" t="inlineStr">
        <is>
          <t>無料提供</t>
        </is>
      </c>
      <c r="F1" s="50" t="n"/>
      <c r="G1" s="50" t="n"/>
      <c r="H1" s="1349" t="n"/>
      <c r="I1" s="1349" t="n"/>
      <c r="O1" s="1350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86" thickBot="1">
      <c r="A3" s="1216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99"/>
  <sheetViews>
    <sheetView view="pageBreakPreview" zoomScale="60" zoomScaleNormal="85" workbookViewId="0">
      <selection activeCell="M15" sqref="M15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53" min="4" max="4"/>
    <col width="10.875" customWidth="1" style="1354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86">
      <c r="A1" s="428" t="inlineStr">
        <is>
          <t>クオリティファースト　発注書</t>
        </is>
      </c>
      <c r="E1" s="1218" t="inlineStr">
        <is>
          <t>請求書No：250708KS</t>
        </is>
      </c>
      <c r="F1" s="1305" t="n"/>
      <c r="G1" s="1305" t="n"/>
      <c r="H1" s="1305" t="n"/>
    </row>
    <row r="2"/>
    <row r="3" ht="36.75" customHeight="1" s="1286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55" t="inlineStr">
        <is>
          <t>上代
（税抜）</t>
        </is>
      </c>
      <c r="E3" s="1356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 ht="49.5" customHeight="1" s="1286">
      <c r="A4" s="436" t="n"/>
      <c r="B4" s="1357" t="n">
        <v>4560401461573</v>
      </c>
      <c r="C4" s="438" t="inlineStr">
        <is>
          <t>ザ・ダーママスク　30枚</t>
        </is>
      </c>
      <c r="D4" s="439" t="n">
        <v>1550</v>
      </c>
      <c r="E4" s="1358">
        <f>D4*0.55</f>
        <v/>
      </c>
      <c r="F4" s="441" t="inlineStr">
        <is>
          <t>30枚</t>
        </is>
      </c>
      <c r="G4" s="442" t="n">
        <v>24</v>
      </c>
      <c r="H4" s="443">
        <f>I4/G4</f>
        <v/>
      </c>
      <c r="I4" s="429">
        <f>'ORDER SHEET'!O250</f>
        <v/>
      </c>
    </row>
    <row r="5" ht="49.5" customHeight="1" s="1286">
      <c r="A5" s="436" t="n"/>
      <c r="B5" s="1357" t="n">
        <v>4560401461627</v>
      </c>
      <c r="C5" s="438" t="inlineStr">
        <is>
          <t>ザ・ダーママスク　7枚</t>
        </is>
      </c>
      <c r="D5" s="439" t="n">
        <v>440</v>
      </c>
      <c r="E5" s="1358">
        <f>D5*0.57</f>
        <v/>
      </c>
      <c r="F5" s="441" t="inlineStr">
        <is>
          <t>７枚</t>
        </is>
      </c>
      <c r="G5" s="442" t="n">
        <v>90</v>
      </c>
      <c r="H5" s="443">
        <f>I5/G5</f>
        <v/>
      </c>
      <c r="I5" s="429">
        <f>'ORDER SHEET'!O251</f>
        <v/>
      </c>
    </row>
    <row r="6" ht="49.5" customHeight="1" s="1286">
      <c r="A6" s="436" t="n"/>
      <c r="B6" s="1357" t="n">
        <v>4560401461610</v>
      </c>
      <c r="C6" s="444" t="inlineStr">
        <is>
          <t>ザ・ダーマベストVC100プラスレチノール　20枚</t>
        </is>
      </c>
      <c r="D6" s="445" t="n">
        <v>2200</v>
      </c>
      <c r="E6" s="1358">
        <f>D6*0.55</f>
        <v/>
      </c>
      <c r="F6" s="446" t="inlineStr">
        <is>
          <t>20枚</t>
        </is>
      </c>
      <c r="G6" s="447" t="n">
        <v>24</v>
      </c>
      <c r="H6" s="443">
        <f>I6/G6</f>
        <v/>
      </c>
      <c r="I6" s="429">
        <f>'ORDER SHEET'!O252</f>
        <v/>
      </c>
    </row>
    <row r="7" ht="49.5" customHeight="1" s="1286">
      <c r="A7" s="436" t="n"/>
      <c r="B7" s="1357" t="n">
        <v>4560401461665</v>
      </c>
      <c r="C7" s="444" t="inlineStr">
        <is>
          <t>ザ・ダーマベストVC100プラスレチノール　5枚</t>
        </is>
      </c>
      <c r="D7" s="445" t="n">
        <v>600</v>
      </c>
      <c r="E7" s="1358">
        <f>D7*0.57</f>
        <v/>
      </c>
      <c r="F7" s="446" t="inlineStr">
        <is>
          <t>5枚</t>
        </is>
      </c>
      <c r="G7" s="447" t="n">
        <v>90</v>
      </c>
      <c r="H7" s="443">
        <f>I7/G7</f>
        <v/>
      </c>
      <c r="I7" s="429">
        <f>'ORDER SHEET'!O253</f>
        <v/>
      </c>
    </row>
    <row r="8" ht="49.5" customHeight="1" s="1286">
      <c r="A8" s="436" t="n"/>
      <c r="B8" s="1357" t="n">
        <v>4560401461580</v>
      </c>
      <c r="C8" s="438" t="inlineStr">
        <is>
          <t>ザ・ダーマセンシティブ　30枚</t>
        </is>
      </c>
      <c r="D8" s="439" t="n">
        <v>1650</v>
      </c>
      <c r="E8" s="1358">
        <f>D8*0.55</f>
        <v/>
      </c>
      <c r="F8" s="441" t="inlineStr">
        <is>
          <t>30枚</t>
        </is>
      </c>
      <c r="G8" s="442" t="n">
        <v>24</v>
      </c>
      <c r="H8" s="443">
        <f>I8/G8</f>
        <v/>
      </c>
      <c r="I8" s="429">
        <f>'ORDER SHEET'!O254</f>
        <v/>
      </c>
    </row>
    <row r="9" ht="49.5" customHeight="1" s="1286">
      <c r="A9" s="436" t="n"/>
      <c r="B9" s="1357" t="n">
        <v>4560401461634</v>
      </c>
      <c r="C9" s="438" t="inlineStr">
        <is>
          <t>ザ・ダーマセンシティブ　7枚</t>
        </is>
      </c>
      <c r="D9" s="439" t="n">
        <v>470</v>
      </c>
      <c r="E9" s="1358">
        <f>D9*0.57</f>
        <v/>
      </c>
      <c r="F9" s="441" t="inlineStr">
        <is>
          <t>７枚</t>
        </is>
      </c>
      <c r="G9" s="442" t="n">
        <v>90</v>
      </c>
      <c r="H9" s="443">
        <f>I9/G9</f>
        <v/>
      </c>
      <c r="I9" s="429">
        <f>'ORDER SHEET'!O255</f>
        <v/>
      </c>
    </row>
    <row r="10" ht="49.5" customHeight="1" s="1286">
      <c r="A10" s="436" t="n"/>
      <c r="B10" s="1357" t="n">
        <v>4560401461603</v>
      </c>
      <c r="C10" s="438" t="inlineStr">
        <is>
          <t>ザ・ダーマガラクトミセス　30枚</t>
        </is>
      </c>
      <c r="D10" s="439" t="n">
        <v>1650</v>
      </c>
      <c r="E10" s="1358">
        <f>D10*0.55</f>
        <v/>
      </c>
      <c r="F10" s="441" t="inlineStr">
        <is>
          <t>30枚</t>
        </is>
      </c>
      <c r="G10" s="442" t="n">
        <v>24</v>
      </c>
      <c r="H10" s="443">
        <f>I10/G10</f>
        <v/>
      </c>
      <c r="I10" s="429">
        <f>'ORDER SHEET'!O256</f>
        <v/>
      </c>
    </row>
    <row r="11" ht="49.5" customHeight="1" s="1286">
      <c r="A11" s="436" t="n"/>
      <c r="B11" s="1357" t="n">
        <v>4560401461658</v>
      </c>
      <c r="C11" s="438" t="inlineStr">
        <is>
          <t>ザ・ダーマガラクトミセス　7枚</t>
        </is>
      </c>
      <c r="D11" s="439" t="n">
        <v>470</v>
      </c>
      <c r="E11" s="1358">
        <f>D11*0.57</f>
        <v/>
      </c>
      <c r="F11" s="441" t="inlineStr">
        <is>
          <t>７枚</t>
        </is>
      </c>
      <c r="G11" s="442" t="n">
        <v>90</v>
      </c>
      <c r="H11" s="443">
        <f>I11/G11</f>
        <v/>
      </c>
      <c r="I11" s="429">
        <f>'ORDER SHEET'!O257</f>
        <v/>
      </c>
    </row>
    <row r="12" ht="49.5" customHeight="1" s="1286">
      <c r="A12" s="436" t="n"/>
      <c r="B12" s="1357" t="n">
        <v>4560401461597</v>
      </c>
      <c r="C12" s="438" t="inlineStr">
        <is>
          <t>ザ・ダーマVC100　30枚</t>
        </is>
      </c>
      <c r="D12" s="439" t="n">
        <v>1650</v>
      </c>
      <c r="E12" s="1358">
        <f>D12*0.55</f>
        <v/>
      </c>
      <c r="F12" s="441" t="inlineStr">
        <is>
          <t>30枚</t>
        </is>
      </c>
      <c r="G12" s="442" t="n">
        <v>24</v>
      </c>
      <c r="H12" s="443">
        <f>I12/G12</f>
        <v/>
      </c>
      <c r="I12" s="429">
        <f>'ORDER SHEET'!O258</f>
        <v/>
      </c>
    </row>
    <row r="13" ht="49.5" customHeight="1" s="1286">
      <c r="A13" s="436" t="n"/>
      <c r="B13" s="1357" t="n">
        <v>4560401461641</v>
      </c>
      <c r="C13" s="438" t="inlineStr">
        <is>
          <t>ザ・ダーマVC100　7枚</t>
        </is>
      </c>
      <c r="D13" s="439" t="n">
        <v>470</v>
      </c>
      <c r="E13" s="1358">
        <f>D13*0.57</f>
        <v/>
      </c>
      <c r="F13" s="448" t="inlineStr">
        <is>
          <t>7枚</t>
        </is>
      </c>
      <c r="G13" s="439" t="n">
        <v>90</v>
      </c>
      <c r="H13" s="443">
        <f>I13/G13</f>
        <v/>
      </c>
      <c r="I13" s="429">
        <f>'ORDER SHEET'!O259</f>
        <v/>
      </c>
    </row>
    <row r="14" ht="29.85" customHeight="1" s="1286">
      <c r="A14" s="449" t="n"/>
      <c r="B14" s="1359" t="n"/>
      <c r="C14" s="451" t="n"/>
      <c r="D14" s="1360" t="n"/>
      <c r="E14" s="1361" t="n"/>
      <c r="F14" s="454" t="n"/>
      <c r="G14" s="455" t="n"/>
      <c r="H14" s="451" t="n"/>
    </row>
    <row r="15" ht="49.5" customHeight="1" s="1286">
      <c r="A15" s="436" t="n"/>
      <c r="B15" s="1357" t="n">
        <v>4560401461436</v>
      </c>
      <c r="C15" s="438" t="inlineStr">
        <is>
          <t>ダーマレーザー　スーパーVC100マスク</t>
        </is>
      </c>
      <c r="D15" s="1362" t="n">
        <v>700</v>
      </c>
      <c r="E15" s="1358">
        <f>D15*0.57</f>
        <v/>
      </c>
      <c r="F15" s="448" t="inlineStr">
        <is>
          <t>7枚</t>
        </is>
      </c>
      <c r="G15" s="439" t="n">
        <v>80</v>
      </c>
      <c r="H15" s="482">
        <f>I15/G15</f>
        <v/>
      </c>
      <c r="I15" s="429">
        <f>'ORDER SHEET'!O260</f>
        <v/>
      </c>
    </row>
    <row r="16" ht="49.5" customHeight="1" s="1286">
      <c r="A16" s="436" t="n"/>
      <c r="B16" s="1357" t="n">
        <v>4560401461443</v>
      </c>
      <c r="C16" s="438" t="inlineStr">
        <is>
          <t>ダーマレーザー　スーパーTEATREE100マスク</t>
        </is>
      </c>
      <c r="D16" s="1362" t="n">
        <v>700</v>
      </c>
      <c r="E16" s="1358">
        <f>D16*0.57</f>
        <v/>
      </c>
      <c r="F16" s="448" t="inlineStr">
        <is>
          <t>7枚</t>
        </is>
      </c>
      <c r="G16" s="439" t="n">
        <v>80</v>
      </c>
      <c r="H16" s="482">
        <f>I16/G16</f>
        <v/>
      </c>
      <c r="I16" s="429">
        <f>'ORDER SHEET'!O261</f>
        <v/>
      </c>
    </row>
    <row r="17" ht="49.5" customHeight="1" s="1286">
      <c r="A17" s="436" t="n"/>
      <c r="B17" s="1357" t="n">
        <v>4560401461498</v>
      </c>
      <c r="C17" s="438" t="inlineStr">
        <is>
          <t>ダーマレーザー　スーパーNMN100マスク</t>
        </is>
      </c>
      <c r="D17" s="1362" t="n">
        <v>700</v>
      </c>
      <c r="E17" s="1358">
        <f>D17*0.57</f>
        <v/>
      </c>
      <c r="F17" s="448" t="inlineStr">
        <is>
          <t>7枚</t>
        </is>
      </c>
      <c r="G17" s="439" t="n">
        <v>80</v>
      </c>
      <c r="H17" s="482">
        <f>I17/G17</f>
        <v/>
      </c>
      <c r="I17" s="429">
        <f>'ORDER SHEET'!O262</f>
        <v/>
      </c>
    </row>
    <row r="18" ht="49.5" customHeight="1" s="1286">
      <c r="A18" s="436" t="n"/>
      <c r="B18" s="1357" t="n">
        <v>4560401461504</v>
      </c>
      <c r="C18" s="438" t="inlineStr">
        <is>
          <t>ダーマレーザー　スーパーセラミド100マスク</t>
        </is>
      </c>
      <c r="D18" s="1362" t="n">
        <v>700</v>
      </c>
      <c r="E18" s="1358">
        <f>D18*0.57</f>
        <v/>
      </c>
      <c r="F18" s="448" t="inlineStr">
        <is>
          <t>7枚</t>
        </is>
      </c>
      <c r="G18" s="439" t="n">
        <v>80</v>
      </c>
      <c r="H18" s="482">
        <f>I18/G18</f>
        <v/>
      </c>
      <c r="I18" s="429">
        <f>'ORDER SHEET'!O263</f>
        <v/>
      </c>
    </row>
    <row r="19" ht="49.5" customHeight="1" s="1286">
      <c r="A19" s="457" t="n"/>
      <c r="B19" s="1363" t="n">
        <v>4560401461481</v>
      </c>
      <c r="C19" s="459" t="inlineStr">
        <is>
          <t>ダーマレーザー　スーパーVC100ホワイトマスク</t>
        </is>
      </c>
      <c r="D19" s="1364" t="n">
        <v>700</v>
      </c>
      <c r="E19" s="1358">
        <f>D19*0.57</f>
        <v/>
      </c>
      <c r="F19" s="461" t="inlineStr">
        <is>
          <t>7枚</t>
        </is>
      </c>
      <c r="G19" s="462" t="n">
        <v>80</v>
      </c>
      <c r="H19" s="482">
        <f>I19/G19</f>
        <v/>
      </c>
      <c r="I19" s="429">
        <f>'ORDER SHEET'!O264</f>
        <v/>
      </c>
    </row>
    <row r="20" ht="49.5" customHeight="1" s="1286">
      <c r="A20" s="457" t="n"/>
      <c r="B20" s="1363" t="n">
        <v>4560401461672</v>
      </c>
      <c r="C20" s="459" t="inlineStr">
        <is>
          <t>ダーマレーザー　スーパーレチノール100マスク</t>
        </is>
      </c>
      <c r="D20" s="1362" t="n">
        <v>700</v>
      </c>
      <c r="E20" s="1358">
        <f>D20*0.57</f>
        <v/>
      </c>
      <c r="F20" s="448" t="inlineStr">
        <is>
          <t>7枚</t>
        </is>
      </c>
      <c r="G20" s="439" t="n">
        <v>80</v>
      </c>
      <c r="H20" s="482">
        <f>I20/G20</f>
        <v/>
      </c>
      <c r="I20" s="429">
        <f>'ORDER SHEET'!O265</f>
        <v/>
      </c>
    </row>
    <row r="21" ht="49.5" customHeight="1" s="1286">
      <c r="A21" s="457" t="n"/>
      <c r="B21" s="1363" t="n">
        <v>4560401461771</v>
      </c>
      <c r="C21" s="459" t="inlineStr">
        <is>
          <t>ダーマレーザー　スーパーAZ100マスク</t>
        </is>
      </c>
      <c r="D21" s="1364" t="n">
        <v>700</v>
      </c>
      <c r="E21" s="1358">
        <f>D21*0.57</f>
        <v/>
      </c>
      <c r="F21" s="461" t="inlineStr">
        <is>
          <t>7枚</t>
        </is>
      </c>
      <c r="G21" s="462" t="n">
        <v>80</v>
      </c>
      <c r="H21" s="482">
        <f>I21/G21</f>
        <v/>
      </c>
      <c r="I21" s="429">
        <f>'ORDER SHEET'!O266</f>
        <v/>
      </c>
    </row>
    <row r="22" ht="49.5" customHeight="1" s="1286">
      <c r="A22" s="457" t="n"/>
      <c r="B22" s="1363" t="n">
        <v>4560401461788</v>
      </c>
      <c r="C22" s="459" t="inlineStr">
        <is>
          <t>ダーマレーザーEX　スーパーVC100マスク</t>
        </is>
      </c>
      <c r="D22" s="1364" t="n">
        <v>700</v>
      </c>
      <c r="E22" s="1358">
        <f>D22*0.57</f>
        <v/>
      </c>
      <c r="F22" s="461" t="inlineStr">
        <is>
          <t>1枚×3</t>
        </is>
      </c>
      <c r="G22" s="462" t="n">
        <v>60</v>
      </c>
      <c r="H22" s="482">
        <f>I22/G22</f>
        <v/>
      </c>
      <c r="I22" s="429">
        <f>'ORDER SHEET'!O267</f>
        <v/>
      </c>
    </row>
    <row r="23" ht="49.5" customHeight="1" s="1286">
      <c r="A23" s="457" t="n"/>
      <c r="B23" s="1363" t="n">
        <v>4560401461801</v>
      </c>
      <c r="C23" s="459" t="inlineStr">
        <is>
          <t>ダーマレーザー スーパーエクソソーム100マスク</t>
        </is>
      </c>
      <c r="D23" s="1364" t="n">
        <v>700</v>
      </c>
      <c r="E23" s="1358">
        <f>D23*0.57</f>
        <v/>
      </c>
      <c r="F23" s="461" t="inlineStr">
        <is>
          <t>7枚</t>
        </is>
      </c>
      <c r="G23" s="439" t="n">
        <v>80</v>
      </c>
      <c r="H23" s="482">
        <f>I23/G23</f>
        <v/>
      </c>
      <c r="I23" s="429">
        <f>'ORDER SHEET'!O268</f>
        <v/>
      </c>
    </row>
    <row r="24" ht="49.5" customHeight="1" s="1286">
      <c r="A24" s="457" t="n"/>
      <c r="B24" s="1363" t="n">
        <v>4560401461818</v>
      </c>
      <c r="C24" s="459" t="inlineStr">
        <is>
          <t>ダーマレーザー スーパーグルタチオン100マスク</t>
        </is>
      </c>
      <c r="D24" s="1364" t="n">
        <v>700</v>
      </c>
      <c r="E24" s="1358">
        <f>D24*0.57</f>
        <v/>
      </c>
      <c r="F24" s="461" t="inlineStr">
        <is>
          <t>7枚</t>
        </is>
      </c>
      <c r="G24" s="439" t="n">
        <v>80</v>
      </c>
      <c r="H24" s="482">
        <f>I24/G24</f>
        <v/>
      </c>
      <c r="I24" s="429">
        <f>'ORDER SHEET'!O269</f>
        <v/>
      </c>
    </row>
    <row r="25" ht="49.5" customHeight="1" s="1286">
      <c r="A25" s="457" t="n"/>
      <c r="B25" s="1363" t="n">
        <v>4560401461832</v>
      </c>
      <c r="C25" s="459" t="inlineStr">
        <is>
          <t>ダーマレーザー スーパーブラックマスク</t>
        </is>
      </c>
      <c r="D25" s="1364" t="n">
        <v>1000</v>
      </c>
      <c r="E25" s="1358">
        <f>D25*0.57</f>
        <v/>
      </c>
      <c r="F25" s="461" t="inlineStr">
        <is>
          <t>7枚</t>
        </is>
      </c>
      <c r="G25" s="439" t="n">
        <v>64</v>
      </c>
      <c r="H25" s="482">
        <f>I25/G25</f>
        <v/>
      </c>
      <c r="I25" s="429">
        <f>'ORDER SHEET'!O270</f>
        <v/>
      </c>
    </row>
    <row r="26" ht="49.5" customHeight="1" s="1286">
      <c r="A26" s="457" t="n"/>
      <c r="B26" s="1363" t="n">
        <v>4560401461825</v>
      </c>
      <c r="C26" s="459" t="inlineStr">
        <is>
          <t>ダーマレーザー　アイシート スーパーVCR</t>
        </is>
      </c>
      <c r="D26" s="1364" t="n">
        <v>800</v>
      </c>
      <c r="E26" s="1358">
        <f>D26*0.57</f>
        <v/>
      </c>
      <c r="F26" s="463" t="inlineStr">
        <is>
          <t>10枚</t>
        </is>
      </c>
      <c r="G26" s="462" t="n">
        <v>120</v>
      </c>
      <c r="H26" s="482">
        <f>I26/G26</f>
        <v/>
      </c>
      <c r="I26" s="429">
        <f>'ORDER SHEET'!O271</f>
        <v/>
      </c>
    </row>
    <row r="27" ht="49.5" customHeight="1" s="1286">
      <c r="A27" s="436" t="n"/>
      <c r="B27" s="1357" t="n">
        <v>4560401461467</v>
      </c>
      <c r="C27" s="438" t="inlineStr">
        <is>
          <t>ダーマレーザー　スーパーVC100ローション（さっぱり）</t>
        </is>
      </c>
      <c r="D27" s="1362" t="n">
        <v>1500</v>
      </c>
      <c r="E27" s="1358">
        <f>D27*0.55</f>
        <v/>
      </c>
      <c r="F27" s="448" t="inlineStr">
        <is>
          <t>240mL</t>
        </is>
      </c>
      <c r="G27" s="439" t="n">
        <v>30</v>
      </c>
      <c r="H27" s="482">
        <f>I27/G27</f>
        <v/>
      </c>
      <c r="I27" s="429">
        <f>'ORDER SHEET'!O276</f>
        <v/>
      </c>
    </row>
    <row r="28" ht="49.5" customHeight="1" s="1286">
      <c r="A28" s="436" t="n"/>
      <c r="B28" s="1357" t="n">
        <v>4560401461474</v>
      </c>
      <c r="C28" s="438" t="inlineStr">
        <is>
          <t>ダーマレーザー　スーパーVC100ローション（しっとり）</t>
        </is>
      </c>
      <c r="D28" s="1362" t="n">
        <v>1500</v>
      </c>
      <c r="E28" s="1358">
        <f>D28*0.55</f>
        <v/>
      </c>
      <c r="F28" s="448" t="inlineStr">
        <is>
          <t>240mL</t>
        </is>
      </c>
      <c r="G28" s="439" t="n">
        <v>30</v>
      </c>
      <c r="H28" s="482">
        <f>I28/G28</f>
        <v/>
      </c>
      <c r="I28" s="429">
        <f>'ORDER SHEET'!O277</f>
        <v/>
      </c>
    </row>
    <row r="29" ht="49.5" customHeight="1" s="1286">
      <c r="A29" s="436" t="n"/>
      <c r="B29" s="1357" t="n">
        <v>4560401461511</v>
      </c>
      <c r="C29" s="438" t="inlineStr">
        <is>
          <t>ダーマレーザー　ウルセラＣ</t>
        </is>
      </c>
      <c r="D29" s="1362" t="n">
        <v>2000</v>
      </c>
      <c r="E29" s="1358">
        <f>D29*0.55</f>
        <v/>
      </c>
      <c r="F29" s="448" t="inlineStr">
        <is>
          <t>30mL</t>
        </is>
      </c>
      <c r="G29" s="439" t="n">
        <v>36</v>
      </c>
      <c r="H29" s="482">
        <f>I29/G29</f>
        <v/>
      </c>
      <c r="I29" s="429">
        <f>'ORDER SHEET'!O278</f>
        <v/>
      </c>
    </row>
    <row r="30" ht="49.5" customHeight="1" s="1286">
      <c r="A30" s="436" t="n"/>
      <c r="B30" s="1357" t="n">
        <v>4560401461528</v>
      </c>
      <c r="C30" s="438" t="inlineStr">
        <is>
          <t>ダーマレーザー　スーパーVC100ジェルクリーム</t>
        </is>
      </c>
      <c r="D30" s="1362" t="n">
        <v>2000</v>
      </c>
      <c r="E30" s="1358">
        <f>D30*0.55</f>
        <v/>
      </c>
      <c r="F30" s="448" t="inlineStr">
        <is>
          <t>80g</t>
        </is>
      </c>
      <c r="G30" s="439" t="n">
        <v>36</v>
      </c>
      <c r="H30" s="482">
        <f>I30/G30</f>
        <v/>
      </c>
      <c r="I30" s="429">
        <f>'ORDER SHEET'!O279</f>
        <v/>
      </c>
    </row>
    <row r="31" ht="49.5" customHeight="1" s="1286">
      <c r="A31" s="436" t="n"/>
      <c r="B31" s="1357" t="n">
        <v>4560401461535</v>
      </c>
      <c r="C31" s="438" t="inlineStr">
        <is>
          <t>ダーマレーザー　ウルセラR</t>
        </is>
      </c>
      <c r="D31" s="1362" t="n">
        <v>2000</v>
      </c>
      <c r="E31" s="1358">
        <f>D31*0.55</f>
        <v/>
      </c>
      <c r="F31" s="448" t="inlineStr">
        <is>
          <t>30mL</t>
        </is>
      </c>
      <c r="G31" s="439" t="n">
        <v>36</v>
      </c>
      <c r="H31" s="482">
        <f>I31/G31</f>
        <v/>
      </c>
      <c r="I31" s="429">
        <f>'ORDER SHEET'!O280</f>
        <v/>
      </c>
    </row>
    <row r="32" ht="49.5" customHeight="1" s="1286">
      <c r="A32" s="436" t="n"/>
      <c r="B32" s="1357" t="n">
        <v>4560401461542</v>
      </c>
      <c r="C32" s="438" t="inlineStr">
        <is>
          <t>ダーマレーザー　R100ジェルクリーム</t>
        </is>
      </c>
      <c r="D32" s="1362" t="n">
        <v>2000</v>
      </c>
      <c r="E32" s="1358">
        <f>D32*0.55</f>
        <v/>
      </c>
      <c r="F32" s="448" t="inlineStr">
        <is>
          <t>50g</t>
        </is>
      </c>
      <c r="G32" s="439" t="n">
        <v>36</v>
      </c>
      <c r="H32" s="482">
        <f>I32/G32</f>
        <v/>
      </c>
      <c r="I32" s="429">
        <f>'ORDER SHEET'!O281</f>
        <v/>
      </c>
    </row>
    <row r="33" ht="49.5" customHeight="1" s="1286">
      <c r="A33" s="436" t="n"/>
      <c r="B33" s="1357" t="n">
        <v>4560401461559</v>
      </c>
      <c r="C33" s="438" t="inlineStr">
        <is>
          <t>ダーマレーザー　スーパーVC100ホワイトローション</t>
        </is>
      </c>
      <c r="D33" s="1362" t="n">
        <v>1500</v>
      </c>
      <c r="E33" s="1358">
        <f>D33*0.55</f>
        <v/>
      </c>
      <c r="F33" s="448" t="inlineStr">
        <is>
          <t>240mL</t>
        </is>
      </c>
      <c r="G33" s="439" t="n">
        <v>30</v>
      </c>
      <c r="H33" s="482">
        <f>I33/G33</f>
        <v/>
      </c>
      <c r="I33" s="429">
        <f>'ORDER SHEET'!O282</f>
        <v/>
      </c>
    </row>
    <row r="34" ht="49.5" customHeight="1" s="1286">
      <c r="A34" s="436" t="n"/>
      <c r="B34" s="1357" t="n">
        <v>4560401461566</v>
      </c>
      <c r="C34" s="438" t="inlineStr">
        <is>
          <t>ダーマレーザー　ウルセラＣホワイト</t>
        </is>
      </c>
      <c r="D34" s="1362" t="n">
        <v>2000</v>
      </c>
      <c r="E34" s="1358">
        <f>D34*0.55</f>
        <v/>
      </c>
      <c r="F34" s="448" t="inlineStr">
        <is>
          <t>30mL</t>
        </is>
      </c>
      <c r="G34" s="439" t="n">
        <v>36</v>
      </c>
      <c r="H34" s="482">
        <f>I34/G34</f>
        <v/>
      </c>
      <c r="I34" s="429">
        <f>'ORDER SHEET'!O283</f>
        <v/>
      </c>
    </row>
    <row r="35" ht="49.5" customHeight="1" s="1286">
      <c r="A35" s="436" t="n"/>
      <c r="B35" s="1357" t="n">
        <v>4560401461764</v>
      </c>
      <c r="C35" s="438" t="inlineStr">
        <is>
          <t>ダーマレーザー　スーパーAZ100ローション</t>
        </is>
      </c>
      <c r="D35" s="1362" t="n">
        <v>1500</v>
      </c>
      <c r="E35" s="1358">
        <f>D35*0.55</f>
        <v/>
      </c>
      <c r="F35" s="448" t="inlineStr">
        <is>
          <t>240mL</t>
        </is>
      </c>
      <c r="G35" s="439" t="n">
        <v>30</v>
      </c>
      <c r="H35" s="482">
        <f>I35/G35</f>
        <v/>
      </c>
      <c r="I35" s="429">
        <f>'ORDER SHEET'!O284</f>
        <v/>
      </c>
    </row>
    <row r="36" ht="49.5" customHeight="1" s="1286">
      <c r="A36" s="436" t="n"/>
      <c r="B36" s="1357" t="n">
        <v>4560401461757</v>
      </c>
      <c r="C36" s="438" t="inlineStr">
        <is>
          <t>ダーマレーザー　ウルセラAZ</t>
        </is>
      </c>
      <c r="D36" s="1362" t="n">
        <v>2000</v>
      </c>
      <c r="E36" s="1358">
        <f>D36*0.55</f>
        <v/>
      </c>
      <c r="F36" s="448" t="inlineStr">
        <is>
          <t>30mL</t>
        </is>
      </c>
      <c r="G36" s="439" t="n">
        <v>36</v>
      </c>
      <c r="H36" s="482">
        <f>I36/G36</f>
        <v/>
      </c>
      <c r="I36" s="429">
        <f>'ORDER SHEET'!O285</f>
        <v/>
      </c>
    </row>
    <row r="37"/>
    <row r="38" ht="32.25" customHeight="1" s="1286">
      <c r="B38" s="436" t="n"/>
      <c r="C38" s="436" t="inlineStr">
        <is>
          <t xml:space="preserve">《Quality 1st》QUEEN'S PREMIUM MASK　RED </t>
        </is>
      </c>
      <c r="D38" s="1365" t="n"/>
      <c r="E38" s="1366" t="n"/>
      <c r="F38" s="436" t="n"/>
      <c r="G38" s="436" t="n">
        <v>48</v>
      </c>
      <c r="H38" s="436">
        <f>I38/G38</f>
        <v/>
      </c>
      <c r="I38" s="429">
        <f>'ORDER SHEET'!O241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">
    <mergeCell ref="E1:H1"/>
  </mergeCells>
  <dataValidations count="1">
    <dataValidation sqref="B14" showDropDown="0" showInputMessage="1" showErrorMessage="1" allowBlank="1" imeMode="halfAlpha"/>
  </dataValidation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67" min="5" max="5"/>
    <col width="17.875" customWidth="1" style="467" min="6" max="6"/>
    <col width="9.125" customWidth="1" style="470" min="7" max="7"/>
    <col width="9.125" customWidth="1" style="467" min="8" max="16384"/>
  </cols>
  <sheetData>
    <row r="1" ht="24" customHeight="1" s="1286">
      <c r="A1" s="465" t="inlineStr">
        <is>
          <t>納品先情報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68" t="inlineStr">
        <is>
          <t>TEL</t>
        </is>
      </c>
      <c r="F2" s="1368" t="inlineStr">
        <is>
          <t>希望着日</t>
        </is>
      </c>
    </row>
    <row r="3" ht="49.5" customHeight="1" s="1286">
      <c r="A3" s="473" t="n"/>
      <c r="B3" s="480" t="inlineStr">
        <is>
          <t xml:space="preserve">京都府舞鶴市松陰１８－７
</t>
        </is>
      </c>
      <c r="C3" s="1369" t="inlineStr">
        <is>
          <t>飯野港運株式会社</t>
        </is>
      </c>
      <c r="D3" s="475" t="inlineStr">
        <is>
          <t>営業課　谷口様</t>
        </is>
      </c>
      <c r="E3" s="1370" t="inlineStr">
        <is>
          <t xml:space="preserve">
TEL: 0773-75-5371
FAX: 0773-75-5681</t>
        </is>
      </c>
      <c r="F3" s="477" t="n"/>
    </row>
    <row r="6">
      <c r="A6" s="467" t="inlineStr">
        <is>
          <t>★海外向け卸様は下記も追記お願いします。</t>
        </is>
      </c>
    </row>
    <row r="7" ht="39" customHeight="1" s="1286">
      <c r="A7" s="478" t="inlineStr">
        <is>
          <t>現地卸先
代理店名</t>
        </is>
      </c>
      <c r="B7" s="479" t="inlineStr">
        <is>
          <t>ROYAL COSMETICS</t>
        </is>
      </c>
    </row>
    <row r="8" ht="58.5" customHeight="1" s="1286">
      <c r="A8" s="478" t="inlineStr">
        <is>
          <t>現地販売
店舗名（業態）</t>
        </is>
      </c>
      <c r="B8" s="479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67" min="5" max="5"/>
    <col width="9.125" customWidth="1" style="470" min="6" max="6"/>
    <col width="9.125" customWidth="1" style="467" min="7" max="16384"/>
  </cols>
  <sheetData>
    <row r="1" ht="24" customHeight="1" s="1286">
      <c r="A1" s="465" t="inlineStr">
        <is>
          <t>請求書送付先情報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68" t="inlineStr">
        <is>
          <t>TEL</t>
        </is>
      </c>
    </row>
    <row r="3" ht="35.25" customHeight="1" s="1286">
      <c r="A3" s="473" t="inlineStr">
        <is>
          <t>980-0065</t>
        </is>
      </c>
      <c r="B3" s="473" t="inlineStr">
        <is>
          <t>仙台市青葉区土樋1-1-5プレミスト1302号</t>
        </is>
      </c>
      <c r="C3" s="1369" t="inlineStr">
        <is>
          <t>KSユーラシア㈱</t>
        </is>
      </c>
      <c r="D3" s="475" t="inlineStr">
        <is>
          <t>アリニナ</t>
        </is>
      </c>
      <c r="E3" s="1371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tabSelected="1" view="pageBreakPreview" zoomScale="106" zoomScaleNormal="100" zoomScaleSheetLayoutView="106" workbookViewId="0">
      <selection activeCell="G6" sqref="G6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9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83" t="inlineStr">
        <is>
          <t>梱包情報提出期限</t>
        </is>
      </c>
      <c r="B4" s="1288" t="n"/>
      <c r="C4" s="1219" t="n"/>
      <c r="E4" s="1127" t="n"/>
      <c r="F4" s="1288" t="n"/>
      <c r="J4" s="1285" t="n"/>
      <c r="U4" s="1294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72" t="inlineStr">
        <is>
          <t>ケース数量</t>
        </is>
      </c>
      <c r="M5" s="1372" t="inlineStr">
        <is>
          <t>合計容積</t>
        </is>
      </c>
      <c r="N5" s="1372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45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4949775100668</t>
        </is>
      </c>
      <c r="C6" s="1302" t="inlineStr">
        <is>
          <t>Salon de Flouveil</t>
        </is>
      </c>
      <c r="D6" s="1302" t="inlineStr">
        <is>
          <t>《Salon de Flouveil》GRAND FLOUVEIL Treatment Foam</t>
        </is>
      </c>
      <c r="E6" s="1302" t="n"/>
      <c r="F6" s="1302" t="inlineStr">
        <is>
          <t>6</t>
        </is>
      </c>
      <c r="G6" s="1302" t="n">
        <v>4</v>
      </c>
      <c r="H6" s="1302" t="inlineStr">
        <is>
          <t>3300</t>
        </is>
      </c>
      <c r="I6" s="1302" t="inlineStr">
        <is>
          <t>0</t>
        </is>
      </c>
      <c r="J6" s="1302" t="n"/>
      <c r="K6" s="1302" t="n"/>
      <c r="L6" s="1302" t="n"/>
      <c r="M6" s="1302" t="n"/>
      <c r="N6" s="1302" t="n"/>
      <c r="O6" s="1302" t="inlineStr">
        <is>
          <t>0.153</t>
        </is>
      </c>
      <c r="P6" s="1302" t="inlineStr">
        <is>
          <t>0</t>
        </is>
      </c>
      <c r="Q6" s="1302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302" t="n"/>
      <c r="B7" s="1302" t="inlineStr">
        <is>
          <t>4949775100040</t>
        </is>
      </c>
      <c r="C7" s="1302" t="inlineStr">
        <is>
          <t>Salon de Flouveil</t>
        </is>
      </c>
      <c r="D7" s="1302" t="inlineStr">
        <is>
          <t>《Salon de Flouveil》RC Emulsion</t>
        </is>
      </c>
      <c r="E7" s="1302" t="n"/>
      <c r="F7" s="1302" t="inlineStr">
        <is>
          <t>6</t>
        </is>
      </c>
      <c r="G7" s="1302" t="n">
        <v>45</v>
      </c>
      <c r="H7" s="1302" t="inlineStr">
        <is>
          <t>3630</t>
        </is>
      </c>
      <c r="I7" s="1302" t="inlineStr">
        <is>
          <t>0</t>
        </is>
      </c>
      <c r="J7" s="1302" t="n"/>
      <c r="K7" s="1302" t="n"/>
      <c r="L7" s="1302" t="n"/>
      <c r="M7" s="1302" t="n"/>
      <c r="N7" s="1302" t="n"/>
      <c r="O7" s="1302" t="inlineStr">
        <is>
          <t>0.134</t>
        </is>
      </c>
      <c r="P7" s="1302" t="inlineStr">
        <is>
          <t>0</t>
        </is>
      </c>
      <c r="Q7" s="1302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302" t="n"/>
      <c r="B8" s="1302" t="inlineStr">
        <is>
          <t>4949775100095</t>
        </is>
      </c>
      <c r="C8" s="1302" t="inlineStr">
        <is>
          <t>Salon de Flouveil</t>
        </is>
      </c>
      <c r="D8" s="1302" t="inlineStr">
        <is>
          <t>《Salon de Flouveil》EF Emulsion</t>
        </is>
      </c>
      <c r="E8" s="1302" t="n"/>
      <c r="F8" s="1302" t="inlineStr">
        <is>
          <t>6</t>
        </is>
      </c>
      <c r="G8" s="1302" t="n">
        <v>23</v>
      </c>
      <c r="H8" s="1302" t="inlineStr">
        <is>
          <t>1815</t>
        </is>
      </c>
      <c r="I8" s="1302" t="inlineStr">
        <is>
          <t>0</t>
        </is>
      </c>
      <c r="J8" s="1302" t="n"/>
      <c r="K8" s="1302" t="n"/>
      <c r="L8" s="1302" t="n"/>
      <c r="M8" s="1302" t="n"/>
      <c r="N8" s="1302" t="n"/>
      <c r="O8" s="1302" t="inlineStr">
        <is>
          <t>0.111</t>
        </is>
      </c>
      <c r="P8" s="1302" t="inlineStr">
        <is>
          <t>0</t>
        </is>
      </c>
      <c r="Q8" s="1302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302" t="n"/>
      <c r="B9" s="1302" t="inlineStr">
        <is>
          <t>4949775100064</t>
        </is>
      </c>
      <c r="C9" s="1302" t="inlineStr">
        <is>
          <t>Salon de Flouveil</t>
        </is>
      </c>
      <c r="D9" s="1302" t="inlineStr">
        <is>
          <t>《Salon de Flouveil》EF Cleansing</t>
        </is>
      </c>
      <c r="E9" s="1302" t="n"/>
      <c r="F9" s="1302" t="inlineStr">
        <is>
          <t>6</t>
        </is>
      </c>
      <c r="G9" s="1302" t="n">
        <v>3</v>
      </c>
      <c r="H9" s="1302" t="inlineStr">
        <is>
          <t>1485</t>
        </is>
      </c>
      <c r="I9" s="1302" t="inlineStr">
        <is>
          <t>0</t>
        </is>
      </c>
      <c r="J9" s="1302" t="n"/>
      <c r="K9" s="1302" t="n"/>
      <c r="L9" s="1302" t="n"/>
      <c r="M9" s="1302" t="n"/>
      <c r="N9" s="1302" t="n"/>
      <c r="O9" s="1302" t="inlineStr">
        <is>
          <t>0.12</t>
        </is>
      </c>
      <c r="P9" s="1302" t="inlineStr">
        <is>
          <t>0</t>
        </is>
      </c>
      <c r="Q9" s="1302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86">
      <c r="A10" s="1290" t="inlineStr">
        <is>
          <t>TOTAL</t>
        </is>
      </c>
      <c r="B10" s="1291" t="n"/>
      <c r="C10" s="1291" t="n"/>
      <c r="D10" s="1291" t="n"/>
      <c r="E10" s="1291" t="n"/>
      <c r="F10" s="1292" t="n"/>
      <c r="G10" s="97" t="n">
        <v>75</v>
      </c>
      <c r="H10" s="97" t="n">
        <v>10230</v>
      </c>
      <c r="I10" s="1373" t="n">
        <v>0</v>
      </c>
      <c r="J10" s="1144" t="n"/>
      <c r="K10" s="1144" t="n"/>
      <c r="L10" s="1144">
        <f>SUM(#REF!)</f>
        <v/>
      </c>
      <c r="M10" s="1144">
        <f>SUM(#REF!)</f>
        <v/>
      </c>
      <c r="N10" s="1144">
        <f>SUM(#REF!)</f>
        <v/>
      </c>
      <c r="O10" s="1324">
        <f>SUM(#REF!)</f>
        <v/>
      </c>
      <c r="P10" s="1324">
        <f>SUM(#REF!)</f>
        <v/>
      </c>
      <c r="Q10" s="82" t="n"/>
      <c r="R10" s="13" t="n"/>
    </row>
    <row r="11">
      <c r="B11" s="14" t="n"/>
      <c r="G11" s="17" t="n"/>
      <c r="H11" s="17" t="n"/>
      <c r="I11" s="1293" t="n"/>
      <c r="J11" s="19" t="n"/>
      <c r="K11" s="19" t="n"/>
      <c r="L11" s="1293" t="n"/>
      <c r="M11" s="1293" t="n"/>
      <c r="N11" s="1293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93" t="n"/>
      <c r="J12" s="19" t="n"/>
      <c r="K12" s="19" t="n"/>
      <c r="L12" s="1293" t="n"/>
      <c r="M12" s="1293" t="n"/>
      <c r="N12" s="1293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44" t="inlineStr">
        <is>
          <t>Description of goods</t>
        </is>
      </c>
      <c r="E13" s="1144" t="inlineStr">
        <is>
          <t>Case Q'ty</t>
        </is>
      </c>
      <c r="F13" s="1144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03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74" t="inlineStr">
        <is>
          <t>ケース数量</t>
        </is>
      </c>
      <c r="M13" s="1374" t="inlineStr">
        <is>
          <t>合計容積</t>
        </is>
      </c>
      <c r="N13" s="1374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44" t="inlineStr">
        <is>
          <t>成分</t>
        </is>
      </c>
      <c r="R13" s="13" t="n"/>
    </row>
    <row r="14">
      <c r="A14" s="1327" t="inlineStr">
        <is>
          <t>SAMPLE/TESTER TOTAL</t>
        </is>
      </c>
      <c r="B14" s="1291" t="n"/>
      <c r="C14" s="1291" t="n"/>
      <c r="D14" s="1291" t="n"/>
      <c r="E14" s="1291" t="n"/>
      <c r="F14" s="1292" t="n"/>
      <c r="G14" s="83">
        <f>SUM(#REF!)</f>
        <v/>
      </c>
      <c r="H14" s="88" t="n"/>
      <c r="I14" s="1375">
        <f>SUM(#REF!)</f>
        <v/>
      </c>
      <c r="J14" s="145" t="n"/>
      <c r="K14" s="145" t="n"/>
      <c r="L14" s="1323" t="n"/>
      <c r="M14" s="1323" t="n"/>
      <c r="N14" s="1323" t="n"/>
      <c r="O14" s="1145" t="n"/>
      <c r="P14" s="1145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82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76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86">
      <c r="A1" s="1300" t="inlineStr">
        <is>
          <t>ROYAL COSMETICS 09.2025輸出</t>
        </is>
      </c>
      <c r="E1" s="275" t="n"/>
      <c r="F1" s="275" t="n"/>
      <c r="G1" s="276" t="n"/>
    </row>
    <row r="2" ht="12" customHeight="1" s="1286">
      <c r="A2" s="1229" t="inlineStr">
        <is>
          <t>納品日</t>
        </is>
      </c>
      <c r="C2" s="1230" t="n"/>
    </row>
    <row r="3" ht="84" customHeight="1" s="1286">
      <c r="A3" s="1229" t="inlineStr">
        <is>
          <t>納品先</t>
        </is>
      </c>
      <c r="C3" s="1232" t="inlineStr">
        <is>
          <t>飯野港運株式会社
京都府舞鶴市松陰１８－７
営業課　谷口様
TEL: 0773-75-5371
FAX: 0773-75-5681</t>
        </is>
      </c>
      <c r="G3" s="1377" t="n"/>
    </row>
    <row r="4" ht="12" customHeight="1" s="1286">
      <c r="A4" s="1233" t="inlineStr">
        <is>
          <t>梱包情報提出期限</t>
        </is>
      </c>
      <c r="B4" s="1288" t="n"/>
      <c r="C4" s="1234" t="n"/>
      <c r="D4" s="1288" t="n"/>
      <c r="E4" s="1227" t="n"/>
      <c r="F4" s="1288" t="n"/>
    </row>
    <row r="5" ht="25.5" customFormat="1" customHeight="1" s="1273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78" t="inlineStr">
        <is>
          <t>仕入値合計</t>
        </is>
      </c>
    </row>
    <row r="6" ht="20.1" customFormat="1" customHeight="1" s="291">
      <c r="A6" s="1302" t="n"/>
      <c r="B6" s="1302" t="inlineStr">
        <is>
          <t>4937610121992</t>
        </is>
      </c>
      <c r="C6" s="1302" t="inlineStr">
        <is>
          <t>CHANSON</t>
        </is>
      </c>
      <c r="D6" s="1302" t="inlineStr">
        <is>
          <t>《CHANSON》SERKIS MOIST WASH</t>
        </is>
      </c>
      <c r="E6" s="1302" t="n"/>
      <c r="F6" s="1302" t="inlineStr">
        <is>
          <t>6</t>
        </is>
      </c>
      <c r="G6" s="1302" t="n">
        <v>24</v>
      </c>
      <c r="H6" s="1302" t="inlineStr">
        <is>
          <t>1600</t>
        </is>
      </c>
      <c r="I6" s="1302" t="inlineStr">
        <is>
          <t>0</t>
        </is>
      </c>
    </row>
    <row r="7" ht="20.1" customFormat="1" customHeight="1" s="291">
      <c r="A7" s="1302" t="n"/>
      <c r="B7" s="1302" t="inlineStr">
        <is>
          <t>4937610121671</t>
        </is>
      </c>
      <c r="C7" s="1302" t="inlineStr">
        <is>
          <t>CHANSON</t>
        </is>
      </c>
      <c r="D7" s="1302" t="inlineStr">
        <is>
          <t>《CHANSON》SERKIS CLEANSING OIL</t>
        </is>
      </c>
      <c r="E7" s="1302" t="n"/>
      <c r="F7" s="1302" t="inlineStr">
        <is>
          <t>6</t>
        </is>
      </c>
      <c r="G7" s="1302" t="n">
        <v>4</v>
      </c>
      <c r="H7" s="1302" t="inlineStr">
        <is>
          <t>1600</t>
        </is>
      </c>
      <c r="I7" s="1302" t="inlineStr">
        <is>
          <t>0</t>
        </is>
      </c>
    </row>
    <row r="8" ht="20.1" customFormat="1" customHeight="1" s="291">
      <c r="A8" s="1302" t="n"/>
      <c r="B8" s="1302" t="n"/>
      <c r="C8" s="1302" t="inlineStr">
        <is>
          <t>CHANSON</t>
        </is>
      </c>
      <c r="D8" s="1302" t="inlineStr">
        <is>
          <t>《CHANSON》LIFT MASSAGE</t>
        </is>
      </c>
      <c r="E8" s="1302" t="n"/>
      <c r="F8" s="1302" t="inlineStr">
        <is>
          <t>6</t>
        </is>
      </c>
      <c r="G8" s="1302" t="n">
        <v>32</v>
      </c>
      <c r="H8" s="1302" t="inlineStr">
        <is>
          <t>1600</t>
        </is>
      </c>
      <c r="I8" s="1302" t="inlineStr">
        <is>
          <t>0</t>
        </is>
      </c>
    </row>
    <row r="9" ht="20.1" customFormat="1" customHeight="1" s="307">
      <c r="A9" s="1379" t="inlineStr">
        <is>
          <t>TOTAL</t>
        </is>
      </c>
      <c r="B9" s="1291" t="n"/>
      <c r="C9" s="1291" t="n"/>
      <c r="D9" s="1291" t="n"/>
      <c r="E9" s="1291" t="n"/>
      <c r="F9" s="1292" t="n"/>
      <c r="G9" s="314" t="n">
        <v>60</v>
      </c>
      <c r="H9" s="314" t="n">
        <v>4800</v>
      </c>
      <c r="I9" s="1380" t="n">
        <v>0</v>
      </c>
    </row>
    <row r="10" ht="26.25" customFormat="1" customHeight="1" s="1229">
      <c r="B10" s="14" t="n"/>
      <c r="G10" s="318" t="n"/>
      <c r="H10" s="318" t="n"/>
      <c r="I10" s="1381" t="n"/>
    </row>
    <row r="11" ht="20.25" customFormat="1" customHeight="1" s="1229">
      <c r="A11" s="369" t="inlineStr">
        <is>
          <t>SAMPLE/TESTER ORDER</t>
        </is>
      </c>
      <c r="B11" s="14" t="n"/>
      <c r="G11" s="318" t="n"/>
      <c r="H11" s="318" t="n"/>
      <c r="I11" s="1381" t="n"/>
    </row>
    <row r="12" ht="20.1" customFormat="1" customHeight="1" s="1229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68" t="inlineStr">
        <is>
          <t>Description of goods</t>
        </is>
      </c>
      <c r="E12" s="1268" t="inlineStr">
        <is>
          <t>Case Q'ty</t>
        </is>
      </c>
      <c r="F12" s="1268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82" t="inlineStr">
        <is>
          <t>仕入値合計</t>
        </is>
      </c>
    </row>
    <row r="13" ht="20.1" customFormat="1" customHeight="1" s="1229">
      <c r="A13" s="1383" t="inlineStr">
        <is>
          <t>SAMPLE/TESTER TOTAL</t>
        </is>
      </c>
      <c r="B13" s="1305" t="n"/>
      <c r="C13" s="1305" t="n"/>
      <c r="D13" s="1305" t="n"/>
      <c r="E13" s="1305" t="n"/>
      <c r="F13" s="1312" t="n"/>
      <c r="G13" s="284">
        <f>SUM(#REF!)</f>
        <v/>
      </c>
      <c r="H13" s="401" t="n"/>
      <c r="I13" s="1384">
        <f>SUM(#REF!)</f>
        <v/>
      </c>
      <c r="J13" s="281" t="n"/>
      <c r="K13" s="281" t="n"/>
    </row>
    <row r="14" ht="20.1" customFormat="1" customHeight="1" s="1229">
      <c r="A14" s="1273" t="n"/>
      <c r="B14" s="1182" t="n"/>
      <c r="C14" s="1273" t="n"/>
      <c r="D14" s="1273" t="n"/>
      <c r="E14" s="1273" t="n"/>
      <c r="F14" s="1273" t="n"/>
      <c r="G14" s="279" t="n"/>
      <c r="H14" s="279" t="n"/>
      <c r="I14" s="279" t="n"/>
      <c r="J14" s="281" t="n"/>
      <c r="K14" s="281" t="n"/>
    </row>
    <row r="15">
      <c r="A15" s="281" t="n"/>
      <c r="B15" s="1182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76" t="n"/>
      <c r="J15" s="281" t="n"/>
      <c r="K15" s="281" t="n"/>
    </row>
    <row r="16">
      <c r="A16" s="281" t="n"/>
      <c r="B16" s="1182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82" t="n"/>
      <c r="C17" s="281" t="n"/>
      <c r="D17" s="281" t="n"/>
      <c r="E17" s="281" t="n"/>
      <c r="F17" s="281" t="n"/>
      <c r="G17" s="279" t="n"/>
      <c r="H17" s="279" t="n"/>
      <c r="I17" s="1376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82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86">
      <c r="A1" s="1300" t="inlineStr">
        <is>
          <t>ROYAL COSMETICS 09.2025輸出</t>
        </is>
      </c>
      <c r="E1" s="3" t="n"/>
      <c r="F1" s="3" t="n"/>
      <c r="G1" s="4" t="n"/>
    </row>
    <row r="2" ht="18" customHeight="1" s="1286">
      <c r="A2" s="1132" t="inlineStr">
        <is>
          <t>納品日</t>
        </is>
      </c>
      <c r="C2" s="1236" t="n"/>
      <c r="D2" s="1288" t="n"/>
    </row>
    <row r="3" ht="59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22.5" customHeight="1" s="1286">
      <c r="A4" s="1137" t="inlineStr">
        <is>
          <t>梱包情報提出期限</t>
        </is>
      </c>
      <c r="B4" s="1288" t="n"/>
      <c r="C4" s="1238" t="n"/>
      <c r="D4" s="1288" t="n"/>
      <c r="E4" s="1127" t="n"/>
      <c r="F4" s="1288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302" t="n"/>
      <c r="B6" s="1302" t="inlineStr">
        <is>
          <t>105</t>
        </is>
      </c>
      <c r="C6" s="1302" t="inlineStr">
        <is>
          <t>Hime Labo</t>
        </is>
      </c>
      <c r="D6" s="1302" t="inlineStr">
        <is>
          <t>《Hime Labo》Washing mini soap</t>
        </is>
      </c>
      <c r="E6" s="1302" t="n"/>
      <c r="F6" s="1302" t="inlineStr">
        <is>
          <t>120</t>
        </is>
      </c>
      <c r="G6" s="1302" t="n">
        <v>32</v>
      </c>
      <c r="H6" s="1302" t="inlineStr">
        <is>
          <t>180</t>
        </is>
      </c>
      <c r="I6" s="1302" t="inlineStr">
        <is>
          <t>0</t>
        </is>
      </c>
    </row>
    <row r="7" ht="15" customFormat="1" customHeight="1" s="15">
      <c r="A7" s="1302" t="n"/>
      <c r="B7" s="1302" t="inlineStr">
        <is>
          <t>103</t>
        </is>
      </c>
      <c r="C7" s="1302" t="inlineStr">
        <is>
          <t>Hime Labo</t>
        </is>
      </c>
      <c r="D7" s="1302" t="inlineStr">
        <is>
          <t>《Hime Labo》Body lotion</t>
        </is>
      </c>
      <c r="E7" s="1302" t="n"/>
      <c r="F7" s="1302" t="inlineStr">
        <is>
          <t>40</t>
        </is>
      </c>
      <c r="G7" s="1302" t="n">
        <v>42</v>
      </c>
      <c r="H7" s="1302" t="inlineStr">
        <is>
          <t>818</t>
        </is>
      </c>
      <c r="I7" s="1302" t="inlineStr">
        <is>
          <t>0</t>
        </is>
      </c>
    </row>
    <row r="8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97" t="n">
        <v>74</v>
      </c>
      <c r="H8" s="97" t="n">
        <v>998</v>
      </c>
      <c r="I8" s="1373" t="n">
        <v>0</v>
      </c>
    </row>
    <row r="9">
      <c r="B9" s="14" t="n"/>
      <c r="G9" s="17" t="n"/>
      <c r="H9" s="17" t="n"/>
      <c r="I9" s="1293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39" t="n"/>
      <c r="J2" s="1285" t="n"/>
      <c r="K2" s="1285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83" t="inlineStr">
        <is>
          <t>梱包情報提出期限</t>
        </is>
      </c>
      <c r="B4" s="1288" t="n"/>
      <c r="C4" s="1240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4580551840110</t>
        </is>
      </c>
      <c r="C6" s="1302" t="inlineStr">
        <is>
          <t>Beaty Conexion</t>
        </is>
      </c>
      <c r="D6" s="1302" t="inlineStr">
        <is>
          <t>OSAKA MATSUGE Mascara</t>
        </is>
      </c>
      <c r="E6" s="1302" t="n"/>
      <c r="F6" s="1302" t="inlineStr">
        <is>
          <t>96</t>
        </is>
      </c>
      <c r="G6" s="1302" t="n">
        <v>54</v>
      </c>
      <c r="H6" s="1302" t="inlineStr">
        <is>
          <t>990</t>
        </is>
      </c>
      <c r="I6" s="1302" t="inlineStr">
        <is>
          <t>346500</t>
        </is>
      </c>
      <c r="J6" s="1302" t="inlineStr">
        <is>
          <t>0.017</t>
        </is>
      </c>
      <c r="K6" s="1302" t="inlineStr">
        <is>
          <t>3.45</t>
        </is>
      </c>
      <c r="L6" s="1302" t="n"/>
      <c r="M6" s="1302" t="inlineStr">
        <is>
          <t>0.061979166666666675</t>
        </is>
      </c>
      <c r="N6" s="1302" t="inlineStr">
        <is>
          <t>12.578125000000002</t>
        </is>
      </c>
      <c r="O6" s="1302" t="inlineStr">
        <is>
          <t>0.027</t>
        </is>
      </c>
      <c r="P6" s="1302" t="inlineStr">
        <is>
          <t>9.45</t>
        </is>
      </c>
      <c r="Q6" s="1302" t="inlineStr">
        <is>
          <t>別添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 t="n">
        <v>54</v>
      </c>
      <c r="H7" s="169" t="n">
        <v>990</v>
      </c>
      <c r="I7" s="1387" t="n">
        <v>346500</v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6.25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21" customHeight="1" s="1286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85" t="inlineStr">
        <is>
          <t>仕入値合計</t>
        </is>
      </c>
    </row>
    <row r="11">
      <c r="A11" s="201" t="inlineStr">
        <is>
          <t>SAMPLE/TESTER TOTAL</t>
        </is>
      </c>
      <c r="B11" s="1388" t="n"/>
      <c r="C11" s="176" t="n"/>
      <c r="D11" s="177" t="n"/>
      <c r="E11" s="1140" t="n"/>
      <c r="F11" s="1140" t="n"/>
      <c r="G11" s="340">
        <f>SUM(#REF!)</f>
        <v/>
      </c>
      <c r="H11" s="192" t="n"/>
      <c r="I11" s="1389">
        <f>SUM(#REF!)</f>
        <v/>
      </c>
    </row>
    <row r="12" ht="24" customHeight="1" s="1286"/>
    <row r="13" ht="24" customHeight="1" s="1286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82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07.2024輸出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 t="n"/>
      <c r="H6" s="169" t="n"/>
      <c r="I6" s="169" t="n"/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Format="1" customHeight="1" s="7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 t="n"/>
      <c r="H10" s="169" t="n"/>
      <c r="I10" s="169" t="n"/>
      <c r="L10" s="1285" t="n"/>
      <c r="M10" s="1285" t="n"/>
      <c r="N10" s="1285" t="n"/>
      <c r="O10" s="1182" t="n"/>
      <c r="P10" s="1182" t="n"/>
      <c r="Q10" s="2" t="n"/>
      <c r="R10" s="1132" t="n"/>
      <c r="S10" s="2" t="n"/>
      <c r="T10" s="2" t="n"/>
      <c r="U10" s="2" t="n"/>
    </row>
    <row r="13" ht="20.1" customFormat="1" customHeight="1" s="7">
      <c r="A13" s="2" t="n"/>
      <c r="B13" s="1182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85" t="n"/>
      <c r="L13" s="1285" t="n"/>
      <c r="M13" s="1285" t="n"/>
      <c r="N13" s="1285" t="n"/>
      <c r="O13" s="1182" t="n"/>
      <c r="P13" s="1182" t="n"/>
      <c r="Q13" s="2" t="n"/>
      <c r="R13" s="1132" t="n"/>
      <c r="S13" s="2" t="n"/>
      <c r="T13" s="2" t="n"/>
      <c r="U13" s="2" t="n"/>
    </row>
    <row r="14" ht="20.1" customFormat="1" customHeight="1" s="7">
      <c r="A14" s="2" t="n"/>
      <c r="B14" s="1182" t="n"/>
      <c r="C14" s="2" t="n"/>
      <c r="D14" s="2" t="n"/>
      <c r="E14" s="2" t="n"/>
      <c r="F14" s="2" t="n"/>
      <c r="G14" s="193">
        <f>G10+G6</f>
        <v/>
      </c>
      <c r="H14" s="5" t="n"/>
      <c r="I14" s="1285" t="n"/>
      <c r="L14" s="1285" t="n"/>
      <c r="M14" s="1285" t="n"/>
      <c r="N14" s="1285" t="n"/>
      <c r="O14" s="1182" t="n"/>
      <c r="P14" s="1182" t="n"/>
      <c r="Q14" s="2" t="n"/>
      <c r="R14" s="1132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4562410106384</t>
        </is>
      </c>
      <c r="C6" s="1302" t="inlineStr">
        <is>
          <t>Kyo Tomo</t>
        </is>
      </c>
      <c r="D6" s="1302" t="inlineStr">
        <is>
          <t>《Kyo Tomo》FIJI BEAUTU MIST 150ml</t>
        </is>
      </c>
      <c r="E6" s="1302" t="n"/>
      <c r="F6" s="1302" t="inlineStr">
        <is>
          <t>50</t>
        </is>
      </c>
      <c r="G6" s="1302" t="n">
        <v>42</v>
      </c>
      <c r="H6" s="1302" t="inlineStr">
        <is>
          <t>710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4562410102416</t>
        </is>
      </c>
      <c r="C7" s="1302" t="inlineStr">
        <is>
          <t>Kyo Tomo</t>
        </is>
      </c>
      <c r="D7" s="1302" t="inlineStr">
        <is>
          <t>《Kyo Tomo》 HYDROGEN CAPSUL</t>
        </is>
      </c>
      <c r="E7" s="1302" t="n"/>
      <c r="F7" s="1302" t="inlineStr">
        <is>
          <t>10</t>
        </is>
      </c>
      <c r="G7" s="1302" t="n">
        <v>42</v>
      </c>
      <c r="H7" s="1302" t="inlineStr">
        <is>
          <t>5332</t>
        </is>
      </c>
      <c r="I7" s="1302" t="inlineStr">
        <is>
          <t>0</t>
        </is>
      </c>
    </row>
    <row r="8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 t="n">
        <v>84</v>
      </c>
      <c r="H8" s="169" t="n">
        <v>6042</v>
      </c>
      <c r="I8" s="1387" t="n">
        <v>0</v>
      </c>
    </row>
    <row r="9">
      <c r="B9" s="14" t="n"/>
      <c r="G9" s="17" t="n"/>
      <c r="H9" s="17" t="n"/>
      <c r="I9" s="1293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12.2024輸出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6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45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91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92" t="inlineStr">
        <is>
          <t>ケース数量</t>
        </is>
      </c>
      <c r="M5" s="1392" t="inlineStr">
        <is>
          <t>合計容積</t>
        </is>
      </c>
      <c r="N5" s="1392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32" t="n"/>
    </row>
    <row r="6" ht="20.1" customFormat="1" customHeight="1" s="15">
      <c r="A6" s="1302" t="n"/>
      <c r="B6" s="1302" t="n"/>
      <c r="C6" s="1302" t="inlineStr">
        <is>
          <t>Elega Doll PRO</t>
        </is>
      </c>
      <c r="D6" s="1302" t="inlineStr">
        <is>
          <t>《Elega Doll PRO》Fresh 98 Freeze Dry Gel Mask 10 sheets</t>
        </is>
      </c>
      <c r="E6" s="1302" t="n"/>
      <c r="F6" s="1302" t="inlineStr">
        <is>
          <t>25</t>
        </is>
      </c>
      <c r="G6" s="1302" t="n">
        <v>42</v>
      </c>
      <c r="H6" s="1302" t="inlineStr">
        <is>
          <t>3200</t>
        </is>
      </c>
      <c r="I6" s="1302" t="inlineStr">
        <is>
          <t>0</t>
        </is>
      </c>
      <c r="J6" s="1302" t="n"/>
      <c r="K6" s="1302" t="n"/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0.026</t>
        </is>
      </c>
      <c r="P6" s="1302" t="inlineStr">
        <is>
          <t>0</t>
        </is>
      </c>
      <c r="Q6" s="1302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 t="n">
        <v>42</v>
      </c>
      <c r="H7" s="169" t="n">
        <v>3200</v>
      </c>
      <c r="I7" s="1387" t="n">
        <v>0</v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30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 ht="15" customHeight="1" s="1286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30" customHeight="1" s="1286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89" t="inlineStr">
        <is>
          <t>仕入値合計</t>
        </is>
      </c>
    </row>
    <row r="11" ht="30" customHeight="1" s="1286">
      <c r="A11" s="1321" t="inlineStr">
        <is>
          <t>SAMPLE/TESTER TOTAL</t>
        </is>
      </c>
      <c r="B11" s="1305" t="n"/>
      <c r="C11" s="1305" t="n"/>
      <c r="D11" s="1305" t="n"/>
      <c r="E11" s="1305" t="n"/>
      <c r="F11" s="1312" t="n"/>
      <c r="G11" s="254">
        <f>SUM(#REF!)</f>
        <v/>
      </c>
      <c r="H11" s="228" t="n"/>
      <c r="I11" s="1393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78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4589780290024</t>
        </is>
      </c>
      <c r="C6" s="1302" t="inlineStr">
        <is>
          <t>Atmore</t>
        </is>
      </c>
      <c r="D6" s="1302" t="inlineStr">
        <is>
          <t>《Atmore》RYUKYU SOAP 200g</t>
        </is>
      </c>
      <c r="E6" s="1302" t="n"/>
      <c r="F6" s="1302" t="inlineStr">
        <is>
          <t>24</t>
        </is>
      </c>
      <c r="G6" s="1302" t="n">
        <v>5</v>
      </c>
      <c r="H6" s="1302" t="inlineStr">
        <is>
          <t>2720</t>
        </is>
      </c>
      <c r="I6" s="1302" t="inlineStr">
        <is>
          <t>0</t>
        </is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 t="n">
        <v>5</v>
      </c>
      <c r="H7" s="169" t="n">
        <v>2720</v>
      </c>
      <c r="I7" s="1387" t="n">
        <v>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03.2025輸出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80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94" t="inlineStr">
        <is>
          <t>TOTAL</t>
        </is>
      </c>
      <c r="B6" s="1291" t="n"/>
      <c r="C6" s="1291" t="n"/>
      <c r="D6" s="1291" t="n"/>
      <c r="E6" s="1291" t="n"/>
      <c r="F6" s="1395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85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86">
      <c r="A1" s="1300" t="inlineStr">
        <is>
          <t>ROYAL COSMETICS 09.2025輸出</t>
        </is>
      </c>
      <c r="E1" s="1177" t="n"/>
      <c r="F1" s="3" t="n"/>
      <c r="G1" s="3" t="n"/>
      <c r="H1" s="4" t="n"/>
    </row>
    <row r="2" ht="12" customHeight="1" s="1286">
      <c r="A2" s="1132" t="inlineStr">
        <is>
          <t>納品日</t>
        </is>
      </c>
      <c r="C2" s="1248" t="n"/>
      <c r="E2" s="10" t="n"/>
    </row>
    <row r="3" ht="66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E3" s="10" t="n"/>
      <c r="H3" s="1287" t="n"/>
    </row>
    <row r="4" ht="12" customHeight="1" s="1286">
      <c r="A4" s="1137" t="inlineStr">
        <is>
          <t>梱包情報提出期限</t>
        </is>
      </c>
      <c r="B4" s="1288" t="n"/>
      <c r="C4" s="1248" t="n"/>
      <c r="E4" s="10" t="n"/>
      <c r="F4" s="1127" t="n"/>
      <c r="G4" s="1288" t="n"/>
      <c r="M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НАМИМЕНОВАНИЕ</t>
        </is>
      </c>
      <c r="F5" s="1247" t="inlineStr">
        <is>
          <t>Case Q'ty</t>
        </is>
      </c>
      <c r="G5" s="1247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90" t="inlineStr">
        <is>
          <t>仕入値合計</t>
        </is>
      </c>
    </row>
    <row r="6" ht="20.1" customFormat="1" customHeight="1" s="15">
      <c r="A6" s="1302" t="n"/>
      <c r="B6" s="1302" t="inlineStr">
        <is>
          <t>4573221620068</t>
        </is>
      </c>
      <c r="C6" s="1302" t="inlineStr">
        <is>
          <t>ROSY DROP</t>
        </is>
      </c>
      <c r="D6" s="1302" t="inlineStr">
        <is>
          <t>《ROSY DROP》 Perfect Stretch Sheet</t>
        </is>
      </c>
      <c r="E6" s="1302" t="n"/>
      <c r="F6" s="1302" t="n"/>
      <c r="G6" s="1302" t="inlineStr">
        <is>
          <t>50</t>
        </is>
      </c>
      <c r="H6" s="1302" t="n">
        <v>32</v>
      </c>
      <c r="I6" s="1302" t="inlineStr">
        <is>
          <t>3600</t>
        </is>
      </c>
      <c r="J6" s="1302" t="inlineStr">
        <is>
          <t>720000</t>
        </is>
      </c>
    </row>
    <row r="7" ht="20.1" customFormat="1" customHeight="1" s="15">
      <c r="A7" s="1290" t="inlineStr">
        <is>
          <t>TOTAL</t>
        </is>
      </c>
      <c r="B7" s="1291" t="n"/>
      <c r="C7" s="1291" t="n"/>
      <c r="D7" s="1291" t="n"/>
      <c r="E7" s="1291" t="n"/>
      <c r="F7" s="1291" t="n"/>
      <c r="G7" s="1292" t="n"/>
      <c r="H7" s="169">
        <f>SUM(#REF!)</f>
        <v/>
      </c>
      <c r="I7" s="169" t="n"/>
      <c r="J7" s="1387">
        <f>SUM(#REF!)</f>
        <v/>
      </c>
    </row>
    <row r="8" ht="20.1" customFormat="1" customHeight="1" s="15">
      <c r="B8" s="14" t="n"/>
      <c r="H8" s="17" t="n"/>
      <c r="I8" s="17" t="n"/>
      <c r="J8" s="1293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93" t="n"/>
    </row>
    <row r="10" ht="26.25" customFormat="1" customHeight="1" s="1132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40" t="inlineStr">
        <is>
          <t>Description of goods</t>
        </is>
      </c>
      <c r="E10" s="1140" t="inlineStr">
        <is>
          <t>НАМИМЕНОВАНИЕ</t>
        </is>
      </c>
      <c r="F10" s="1140" t="inlineStr">
        <is>
          <t>Case Q'ty</t>
        </is>
      </c>
      <c r="G10" s="1140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89" t="inlineStr">
        <is>
          <t>仕入値合計</t>
        </is>
      </c>
    </row>
    <row r="11" ht="20.25" customFormat="1" customHeight="1" s="1132">
      <c r="A11" s="1302" t="n"/>
      <c r="B11" s="1302" t="n"/>
      <c r="C11" s="1302" t="inlineStr">
        <is>
          <t>ROSY DROP SAMPLE</t>
        </is>
      </c>
      <c r="D11" s="1302" t="inlineStr">
        <is>
          <t>《ROSY DROP》WRINKLE SERUM(mini pouch) (N.C.V)</t>
        </is>
      </c>
      <c r="E11" s="1302" t="n"/>
      <c r="F11" s="1302" t="n"/>
      <c r="G11" s="1302" t="n"/>
      <c r="H11" s="1302" t="n">
        <v>53</v>
      </c>
      <c r="I11" s="1302" t="inlineStr">
        <is>
          <t>0</t>
        </is>
      </c>
      <c r="J11" s="1302" t="inlineStr">
        <is>
          <t>0</t>
        </is>
      </c>
    </row>
    <row r="12" ht="20.1" customFormat="1" customHeight="1" s="1132">
      <c r="A12" s="1106" t="inlineStr">
        <is>
          <t>SAMPLE/TESTER TOTAL</t>
        </is>
      </c>
      <c r="B12" s="1297" t="n"/>
      <c r="C12" s="1297" t="n"/>
      <c r="D12" s="1297" t="n"/>
      <c r="E12" s="1297" t="n"/>
      <c r="F12" s="1297" t="n"/>
      <c r="G12" s="1298" t="n"/>
      <c r="H12" s="193">
        <f>SUM(#REF!)</f>
        <v/>
      </c>
      <c r="I12" s="173" t="n"/>
      <c r="J12" s="1393">
        <f>SUM(#REF!)</f>
        <v/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32">
      <c r="A13" s="1182" t="n"/>
      <c r="B13" s="1182" t="n"/>
      <c r="C13" s="1182" t="n"/>
      <c r="D13" s="1182" t="n"/>
      <c r="E13" s="1182" t="n"/>
      <c r="F13" s="1182" t="n"/>
      <c r="G13" s="1182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32">
      <c r="A14" s="2" t="n"/>
      <c r="B14" s="1182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304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82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82" t="n"/>
      <c r="C16" s="2" t="n"/>
      <c r="D16" s="2" t="n"/>
      <c r="E16" s="2" t="n"/>
      <c r="F16" s="2" t="n"/>
      <c r="G16" s="2" t="n"/>
      <c r="H16" s="5" t="n"/>
      <c r="I16" s="5" t="n"/>
      <c r="J16" s="1285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82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76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86">
      <c r="A1" s="1300" t="inlineStr">
        <is>
          <t>ROYAL COSMETICS 09.2025輸出</t>
        </is>
      </c>
      <c r="F1" s="275" t="n"/>
      <c r="G1" s="275" t="n"/>
      <c r="H1" s="276" t="n"/>
    </row>
    <row r="2" ht="12" customHeight="1" s="1286">
      <c r="A2" s="1229" t="inlineStr">
        <is>
          <t>納品日</t>
        </is>
      </c>
      <c r="C2" s="1230" t="n"/>
    </row>
    <row r="3" ht="69.75" customHeight="1" s="1286">
      <c r="A3" s="1229" t="inlineStr">
        <is>
          <t>納品先</t>
        </is>
      </c>
      <c r="C3" s="1254" t="inlineStr">
        <is>
          <t>飯野港運株式会社
京都府舞鶴市松陰１８－７
営業課　谷口様
TEL: 0773-75-5371
FAX: 0773-75-5681</t>
        </is>
      </c>
      <c r="H3" s="1377" t="n"/>
    </row>
    <row r="4" ht="12" customHeight="1" s="1286">
      <c r="A4" s="1233" t="inlineStr">
        <is>
          <t>梱包情報提出期限</t>
        </is>
      </c>
      <c r="B4" s="1288" t="n"/>
      <c r="C4" s="1255" t="n"/>
      <c r="D4" s="1288" t="n"/>
      <c r="E4" s="1288" t="n"/>
      <c r="F4" s="1227" t="n"/>
      <c r="G4" s="1288" t="n"/>
      <c r="M4" s="1396" t="n"/>
    </row>
    <row r="5" customFormat="1" s="1273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53" t="inlineStr">
        <is>
          <t>JAN</t>
        </is>
      </c>
      <c r="E5" s="1253" t="inlineStr">
        <is>
          <t>Description of goods</t>
        </is>
      </c>
      <c r="F5" s="1253" t="inlineStr">
        <is>
          <t>Case Q'ty</t>
        </is>
      </c>
      <c r="G5" s="1253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97" t="inlineStr">
        <is>
          <t>仕入値合計</t>
        </is>
      </c>
      <c r="K5" s="367" t="n"/>
    </row>
    <row r="6" ht="20.1" customFormat="1" customHeight="1" s="291">
      <c r="A6" s="1302" t="n"/>
      <c r="B6" s="1302" t="inlineStr">
        <is>
          <t>4573383080991</t>
        </is>
      </c>
      <c r="C6" s="1302" t="inlineStr">
        <is>
          <t>Lapidem PRO</t>
        </is>
      </c>
      <c r="D6" s="1302" t="inlineStr">
        <is>
          <t>4573383080991</t>
        </is>
      </c>
      <c r="E6" s="1302" t="inlineStr">
        <is>
          <t>《Lapidem PRO》BATH &amp; MASSAGE OIL05 (CHARGE) 500ml</t>
        </is>
      </c>
      <c r="F6" s="1302" t="n"/>
      <c r="G6" s="1302" t="inlineStr">
        <is>
          <t>6</t>
        </is>
      </c>
      <c r="H6" s="1302" t="n">
        <v>32</v>
      </c>
      <c r="I6" s="1302" t="inlineStr">
        <is>
          <t>11550</t>
        </is>
      </c>
      <c r="J6" s="1302" t="inlineStr">
        <is>
          <t>0</t>
        </is>
      </c>
    </row>
    <row r="7" ht="20.1" customFormat="1" customHeight="1" s="291">
      <c r="A7" s="1302" t="n"/>
      <c r="B7" s="1302" t="inlineStr">
        <is>
          <t>4573383081950</t>
        </is>
      </c>
      <c r="C7" s="1302" t="inlineStr">
        <is>
          <t>Lapidem</t>
        </is>
      </c>
      <c r="D7" s="1302" t="inlineStr">
        <is>
          <t>4573383081950</t>
        </is>
      </c>
      <c r="E7" s="1302" t="inlineStr">
        <is>
          <t>《Lapidem》AG MOISTURE CLEANSER 300ml</t>
        </is>
      </c>
      <c r="F7" s="1302" t="n"/>
      <c r="G7" s="1302" t="inlineStr">
        <is>
          <t>12</t>
        </is>
      </c>
      <c r="H7" s="1302" t="n">
        <v>32</v>
      </c>
      <c r="I7" s="1302" t="inlineStr">
        <is>
          <t>2240</t>
        </is>
      </c>
      <c r="J7" s="1302" t="inlineStr">
        <is>
          <t>0</t>
        </is>
      </c>
    </row>
    <row r="8" ht="19.5" customFormat="1" customHeight="1" s="307">
      <c r="A8" s="1398" t="inlineStr">
        <is>
          <t>TOTAL</t>
        </is>
      </c>
      <c r="B8" s="1291" t="n"/>
      <c r="C8" s="1291" t="n"/>
      <c r="D8" s="1291" t="n"/>
      <c r="E8" s="1291" t="n"/>
      <c r="F8" s="1291" t="n"/>
      <c r="G8" s="1292" t="n"/>
      <c r="H8" s="370">
        <f>SUM(#REF!)</f>
        <v/>
      </c>
      <c r="I8" s="1399" t="n"/>
      <c r="J8" s="1400">
        <f>SUM(#REF!)</f>
        <v/>
      </c>
      <c r="K8" s="368" t="n"/>
    </row>
    <row r="9" ht="19.5" customFormat="1" customHeight="1" s="307">
      <c r="B9" s="14" t="n"/>
      <c r="H9" s="393" t="n"/>
      <c r="I9" s="318" t="n"/>
      <c r="J9" s="1401" t="n"/>
      <c r="K9" s="368" t="n"/>
    </row>
    <row r="10" ht="19.5" customFormat="1" customHeight="1" s="307">
      <c r="A10" s="1256" t="inlineStr">
        <is>
          <t>SAMPLE/TESTER ORDER</t>
        </is>
      </c>
      <c r="B10" s="1305" t="n"/>
      <c r="C10" s="1305" t="n"/>
      <c r="D10" s="1305" t="n"/>
      <c r="E10" s="1305" t="n"/>
      <c r="F10" s="1305" t="n"/>
      <c r="G10" s="1305" t="n"/>
      <c r="H10" s="1305" t="n"/>
      <c r="I10" s="1305" t="n"/>
      <c r="J10" s="1305" t="n"/>
      <c r="K10" s="373" t="n"/>
    </row>
    <row r="11" ht="27" customFormat="1" customHeight="1" s="291">
      <c r="A11" s="1256" t="n"/>
      <c r="B11" s="1256" t="n"/>
      <c r="C11" s="1256" t="n"/>
      <c r="D11" s="1256" t="n"/>
      <c r="E11" s="1256" t="n"/>
      <c r="F11" s="1256" t="n"/>
      <c r="G11" s="1256" t="n"/>
      <c r="H11" s="1256" t="n"/>
      <c r="I11" s="1256" t="n"/>
      <c r="J11" s="1256" t="n"/>
      <c r="K11" s="373" t="n"/>
    </row>
    <row r="12" ht="19.5" customFormat="1" customHeight="1" s="1229">
      <c r="A12" s="1257" t="inlineStr">
        <is>
          <t xml:space="preserve">SAMPLE/TESTER </t>
        </is>
      </c>
      <c r="B12" s="1291" t="n"/>
      <c r="C12" s="1291" t="n"/>
      <c r="D12" s="1291" t="n"/>
      <c r="E12" s="1291" t="n"/>
      <c r="F12" s="1291" t="n"/>
      <c r="G12" s="1291" t="n"/>
      <c r="H12" s="1291" t="n"/>
      <c r="I12" s="1291" t="n"/>
      <c r="J12" s="1291" t="n"/>
      <c r="K12" s="373" t="n"/>
    </row>
    <row r="13" ht="14.25" customFormat="1" customHeight="1" s="1229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53" t="inlineStr">
        <is>
          <t>Description of goods</t>
        </is>
      </c>
      <c r="F13" s="1253" t="inlineStr">
        <is>
          <t>Case Q'ty</t>
        </is>
      </c>
      <c r="G13" s="1253" t="inlineStr">
        <is>
          <t>LOT</t>
        </is>
      </c>
      <c r="H13" s="337" t="inlineStr">
        <is>
          <t>Q'ty</t>
        </is>
      </c>
      <c r="I13" s="338" t="inlineStr">
        <is>
          <t>仕入値</t>
        </is>
      </c>
      <c r="J13" s="1397" t="inlineStr">
        <is>
          <t>仕入値合計</t>
        </is>
      </c>
      <c r="K13" s="368" t="n"/>
    </row>
    <row r="14" ht="20.1" customFormat="1" customHeight="1" s="1229">
      <c r="A14" s="1302" t="n"/>
      <c r="B14" s="1302" t="n"/>
      <c r="C14" s="1302" t="inlineStr">
        <is>
          <t>Lapidem TESTER</t>
        </is>
      </c>
      <c r="D14" s="1302" t="n"/>
      <c r="E14" s="1302" t="inlineStr">
        <is>
          <t>Japanese towel blue  TESTER (N.C.V)</t>
        </is>
      </c>
      <c r="F14" s="1302" t="n"/>
      <c r="G14" s="1302" t="n"/>
      <c r="H14" s="1302" t="n">
        <v>5</v>
      </c>
      <c r="I14" s="1302" t="inlineStr">
        <is>
          <t>0</t>
        </is>
      </c>
      <c r="J14" s="1302" t="inlineStr">
        <is>
          <t>0</t>
        </is>
      </c>
    </row>
    <row r="15" ht="20.1" customFormat="1" customHeight="1" s="1229">
      <c r="A15" s="1402" t="inlineStr">
        <is>
          <t>SAMPLE/TESTER TOTAL</t>
        </is>
      </c>
      <c r="B15" s="1297" t="n"/>
      <c r="C15" s="1297" t="n"/>
      <c r="D15" s="1297" t="n"/>
      <c r="E15" s="1297" t="n"/>
      <c r="F15" s="1297" t="n"/>
      <c r="G15" s="1298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73" t="n"/>
      <c r="B16" s="1182" t="n"/>
      <c r="C16" s="1273" t="n"/>
      <c r="D16" s="1273" t="n"/>
      <c r="E16" s="1273" t="n"/>
      <c r="F16" s="1273" t="n"/>
      <c r="G16" s="1273" t="n"/>
      <c r="H16" s="279" t="inlineStr">
        <is>
          <t>合計個数</t>
        </is>
      </c>
      <c r="I16" s="279" t="n"/>
      <c r="J16" s="1376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82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82" t="n"/>
      <c r="C18" s="281" t="n"/>
      <c r="D18" s="281" t="n"/>
      <c r="E18" s="281" t="n"/>
      <c r="F18" s="281" t="n"/>
      <c r="G18" s="281" t="n"/>
      <c r="H18" s="279" t="n"/>
      <c r="I18" s="279" t="n"/>
      <c r="J18" s="1376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82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36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91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302" t="n"/>
      <c r="B10" s="1302" t="inlineStr">
        <is>
          <t>4560438576547</t>
        </is>
      </c>
      <c r="C10" s="1302" t="inlineStr">
        <is>
          <t>AISHODO TESTER</t>
        </is>
      </c>
      <c r="D10" s="1302" t="inlineStr">
        <is>
          <t>《AISHODO》Maiko Moisture Facial Mask Green tea/Q10/Placenta  TESTER(N.C.V)</t>
        </is>
      </c>
      <c r="E10" s="1302" t="n"/>
      <c r="F10" s="1302" t="n"/>
      <c r="G10" s="1302" t="n">
        <v>33</v>
      </c>
      <c r="H10" s="1302" t="inlineStr">
        <is>
          <t>0</t>
        </is>
      </c>
      <c r="I10" s="1302" t="inlineStr">
        <is>
          <t>0</t>
        </is>
      </c>
    </row>
    <row r="11">
      <c r="A11" s="1187" t="inlineStr">
        <is>
          <t>TOTAL</t>
        </is>
      </c>
      <c r="B11" s="1297" t="n"/>
      <c r="C11" s="1297" t="n"/>
      <c r="D11" s="1297" t="n"/>
      <c r="E11" s="1297" t="n"/>
      <c r="F11" s="1298" t="n"/>
      <c r="G11" s="169" t="n">
        <v>33</v>
      </c>
      <c r="H11" s="169" t="n">
        <v>0</v>
      </c>
      <c r="I11" s="1387" t="n">
        <v>0</v>
      </c>
      <c r="J11" s="1140" t="n"/>
      <c r="K11" s="1140" t="n"/>
      <c r="L11" s="1140" t="n"/>
      <c r="M11" s="1140" t="n"/>
      <c r="N11" s="1140" t="n"/>
      <c r="O11" s="1140" t="n"/>
      <c r="P11" s="1299" t="n"/>
      <c r="Q11" s="176" t="n"/>
      <c r="R11" s="13" t="n"/>
    </row>
    <row r="12"/>
    <row r="13" ht="20.1" customHeight="1" s="1286"/>
    <row r="14" ht="20.1" customHeight="1" s="1286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86"/>
    <row r="20" ht="18" customHeight="1" s="1286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4.2024輸出</t>
        </is>
      </c>
      <c r="E1" s="3" t="n"/>
      <c r="F1" s="3" t="n"/>
      <c r="G1" s="4" t="n"/>
    </row>
    <row r="2" ht="14.25" customHeight="1" s="1286">
      <c r="A2" s="1132" t="inlineStr">
        <is>
          <t>納品日</t>
        </is>
      </c>
      <c r="C2" s="1259" t="n"/>
    </row>
    <row r="3" ht="56.25" customHeight="1" s="1286">
      <c r="A3" s="1132" t="inlineStr">
        <is>
          <t>納品先</t>
        </is>
      </c>
      <c r="C3" s="1135" t="inlineStr">
        <is>
          <t>株式会社サムライ貿易
住所：939-8095 富山県富山市大泉中町1-11
TEL.：076-461-7471
FAX：076-461-7472</t>
        </is>
      </c>
      <c r="G3" s="1287" t="n"/>
    </row>
    <row r="4" ht="15.75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ht="15.75" customFormat="1" customHeigh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85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86">
      <c r="A1" s="1300" t="inlineStr">
        <is>
          <t>ROYAL COSMETICS 09.2025輸出</t>
        </is>
      </c>
      <c r="E1" s="3" t="n"/>
      <c r="F1" s="4" t="n"/>
    </row>
    <row r="2" ht="12" customHeight="1" s="1286">
      <c r="A2" s="1132" t="inlineStr">
        <is>
          <t>納品日</t>
        </is>
      </c>
      <c r="C2" s="1133" t="n"/>
    </row>
    <row r="3" ht="80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F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K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90" t="inlineStr">
        <is>
          <t>仕入値合計</t>
        </is>
      </c>
    </row>
    <row r="6" ht="20.1" customFormat="1" customHeight="1" s="15">
      <c r="A6" s="1302" t="n"/>
      <c r="B6" s="1302" t="inlineStr">
        <is>
          <t>4582425685056</t>
        </is>
      </c>
      <c r="C6" s="1302" t="inlineStr">
        <is>
          <t>Lishan</t>
        </is>
      </c>
      <c r="D6" s="1302" t="inlineStr">
        <is>
          <t>Lishan Make Keep UV Spray 250g</t>
        </is>
      </c>
      <c r="E6" s="1302" t="n"/>
      <c r="F6" s="1302" t="n">
        <v>54</v>
      </c>
      <c r="G6" s="1302" t="inlineStr">
        <is>
          <t>600</t>
        </is>
      </c>
      <c r="H6" s="1302" t="inlineStr">
        <is>
          <t>0</t>
        </is>
      </c>
    </row>
    <row r="7" ht="20.1" customFormat="1" customHeight="1" s="15">
      <c r="A7" s="1302" t="n"/>
      <c r="B7" s="1302" t="inlineStr">
        <is>
          <t>4582425685858</t>
        </is>
      </c>
      <c r="C7" s="1302" t="inlineStr">
        <is>
          <t>Lishan</t>
        </is>
      </c>
      <c r="D7" s="1302" t="inlineStr">
        <is>
          <t>Lishan UV Protection Spray (Additive-free) 200g</t>
        </is>
      </c>
      <c r="E7" s="1302" t="n"/>
      <c r="F7" s="1302" t="n">
        <v>4</v>
      </c>
      <c r="G7" s="1302" t="inlineStr">
        <is>
          <t>530</t>
        </is>
      </c>
      <c r="H7" s="1302" t="inlineStr">
        <is>
          <t>0</t>
        </is>
      </c>
    </row>
    <row r="8">
      <c r="A8" s="1403" t="inlineStr">
        <is>
          <t>TOTAL</t>
        </is>
      </c>
      <c r="B8" s="1291" t="n"/>
      <c r="C8" s="1291" t="n"/>
      <c r="D8" s="1291" t="n"/>
      <c r="E8" s="1291" t="n"/>
      <c r="F8" s="169">
        <f>SUM(#REF!)</f>
        <v/>
      </c>
      <c r="G8" s="169" t="n">
        <v>58</v>
      </c>
      <c r="H8" s="1387" t="n">
        <v>1130</v>
      </c>
      <c r="I8" t="n">
        <v>0</v>
      </c>
    </row>
    <row r="9">
      <c r="B9" s="14" t="n"/>
      <c r="F9" s="17" t="n"/>
      <c r="G9" s="17" t="n"/>
      <c r="H9" s="1293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12.375" customWidth="1" style="1182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47" t="inlineStr">
        <is>
          <t>納品日</t>
        </is>
      </c>
      <c r="C2" s="1133" t="n"/>
    </row>
    <row r="3" ht="71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301" t="inlineStr">
        <is>
          <t>仕入値合計</t>
        </is>
      </c>
    </row>
    <row r="6" ht="20.1" customFormat="1" customHeight="1" s="15">
      <c r="A6" s="1302" t="n"/>
      <c r="B6" s="1302" t="inlineStr">
        <is>
          <t>4953035039001</t>
        </is>
      </c>
      <c r="C6" s="1302" t="inlineStr">
        <is>
          <t>CBON</t>
        </is>
      </c>
      <c r="D6" s="1302" t="inlineStr">
        <is>
          <t>《CBON》 FACIALIST SKIN  CONDITIONER Q</t>
        </is>
      </c>
      <c r="E6" s="1302" t="n"/>
      <c r="F6" s="1302" t="inlineStr">
        <is>
          <t>30</t>
        </is>
      </c>
      <c r="G6" s="1302" t="n">
        <v>2</v>
      </c>
      <c r="H6" s="1302" t="inlineStr">
        <is>
          <t>1750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4953035038998</t>
        </is>
      </c>
      <c r="C7" s="1302" t="inlineStr">
        <is>
          <t>CBON</t>
        </is>
      </c>
      <c r="D7" s="1302" t="inlineStr">
        <is>
          <t>《CBON》 FACIALIST DUAL MOIST LOTION (300ml)</t>
        </is>
      </c>
      <c r="E7" s="1302" t="n"/>
      <c r="F7" s="1302" t="inlineStr">
        <is>
          <t>30</t>
        </is>
      </c>
      <c r="G7" s="1302" t="n">
        <v>43</v>
      </c>
      <c r="H7" s="1302" t="inlineStr">
        <is>
          <t>4550</t>
        </is>
      </c>
      <c r="I7" s="1302" t="inlineStr">
        <is>
          <t>0</t>
        </is>
      </c>
    </row>
    <row r="8" ht="20.1" customFormat="1" customHeight="1" s="14">
      <c r="A8" s="1302" t="n"/>
      <c r="B8" s="1302" t="inlineStr">
        <is>
          <t>4953035038981</t>
        </is>
      </c>
      <c r="C8" s="1302" t="inlineStr">
        <is>
          <t>CBON</t>
        </is>
      </c>
      <c r="D8" s="1302" t="inlineStr">
        <is>
          <t>《CBON》 FACIALIST DUAL MOIST LOTION Q  (120ml)</t>
        </is>
      </c>
      <c r="E8" s="1302" t="n"/>
      <c r="F8" s="1302" t="inlineStr">
        <is>
          <t>30</t>
        </is>
      </c>
      <c r="G8" s="1302" t="n">
        <v>43</v>
      </c>
      <c r="H8" s="1302" t="inlineStr">
        <is>
          <t>2100</t>
        </is>
      </c>
      <c r="I8" s="1302" t="inlineStr">
        <is>
          <t>0</t>
        </is>
      </c>
    </row>
    <row r="9" ht="20.1" customFormat="1" customHeight="1" s="15">
      <c r="A9" s="1302" t="n"/>
      <c r="B9" s="1302" t="inlineStr">
        <is>
          <t>4953035036499</t>
        </is>
      </c>
      <c r="C9" s="1302" t="inlineStr">
        <is>
          <t>CBON</t>
        </is>
      </c>
      <c r="D9" s="1302" t="inlineStr">
        <is>
          <t>《CBON》 ABILITY MOIST GEL</t>
        </is>
      </c>
      <c r="E9" s="1302" t="n"/>
      <c r="F9" s="1302" t="inlineStr">
        <is>
          <t>30</t>
        </is>
      </c>
      <c r="G9" s="1302" t="n">
        <v>653</v>
      </c>
      <c r="H9" s="1302" t="inlineStr">
        <is>
          <t>1750</t>
        </is>
      </c>
      <c r="I9" s="1302" t="inlineStr">
        <is>
          <t>0</t>
        </is>
      </c>
    </row>
    <row r="10" ht="20.25" customFormat="1" customHeight="1" s="1132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83" t="n">
        <v>741</v>
      </c>
      <c r="H10" s="83" t="n">
        <v>10150</v>
      </c>
      <c r="I10" s="83" t="n">
        <v>0</v>
      </c>
    </row>
    <row r="11" ht="20.1" customFormat="1" customHeight="1" s="1132">
      <c r="B11" s="14" t="n"/>
      <c r="G11" s="17" t="n"/>
      <c r="H11" s="17" t="n"/>
      <c r="I11" s="1293" t="n"/>
    </row>
    <row r="12" ht="20.1" customFormat="1" customHeight="1" s="1132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32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44" t="inlineStr">
        <is>
          <t>Description of goods</t>
        </is>
      </c>
      <c r="E13" s="1144" t="inlineStr">
        <is>
          <t>Case Q'ty</t>
        </is>
      </c>
      <c r="F13" s="1144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03" t="inlineStr">
        <is>
          <t>仕入値合計</t>
        </is>
      </c>
    </row>
    <row r="14">
      <c r="A14" s="1302" t="n"/>
      <c r="B14" s="1302" t="n"/>
      <c r="C14" s="1302" t="inlineStr">
        <is>
          <t>CBON　SAMPLE</t>
        </is>
      </c>
      <c r="D14" s="1302" t="inlineStr">
        <is>
          <t>《CBON》 ABILITY UV PROTECT BASE  (mini sample) (N.C.V)</t>
        </is>
      </c>
      <c r="E14" s="1302" t="n"/>
      <c r="F14" s="1302" t="n"/>
      <c r="G14" s="1302" t="n">
        <v>4</v>
      </c>
      <c r="H14" s="1302" t="inlineStr">
        <is>
          <t>0</t>
        </is>
      </c>
      <c r="I14" s="1302" t="inlineStr">
        <is>
          <t>0</t>
        </is>
      </c>
    </row>
    <row r="15">
      <c r="A15" s="1302" t="n"/>
      <c r="B15" s="1302" t="inlineStr">
        <is>
          <t>4953035039520</t>
        </is>
      </c>
      <c r="C15" s="1302" t="inlineStr">
        <is>
          <t>CBON SAMPLE</t>
        </is>
      </c>
      <c r="D15" s="1302" t="inlineStr">
        <is>
          <t>《CBON》 FACIALIST DUAL MOIST LOTION (mini sample) (N.C.V)</t>
        </is>
      </c>
      <c r="E15" s="1302" t="n"/>
      <c r="F15" s="1302" t="n"/>
      <c r="G15" s="1302" t="n">
        <v>6</v>
      </c>
      <c r="H15" s="1302" t="inlineStr">
        <is>
          <t>0</t>
        </is>
      </c>
      <c r="I15" s="1302" t="inlineStr">
        <is>
          <t>0</t>
        </is>
      </c>
    </row>
    <row r="16">
      <c r="A16" s="1302" t="n"/>
      <c r="B16" s="1302" t="n"/>
      <c r="C16" s="1302" t="inlineStr">
        <is>
          <t>CBON mini sample</t>
        </is>
      </c>
      <c r="D16" s="1302" t="inlineStr">
        <is>
          <t>《CBON》 FACIALIST SKIN  CONDITIONER Q 1.5ml</t>
        </is>
      </c>
      <c r="E16" s="1302" t="n"/>
      <c r="F16" s="1302" t="n"/>
      <c r="G16" s="1302" t="n">
        <v>2</v>
      </c>
      <c r="H16" s="1302" t="inlineStr">
        <is>
          <t>50</t>
        </is>
      </c>
      <c r="I16" s="1302" t="inlineStr">
        <is>
          <t>0</t>
        </is>
      </c>
    </row>
    <row r="17">
      <c r="A17" s="1302" t="n"/>
      <c r="B17" s="1302" t="n"/>
      <c r="C17" s="1302" t="inlineStr">
        <is>
          <t>CBON mini sample</t>
        </is>
      </c>
      <c r="D17" s="1302" t="inlineStr">
        <is>
          <t>《CBON》FACIALIST TREATMENT MASSERa 10g</t>
        </is>
      </c>
      <c r="E17" s="1302" t="n"/>
      <c r="F17" s="1302" t="n"/>
      <c r="G17" s="1302" t="n">
        <v>2</v>
      </c>
      <c r="H17" s="1302" t="inlineStr">
        <is>
          <t>250</t>
        </is>
      </c>
      <c r="I17" s="1302" t="inlineStr">
        <is>
          <t>0</t>
        </is>
      </c>
    </row>
    <row r="18">
      <c r="A18" s="1106" t="inlineStr">
        <is>
          <t>SAMPLE/TESTER TOTAL</t>
        </is>
      </c>
      <c r="B18" s="1297" t="n"/>
      <c r="C18" s="1297" t="n"/>
      <c r="D18" s="1297" t="n"/>
      <c r="E18" s="1297" t="n"/>
      <c r="F18" s="1298" t="n"/>
      <c r="G18" s="88" t="n">
        <v>14</v>
      </c>
      <c r="H18" s="88" t="n">
        <v>300</v>
      </c>
      <c r="I18" s="88" t="n">
        <v>0</v>
      </c>
      <c r="J18" s="2" t="n"/>
      <c r="K18" s="2" t="n"/>
      <c r="L18" s="2" t="n"/>
      <c r="M18" s="2" t="n"/>
    </row>
    <row r="19">
      <c r="A19" s="1182" t="n"/>
      <c r="B19" s="1182" t="n"/>
      <c r="C19" s="1182" t="n"/>
      <c r="D19" s="1182" t="n"/>
      <c r="E19" s="1182" t="n"/>
      <c r="F19" s="1182" t="n"/>
      <c r="G19" s="21" t="inlineStr">
        <is>
          <t>合計個数</t>
        </is>
      </c>
      <c r="H19" s="5" t="n"/>
      <c r="I19" s="1304" t="n"/>
      <c r="J19" s="2" t="n"/>
      <c r="K19" s="2" t="n"/>
      <c r="L19" s="2" t="n"/>
      <c r="M19" s="2" t="n"/>
    </row>
    <row r="20">
      <c r="A20" s="2" t="n"/>
      <c r="B20" s="1182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82" t="n"/>
      <c r="C21" s="2" t="n"/>
      <c r="D21" s="2" t="n"/>
      <c r="E21" s="2" t="n"/>
      <c r="F21" s="2" t="n"/>
      <c r="G21" s="5" t="n"/>
      <c r="H21" s="5" t="n"/>
      <c r="I21" s="1285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82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5.75" customHeight="1" s="1286">
      <c r="A2" s="1132" t="inlineStr">
        <is>
          <t>納品日</t>
        </is>
      </c>
      <c r="C2" s="1181" t="n"/>
    </row>
    <row r="3" ht="61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5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n"/>
      <c r="C6" s="1302" t="inlineStr">
        <is>
          <t>MEROS</t>
        </is>
      </c>
      <c r="D6" s="1302" t="inlineStr">
        <is>
          <t>Zephyrien Mask Seal</t>
        </is>
      </c>
      <c r="E6" s="1302" t="n"/>
      <c r="F6" s="1302" t="n"/>
      <c r="G6" s="1302" t="n">
        <v>4</v>
      </c>
      <c r="H6" s="1302" t="inlineStr">
        <is>
          <t>1000</t>
        </is>
      </c>
      <c r="I6" s="1302" t="inlineStr">
        <is>
          <t>0</t>
        </is>
      </c>
    </row>
    <row r="7" ht="20.1" customFormat="1" customHeight="1" s="15">
      <c r="A7" s="1302" t="n"/>
      <c r="B7" s="1302" t="n"/>
      <c r="C7" s="1302" t="inlineStr">
        <is>
          <t>MEROS</t>
        </is>
      </c>
      <c r="D7" s="1302" t="inlineStr">
        <is>
          <t>ID CARE HAIR COLOR SHAMPOO 700ml</t>
        </is>
      </c>
      <c r="E7" s="1302" t="n"/>
      <c r="F7" s="1302" t="n"/>
      <c r="G7" s="1302" t="n">
        <v>54</v>
      </c>
      <c r="H7" s="1302" t="inlineStr">
        <is>
          <t>1001</t>
        </is>
      </c>
      <c r="I7" s="1302" t="inlineStr">
        <is>
          <t>0</t>
        </is>
      </c>
    </row>
    <row r="8" ht="20.1" customFormat="1" customHeight="1" s="15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 t="n">
        <v>58</v>
      </c>
      <c r="H8" s="169" t="n">
        <v>2001</v>
      </c>
      <c r="I8" s="1387" t="n">
        <v>0</v>
      </c>
    </row>
    <row r="9" ht="20.1" customFormat="1" customHeight="1" s="14">
      <c r="B9" s="14" t="n"/>
      <c r="G9" s="17" t="n"/>
      <c r="H9" s="17" t="n"/>
      <c r="I9" s="1293" t="n"/>
    </row>
    <row r="10" ht="26.25" customFormat="1" customHeight="1" s="1132">
      <c r="A10" s="20" t="inlineStr">
        <is>
          <t>SAMPLE/TESTER ORDER</t>
        </is>
      </c>
      <c r="B10" s="14" t="n"/>
      <c r="G10" s="17" t="n"/>
      <c r="H10" s="17" t="n"/>
      <c r="I10" s="1293" t="n"/>
    </row>
    <row r="11" ht="20.25" customFormat="1" customHeight="1" s="1132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40" t="inlineStr">
        <is>
          <t>Description of goods</t>
        </is>
      </c>
      <c r="E11" s="1140" t="inlineStr">
        <is>
          <t>Case Q'ty</t>
        </is>
      </c>
      <c r="F11" s="1140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89" t="inlineStr">
        <is>
          <t>仕入値合計</t>
        </is>
      </c>
    </row>
    <row r="12" ht="20.1" customFormat="1" customHeight="1" s="1132">
      <c r="A12" s="1106" t="inlineStr">
        <is>
          <t>SAMPLE/TESTER TOTAL</t>
        </is>
      </c>
      <c r="B12" s="1297" t="n"/>
      <c r="C12" s="1297" t="n"/>
      <c r="D12" s="1297" t="n"/>
      <c r="E12" s="1297" t="n"/>
      <c r="F12" s="1298" t="n"/>
      <c r="G12" s="193">
        <f>SUM(#REF!)</f>
        <v/>
      </c>
      <c r="H12" s="173" t="n"/>
      <c r="I12" s="1393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32">
      <c r="A13" s="1182" t="n"/>
      <c r="B13" s="1182" t="n"/>
      <c r="C13" s="1182" t="n"/>
      <c r="D13" s="1182" t="n"/>
      <c r="E13" s="1182" t="n"/>
      <c r="F13" s="1182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32">
      <c r="A14" s="2" t="n"/>
      <c r="B14" s="1182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304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82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82" t="n"/>
      <c r="C16" s="2" t="n"/>
      <c r="D16" s="2" t="n"/>
      <c r="E16" s="2" t="n"/>
      <c r="F16" s="2" t="n"/>
      <c r="G16" s="5" t="n"/>
      <c r="H16" s="5" t="n"/>
      <c r="I16" s="1285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229" t="inlineStr">
        <is>
          <t>納品日</t>
        </is>
      </c>
      <c r="C2" s="1188" t="n"/>
      <c r="J2" s="1285" t="n"/>
      <c r="K2" s="1285" t="n"/>
    </row>
    <row r="3" ht="62.25" customHeight="1" s="1286">
      <c r="A3" s="1229" t="inlineStr">
        <is>
          <t>納品先</t>
        </is>
      </c>
      <c r="C3" s="1260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233" t="inlineStr">
        <is>
          <t>梱包情報提出期限</t>
        </is>
      </c>
      <c r="B4" s="1288" t="n"/>
      <c r="C4" s="11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302" t="n"/>
      <c r="B10" s="1302" t="inlineStr">
        <is>
          <t>4580224360549</t>
        </is>
      </c>
      <c r="C10" s="1302" t="inlineStr">
        <is>
          <t>RUHAKU TESTER</t>
        </is>
      </c>
      <c r="D10" s="1302" t="inlineStr">
        <is>
          <t>《RUHAKU》　Balance Lotion  TESTER(N.C.V)</t>
        </is>
      </c>
      <c r="E10" s="1302" t="n"/>
      <c r="F10" s="1302" t="n"/>
      <c r="G10" s="1302" t="n">
        <v>33</v>
      </c>
      <c r="H10" s="1302" t="inlineStr">
        <is>
          <t>0</t>
        </is>
      </c>
      <c r="I10" s="1302" t="inlineStr">
        <is>
          <t>0</t>
        </is>
      </c>
    </row>
    <row r="11">
      <c r="A11" s="1187" t="inlineStr">
        <is>
          <t>TOTAL</t>
        </is>
      </c>
      <c r="B11" s="1297" t="n"/>
      <c r="C11" s="1297" t="n"/>
      <c r="D11" s="1297" t="n"/>
      <c r="E11" s="1297" t="n"/>
      <c r="F11" s="1298" t="n"/>
      <c r="G11" s="169" t="n">
        <v>33</v>
      </c>
      <c r="H11" s="169" t="n">
        <v>0</v>
      </c>
      <c r="I11" s="1387" t="n">
        <v>0</v>
      </c>
      <c r="J11" s="1140" t="n"/>
      <c r="K11" s="1140" t="n"/>
      <c r="L11" s="1140" t="n"/>
      <c r="M11" s="1140" t="n"/>
      <c r="N11" s="1140" t="n"/>
      <c r="O11" s="1140" t="n"/>
      <c r="P11" s="1299" t="n"/>
      <c r="Q11" s="176" t="n"/>
      <c r="R11" s="13" t="n"/>
    </row>
    <row r="12"/>
    <row r="13"/>
    <row r="14"/>
    <row r="15" ht="21" customHeight="1" s="1286"/>
    <row r="16" ht="19.5" customHeight="1" s="1286">
      <c r="G16" s="173" t="inlineStr">
        <is>
          <t>合計個数</t>
        </is>
      </c>
    </row>
    <row r="17">
      <c r="G17" s="193">
        <f>G6+G10</f>
        <v/>
      </c>
    </row>
    <row r="19" ht="15.75" customHeight="1" s="1286"/>
    <row r="20" ht="18" customHeight="1" s="1286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1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4573152440193</t>
        </is>
      </c>
      <c r="C6" s="1302" t="inlineStr">
        <is>
          <t>Olupono</t>
        </is>
      </c>
      <c r="D6" s="1302" t="inlineStr">
        <is>
          <t>《Olupono》 OLUPONO　PLUS ZEN COLLECTION (HAND SOAP YUDZU)</t>
        </is>
      </c>
      <c r="E6" s="1302" t="n"/>
      <c r="F6" s="1302" t="inlineStr">
        <is>
          <t>16</t>
        </is>
      </c>
      <c r="G6" s="1302" t="n">
        <v>5</v>
      </c>
      <c r="H6" s="1302" t="inlineStr">
        <is>
          <t>1300</t>
        </is>
      </c>
      <c r="I6" s="1302" t="inlineStr">
        <is>
          <t>0</t>
        </is>
      </c>
    </row>
    <row r="7" ht="20.1" customFormat="1" customHeight="1" s="15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 t="n">
        <v>5</v>
      </c>
      <c r="H7" s="169" t="n">
        <v>1300</v>
      </c>
      <c r="I7" s="1387" t="n">
        <v>0</v>
      </c>
    </row>
    <row r="8">
      <c r="B8" s="14" t="n"/>
      <c r="G8" s="17" t="n"/>
      <c r="H8" s="17" t="n"/>
      <c r="I8" s="129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</row>
    <row r="3" ht="67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61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3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4562496020116</t>
        </is>
      </c>
      <c r="C6" s="1302" t="inlineStr">
        <is>
          <t>Emu No Shizuku</t>
        </is>
      </c>
      <c r="D6" s="1302" t="inlineStr">
        <is>
          <t>《Emu No Shizuku》 Emu Oil body and skin care 100% natural.</t>
        </is>
      </c>
      <c r="E6" s="1302" t="n"/>
      <c r="F6" s="1302" t="inlineStr">
        <is>
          <t>10</t>
        </is>
      </c>
      <c r="G6" s="1302" t="n">
        <v>54</v>
      </c>
      <c r="H6" s="1302" t="inlineStr">
        <is>
          <t>900</t>
        </is>
      </c>
      <c r="I6" s="1302" t="inlineStr">
        <is>
          <t>0</t>
        </is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 t="n">
        <v>54</v>
      </c>
      <c r="H7" s="169" t="n">
        <v>900</v>
      </c>
      <c r="I7" s="1387" t="n">
        <v>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66" t="n"/>
      <c r="D4" s="1288" t="n"/>
      <c r="E4" s="1127" t="n"/>
      <c r="F4" s="1288" t="n"/>
      <c r="L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RR-CO1</t>
        </is>
      </c>
      <c r="C6" s="1302" t="inlineStr">
        <is>
          <t>Chikuhodo</t>
        </is>
      </c>
      <c r="D6" s="1302" t="inlineStr">
        <is>
          <t>《Chikuhodo》CONCEALER BRUSH RR-CO1</t>
        </is>
      </c>
      <c r="E6" s="1302" t="n"/>
      <c r="F6" s="1302" t="n"/>
      <c r="G6" s="1302" t="n">
        <v>3</v>
      </c>
      <c r="H6" s="1302" t="inlineStr">
        <is>
          <t>1100</t>
        </is>
      </c>
      <c r="I6" s="1302" t="inlineStr">
        <is>
          <t>0</t>
        </is>
      </c>
    </row>
    <row r="7">
      <c r="A7" s="1302" t="n"/>
      <c r="B7" s="1302" t="inlineStr">
        <is>
          <t>RR-LQ3</t>
        </is>
      </c>
      <c r="C7" s="1302" t="inlineStr">
        <is>
          <t>Chikuhodo</t>
        </is>
      </c>
      <c r="D7" s="1302" t="inlineStr">
        <is>
          <t>《Chikuhodo》LIQUID BRUSH RR-LQ3</t>
        </is>
      </c>
      <c r="E7" s="1302" t="n"/>
      <c r="F7" s="1302" t="n"/>
      <c r="G7" s="1302" t="n">
        <v>11</v>
      </c>
      <c r="H7" s="1302" t="inlineStr">
        <is>
          <t>2000</t>
        </is>
      </c>
      <c r="I7" s="1302" t="inlineStr">
        <is>
          <t>0</t>
        </is>
      </c>
    </row>
    <row r="8">
      <c r="A8" s="1302" t="n"/>
      <c r="B8" s="1302" t="inlineStr">
        <is>
          <t>RR-P5</t>
        </is>
      </c>
      <c r="C8" s="1302" t="inlineStr">
        <is>
          <t>Chikuhodo</t>
        </is>
      </c>
      <c r="D8" s="1302" t="inlineStr">
        <is>
          <t>《Chikuhodo》FACE BRUSH POWDER RR-P5</t>
        </is>
      </c>
      <c r="E8" s="1302" t="n"/>
      <c r="F8" s="1302" t="n"/>
      <c r="G8" s="1302" t="n">
        <v>44</v>
      </c>
      <c r="H8" s="1302" t="inlineStr">
        <is>
          <t>3700</t>
        </is>
      </c>
      <c r="I8" s="1302" t="inlineStr">
        <is>
          <t>0</t>
        </is>
      </c>
    </row>
    <row r="9">
      <c r="A9" s="1321" t="inlineStr">
        <is>
          <t>TOTAL</t>
        </is>
      </c>
      <c r="B9" s="1305" t="n"/>
      <c r="C9" s="1305" t="n"/>
      <c r="D9" s="1305" t="n"/>
      <c r="E9" s="1305" t="n"/>
      <c r="F9" s="1312" t="n"/>
      <c r="G9" s="377" t="n">
        <v>58</v>
      </c>
      <c r="H9" s="377" t="n">
        <v>6800</v>
      </c>
      <c r="I9" s="1404" t="n">
        <v>0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82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85" min="9" max="9"/>
    <col width="45.375" customWidth="1" style="1132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86">
      <c r="A1" s="1146" t="inlineStr">
        <is>
          <t>ROYAL COSMETICS 10.2024輸出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M4" s="1294" t="n"/>
    </row>
    <row r="5" ht="11.25" customFormat="1" customHeigh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132" t="n"/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19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47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4582394360022</t>
        </is>
      </c>
      <c r="C6" s="1302" t="inlineStr">
        <is>
          <t>MAYURI</t>
        </is>
      </c>
      <c r="D6" s="1302" t="inlineStr">
        <is>
          <t>《MAYURI》SQUALENE</t>
        </is>
      </c>
      <c r="E6" s="1302" t="n"/>
      <c r="F6" s="1302" t="inlineStr">
        <is>
          <t>72</t>
        </is>
      </c>
      <c r="G6" s="1302" t="n">
        <v>5</v>
      </c>
      <c r="H6" s="1302" t="inlineStr">
        <is>
          <t>2090</t>
        </is>
      </c>
      <c r="I6" s="1302" t="inlineStr">
        <is>
          <t>150480</t>
        </is>
      </c>
      <c r="J6" s="1302" t="inlineStr">
        <is>
          <t>0.047</t>
        </is>
      </c>
      <c r="K6" s="1302" t="inlineStr">
        <is>
          <t>10.85</t>
        </is>
      </c>
      <c r="L6" s="1302" t="n"/>
      <c r="M6" s="1302" t="inlineStr">
        <is>
          <t>0.094</t>
        </is>
      </c>
      <c r="N6" s="1302" t="inlineStr">
        <is>
          <t>21.7</t>
        </is>
      </c>
      <c r="O6" s="1302" t="inlineStr">
        <is>
          <t>0.248</t>
        </is>
      </c>
      <c r="P6" s="1302" t="inlineStr">
        <is>
          <t>17.856</t>
        </is>
      </c>
      <c r="Q6" s="1302" t="inlineStr">
        <is>
          <t>スクワレン、ゼラチン、グリセリン、ビタミンE</t>
        </is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 t="n">
        <v>5</v>
      </c>
      <c r="H7" s="169" t="n">
        <v>2090</v>
      </c>
      <c r="I7" s="1387" t="n">
        <v>150480</v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6.25" customHeight="1" s="1286">
      <c r="I8" s="1285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20.1" customFormat="1" customHeight="1" s="15">
      <c r="A10" s="195" t="n"/>
      <c r="B10" s="1388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47" t="inlineStr">
        <is>
          <t>Case Q'ty</t>
        </is>
      </c>
      <c r="F10" s="1247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90" t="inlineStr">
        <is>
          <t>仕入値合計</t>
        </is>
      </c>
      <c r="J10" s="188" t="n"/>
      <c r="K10" s="188" t="n"/>
      <c r="L10" s="188" t="n"/>
      <c r="M10" s="188" t="n"/>
      <c r="N10" s="188" t="n"/>
      <c r="O10" s="1405" t="n"/>
      <c r="P10" s="1299" t="n"/>
      <c r="R10" s="16" t="n"/>
    </row>
    <row r="11">
      <c r="A11" s="201" t="inlineStr">
        <is>
          <t>SAMPLE/TESTER TOTAL</t>
        </is>
      </c>
      <c r="B11" s="1388" t="n"/>
      <c r="C11" s="176" t="n"/>
      <c r="D11" s="177" t="n"/>
      <c r="E11" s="1140" t="n"/>
      <c r="F11" s="1140" t="n"/>
      <c r="G11" s="179">
        <f>SUM(#REF!)</f>
        <v/>
      </c>
      <c r="H11" s="192" t="n"/>
      <c r="I11" s="1389">
        <f>SUM(#REF!)</f>
        <v/>
      </c>
      <c r="J11" s="188" t="n"/>
      <c r="K11" s="188" t="n"/>
      <c r="L11" s="188" t="n"/>
      <c r="M11" s="188" t="n"/>
      <c r="N11" s="188" t="n"/>
      <c r="O11" s="1405" t="n"/>
      <c r="P11" s="1299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4560393650337</t>
        </is>
      </c>
      <c r="C6" s="1302" t="inlineStr">
        <is>
          <t>AFURA</t>
        </is>
      </c>
      <c r="D6" s="1302" t="inlineStr">
        <is>
          <t>《SKINIMALIST》GRANA AMPULE NEW!</t>
        </is>
      </c>
      <c r="E6" s="1302" t="n"/>
      <c r="F6" s="1302" t="inlineStr">
        <is>
          <t>60</t>
        </is>
      </c>
      <c r="G6" s="1302" t="n">
        <v>4</v>
      </c>
      <c r="H6" s="1302" t="inlineStr">
        <is>
          <t>2600</t>
        </is>
      </c>
      <c r="I6" s="1302" t="inlineStr">
        <is>
          <t>0</t>
        </is>
      </c>
      <c r="J6" s="1302" t="inlineStr">
        <is>
          <t>0.014</t>
        </is>
      </c>
      <c r="K6" s="1302" t="n"/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0.1</t>
        </is>
      </c>
      <c r="P6" s="1302" t="inlineStr">
        <is>
          <t>0</t>
        </is>
      </c>
      <c r="Q6" s="1302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302" t="n"/>
      <c r="B7" s="1302" t="inlineStr">
        <is>
          <t>4560393650092</t>
        </is>
      </c>
      <c r="C7" s="1302" t="inlineStr">
        <is>
          <t>AFURA</t>
        </is>
      </c>
      <c r="D7" s="1302" t="inlineStr">
        <is>
          <t>《B-10》MESO BODY &amp; LEG CREAM</t>
        </is>
      </c>
      <c r="E7" s="1302" t="n"/>
      <c r="F7" s="1302" t="inlineStr">
        <is>
          <t>35</t>
        </is>
      </c>
      <c r="G7" s="1302" t="n">
        <v>4</v>
      </c>
      <c r="H7" s="1302" t="inlineStr">
        <is>
          <t>3500</t>
        </is>
      </c>
      <c r="I7" s="1302" t="inlineStr">
        <is>
          <t>0</t>
        </is>
      </c>
      <c r="J7" s="1302" t="inlineStr">
        <is>
          <t>0.029</t>
        </is>
      </c>
      <c r="K7" s="1302" t="inlineStr">
        <is>
          <t>6.5</t>
        </is>
      </c>
      <c r="L7" s="1302" t="n"/>
      <c r="M7" s="1302" t="inlineStr">
        <is>
          <t>0</t>
        </is>
      </c>
      <c r="N7" s="1302" t="inlineStr">
        <is>
          <t>0</t>
        </is>
      </c>
      <c r="O7" s="1302" t="inlineStr">
        <is>
          <t>0.18</t>
        </is>
      </c>
      <c r="P7" s="1302" t="inlineStr">
        <is>
          <t>0</t>
        </is>
      </c>
      <c r="Q7" s="1302" t="inlineStr">
        <is>
          <t>別添</t>
        </is>
      </c>
    </row>
    <row r="8" ht="33" customHeight="1" s="1286">
      <c r="A8" s="1187" t="inlineStr">
        <is>
          <t>TOTAL</t>
        </is>
      </c>
      <c r="B8" s="1297" t="n"/>
      <c r="C8" s="1297" t="n"/>
      <c r="D8" s="1297" t="n"/>
      <c r="E8" s="1297" t="n"/>
      <c r="F8" s="1298" t="n"/>
      <c r="G8" s="169" t="n">
        <v>8</v>
      </c>
      <c r="H8" s="169" t="n">
        <v>6100</v>
      </c>
      <c r="I8" s="1387" t="n">
        <v>0</v>
      </c>
      <c r="J8" s="1140" t="n"/>
      <c r="K8" s="1140" t="n"/>
      <c r="L8" s="1140" t="n"/>
      <c r="M8" s="1140" t="n"/>
      <c r="N8" s="1140" t="n"/>
      <c r="O8" s="1140" t="n"/>
      <c r="P8" s="1299" t="n"/>
      <c r="Q8" s="176" t="n"/>
      <c r="R8" s="13" t="n"/>
    </row>
    <row r="9" ht="15" customHeight="1" s="1286">
      <c r="B9" s="14" t="n"/>
      <c r="G9" s="17" t="n"/>
      <c r="H9" s="17" t="n"/>
      <c r="I9" s="1293" t="n"/>
      <c r="J9" s="19" t="n"/>
      <c r="K9" s="19" t="n"/>
      <c r="L9" s="1293" t="n"/>
      <c r="M9" s="1293" t="n"/>
      <c r="N9" s="1293" t="n"/>
      <c r="O9" s="14" t="n"/>
      <c r="P9" s="14" t="n"/>
      <c r="R9" s="13" t="n"/>
    </row>
    <row r="10" ht="15" customHeight="1" s="1286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93" t="n"/>
    </row>
    <row r="11" ht="21.95" customHeight="1" s="1286">
      <c r="A11" s="195" t="n"/>
      <c r="B11" s="1388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47" t="inlineStr">
        <is>
          <t>Case Q'ty</t>
        </is>
      </c>
      <c r="F11" s="1247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90" t="inlineStr">
        <is>
          <t>仕入値合計</t>
        </is>
      </c>
    </row>
    <row r="12" ht="21.95" customHeight="1" s="1286">
      <c r="A12" s="1302" t="n"/>
      <c r="B12" s="1302" t="inlineStr">
        <is>
          <t>4560393650306</t>
        </is>
      </c>
      <c r="C12" s="1302" t="inlineStr">
        <is>
          <t>AFURA TESTER</t>
        </is>
      </c>
      <c r="D12" s="1302" t="inlineStr">
        <is>
          <t>《SKINIMALIST》ESSENCE RICH LOTION TESTER (N.C.V)</t>
        </is>
      </c>
      <c r="E12" s="1302" t="n"/>
      <c r="F12" s="1302" t="n"/>
      <c r="G12" s="1302" t="n">
        <v>333</v>
      </c>
      <c r="H12" s="1302" t="inlineStr">
        <is>
          <t>0</t>
        </is>
      </c>
      <c r="I12" s="1302" t="inlineStr">
        <is>
          <t>0</t>
        </is>
      </c>
    </row>
    <row r="13">
      <c r="A13" s="201" t="inlineStr">
        <is>
          <t>SAMPLE/TESTER TOTAL</t>
        </is>
      </c>
      <c r="B13" s="1388" t="n"/>
      <c r="C13" s="176" t="n"/>
      <c r="D13" s="177" t="n"/>
      <c r="E13" s="1140" t="n"/>
      <c r="F13" s="1140" t="n"/>
      <c r="G13" s="179" t="n">
        <v>333</v>
      </c>
      <c r="H13" s="192" t="n">
        <v>0</v>
      </c>
      <c r="I13" s="1389" t="n">
        <v>0</v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27" customHeight="1" s="1286">
      <c r="A4" s="1137" t="inlineStr">
        <is>
          <t>梱包情報提出期限</t>
        </is>
      </c>
      <c r="B4" s="1288" t="n"/>
      <c r="C4" s="1240" t="n"/>
      <c r="D4" s="1288" t="n"/>
      <c r="E4" s="1127" t="n"/>
      <c r="F4" s="1288" t="n"/>
      <c r="J4" s="1285" t="n"/>
      <c r="U4" s="1294" t="n"/>
    </row>
    <row r="5" ht="27" customFormat="1" customHeigh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2.5" customFormat="1" customHeight="1" s="15">
      <c r="A6" s="1302" t="n"/>
      <c r="B6" s="1302" t="n"/>
      <c r="C6" s="1302" t="inlineStr">
        <is>
          <t>Cosmepro</t>
        </is>
      </c>
      <c r="D6" s="1302" t="inlineStr">
        <is>
          <t>《Cosmepro》Premium Fruit Sorbet Body Massage Salt Grape Fruits..</t>
        </is>
      </c>
      <c r="E6" s="1302" t="n"/>
      <c r="F6" s="1302" t="inlineStr">
        <is>
          <t>24</t>
        </is>
      </c>
      <c r="G6" s="1302" t="n">
        <v>54</v>
      </c>
      <c r="H6" s="1302" t="inlineStr">
        <is>
          <t>600</t>
        </is>
      </c>
      <c r="I6" s="1302" t="inlineStr">
        <is>
          <t>43200</t>
        </is>
      </c>
      <c r="J6" s="1302" t="inlineStr">
        <is>
          <t>0.028</t>
        </is>
      </c>
      <c r="K6" s="1302" t="inlineStr">
        <is>
          <t>13</t>
        </is>
      </c>
      <c r="L6" s="1302" t="n"/>
      <c r="M6" s="1302" t="inlineStr">
        <is>
          <t>0.028</t>
        </is>
      </c>
      <c r="N6" s="1302" t="inlineStr">
        <is>
          <t>13</t>
        </is>
      </c>
      <c r="O6" s="1302" t="inlineStr">
        <is>
          <t>0.52</t>
        </is>
      </c>
      <c r="P6" s="1302" t="inlineStr">
        <is>
          <t>37.44</t>
        </is>
      </c>
      <c r="Q6" s="1302" t="inlineStr">
        <is>
          <t>別添</t>
        </is>
      </c>
    </row>
    <row r="7" ht="27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 t="n">
        <v>54</v>
      </c>
      <c r="H7" s="169" t="n">
        <v>600</v>
      </c>
      <c r="I7" s="1387" t="n">
        <v>43200</v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7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86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85" t="inlineStr">
        <is>
          <t>仕入値合計</t>
        </is>
      </c>
    </row>
    <row r="11">
      <c r="A11" s="1302" t="n"/>
      <c r="B11" s="1302" t="n"/>
      <c r="C11" s="1302" t="inlineStr">
        <is>
          <t>Cosmepro TESTER</t>
        </is>
      </c>
      <c r="D11" s="1302" t="inlineStr">
        <is>
          <t>《Cosmepro》Premium Fruit Sorbet Body Massage Blueberry. TESTER (N.C.V)</t>
        </is>
      </c>
      <c r="E11" s="1302" t="n"/>
      <c r="F11" s="1302" t="n"/>
      <c r="G11" s="1302" t="n">
        <v>3</v>
      </c>
      <c r="H11" s="1302" t="inlineStr">
        <is>
          <t>0</t>
        </is>
      </c>
      <c r="I11" s="1302" t="inlineStr">
        <is>
          <t>0</t>
        </is>
      </c>
    </row>
    <row r="12" ht="17.25" customHeight="1" s="1286">
      <c r="A12" s="1302" t="n"/>
      <c r="B12" s="1302" t="n"/>
      <c r="C12" s="1302" t="inlineStr">
        <is>
          <t>Cosmepro TESTER</t>
        </is>
      </c>
      <c r="D12" s="1302" t="inlineStr">
        <is>
          <t>《Cosmepro》Premium Fruit Sorbet Body Massage Salt Papaya. TESTER (N.C.V)</t>
        </is>
      </c>
      <c r="E12" s="1302" t="n"/>
      <c r="F12" s="1302" t="n"/>
      <c r="G12" s="1302" t="n">
        <v>44</v>
      </c>
      <c r="H12" s="1302" t="inlineStr">
        <is>
          <t>0</t>
        </is>
      </c>
      <c r="I12" s="1302" t="inlineStr">
        <is>
          <t>0</t>
        </is>
      </c>
    </row>
    <row r="13" ht="23.25" customHeight="1" s="1286">
      <c r="A13" s="1267" t="inlineStr">
        <is>
          <t>TOTAL</t>
        </is>
      </c>
      <c r="B13" s="1406" t="n"/>
      <c r="C13" s="1406" t="n"/>
      <c r="D13" s="1406" t="n"/>
      <c r="E13" s="1406" t="n"/>
      <c r="F13" s="1407" t="n"/>
      <c r="G13" s="63" t="n">
        <v>47</v>
      </c>
      <c r="H13" s="207" t="n">
        <v>0</v>
      </c>
      <c r="I13" s="1389" t="n">
        <v>0</v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B16" sqref="B16:F20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50" t="inlineStr">
        <is>
          <t>発　注　書</t>
        </is>
      </c>
    </row>
    <row r="3"/>
    <row r="4" ht="24.95" customHeight="1" s="1286">
      <c r="A4" s="352" t="n"/>
      <c r="E4" s="1151" t="inlineStr">
        <is>
          <t>発注日：2025/8/28</t>
        </is>
      </c>
      <c r="F4" s="1305" t="n"/>
    </row>
    <row r="5" ht="24.95" customHeight="1" s="1286">
      <c r="A5" s="353" t="inlineStr">
        <is>
          <t>Cocochi Cosme株式会社　　　　　　　　　　　　　様</t>
        </is>
      </c>
      <c r="E5" s="1151" t="inlineStr">
        <is>
          <t>発注NO. 25082801</t>
        </is>
      </c>
      <c r="F5" s="1305" t="n"/>
    </row>
    <row r="6" ht="24.95" customHeight="1" s="1286">
      <c r="C6" s="1306" t="n"/>
      <c r="D6" s="1307" t="n"/>
      <c r="E6" s="1307" t="n"/>
      <c r="F6" s="1308" t="n"/>
    </row>
    <row r="7" ht="24.95" customHeight="1" s="1286">
      <c r="A7" s="354" t="inlineStr">
        <is>
          <t>下記のとおり発注いたします。</t>
        </is>
      </c>
      <c r="C7" s="1309" t="n"/>
      <c r="F7" s="1310" t="n"/>
    </row>
    <row r="8">
      <c r="C8" s="1311" t="n"/>
      <c r="D8" s="1305" t="n"/>
      <c r="E8" s="1305" t="n"/>
      <c r="F8" s="1312" t="n"/>
    </row>
    <row r="11" ht="24.95" customHeight="1" s="1286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86">
      <c r="A12" s="357" t="n"/>
      <c r="B12" s="358" t="n"/>
      <c r="C12" s="359" t="n"/>
      <c r="D12" s="358" t="n"/>
      <c r="E12" s="356" t="inlineStr">
        <is>
          <t>小計</t>
        </is>
      </c>
      <c r="F12" s="1313">
        <f>SUM(#REF!)</f>
        <v/>
      </c>
    </row>
    <row r="13" ht="12.75" customHeight="1" s="1286">
      <c r="A13" s="357" t="n"/>
      <c r="B13" s="358" t="n"/>
      <c r="C13" s="359" t="n"/>
      <c r="D13" s="358" t="n"/>
      <c r="E13" s="356" t="inlineStr">
        <is>
          <t>消費税</t>
        </is>
      </c>
      <c r="F13" s="1313">
        <f>SUM(F12*0.1)</f>
        <v/>
      </c>
    </row>
    <row r="14" ht="12.75" customHeight="1" s="1286">
      <c r="A14" s="357" t="n"/>
      <c r="B14" s="358" t="n"/>
      <c r="C14" s="359" t="n"/>
      <c r="D14" s="358" t="n"/>
      <c r="E14" s="356" t="inlineStr">
        <is>
          <t>合計</t>
        </is>
      </c>
      <c r="F14" s="1313">
        <f>SUM(F12:F13)</f>
        <v/>
      </c>
    </row>
    <row r="15" ht="12.75" customHeight="1" s="1286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86">
      <c r="A16" s="1314" t="inlineStr">
        <is>
          <t>納品先：
飯野港運株式会社
京都府舞鶴市松陰１８－７
営業課　谷口様
TEL: 0773-75-5371
FAX: 0773-75-5681</t>
        </is>
      </c>
      <c r="B16" s="1315" t="inlineStr">
        <is>
          <t xml:space="preserve">
指定納期：2025/9/5
梱包情報提出締切：2025/9/3</t>
        </is>
      </c>
      <c r="C16" s="1307" t="n"/>
      <c r="D16" s="1307" t="n"/>
      <c r="E16" s="1307" t="n"/>
      <c r="F16" s="1308" t="n"/>
    </row>
    <row r="17" ht="19.5" customHeight="1" s="1286">
      <c r="A17" s="1309" t="n"/>
      <c r="B17" s="1309" t="n"/>
      <c r="F17" s="1310" t="n"/>
    </row>
    <row r="18" ht="19.5" customHeight="1" s="1286">
      <c r="A18" s="1309" t="n"/>
      <c r="B18" s="1309" t="n"/>
      <c r="F18" s="1310" t="n"/>
    </row>
    <row r="19" ht="19.5" customHeight="1" s="1286">
      <c r="A19" s="1309" t="n"/>
      <c r="B19" s="1309" t="n"/>
      <c r="F19" s="1310" t="n"/>
    </row>
    <row r="20" ht="19.5" customHeight="1" s="1286">
      <c r="A20" s="1311" t="n"/>
      <c r="B20" s="1311" t="n"/>
      <c r="C20" s="1305" t="n"/>
      <c r="D20" s="1305" t="n"/>
      <c r="E20" s="1305" t="n"/>
      <c r="F20" s="1312" t="n"/>
    </row>
    <row r="21" customFormat="1" s="362">
      <c r="A21" s="1316" t="inlineStr">
        <is>
          <t>備考</t>
        </is>
      </c>
      <c r="B21" s="1307" t="n"/>
      <c r="C21" s="1307" t="n"/>
      <c r="D21" s="1307" t="n"/>
      <c r="E21" s="1307" t="n"/>
      <c r="F21" s="1317" t="n"/>
    </row>
    <row r="22" customFormat="1" s="362">
      <c r="A22" s="1309" t="n"/>
      <c r="F22" s="1318" t="n"/>
    </row>
    <row r="23" customFormat="1" s="362">
      <c r="A23" s="1309" t="n"/>
      <c r="F23" s="1318" t="n"/>
    </row>
    <row r="24" customFormat="1" s="362">
      <c r="A24" s="1309" t="n"/>
      <c r="F24" s="1318" t="n"/>
    </row>
    <row r="25" customFormat="1" s="362">
      <c r="A25" s="1319" t="n"/>
      <c r="B25" s="1288" t="n"/>
      <c r="C25" s="1288" t="n"/>
      <c r="D25" s="1288" t="n"/>
      <c r="E25" s="1288" t="n"/>
      <c r="F25" s="1320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6" t="inlineStr">
        <is>
          <t>ROYAL COSMETICS 07.2025輸出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n"/>
      <c r="C6" s="1302" t="inlineStr">
        <is>
          <t>HANAKO</t>
        </is>
      </c>
      <c r="D6" s="1302" t="inlineStr">
        <is>
          <t>Delicate Zone Cosme Vagina wash</t>
        </is>
      </c>
      <c r="E6" s="1302" t="n"/>
      <c r="F6" s="1302" t="inlineStr">
        <is>
          <t>1~12</t>
        </is>
      </c>
      <c r="G6" s="1302" t="n">
        <v>4</v>
      </c>
      <c r="H6" s="1302" t="inlineStr">
        <is>
          <t>2139</t>
        </is>
      </c>
      <c r="I6" s="1302" t="inlineStr">
        <is>
          <t>0</t>
        </is>
      </c>
      <c r="J6" s="1302" t="inlineStr">
        <is>
          <t>0.04</t>
        </is>
      </c>
      <c r="K6" s="1302" t="inlineStr">
        <is>
          <t>16.3</t>
        </is>
      </c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0.201</t>
        </is>
      </c>
      <c r="P6" s="1302" t="inlineStr">
        <is>
          <t>0</t>
        </is>
      </c>
      <c r="Q6" s="1302" t="inlineStr">
        <is>
          <t>別添資料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 t="n">
        <v>4</v>
      </c>
      <c r="H7" s="169" t="n">
        <v>2139</v>
      </c>
      <c r="I7" s="1387" t="n">
        <v>0</v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10.2023輸出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267" t="inlineStr">
        <is>
          <t>TOTAL</t>
        </is>
      </c>
      <c r="B6" s="1406" t="n"/>
      <c r="C6" s="1406" t="n"/>
      <c r="D6" s="1406" t="n"/>
      <c r="E6" s="1406" t="n"/>
      <c r="F6" s="1407" t="n"/>
      <c r="G6" s="64">
        <f>SUM(#REF!)</f>
        <v/>
      </c>
      <c r="H6" s="64" t="n"/>
      <c r="I6" s="1408">
        <f>SUM(#REF!)</f>
        <v/>
      </c>
      <c r="J6" s="1264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 t="n">
        <v>0</v>
      </c>
      <c r="J10" s="1140" t="n"/>
      <c r="K10" s="1140" t="n"/>
      <c r="L10" s="1140" t="n"/>
      <c r="M10" s="1140" t="n"/>
      <c r="N10" s="1140" t="n"/>
      <c r="O10" s="1140" t="n"/>
      <c r="P10" s="1299" t="n"/>
      <c r="Q10" s="176" t="n"/>
      <c r="R10" s="13" t="n"/>
    </row>
    <row r="13" ht="20.1" customHeight="1" s="1286">
      <c r="G13" s="173" t="inlineStr">
        <is>
          <t>合計個数</t>
        </is>
      </c>
    </row>
    <row r="14" ht="20.1" customHeight="1" s="1286">
      <c r="G14" s="193">
        <f>G6+G10</f>
        <v/>
      </c>
    </row>
    <row r="19" ht="15.75" customHeight="1" s="1286"/>
    <row r="20" ht="18" customHeight="1" s="1286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90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 t="n">
        <v>0</v>
      </c>
      <c r="J10" s="1140" t="n"/>
      <c r="K10" s="1140" t="n"/>
      <c r="L10" s="1140" t="n"/>
      <c r="M10" s="1140" t="n"/>
      <c r="N10" s="1140" t="n"/>
      <c r="O10" s="1140" t="n"/>
      <c r="P10" s="1299" t="n"/>
      <c r="Q10" s="176" t="n"/>
      <c r="R10" s="13" t="n"/>
    </row>
    <row r="13" ht="15.75" customHeight="1" s="1286">
      <c r="G13" s="173" t="inlineStr">
        <is>
          <t>合計個数</t>
        </is>
      </c>
    </row>
    <row r="14" ht="18" customHeight="1" s="1286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73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76" min="9" max="9"/>
    <col hidden="1" width="10.125" customWidth="1" style="331" min="10" max="11"/>
    <col width="10.125" customWidth="1" style="1376" min="12" max="13"/>
    <col width="9.375" customWidth="1" style="1376" min="14" max="14"/>
    <col width="13" customWidth="1" style="1273" min="15" max="15"/>
    <col width="14" customWidth="1" style="1273" min="16" max="16"/>
    <col width="27.125" customWidth="1" style="281" min="17" max="17"/>
    <col width="45.375" customWidth="1" style="1229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86">
      <c r="A1" s="646" t="inlineStr">
        <is>
          <t>ROYAL COSMETICS 09.2025輸出</t>
        </is>
      </c>
      <c r="B1" s="647" t="n"/>
      <c r="C1" s="647" t="n"/>
      <c r="D1" s="647" t="n"/>
      <c r="E1" s="275" t="n"/>
      <c r="F1" s="275" t="n"/>
      <c r="G1" s="276" t="n"/>
    </row>
    <row r="2" ht="12" customHeight="1" s="1286">
      <c r="A2" s="1229" t="inlineStr">
        <is>
          <t>納品日</t>
        </is>
      </c>
      <c r="C2" s="1272" t="n"/>
      <c r="J2" s="1376" t="n"/>
      <c r="K2" s="1376" t="n"/>
    </row>
    <row r="3" ht="69.75" customHeight="1" s="1286">
      <c r="A3" s="1229" t="inlineStr">
        <is>
          <t>納品先</t>
        </is>
      </c>
      <c r="C3" s="1232" t="inlineStr">
        <is>
          <t>飯野港運株式会社
京都府舞鶴市松陰１８－７
営業課　谷口様
TEL: 0773-75-5371
FAX: 0773-75-5681</t>
        </is>
      </c>
      <c r="G3" s="1377" t="n"/>
      <c r="J3" s="1376" t="n"/>
      <c r="K3" s="1376" t="n"/>
    </row>
    <row r="4" ht="12" customHeight="1" s="1286">
      <c r="A4" s="1233" t="inlineStr">
        <is>
          <t>梱包情報提出期限</t>
        </is>
      </c>
      <c r="B4" s="1288" t="n"/>
      <c r="C4" s="1274" t="n"/>
      <c r="D4" s="1288" t="n"/>
      <c r="E4" s="1227" t="n"/>
      <c r="F4" s="1288" t="n"/>
      <c r="J4" s="1376" t="n"/>
      <c r="U4" s="1396" t="n"/>
    </row>
    <row r="5" customFormat="1" s="1273">
      <c r="A5" s="399" t="inlineStr">
        <is>
          <t>INV No.</t>
        </is>
      </c>
      <c r="B5" s="1088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78" t="inlineStr">
        <is>
          <t>仕入値合計</t>
        </is>
      </c>
      <c r="J5" s="1089" t="inlineStr">
        <is>
          <t>ケース容積</t>
        </is>
      </c>
      <c r="K5" s="1089" t="inlineStr">
        <is>
          <t>ケース重量</t>
        </is>
      </c>
      <c r="L5" s="1409" t="inlineStr">
        <is>
          <t>ケース数量</t>
        </is>
      </c>
      <c r="M5" s="1409" t="inlineStr">
        <is>
          <t>合計容積</t>
        </is>
      </c>
      <c r="N5" s="1409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229" t="n"/>
    </row>
    <row r="6" ht="20.1" customFormat="1" customHeight="1" s="291">
      <c r="A6" s="1410" t="inlineStr">
        <is>
          <t>TOTAL</t>
        </is>
      </c>
      <c r="B6" s="1297" t="n"/>
      <c r="C6" s="1297" t="n"/>
      <c r="D6" s="1297" t="n"/>
      <c r="E6" s="1297" t="n"/>
      <c r="F6" s="1298" t="n"/>
      <c r="G6" s="314">
        <f>SUM(#REF!)</f>
        <v/>
      </c>
      <c r="H6" s="314" t="n"/>
      <c r="I6" s="1380">
        <f>SUM(#REF!)</f>
        <v/>
      </c>
      <c r="J6" s="1268" t="n"/>
      <c r="K6" s="1268" t="n"/>
      <c r="L6" s="1268" t="n"/>
      <c r="M6" s="1268" t="n"/>
      <c r="N6" s="1268" t="n"/>
      <c r="O6" s="1268" t="n"/>
      <c r="P6" s="1411" t="n"/>
      <c r="Q6" s="290" t="n"/>
      <c r="R6" s="1092" t="n"/>
    </row>
    <row r="7" ht="20.1" customFormat="1" customHeight="1" s="291">
      <c r="B7" s="307" t="n"/>
      <c r="G7" s="318" t="n"/>
      <c r="H7" s="318" t="n"/>
      <c r="I7" s="1381" t="n"/>
      <c r="J7" s="324" t="n"/>
      <c r="K7" s="324" t="n"/>
      <c r="L7" s="1381" t="n"/>
      <c r="M7" s="1381" t="n"/>
      <c r="N7" s="1381" t="n"/>
      <c r="O7" s="307" t="n"/>
      <c r="P7" s="307" t="n"/>
      <c r="R7" s="1092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81" t="n"/>
      <c r="J8" s="324" t="n"/>
      <c r="K8" s="324" t="n"/>
      <c r="L8" s="1381" t="n"/>
      <c r="M8" s="1381" t="n"/>
      <c r="N8" s="1381" t="n"/>
      <c r="O8" s="307" t="n"/>
      <c r="P8" s="307" t="n"/>
      <c r="R8" s="1092" t="n"/>
    </row>
    <row r="9" ht="34.5" customFormat="1" customHeight="1" s="291">
      <c r="A9" s="281" t="inlineStr">
        <is>
          <t>納品先</t>
        </is>
      </c>
      <c r="B9" s="307" t="n"/>
      <c r="C9" s="1275" t="inlineStr">
        <is>
          <t>〒980-0811 仙台市青葉区一番町2丁目1-2
NMF仙台青葉通りビル8階　センコン物流㈱　アリニナ　クリスティーナ　宛て</t>
        </is>
      </c>
      <c r="D9" s="1305" t="n"/>
      <c r="G9" s="318" t="n"/>
      <c r="H9" s="318" t="n"/>
      <c r="I9" s="1381" t="n"/>
      <c r="J9" s="324" t="n"/>
      <c r="K9" s="324" t="n"/>
      <c r="L9" s="1381" t="n"/>
      <c r="M9" s="1381" t="n"/>
      <c r="N9" s="1381" t="n"/>
      <c r="O9" s="307" t="n"/>
      <c r="P9" s="307" t="n"/>
      <c r="R9" s="1092" t="n"/>
    </row>
    <row r="10" ht="20.1" customFormat="1" customHeight="1" s="1273">
      <c r="A10" s="399" t="inlineStr">
        <is>
          <t>INV No.</t>
        </is>
      </c>
      <c r="B10" s="1088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78" t="inlineStr">
        <is>
          <t>仕入値合計</t>
        </is>
      </c>
      <c r="J10" s="1093" t="inlineStr">
        <is>
          <t>ケース容積</t>
        </is>
      </c>
      <c r="K10" s="1093" t="inlineStr">
        <is>
          <t>ケース重量</t>
        </is>
      </c>
      <c r="L10" s="1412" t="inlineStr">
        <is>
          <t>ケース数量</t>
        </is>
      </c>
      <c r="M10" s="1412" t="inlineStr">
        <is>
          <t>合計容積</t>
        </is>
      </c>
      <c r="N10" s="1412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229" t="n"/>
    </row>
    <row r="11" ht="26.25" customFormat="1" customHeight="1" s="1229">
      <c r="A11" s="1413" t="inlineStr">
        <is>
          <t>SAMPLE/TESTER TOTAL</t>
        </is>
      </c>
      <c r="B11" s="1291" t="n"/>
      <c r="C11" s="1291" t="n"/>
      <c r="D11" s="1291" t="n"/>
      <c r="E11" s="1291" t="n"/>
      <c r="F11" s="1292" t="n"/>
      <c r="G11" s="284">
        <f>SUM(#REF!)</f>
        <v/>
      </c>
      <c r="H11" s="401" t="n"/>
      <c r="I11" s="1384">
        <f>SUM(#REF!)</f>
        <v/>
      </c>
      <c r="J11" s="1089" t="n"/>
      <c r="K11" s="1089" t="n"/>
      <c r="L11" s="1409" t="n"/>
      <c r="M11" s="1409" t="n"/>
      <c r="N11" s="1409" t="n"/>
      <c r="O11" s="283" t="n"/>
      <c r="P11" s="283" t="n"/>
      <c r="Q11" s="1095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82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ht="12.75" customFormat="1" customHeight="1" s="1182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Height="1" s="1286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>
        <f>SUM(#REF!)</f>
        <v/>
      </c>
    </row>
    <row r="13" ht="20.1" customHeight="1" s="1286">
      <c r="G13" s="253" t="inlineStr">
        <is>
          <t>合計個数</t>
        </is>
      </c>
    </row>
    <row r="14" ht="20.1" customHeight="1" s="1286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82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1" t="inlineStr">
        <is>
          <t>ROYAL COSMETICS09.2025輸出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340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Format="1" customHeight="1" s="7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>
        <f>SUM(#REF!)</f>
        <v/>
      </c>
      <c r="J10" s="2" t="n"/>
      <c r="K10" s="2" t="n"/>
      <c r="L10" s="2" t="n"/>
    </row>
    <row r="13" ht="20.1" customFormat="1" customHeight="1" s="7">
      <c r="A13" s="2" t="n"/>
      <c r="B13" s="1182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85" t="n"/>
      <c r="J13" s="2" t="n"/>
      <c r="K13" s="2" t="n"/>
      <c r="L13" s="2" t="n"/>
    </row>
    <row r="14" ht="20.1" customFormat="1" customHeight="1" s="7">
      <c r="A14" s="2" t="n"/>
      <c r="B14" s="1182" t="n"/>
      <c r="C14" s="2" t="n"/>
      <c r="D14" s="2" t="n"/>
      <c r="E14" s="2" t="n"/>
      <c r="F14" s="2" t="n"/>
      <c r="G14" s="193">
        <f>G10+G6</f>
        <v/>
      </c>
      <c r="H14" s="5" t="n"/>
      <c r="I14" s="1285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82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6" t="inlineStr">
        <is>
          <t>ROYAL COSMETICS 07.2025輸出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77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79" t="n"/>
      <c r="D4" s="1288" t="n"/>
      <c r="E4" s="1127" t="n"/>
      <c r="F4" s="1288" t="n"/>
      <c r="J4" s="1285" t="n"/>
      <c r="U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6.25" customHeight="1" s="1286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86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414" t="inlineStr">
        <is>
          <t>仕入値合計</t>
        </is>
      </c>
    </row>
    <row r="10">
      <c r="A10" s="1415" t="inlineStr">
        <is>
          <t>SAMPLE/TESTER TOTAL</t>
        </is>
      </c>
      <c r="B10" s="1297" t="n"/>
      <c r="C10" s="1297" t="n"/>
      <c r="D10" s="1297" t="n"/>
      <c r="E10" s="1297" t="n"/>
      <c r="F10" s="1298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84" t="n"/>
      <c r="D4" s="1288" t="n"/>
      <c r="E4" s="1127" t="n"/>
      <c r="F4" s="1288" t="n"/>
      <c r="L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</row>
    <row r="7" ht="15" customFormat="1" customHeight="1" s="15">
      <c r="B7" s="14" t="n"/>
      <c r="G7" s="17" t="n"/>
      <c r="H7" s="17" t="n"/>
      <c r="I7" s="1293" t="n"/>
    </row>
    <row r="8" ht="23.25" customHeight="1" s="1286">
      <c r="A8" s="1137" t="inlineStr">
        <is>
          <t>SAMPLE/TESTER ORDER</t>
        </is>
      </c>
      <c r="B8" s="1137" t="n"/>
      <c r="C8" s="1137" t="n"/>
      <c r="D8" s="1137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47" t="inlineStr">
        <is>
          <t>Description of goods</t>
        </is>
      </c>
      <c r="E9" s="1247" t="inlineStr">
        <is>
          <t>Case Q'ty</t>
        </is>
      </c>
      <c r="F9" s="1247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90" t="inlineStr">
        <is>
          <t>仕入値合計</t>
        </is>
      </c>
    </row>
    <row r="10" ht="15.75" customHeight="1" s="1286">
      <c r="A10" s="1262" t="inlineStr">
        <is>
          <t>TOTAL</t>
        </is>
      </c>
      <c r="B10" s="1263" t="n"/>
      <c r="C10" s="1263" t="n"/>
      <c r="D10" s="1263" t="n"/>
      <c r="E10" s="1263" t="n"/>
      <c r="F10" s="1264" t="n"/>
      <c r="G10" s="169">
        <f>SUM(#REF!)</f>
        <v/>
      </c>
      <c r="H10" s="169" t="n"/>
      <c r="I10" s="1387" t="n"/>
    </row>
    <row r="13" ht="21" customHeight="1" s="1286">
      <c r="G13" s="66" t="inlineStr">
        <is>
          <t>合計個数</t>
        </is>
      </c>
    </row>
    <row r="14" ht="23.25" customHeight="1" s="1286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82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</row>
    <row r="5" ht="15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302" t="n"/>
      <c r="B6" s="1302" t="inlineStr">
        <is>
          <t>100306</t>
        </is>
      </c>
      <c r="C6" s="1302" t="inlineStr">
        <is>
          <t>Sunsorit</t>
        </is>
      </c>
      <c r="D6" s="1302" t="inlineStr">
        <is>
          <t>《Sunsorit》 Skin Peel Bar （red）small size</t>
        </is>
      </c>
      <c r="E6" s="1302" t="n"/>
      <c r="F6" s="1302" t="n"/>
      <c r="G6" s="1302" t="n">
        <v>2</v>
      </c>
      <c r="H6" s="1302" t="inlineStr">
        <is>
          <t>240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100400</t>
        </is>
      </c>
      <c r="C7" s="1302" t="inlineStr">
        <is>
          <t>Sunsorit</t>
        </is>
      </c>
      <c r="D7" s="1302" t="inlineStr">
        <is>
          <t>《Sunsorit》 Skin Peel Bar （black）</t>
        </is>
      </c>
      <c r="E7" s="1302" t="n"/>
      <c r="F7" s="1302" t="inlineStr">
        <is>
          <t>12</t>
        </is>
      </c>
      <c r="G7" s="1302" t="n">
        <v>42</v>
      </c>
      <c r="H7" s="1302" t="inlineStr">
        <is>
          <t>2250</t>
        </is>
      </c>
      <c r="I7" s="1302" t="inlineStr">
        <is>
          <t>0</t>
        </is>
      </c>
    </row>
    <row r="8" ht="26.25" customHeight="1" s="1286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 t="n">
        <v>44</v>
      </c>
      <c r="H8" s="169" t="n">
        <v>2490</v>
      </c>
      <c r="I8" s="169" t="n">
        <v>0</v>
      </c>
    </row>
    <row r="9">
      <c r="B9" s="14" t="n"/>
      <c r="G9" s="17" t="n"/>
      <c r="H9" s="17" t="n"/>
      <c r="I9" s="1293" t="n"/>
    </row>
    <row r="10" ht="15.75" customHeight="1" s="1286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301" t="inlineStr">
        <is>
          <t>仕入値合計</t>
        </is>
      </c>
    </row>
    <row r="12" ht="20.1" customHeight="1" s="1286">
      <c r="A12" s="1302" t="n"/>
      <c r="B12" s="1302" t="n"/>
      <c r="C12" s="1302" t="inlineStr">
        <is>
          <t>Sunsorit SAMPLE</t>
        </is>
      </c>
      <c r="D12" s="1302" t="inlineStr">
        <is>
          <t>《Sunsorit》 Skin Peel Bar （green）small size (mini sample) (N.C.V)</t>
        </is>
      </c>
      <c r="E12" s="1302" t="n"/>
      <c r="F12" s="1302" t="n"/>
      <c r="G12" s="1302" t="n">
        <v>53</v>
      </c>
      <c r="H12" s="1302" t="inlineStr">
        <is>
          <t>0</t>
        </is>
      </c>
      <c r="I12" s="1302" t="inlineStr">
        <is>
          <t>0</t>
        </is>
      </c>
    </row>
    <row r="13" ht="20.1" customHeight="1" s="1286">
      <c r="A13" s="1321" t="inlineStr">
        <is>
          <t>TOTAL</t>
        </is>
      </c>
      <c r="B13" s="1305" t="n"/>
      <c r="C13" s="1305" t="n"/>
      <c r="D13" s="1312" t="n"/>
      <c r="E13" s="333" t="n"/>
      <c r="F13" s="333" t="n"/>
      <c r="G13" s="377" t="n">
        <v>53</v>
      </c>
      <c r="H13" s="377" t="n">
        <v>0</v>
      </c>
      <c r="I13" s="377" t="n">
        <v>0</v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10.2023輸出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82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86">
      <c r="A1" s="1322" t="inlineStr">
        <is>
          <t>ROYAL COSMETICS 09.2025輸出</t>
        </is>
      </c>
      <c r="E1" s="3" t="n"/>
      <c r="F1" s="3" t="n"/>
      <c r="G1" s="4" t="n"/>
    </row>
    <row r="2" ht="18" customHeight="1" s="1286">
      <c r="A2" s="1132" t="inlineStr">
        <is>
          <t>納品日</t>
        </is>
      </c>
      <c r="C2" s="1133" t="n"/>
    </row>
    <row r="3" ht="66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7.25" customHeight="1" s="1286">
      <c r="A4" s="1137" t="inlineStr">
        <is>
          <t>梱包情報提出期限</t>
        </is>
      </c>
      <c r="B4" s="1288" t="n"/>
      <c r="C4" s="1133" t="n"/>
      <c r="E4" s="1127" t="n"/>
      <c r="F4" s="1288" t="n"/>
      <c r="J4" s="1294" t="n"/>
    </row>
    <row r="5" ht="31.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31.5" customFormat="1" customHeight="1" s="15">
      <c r="A6" s="1302" t="n"/>
      <c r="B6" s="1302" t="n"/>
      <c r="C6" s="1302" t="inlineStr">
        <is>
          <t>ESTLABO</t>
        </is>
      </c>
      <c r="D6" s="1302" t="inlineStr">
        <is>
          <t>LABO+L sample set comercial free</t>
        </is>
      </c>
      <c r="E6" s="1302" t="n"/>
      <c r="F6" s="1302" t="n"/>
      <c r="G6" s="1302" t="n">
        <v>3</v>
      </c>
      <c r="H6" s="1302" t="inlineStr">
        <is>
          <t>0</t>
        </is>
      </c>
      <c r="I6" s="1302" t="inlineStr">
        <is>
          <t>0</t>
        </is>
      </c>
    </row>
    <row r="7" ht="31.5" customFormat="1" customHeight="1" s="15">
      <c r="A7" s="1302" t="n"/>
      <c r="B7" s="1302" t="n"/>
      <c r="C7" s="1302" t="inlineStr">
        <is>
          <t>ESTLABO PRO TESTER</t>
        </is>
      </c>
      <c r="D7" s="1302" t="inlineStr">
        <is>
          <t>ESTLABO   CALMING  GEL  PACK TESTER (N.C.V)</t>
        </is>
      </c>
      <c r="E7" s="1302" t="n"/>
      <c r="F7" s="1302" t="n"/>
      <c r="G7" s="1302" t="n">
        <v>44</v>
      </c>
      <c r="H7" s="1302" t="inlineStr">
        <is>
          <t>0</t>
        </is>
      </c>
      <c r="I7" s="1302" t="inlineStr">
        <is>
          <t>0</t>
        </is>
      </c>
    </row>
    <row r="8" hidden="1" ht="31.5" customFormat="1" customHeight="1" s="15">
      <c r="A8" s="1302" t="n"/>
      <c r="B8" s="1302" t="inlineStr">
        <is>
          <t>4544798200076</t>
        </is>
      </c>
      <c r="C8" s="1302" t="inlineStr">
        <is>
          <t>LABO+</t>
        </is>
      </c>
      <c r="D8" s="1302" t="inlineStr">
        <is>
          <t>LABO+  Sample Set</t>
        </is>
      </c>
      <c r="E8" s="1302" t="n"/>
      <c r="F8" s="1302" t="n"/>
      <c r="G8" s="1302" t="n">
        <v>5</v>
      </c>
      <c r="H8" s="1302" t="inlineStr">
        <is>
          <t>480</t>
        </is>
      </c>
      <c r="I8" s="1302" t="inlineStr">
        <is>
          <t>0</t>
        </is>
      </c>
    </row>
    <row r="9" hidden="1" ht="31.5" customFormat="1" customHeight="1" s="15">
      <c r="A9" s="1302" t="n"/>
      <c r="B9" s="1302" t="inlineStr">
        <is>
          <t>4544798200366</t>
        </is>
      </c>
      <c r="C9" s="1302" t="inlineStr">
        <is>
          <t>MOTHERMO</t>
        </is>
      </c>
      <c r="D9" s="1302" t="inlineStr">
        <is>
          <t>MOTHERMO  Re.vive Hair Serum</t>
        </is>
      </c>
      <c r="E9" s="1302" t="n"/>
      <c r="F9" s="1302" t="n"/>
      <c r="G9" s="1302" t="n">
        <v>5</v>
      </c>
      <c r="H9" s="1302" t="inlineStr">
        <is>
          <t>2730</t>
        </is>
      </c>
      <c r="I9" s="1302" t="inlineStr">
        <is>
          <t>0</t>
        </is>
      </c>
    </row>
    <row r="10" hidden="1" ht="31.5" customFormat="1" customHeight="1" s="15">
      <c r="A10" s="1302" t="n"/>
      <c r="B10" s="1302" t="n"/>
      <c r="C10" s="1302" t="inlineStr">
        <is>
          <t>EST LABO PRO</t>
        </is>
      </c>
      <c r="D10" s="1302" t="inlineStr">
        <is>
          <t>ESTLABO   PEEL  OFF  PACK  WHITE  SET СНЯТО С ПР-ВА</t>
        </is>
      </c>
      <c r="E10" s="1302" t="n"/>
      <c r="F10" s="1302" t="n"/>
      <c r="G10" s="1302" t="n">
        <v>54</v>
      </c>
      <c r="H10" s="1302" t="inlineStr">
        <is>
          <t>2730</t>
        </is>
      </c>
      <c r="I10" s="1302" t="inlineStr">
        <is>
          <t>0</t>
        </is>
      </c>
    </row>
    <row r="11" hidden="1" ht="31.5" customFormat="1" customHeight="1" s="15">
      <c r="A11" s="1302" t="n"/>
      <c r="B11" s="1302" t="inlineStr">
        <is>
          <t>4544798030819</t>
        </is>
      </c>
      <c r="C11" s="1302" t="inlineStr">
        <is>
          <t>EST LABO PRO</t>
        </is>
      </c>
      <c r="D11" s="1302" t="inlineStr">
        <is>
          <t>ESTLABO   FINISHING  ESSENCE</t>
        </is>
      </c>
      <c r="E11" s="1302" t="n"/>
      <c r="F11" s="1302" t="n"/>
      <c r="G11" s="1302" t="n">
        <v>54</v>
      </c>
      <c r="H11" s="1302" t="inlineStr">
        <is>
          <t>2600</t>
        </is>
      </c>
      <c r="I11" s="1302" t="inlineStr">
        <is>
          <t>0</t>
        </is>
      </c>
    </row>
    <row r="12" hidden="1" ht="31.5" customFormat="1" customHeight="1" s="15">
      <c r="A12" s="1302" t="n"/>
      <c r="B12" s="1302" t="inlineStr">
        <is>
          <t>4544798030604</t>
        </is>
      </c>
      <c r="C12" s="1302" t="inlineStr">
        <is>
          <t>EST LABO PRO</t>
        </is>
      </c>
      <c r="D12" s="1302" t="inlineStr">
        <is>
          <t>ESTLABO   ORIGINAL  MIX  OIL 300ml</t>
        </is>
      </c>
      <c r="E12" s="1302" t="n"/>
      <c r="F12" s="1302" t="n"/>
      <c r="G12" s="1302" t="n">
        <v>209</v>
      </c>
      <c r="H12" s="1302" t="n">
        <v>13455</v>
      </c>
      <c r="I12" s="1302" t="n">
        <v>0</v>
      </c>
    </row>
    <row r="13" hidden="1" ht="31.5" customFormat="1" customHeight="1" s="15">
      <c r="A13" s="1302" t="n"/>
      <c r="B13" s="1302" t="inlineStr">
        <is>
          <t>4544798030550</t>
        </is>
      </c>
      <c r="C13" s="1302" t="inlineStr">
        <is>
          <t>EST LABO PRO</t>
        </is>
      </c>
      <c r="D13" s="1302" t="inlineStr">
        <is>
          <t>ESTLABO   FRESHENER  LOTION</t>
        </is>
      </c>
      <c r="E13" s="1302" t="n"/>
      <c r="F13" s="1302" t="n"/>
      <c r="G13" s="1302" t="n">
        <v>32</v>
      </c>
      <c r="H13" s="1302" t="inlineStr">
        <is>
          <t>1300</t>
        </is>
      </c>
      <c r="I13" s="1302" t="inlineStr">
        <is>
          <t>0</t>
        </is>
      </c>
    </row>
    <row r="14" hidden="1" ht="31.5" customFormat="1" customHeight="1" s="15">
      <c r="A14" s="1302" t="n"/>
      <c r="B14" s="1302" t="inlineStr">
        <is>
          <t>4544798030390</t>
        </is>
      </c>
      <c r="C14" s="1302" t="inlineStr">
        <is>
          <t>EST LABO</t>
        </is>
      </c>
      <c r="D14" s="1302" t="inlineStr">
        <is>
          <t>ESTLABO   CLEANSING  OIL</t>
        </is>
      </c>
      <c r="E14" s="1302" t="n"/>
      <c r="F14" s="1302" t="n"/>
      <c r="G14" s="1302" t="n">
        <v>32</v>
      </c>
      <c r="H14" s="1302" t="inlineStr">
        <is>
          <t>2405</t>
        </is>
      </c>
      <c r="I14" s="1302" t="inlineStr">
        <is>
          <t>0</t>
        </is>
      </c>
    </row>
    <row r="15" hidden="1" ht="31.5" customFormat="1" customHeight="1" s="15">
      <c r="A15" s="1290" t="inlineStr">
        <is>
          <t>TOTAL</t>
        </is>
      </c>
      <c r="B15" s="1291" t="n"/>
      <c r="C15" s="1291" t="n"/>
      <c r="D15" s="1291" t="n"/>
      <c r="E15" s="1291" t="n"/>
      <c r="F15" s="1292" t="n"/>
      <c r="G15" s="1115" t="n"/>
      <c r="H15" s="1115" t="n"/>
      <c r="I15" s="1115" t="n"/>
    </row>
    <row r="16" hidden="1" ht="31.5" customFormat="1" customHeight="1" s="15">
      <c r="B16" s="14" t="n"/>
      <c r="G16" s="17" t="n"/>
      <c r="H16" s="17" t="n"/>
      <c r="I16" s="1293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303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303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 t="n">
        <v>52</v>
      </c>
      <c r="H19" s="84" t="n">
        <v>480</v>
      </c>
      <c r="I19" s="1303" t="n">
        <v>0</v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303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303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303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303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303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303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303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303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303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303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303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303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303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303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303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303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303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303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303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303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303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303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303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303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303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303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303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303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303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303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303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303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303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303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303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303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303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303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303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303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303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85" min="10" max="10"/>
    <col hidden="1" width="10.125" customWidth="1" style="7" min="11" max="12"/>
    <col width="10.125" customWidth="1" style="1285" min="13" max="14"/>
    <col width="9.375" customWidth="1" style="1285" min="15" max="15"/>
    <col width="13" customWidth="1" style="1182" min="16" max="16"/>
    <col width="14" customWidth="1" style="1182" min="17" max="17"/>
    <col width="27.125" customWidth="1" style="2" min="18" max="18"/>
    <col width="45.375" customWidth="1" style="1132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86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86">
      <c r="A2" s="1132" t="inlineStr">
        <is>
          <t>納品日</t>
        </is>
      </c>
      <c r="C2" s="1181" t="n"/>
      <c r="K2" s="1285" t="n"/>
      <c r="L2" s="1285" t="n"/>
    </row>
    <row r="3" ht="69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H3" s="1287" t="n"/>
      <c r="K3" s="1285" t="n"/>
      <c r="L3" s="1285" t="n"/>
    </row>
    <row r="4" ht="12" customHeight="1" s="1286">
      <c r="A4" s="1183" t="inlineStr">
        <is>
          <t>梱包情報提出期限</t>
        </is>
      </c>
      <c r="B4" s="1288" t="n"/>
      <c r="C4" s="1184" t="n"/>
      <c r="D4" s="1288" t="n"/>
      <c r="E4" s="1127" t="n"/>
      <c r="F4" s="1288" t="n"/>
      <c r="K4" s="1285" t="n"/>
      <c r="V4" s="1294" t="n"/>
    </row>
    <row r="5" ht="12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89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323" t="inlineStr">
        <is>
          <t>ケース数量</t>
        </is>
      </c>
      <c r="N5" s="1323" t="inlineStr">
        <is>
          <t>合計容積</t>
        </is>
      </c>
      <c r="O5" s="1323" t="inlineStr">
        <is>
          <t>合計重量</t>
        </is>
      </c>
      <c r="P5" s="1145" t="inlineStr">
        <is>
          <t>Unit N/W(kg)</t>
        </is>
      </c>
      <c r="Q5" s="1145" t="inlineStr">
        <is>
          <t>Total N/W(kg)</t>
        </is>
      </c>
      <c r="R5" s="1145" t="inlineStr">
        <is>
          <t>成分</t>
        </is>
      </c>
      <c r="S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97" t="n"/>
      <c r="H6" s="97" t="n"/>
      <c r="I6" s="97" t="n"/>
      <c r="J6" s="97" t="n"/>
      <c r="K6" s="1144" t="n"/>
      <c r="L6" s="1144" t="n"/>
      <c r="M6" s="1144" t="n"/>
      <c r="N6" s="1144" t="n"/>
      <c r="O6" s="1144" t="n"/>
      <c r="P6" s="1144" t="n"/>
      <c r="Q6" s="1324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93" t="n"/>
      <c r="K7" s="19" t="n"/>
      <c r="L7" s="19" t="n"/>
      <c r="M7" s="1293" t="n"/>
      <c r="N7" s="1293" t="n"/>
      <c r="O7" s="1293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93" t="n"/>
      <c r="K8" s="19" t="n"/>
      <c r="L8" s="19" t="n"/>
      <c r="M8" s="1293" t="n"/>
      <c r="N8" s="1293" t="n"/>
      <c r="O8" s="1293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25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26" t="inlineStr">
        <is>
          <t>ケース数量</t>
        </is>
      </c>
      <c r="N9" s="1326" t="inlineStr">
        <is>
          <t>合計容積</t>
        </is>
      </c>
      <c r="O9" s="1326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32">
      <c r="A10" s="1327" t="inlineStr">
        <is>
          <t>SAMPLE/TESTER TOTAL</t>
        </is>
      </c>
      <c r="B10" s="1291" t="n"/>
      <c r="C10" s="1291" t="n"/>
      <c r="D10" s="1291" t="n"/>
      <c r="E10" s="1291" t="n"/>
      <c r="F10" s="1292" t="n"/>
      <c r="G10" s="143" t="n"/>
      <c r="H10" s="143" t="n"/>
      <c r="I10" s="143" t="n"/>
      <c r="J10" s="143" t="n"/>
      <c r="K10" s="145" t="n"/>
      <c r="L10" s="145" t="n"/>
      <c r="M10" s="1323" t="n"/>
      <c r="N10" s="1323" t="n"/>
      <c r="O10" s="1323" t="n"/>
      <c r="P10" s="1145" t="n"/>
      <c r="Q10" s="1145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82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85" min="9" max="10"/>
    <col width="10.125" customWidth="1" style="7" min="11" max="12"/>
    <col width="10.125" customWidth="1" style="1285" min="13" max="14"/>
    <col width="9.375" customWidth="1" style="1285" min="15" max="15"/>
    <col width="13" customWidth="1" style="1182" min="16" max="16"/>
    <col width="14" customWidth="1" style="1182" min="17" max="17"/>
    <col width="27.125" customWidth="1" style="2" min="18" max="18"/>
    <col width="3.875" customWidth="1" style="2" min="19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K2" s="1285" t="n"/>
      <c r="L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K3" s="1285" t="n"/>
      <c r="L3" s="1285" t="n"/>
    </row>
    <row r="4" ht="12" customHeight="1" s="1286">
      <c r="A4" s="1132" t="inlineStr">
        <is>
          <t>梱包情報提出期限</t>
        </is>
      </c>
      <c r="C4" s="1190" t="n"/>
      <c r="E4" s="1186" t="n"/>
      <c r="K4" s="1285" t="n"/>
    </row>
    <row r="5" customFormat="1" s="1182">
      <c r="A5" s="1106" t="inlineStr">
        <is>
          <t>INV No.</t>
        </is>
      </c>
      <c r="B5" s="1106" t="inlineStr">
        <is>
          <t>Jan code</t>
        </is>
      </c>
      <c r="C5" s="1113" t="inlineStr">
        <is>
          <t>Brand name</t>
        </is>
      </c>
      <c r="D5" s="1106" t="inlineStr">
        <is>
          <t>Description of goods</t>
        </is>
      </c>
      <c r="E5" s="1106" t="inlineStr">
        <is>
          <t>Case Q'ty</t>
        </is>
      </c>
      <c r="F5" s="1106" t="inlineStr">
        <is>
          <t>LOT</t>
        </is>
      </c>
      <c r="G5" s="1111" t="inlineStr">
        <is>
          <t>Q'ty</t>
        </is>
      </c>
      <c r="H5" s="1108" t="inlineStr">
        <is>
          <t>仕入値</t>
        </is>
      </c>
      <c r="I5" s="1328" t="inlineStr">
        <is>
          <t>仕入値合計</t>
        </is>
      </c>
      <c r="J5" s="1329" t="n"/>
      <c r="K5" s="1103" t="inlineStr">
        <is>
          <t>ケース容積</t>
        </is>
      </c>
      <c r="L5" s="1103" t="inlineStr">
        <is>
          <t>ケース重量</t>
        </is>
      </c>
      <c r="M5" s="1330" t="inlineStr">
        <is>
          <t>ケース数量</t>
        </is>
      </c>
      <c r="N5" s="1330" t="inlineStr">
        <is>
          <t>合計容積</t>
        </is>
      </c>
      <c r="O5" s="1330" t="inlineStr">
        <is>
          <t>合計重量</t>
        </is>
      </c>
      <c r="P5" s="1102" t="inlineStr">
        <is>
          <t>Unit N/W(kg)</t>
        </is>
      </c>
      <c r="Q5" s="1102" t="inlineStr">
        <is>
          <t>Total N/W(kg)</t>
        </is>
      </c>
      <c r="R5" s="1102" t="inlineStr">
        <is>
          <t>成分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114" t="n"/>
      <c r="H6" s="1114" t="n"/>
      <c r="I6" s="1114" t="n"/>
      <c r="J6" s="1114" t="n"/>
      <c r="K6" s="1187" t="n"/>
      <c r="L6" s="1187" t="n"/>
      <c r="M6" s="1187" t="n"/>
      <c r="N6" s="1187" t="n"/>
      <c r="O6" s="1187" t="n"/>
      <c r="P6" s="1187" t="n"/>
      <c r="Q6" s="1331" t="n"/>
      <c r="R6" s="1105" t="n"/>
    </row>
    <row r="7" ht="20.1" customFormat="1" customHeight="1" s="15">
      <c r="B7" s="14" t="n"/>
      <c r="G7" s="17" t="n"/>
      <c r="H7" s="17" t="n"/>
      <c r="I7" s="1293" t="n"/>
      <c r="J7" s="1293" t="n"/>
      <c r="K7" s="19" t="n"/>
      <c r="L7" s="19" t="n"/>
      <c r="M7" s="1293" t="n"/>
      <c r="N7" s="1293" t="n"/>
      <c r="O7" s="1293" t="n"/>
      <c r="P7" s="14" t="n"/>
      <c r="Q7" s="14" t="n"/>
    </row>
    <row r="8" ht="28.5" customHeight="1" s="1286">
      <c r="A8" s="36" t="inlineStr">
        <is>
          <t>SAMPLE/TESTER ORDER</t>
        </is>
      </c>
    </row>
    <row r="9">
      <c r="A9" s="1106" t="inlineStr">
        <is>
          <t>INV No.</t>
        </is>
      </c>
      <c r="B9" s="1106" t="inlineStr">
        <is>
          <t>Jan code</t>
        </is>
      </c>
      <c r="C9" s="1113" t="inlineStr">
        <is>
          <t>Brand name</t>
        </is>
      </c>
      <c r="D9" s="1106" t="inlineStr">
        <is>
          <t>Description of goods</t>
        </is>
      </c>
      <c r="E9" s="1106" t="inlineStr">
        <is>
          <t>Case Q'ty</t>
        </is>
      </c>
      <c r="F9" s="1106" t="inlineStr">
        <is>
          <t>LOT</t>
        </is>
      </c>
      <c r="G9" s="1111" t="inlineStr">
        <is>
          <t>Q'ty</t>
        </is>
      </c>
      <c r="H9" s="1108" t="inlineStr">
        <is>
          <t>仕入値</t>
        </is>
      </c>
      <c r="I9" s="1328" t="inlineStr">
        <is>
          <t>仕入値合計</t>
        </is>
      </c>
      <c r="J9" s="1332" t="n"/>
    </row>
    <row r="10" ht="20.1" customFormat="1" customHeight="1" s="15">
      <c r="A10" s="1302" t="n"/>
      <c r="B10" s="1302" t="n"/>
      <c r="C10" s="1302" t="inlineStr">
        <is>
          <t>McCoy TESTER</t>
        </is>
      </c>
      <c r="D10" s="1302" t="inlineStr">
        <is>
          <t>《McCoy》Dolcet Body Make Leggings M size  TESTER(N.C.V)</t>
        </is>
      </c>
      <c r="E10" s="1302" t="n"/>
      <c r="F10" s="1302" t="n"/>
      <c r="G10" s="1302" t="n">
        <v>4</v>
      </c>
      <c r="H10" s="1302" t="inlineStr">
        <is>
          <t>0</t>
        </is>
      </c>
      <c r="I10" s="1302" t="inlineStr">
        <is>
          <t>0</t>
        </is>
      </c>
    </row>
    <row r="11">
      <c r="A11" s="1302" t="n"/>
      <c r="B11" s="1302" t="n"/>
      <c r="C11" s="1302" t="inlineStr">
        <is>
          <t>McCoy TESTER</t>
        </is>
      </c>
      <c r="D11" s="1302" t="inlineStr">
        <is>
          <t>《McCoy》McCELLRIE Pique 30g TESTER(N.C.V)</t>
        </is>
      </c>
      <c r="E11" s="1302" t="n"/>
      <c r="F11" s="1302" t="inlineStr">
        <is>
          <t>100</t>
        </is>
      </c>
      <c r="G11" s="1302" t="n">
        <v>4</v>
      </c>
      <c r="H11" s="1302" t="inlineStr">
        <is>
          <t>0</t>
        </is>
      </c>
      <c r="I11" s="1302" t="inlineStr">
        <is>
          <t>0</t>
        </is>
      </c>
    </row>
    <row r="12" ht="26.1" customHeight="1" s="1286">
      <c r="A12" s="1302" t="n"/>
      <c r="B12" s="1302" t="n"/>
      <c r="C12" s="1302" t="inlineStr">
        <is>
          <t>McCoy TESTER</t>
        </is>
      </c>
      <c r="D12" s="1302" t="inlineStr">
        <is>
          <t>《McCoy》McCELLRIE CARNIVAL EYE CARE ESSENCE 2.7ml TESTER(N.C.V)</t>
        </is>
      </c>
      <c r="E12" s="1302" t="n"/>
      <c r="F12" s="1302" t="n"/>
      <c r="G12" s="1302" t="n">
        <v>4</v>
      </c>
      <c r="H12" s="1302" t="inlineStr">
        <is>
          <t>0</t>
        </is>
      </c>
      <c r="I12" s="1302" t="inlineStr">
        <is>
          <t>0</t>
        </is>
      </c>
    </row>
    <row r="13" ht="26.1" customHeight="1" s="1286">
      <c r="A13" s="1187" t="inlineStr">
        <is>
          <t>TOTAL</t>
        </is>
      </c>
      <c r="B13" s="1297" t="n"/>
      <c r="C13" s="1297" t="n"/>
      <c r="D13" s="1297" t="n"/>
      <c r="E13" s="1297" t="n"/>
      <c r="F13" s="1298" t="n"/>
      <c r="G13" s="1114" t="n">
        <v>12</v>
      </c>
      <c r="H13" s="1114" t="n">
        <v>0</v>
      </c>
      <c r="I13" s="1114" t="n">
        <v>0</v>
      </c>
      <c r="J13" s="1114" t="n"/>
      <c r="K13" s="1187" t="n"/>
      <c r="L13" s="1187" t="n"/>
      <c r="M13" s="1187" t="n"/>
      <c r="N13" s="1187" t="n"/>
      <c r="O13" s="1187" t="n"/>
      <c r="P13" s="1187" t="n"/>
      <c r="Q13" s="1331" t="n"/>
      <c r="R13" s="1105" t="n"/>
    </row>
    <row r="14"/>
    <row r="15">
      <c r="G15" s="1107" t="inlineStr">
        <is>
          <t>合計個数</t>
        </is>
      </c>
    </row>
    <row r="16">
      <c r="G16" s="1111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86">
      <c r="A2" s="1191" t="inlineStr">
        <is>
          <t>KSユーラシア様　納品情報シート</t>
        </is>
      </c>
    </row>
    <row r="3" ht="19.5" customHeight="1" s="1286">
      <c r="A3" s="1191" t="n"/>
      <c r="B3" s="1191" t="n"/>
      <c r="C3" s="1191" t="n"/>
      <c r="D3" s="1191" t="n"/>
      <c r="E3" s="1191" t="n"/>
      <c r="F3" s="1191" t="n"/>
      <c r="G3" s="1191" t="n"/>
      <c r="H3" s="1191" t="n"/>
      <c r="I3" s="1191" t="n"/>
    </row>
    <row r="4">
      <c r="A4" s="1333" t="inlineStr">
        <is>
          <t>梱包情報締切：</t>
        </is>
      </c>
      <c r="F4" s="1310" t="n"/>
      <c r="G4" s="1334" t="inlineStr">
        <is>
          <t>ご発注日：</t>
        </is>
      </c>
      <c r="H4" s="1298" t="n"/>
      <c r="I4" s="151" t="n"/>
      <c r="J4" s="30" t="inlineStr">
        <is>
          <t>◀</t>
        </is>
      </c>
      <c r="K4" s="30" t="n"/>
    </row>
    <row r="5">
      <c r="A5" s="1305" t="n"/>
      <c r="B5" s="1305" t="n"/>
      <c r="C5" s="1305" t="n"/>
      <c r="D5" s="1305" t="n"/>
      <c r="E5" s="1305" t="n"/>
      <c r="F5" s="1312" t="n"/>
      <c r="G5" s="1335" t="inlineStr">
        <is>
          <t>納品必着日：</t>
        </is>
      </c>
      <c r="H5" s="1336" t="n"/>
      <c r="I5" s="160" t="n"/>
      <c r="J5" s="30" t="inlineStr">
        <is>
          <t>◀</t>
        </is>
      </c>
    </row>
    <row r="6">
      <c r="A6" s="1337" t="inlineStr">
        <is>
          <t>納品先ご住所</t>
        </is>
      </c>
      <c r="B6" s="1336" t="n"/>
      <c r="C6" s="1338" t="inlineStr">
        <is>
          <t>飯野港運株式会社
京都府舞鶴市松陰１８－７
営業課　谷口様
TEL: 0773-75-5371
FAX: 0773-75-5681</t>
        </is>
      </c>
      <c r="D6" s="1339" t="n"/>
      <c r="E6" s="1339" t="n"/>
      <c r="F6" s="1339" t="n"/>
      <c r="G6" s="1339" t="n"/>
      <c r="H6" s="1339" t="n"/>
      <c r="I6" s="1336" t="n"/>
      <c r="J6" s="1203" t="inlineStr">
        <is>
          <t>◀</t>
        </is>
      </c>
    </row>
    <row r="7">
      <c r="A7" s="1340" t="n"/>
      <c r="B7" s="1310" t="n"/>
      <c r="C7" s="1340" t="n"/>
      <c r="I7" s="1310" t="n"/>
      <c r="J7" s="1309" t="n"/>
    </row>
    <row r="8">
      <c r="A8" s="1340" t="n"/>
      <c r="B8" s="1310" t="n"/>
      <c r="C8" s="1340" t="n"/>
      <c r="I8" s="1310" t="n"/>
      <c r="J8" s="1309" t="n"/>
    </row>
    <row r="9">
      <c r="A9" s="1340" t="n"/>
      <c r="B9" s="1310" t="n"/>
      <c r="C9" s="1340" t="n"/>
      <c r="I9" s="1310" t="n"/>
      <c r="J9" s="1309" t="n"/>
    </row>
    <row r="10">
      <c r="A10" s="1340" t="n"/>
      <c r="B10" s="1310" t="n"/>
      <c r="C10" s="1340" t="n"/>
      <c r="I10" s="1310" t="n"/>
      <c r="J10" s="1309" t="n"/>
    </row>
    <row r="11" hidden="1" s="1286">
      <c r="A11" s="1341" t="n"/>
      <c r="B11" s="1312" t="n"/>
      <c r="C11" s="1341" t="n"/>
      <c r="D11" s="1305" t="n"/>
      <c r="E11" s="1305" t="n"/>
      <c r="F11" s="1305" t="n"/>
      <c r="G11" s="1305" t="n"/>
      <c r="H11" s="1305" t="n"/>
      <c r="I11" s="1312" t="n"/>
      <c r="J11" s="1309" t="n"/>
    </row>
    <row r="12" ht="18.75" customHeight="1" s="1286">
      <c r="A12" s="1342" t="inlineStr">
        <is>
          <t>対応内容</t>
        </is>
      </c>
      <c r="B12" s="1343" t="inlineStr">
        <is>
          <t>必要なご対応に
チェックをお願いいたします。⇒</t>
        </is>
      </c>
      <c r="C12" s="1339" t="n"/>
      <c r="D12" s="1339" t="n"/>
      <c r="E12" s="1336" t="n"/>
      <c r="F12" s="161" t="inlineStr">
        <is>
          <t>☑</t>
        </is>
      </c>
      <c r="G12" s="1200" t="inlineStr">
        <is>
          <t>商品へのロシア語ラベルシール貼付</t>
        </is>
      </c>
      <c r="H12" s="1339" t="n"/>
      <c r="I12" s="1336" t="n"/>
      <c r="J12" s="30" t="inlineStr">
        <is>
          <t>◀</t>
        </is>
      </c>
    </row>
    <row r="13">
      <c r="A13" s="1344" t="n"/>
      <c r="B13" s="1340" t="n"/>
      <c r="E13" s="1310" t="n"/>
      <c r="F13" s="161" t="inlineStr">
        <is>
          <t>☑</t>
        </is>
      </c>
      <c r="G13" s="1200" t="inlineStr">
        <is>
          <t>段ボールへのケースマーク貼付</t>
        </is>
      </c>
      <c r="H13" s="1339" t="n"/>
      <c r="I13" s="1336" t="n"/>
      <c r="J13" s="30" t="inlineStr">
        <is>
          <t>◀</t>
        </is>
      </c>
    </row>
    <row r="14">
      <c r="A14" s="1344" t="n"/>
      <c r="B14" s="1340" t="n"/>
      <c r="E14" s="1310" t="n"/>
      <c r="F14" s="161" t="inlineStr">
        <is>
          <t>☑</t>
        </is>
      </c>
      <c r="G14" s="1200" t="inlineStr">
        <is>
          <t>梱包リスト作成</t>
        </is>
      </c>
      <c r="H14" s="1339" t="n"/>
      <c r="I14" s="1336" t="n"/>
      <c r="J14" s="30" t="inlineStr">
        <is>
          <t>◀</t>
        </is>
      </c>
    </row>
    <row r="15">
      <c r="A15" s="1345" t="n"/>
      <c r="B15" s="1341" t="n"/>
      <c r="C15" s="1305" t="n"/>
      <c r="D15" s="1305" t="n"/>
      <c r="E15" s="1312" t="n"/>
      <c r="F15" s="161" t="inlineStr">
        <is>
          <t>☑</t>
        </is>
      </c>
      <c r="G15" s="1346" t="inlineStr">
        <is>
          <t>伝票追跡番号のご共有</t>
        </is>
      </c>
      <c r="H15" s="1297" t="n"/>
      <c r="I15" s="1347" t="n"/>
      <c r="J15" s="30" t="inlineStr">
        <is>
          <t>◀</t>
        </is>
      </c>
    </row>
    <row r="16">
      <c r="A16" s="1337" t="inlineStr">
        <is>
          <t>備考</t>
        </is>
      </c>
      <c r="B16" s="1348" t="n"/>
      <c r="C16" s="1339" t="n"/>
      <c r="D16" s="1339" t="n"/>
      <c r="E16" s="1339" t="n"/>
      <c r="F16" s="1339" t="n"/>
      <c r="G16" s="1339" t="n"/>
      <c r="H16" s="1339" t="n"/>
      <c r="I16" s="1336" t="n"/>
      <c r="J16" s="31" t="n"/>
    </row>
    <row r="17">
      <c r="A17" s="1344" t="n"/>
      <c r="B17" s="1340" t="n"/>
      <c r="I17" s="1310" t="n"/>
    </row>
    <row r="18">
      <c r="A18" s="1344" t="n"/>
      <c r="B18" s="1340" t="n"/>
      <c r="I18" s="1310" t="n"/>
    </row>
    <row r="19">
      <c r="A19" s="1345" t="n"/>
      <c r="B19" s="1341" t="n"/>
      <c r="C19" s="1305" t="n"/>
      <c r="D19" s="1305" t="n"/>
      <c r="E19" s="1305" t="n"/>
      <c r="F19" s="1305" t="n"/>
      <c r="G19" s="1305" t="n"/>
      <c r="H19" s="1305" t="n"/>
      <c r="I19" s="1312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2025-09-16T15:08:20Z</dcterms:modified>
  <cp:lastModifiedBy>aoi kuwamura</cp:lastModifiedBy>
  <cp:lastPrinted>2025-08-28T04:14:29Z</cp:lastPrinted>
</cp:coreProperties>
</file>