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37D87296-30A2-4496-9EFF-9281424B77C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累計計算用" sheetId="50" r:id="rId1"/>
    <sheet name="R&amp;C" sheetId="37" r:id="rId2"/>
    <sheet name="NIPPONIKA" sheetId="52" r:id="rId3"/>
    <sheet name="YAMATO" sheetId="48" r:id="rId4"/>
    <sheet name="YAMATO2308~2407 " sheetId="38" r:id="rId5"/>
  </sheets>
  <definedNames>
    <definedName name="_xlnm._FilterDatabase" localSheetId="2" hidden="1">NIPPONIKA!$A$1:$D$275</definedName>
    <definedName name="_xlnm._FilterDatabase" localSheetId="1" hidden="1">'R&amp;C'!$A$1:$D$275</definedName>
    <definedName name="_xlnm.Print_Area" localSheetId="2">NIPPONIKA!$A$1:$D$275</definedName>
    <definedName name="_xlnm.Print_Area" localSheetId="1">'R&amp;C'!$A$1:$D$275</definedName>
    <definedName name="_xlnm.Print_Area" localSheetId="3">YAMATO!$A$1:$D$30</definedName>
    <definedName name="_xlnm.Print_Area" localSheetId="4">'YAMATO2308~2407 '!$A$1:$H$30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2" i="52" l="1"/>
  <c r="E239" i="52"/>
  <c r="E236" i="52"/>
  <c r="D229" i="52"/>
  <c r="D230" i="52" s="1"/>
  <c r="D228" i="52"/>
  <c r="F227" i="52"/>
  <c r="E227" i="52"/>
  <c r="D227" i="52"/>
  <c r="D221" i="52"/>
  <c r="D197" i="52"/>
  <c r="D198" i="52" s="1"/>
  <c r="D195" i="52"/>
  <c r="D196" i="52" s="1"/>
  <c r="D193" i="52"/>
  <c r="D194" i="52" s="1"/>
  <c r="D191" i="52"/>
  <c r="D187" i="52"/>
  <c r="D188" i="52" s="1"/>
  <c r="D185" i="52"/>
  <c r="D186" i="52" s="1"/>
  <c r="D183" i="52"/>
  <c r="D184" i="52" s="1"/>
  <c r="D181" i="52"/>
  <c r="D179" i="52"/>
  <c r="D180" i="52" s="1"/>
  <c r="D177" i="52"/>
  <c r="D178" i="52" s="1"/>
  <c r="D175" i="52"/>
  <c r="D176" i="52" s="1"/>
  <c r="D174" i="52"/>
  <c r="D173" i="52"/>
  <c r="D171" i="52"/>
  <c r="D172" i="52" s="1"/>
  <c r="D169" i="52"/>
  <c r="D170" i="52" s="1"/>
  <c r="D167" i="52"/>
  <c r="D168" i="52" s="1"/>
  <c r="D165" i="52"/>
  <c r="D163" i="52"/>
  <c r="D164" i="52" s="1"/>
  <c r="D161" i="52"/>
  <c r="D162" i="52" s="1"/>
  <c r="D159" i="52"/>
  <c r="D160" i="52" s="1"/>
  <c r="D158" i="52"/>
  <c r="D157" i="52"/>
  <c r="D155" i="52"/>
  <c r="D156" i="52" s="1"/>
  <c r="D153" i="52"/>
  <c r="D154" i="52" s="1"/>
  <c r="D151" i="52"/>
  <c r="D152" i="52" s="1"/>
  <c r="D149" i="52"/>
  <c r="D147" i="52"/>
  <c r="D148" i="52" s="1"/>
  <c r="D145" i="52"/>
  <c r="D146" i="52" s="1"/>
  <c r="I143" i="52"/>
  <c r="D143" i="52"/>
  <c r="D144" i="52" s="1"/>
  <c r="I142" i="52"/>
  <c r="E142" i="52"/>
  <c r="D142" i="52"/>
  <c r="G137" i="52" s="1"/>
  <c r="F141" i="52"/>
  <c r="E141" i="52"/>
  <c r="D141" i="52"/>
  <c r="D140" i="52"/>
  <c r="D139" i="52"/>
  <c r="D133" i="52"/>
  <c r="D222" i="52" s="1"/>
  <c r="D132" i="52"/>
  <c r="D131" i="52"/>
  <c r="D130" i="52"/>
  <c r="D129" i="52"/>
  <c r="D128" i="52"/>
  <c r="D127" i="52"/>
  <c r="D126" i="52"/>
  <c r="D125" i="52"/>
  <c r="D124" i="52"/>
  <c r="D192" i="52" s="1"/>
  <c r="D123" i="52"/>
  <c r="D122" i="52"/>
  <c r="D121" i="52"/>
  <c r="D120" i="52"/>
  <c r="D119" i="52"/>
  <c r="D117" i="52"/>
  <c r="D116" i="52"/>
  <c r="D182" i="52" s="1"/>
  <c r="D115" i="52"/>
  <c r="D114" i="52"/>
  <c r="D113" i="52"/>
  <c r="D112" i="52"/>
  <c r="D111" i="52"/>
  <c r="D110" i="52"/>
  <c r="D109" i="52"/>
  <c r="D108" i="52"/>
  <c r="D166" i="52" s="1"/>
  <c r="D107" i="52"/>
  <c r="D106" i="52"/>
  <c r="D105" i="52"/>
  <c r="D104" i="52"/>
  <c r="D103" i="52"/>
  <c r="D100" i="52"/>
  <c r="D99" i="52"/>
  <c r="D98" i="52"/>
  <c r="D150" i="52" s="1"/>
  <c r="D97" i="52"/>
  <c r="H96" i="52"/>
  <c r="E96" i="52"/>
  <c r="D96" i="52"/>
  <c r="G96" i="52" s="1"/>
  <c r="D95" i="52"/>
  <c r="D94" i="52"/>
  <c r="D93" i="52"/>
  <c r="D92" i="52"/>
  <c r="D91" i="52"/>
  <c r="D90" i="52"/>
  <c r="D89" i="52"/>
  <c r="D88" i="52"/>
  <c r="D87" i="52"/>
  <c r="D86" i="52"/>
  <c r="D85" i="52"/>
  <c r="D84" i="52"/>
  <c r="D83" i="52"/>
  <c r="D82" i="52"/>
  <c r="D81" i="52"/>
  <c r="D80" i="52"/>
  <c r="D79" i="52"/>
  <c r="D78" i="52"/>
  <c r="D77" i="52"/>
  <c r="D76" i="52"/>
  <c r="D75" i="52"/>
  <c r="D74" i="52"/>
  <c r="D73" i="52"/>
  <c r="D72" i="52"/>
  <c r="D71" i="52"/>
  <c r="D70" i="52"/>
  <c r="D69" i="52"/>
  <c r="D68" i="52"/>
  <c r="D67" i="52"/>
  <c r="D66" i="52"/>
  <c r="D65" i="52"/>
  <c r="D64" i="52"/>
  <c r="D63" i="52"/>
  <c r="D62" i="52"/>
  <c r="D61" i="52"/>
  <c r="D60" i="52"/>
  <c r="D59" i="52"/>
  <c r="D58" i="52"/>
  <c r="D57" i="52"/>
  <c r="D55" i="52"/>
  <c r="D53" i="52"/>
  <c r="D51" i="52"/>
  <c r="D47" i="52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F9" i="52"/>
  <c r="E9" i="52"/>
  <c r="D9" i="52"/>
  <c r="D8" i="52"/>
  <c r="E7" i="52"/>
  <c r="D7" i="52"/>
  <c r="D6" i="52"/>
  <c r="D5" i="52"/>
  <c r="D4" i="52"/>
  <c r="D3" i="52"/>
  <c r="F142" i="52" l="1"/>
  <c r="I142" i="37" l="1"/>
  <c r="I143" i="37"/>
  <c r="D142" i="37"/>
  <c r="G137" i="37" s="1"/>
  <c r="H7" i="38"/>
  <c r="D43" i="37" l="1"/>
  <c r="G25" i="38" l="1"/>
  <c r="D6" i="48" l="1"/>
  <c r="D3" i="48"/>
  <c r="D16" i="50"/>
  <c r="D14" i="50"/>
  <c r="B13" i="50"/>
  <c r="D18" i="50" s="1"/>
  <c r="D9" i="50"/>
  <c r="D8" i="50"/>
  <c r="D7" i="50"/>
  <c r="D6" i="50"/>
  <c r="D5" i="50"/>
  <c r="D4" i="50"/>
  <c r="D3" i="50"/>
  <c r="D2" i="50"/>
  <c r="D1" i="50"/>
  <c r="D73" i="37" l="1"/>
  <c r="F9" i="37" l="1"/>
  <c r="G242" i="37"/>
  <c r="D7" i="48" l="1"/>
  <c r="D75" i="37" l="1"/>
  <c r="E239" i="37" l="1"/>
  <c r="E236" i="37"/>
  <c r="H6" i="38" l="1"/>
  <c r="C28" i="48" l="1"/>
  <c r="H14" i="48"/>
  <c r="D13" i="48"/>
  <c r="D12" i="48"/>
  <c r="D11" i="48"/>
  <c r="D10" i="48"/>
  <c r="D5" i="48"/>
  <c r="D4" i="48"/>
  <c r="E4" i="48" l="1"/>
  <c r="E7" i="48"/>
  <c r="L14" i="38"/>
  <c r="G14" i="38"/>
  <c r="D8" i="48" l="1"/>
  <c r="D9" i="48" s="1"/>
  <c r="D90" i="37" l="1"/>
  <c r="D81" i="37"/>
  <c r="D83" i="37"/>
  <c r="D87" i="37"/>
  <c r="D89" i="37"/>
  <c r="D15" i="37"/>
  <c r="D7" i="37"/>
  <c r="G7" i="38" l="1"/>
  <c r="G5" i="38" l="1"/>
  <c r="G8" i="38" s="1"/>
  <c r="G9" i="38" s="1"/>
  <c r="D82" i="37" l="1"/>
  <c r="H3" i="38" l="1"/>
  <c r="F5" i="38" l="1"/>
  <c r="E7" i="38"/>
  <c r="F7" i="38"/>
  <c r="F25" i="38" s="1"/>
  <c r="D5" i="38"/>
  <c r="E5" i="38"/>
  <c r="H5" i="38" l="1"/>
  <c r="F8" i="38"/>
  <c r="D85" i="37" l="1"/>
  <c r="D84" i="37"/>
  <c r="D86" i="37" l="1"/>
  <c r="E141" i="37" l="1"/>
  <c r="E142" i="37" s="1"/>
  <c r="F14" i="38" l="1"/>
  <c r="D88" i="37" l="1"/>
  <c r="D221" i="37" l="1"/>
  <c r="D141" i="37" l="1"/>
  <c r="D4" i="38" l="1"/>
  <c r="D140" i="37" l="1"/>
  <c r="D115" i="37"/>
  <c r="D97" i="37"/>
  <c r="D17" i="37"/>
  <c r="D76" i="37"/>
  <c r="D74" i="37"/>
  <c r="D69" i="37"/>
  <c r="D71" i="37"/>
  <c r="D77" i="37"/>
  <c r="D78" i="37"/>
  <c r="D79" i="37"/>
  <c r="D91" i="37"/>
  <c r="D127" i="37"/>
  <c r="D128" i="37"/>
  <c r="D129" i="37"/>
  <c r="D130" i="37"/>
  <c r="D131" i="37"/>
  <c r="D132" i="37"/>
  <c r="D72" i="37"/>
  <c r="D92" i="37"/>
  <c r="G4" i="38"/>
  <c r="D80" i="37"/>
  <c r="D61" i="37"/>
  <c r="D63" i="37"/>
  <c r="D67" i="37"/>
  <c r="D65" i="37"/>
  <c r="F4" i="38"/>
  <c r="D7" i="38"/>
  <c r="E25" i="38"/>
  <c r="H10" i="38"/>
  <c r="H11" i="38"/>
  <c r="H12" i="38"/>
  <c r="H13" i="38"/>
  <c r="D14" i="38"/>
  <c r="E14" i="38"/>
  <c r="C28" i="38"/>
  <c r="D3" i="37"/>
  <c r="D9" i="37"/>
  <c r="E9" i="37"/>
  <c r="D13" i="37"/>
  <c r="E7" i="37"/>
  <c r="D21" i="37"/>
  <c r="D19" i="37"/>
  <c r="D23" i="37"/>
  <c r="D27" i="37"/>
  <c r="D25" i="37"/>
  <c r="D33" i="37"/>
  <c r="D35" i="37"/>
  <c r="D29" i="37"/>
  <c r="D39" i="37"/>
  <c r="D41" i="37"/>
  <c r="D37" i="37"/>
  <c r="D45" i="37"/>
  <c r="D47" i="37"/>
  <c r="D93" i="37"/>
  <c r="D57" i="37"/>
  <c r="D53" i="37"/>
  <c r="D59" i="37"/>
  <c r="D66" i="37"/>
  <c r="D121" i="37"/>
  <c r="D100" i="37"/>
  <c r="D104" i="37"/>
  <c r="D103" i="37"/>
  <c r="D106" i="37"/>
  <c r="D105" i="37"/>
  <c r="D107" i="37"/>
  <c r="D109" i="37"/>
  <c r="D133" i="37"/>
  <c r="D222" i="37" s="1"/>
  <c r="D110" i="37"/>
  <c r="D112" i="37"/>
  <c r="D120" i="37"/>
  <c r="D111" i="37"/>
  <c r="D114" i="37"/>
  <c r="D116" i="37"/>
  <c r="D139" i="37"/>
  <c r="D119" i="37"/>
  <c r="D117" i="37"/>
  <c r="D113" i="37"/>
  <c r="D122" i="37"/>
  <c r="D124" i="37"/>
  <c r="D126" i="37"/>
  <c r="D125" i="37"/>
  <c r="D95" i="37"/>
  <c r="D123" i="37"/>
  <c r="D108" i="37"/>
  <c r="D98" i="37"/>
  <c r="D99" i="37"/>
  <c r="H4" i="38" l="1"/>
  <c r="D12" i="37"/>
  <c r="H96" i="37"/>
  <c r="F141" i="37"/>
  <c r="D25" i="38"/>
  <c r="D29" i="38" s="1"/>
  <c r="I7" i="38"/>
  <c r="F9" i="38"/>
  <c r="E96" i="37"/>
  <c r="D94" i="37"/>
  <c r="D62" i="37"/>
  <c r="D70" i="37"/>
  <c r="D163" i="37"/>
  <c r="D164" i="37" s="1"/>
  <c r="D34" i="37"/>
  <c r="D169" i="37"/>
  <c r="D170" i="37" s="1"/>
  <c r="D161" i="37"/>
  <c r="D162" i="37" s="1"/>
  <c r="D159" i="37"/>
  <c r="D160" i="37" s="1"/>
  <c r="D11" i="37"/>
  <c r="D68" i="37"/>
  <c r="D64" i="37"/>
  <c r="D177" i="37"/>
  <c r="D178" i="37" s="1"/>
  <c r="D58" i="37"/>
  <c r="D149" i="37"/>
  <c r="D150" i="37" s="1"/>
  <c r="D4" i="37"/>
  <c r="D44" i="37"/>
  <c r="D153" i="37"/>
  <c r="D154" i="37" s="1"/>
  <c r="D10" i="37"/>
  <c r="D157" i="37"/>
  <c r="D158" i="37" s="1"/>
  <c r="D60" i="37"/>
  <c r="D55" i="37"/>
  <c r="D51" i="37"/>
  <c r="D46" i="37"/>
  <c r="D38" i="37"/>
  <c r="D42" i="37"/>
  <c r="D40" i="37"/>
  <c r="D36" i="37"/>
  <c r="D26" i="37"/>
  <c r="D28" i="37"/>
  <c r="D20" i="37"/>
  <c r="D22" i="37"/>
  <c r="D16" i="37"/>
  <c r="D18" i="37"/>
  <c r="D8" i="37"/>
  <c r="D14" i="37"/>
  <c r="D30" i="37"/>
  <c r="D24" i="37"/>
  <c r="D165" i="37"/>
  <c r="D166" i="37" s="1"/>
  <c r="D195" i="37"/>
  <c r="D196" i="37" s="1"/>
  <c r="D175" i="37"/>
  <c r="D176" i="37" s="1"/>
  <c r="D155" i="37"/>
  <c r="D156" i="37" s="1"/>
  <c r="D171" i="37"/>
  <c r="D172" i="37" s="1"/>
  <c r="D197" i="37"/>
  <c r="D198" i="37" s="1"/>
  <c r="D181" i="37"/>
  <c r="D182" i="37" s="1"/>
  <c r="D5" i="37"/>
  <c r="D167" i="37"/>
  <c r="D168" i="37" s="1"/>
  <c r="D183" i="37"/>
  <c r="D184" i="37" s="1"/>
  <c r="D179" i="37"/>
  <c r="D180" i="37" s="1"/>
  <c r="D173" i="37"/>
  <c r="D174" i="37" s="1"/>
  <c r="D185" i="37"/>
  <c r="D186" i="37" s="1"/>
  <c r="D193" i="37"/>
  <c r="D194" i="37" s="1"/>
  <c r="I4" i="38"/>
  <c r="E8" i="38"/>
  <c r="E9" i="38" s="1"/>
  <c r="D8" i="38"/>
  <c r="D9" i="38" l="1"/>
  <c r="H8" i="38"/>
  <c r="D191" i="37"/>
  <c r="D192" i="37" s="1"/>
  <c r="D187" i="37"/>
  <c r="D188" i="37" s="1"/>
  <c r="D96" i="37"/>
  <c r="G96" i="37" s="1"/>
  <c r="F142" i="37" s="1"/>
  <c r="E227" i="37"/>
  <c r="F227" i="37" s="1"/>
  <c r="D6" i="37"/>
  <c r="H9" i="38"/>
  <c r="D151" i="37"/>
  <c r="D152" i="37" s="1"/>
  <c r="D147" i="37"/>
  <c r="D148" i="37" s="1"/>
  <c r="D145" i="37"/>
  <c r="D146" i="37" s="1"/>
  <c r="D143" i="37" l="1"/>
  <c r="D144" i="37" s="1"/>
  <c r="D227" i="37"/>
  <c r="D228" i="37" s="1"/>
  <c r="D229" i="37" l="1"/>
  <c r="D230" i="37" s="1"/>
</calcChain>
</file>

<file path=xl/sharedStrings.xml><?xml version="1.0" encoding="utf-8"?>
<sst xmlns="http://schemas.openxmlformats.org/spreadsheetml/2006/main" count="467" uniqueCount="79">
  <si>
    <t>ロイヤルコスメチックス社向け　売上表</t>
    <rPh sb="11" eb="12">
      <t>シャ</t>
    </rPh>
    <rPh sb="12" eb="13">
      <t>ム</t>
    </rPh>
    <rPh sb="15" eb="17">
      <t>ウリアゲ</t>
    </rPh>
    <rPh sb="17" eb="18">
      <t>ヒョウ</t>
    </rPh>
    <phoneticPr fontId="3"/>
  </si>
  <si>
    <t>出荷日</t>
    <rPh sb="0" eb="3">
      <t>シュッカビ</t>
    </rPh>
    <phoneticPr fontId="4"/>
  </si>
  <si>
    <t>合計</t>
    <rPh sb="0" eb="2">
      <t>ゴウケイ</t>
    </rPh>
    <phoneticPr fontId="8"/>
  </si>
  <si>
    <t>仕入</t>
  </si>
  <si>
    <t>Total</t>
    <phoneticPr fontId="4"/>
  </si>
  <si>
    <t>税込</t>
    <rPh sb="0" eb="2">
      <t>ゼイコ</t>
    </rPh>
    <phoneticPr fontId="4"/>
  </si>
  <si>
    <t>輸送費(FREIGHT)</t>
    <rPh sb="0" eb="3">
      <t>ユソウヒ</t>
    </rPh>
    <phoneticPr fontId="4"/>
  </si>
  <si>
    <t>輸送費込みTotal</t>
    <rPh sb="0" eb="3">
      <t>ユソウヒ</t>
    </rPh>
    <rPh sb="3" eb="4">
      <t>コ</t>
    </rPh>
    <phoneticPr fontId="4"/>
  </si>
  <si>
    <t>売上</t>
  </si>
  <si>
    <t>輸送費込み請求金額</t>
    <rPh sb="0" eb="3">
      <t>ユソウヒ</t>
    </rPh>
    <rPh sb="3" eb="4">
      <t>コ</t>
    </rPh>
    <rPh sb="5" eb="7">
      <t>セイキュウ</t>
    </rPh>
    <rPh sb="7" eb="9">
      <t>キンガク</t>
    </rPh>
    <phoneticPr fontId="3"/>
  </si>
  <si>
    <t>KS/センコン総合利益</t>
    <rPh sb="7" eb="9">
      <t>ソウゴウ</t>
    </rPh>
    <rPh sb="9" eb="11">
      <t>リエキ</t>
    </rPh>
    <phoneticPr fontId="4"/>
  </si>
  <si>
    <t>センコン
利益</t>
    <rPh sb="5" eb="7">
      <t>リエキ</t>
    </rPh>
    <phoneticPr fontId="4"/>
  </si>
  <si>
    <t>センコン利益(FLOUVEIL,CBON)</t>
    <rPh sb="4" eb="6">
      <t>リエキ</t>
    </rPh>
    <phoneticPr fontId="4"/>
  </si>
  <si>
    <t>センコン利益率(FLOUVEIL,CBON)</t>
    <rPh sb="4" eb="6">
      <t>リエキ</t>
    </rPh>
    <rPh sb="6" eb="7">
      <t>リツ</t>
    </rPh>
    <phoneticPr fontId="4"/>
  </si>
  <si>
    <t>KS商品別利益</t>
  </si>
  <si>
    <t>合計</t>
    <rPh sb="0" eb="2">
      <t>ゴウケイ</t>
    </rPh>
    <phoneticPr fontId="4"/>
  </si>
  <si>
    <t>KS利益（全商品）</t>
    <rPh sb="2" eb="4">
      <t>リエキ</t>
    </rPh>
    <rPh sb="5" eb="8">
      <t>ゼンショウヒン</t>
    </rPh>
    <phoneticPr fontId="4"/>
  </si>
  <si>
    <t>KS利益率（全商品）</t>
    <rPh sb="2" eb="4">
      <t>リエキ</t>
    </rPh>
    <rPh sb="4" eb="5">
      <t>リツ</t>
    </rPh>
    <rPh sb="6" eb="9">
      <t>ゼンショウヒン</t>
    </rPh>
    <phoneticPr fontId="4"/>
  </si>
  <si>
    <t>債権残高</t>
    <rPh sb="0" eb="2">
      <t>サイケン</t>
    </rPh>
    <rPh sb="2" eb="4">
      <t>ザンダカ</t>
    </rPh>
    <phoneticPr fontId="4"/>
  </si>
  <si>
    <t>回収期限</t>
    <rPh sb="0" eb="2">
      <t>カイシュウ</t>
    </rPh>
    <rPh sb="2" eb="4">
      <t>キゲン</t>
    </rPh>
    <phoneticPr fontId="7"/>
  </si>
  <si>
    <t>入金
①</t>
    <rPh sb="0" eb="2">
      <t>ニュウキン</t>
    </rPh>
    <phoneticPr fontId="4"/>
  </si>
  <si>
    <t>日付</t>
    <rPh sb="0" eb="2">
      <t>ヒヅケ</t>
    </rPh>
    <phoneticPr fontId="4"/>
  </si>
  <si>
    <t>金額</t>
    <rPh sb="0" eb="2">
      <t>キンガク</t>
    </rPh>
    <phoneticPr fontId="4"/>
  </si>
  <si>
    <t>入金
②</t>
    <rPh sb="0" eb="2">
      <t>ニュウキン</t>
    </rPh>
    <phoneticPr fontId="4"/>
  </si>
  <si>
    <t>入金
③</t>
    <rPh sb="0" eb="2">
      <t>ニュウキン</t>
    </rPh>
    <phoneticPr fontId="4"/>
  </si>
  <si>
    <t>入金
④</t>
    <rPh sb="0" eb="2">
      <t>ニュウキン</t>
    </rPh>
    <phoneticPr fontId="4"/>
  </si>
  <si>
    <t>入金
⑤</t>
    <rPh sb="0" eb="2">
      <t>ニュウキン</t>
    </rPh>
    <phoneticPr fontId="4"/>
  </si>
  <si>
    <t>入金
⑥</t>
    <rPh sb="0" eb="2">
      <t>ニュウキン</t>
    </rPh>
    <phoneticPr fontId="4"/>
  </si>
  <si>
    <t>入金
⑦</t>
    <rPh sb="0" eb="2">
      <t>ニュウキン</t>
    </rPh>
    <phoneticPr fontId="4"/>
  </si>
  <si>
    <t>入金
⑧</t>
    <rPh sb="0" eb="2">
      <t>ニュウキン</t>
    </rPh>
    <phoneticPr fontId="4"/>
  </si>
  <si>
    <t>債権残高（合計）</t>
    <rPh sb="0" eb="2">
      <t>サイケン</t>
    </rPh>
    <rPh sb="2" eb="4">
      <t>ザンダカ</t>
    </rPh>
    <rPh sb="5" eb="7">
      <t>ゴウケイ</t>
    </rPh>
    <phoneticPr fontId="4"/>
  </si>
  <si>
    <t>Total(税込）</t>
    <rPh sb="6" eb="7">
      <t>ゼイ</t>
    </rPh>
    <rPh sb="7" eb="8">
      <t>コミ</t>
    </rPh>
    <phoneticPr fontId="4"/>
  </si>
  <si>
    <t>TOTAL</t>
    <phoneticPr fontId="6"/>
  </si>
  <si>
    <t>売上合計金額</t>
    <rPh sb="0" eb="2">
      <t>ウリアゲ</t>
    </rPh>
    <rPh sb="2" eb="4">
      <t>ゴウケイ</t>
    </rPh>
    <rPh sb="4" eb="6">
      <t>キンガク</t>
    </rPh>
    <phoneticPr fontId="4"/>
  </si>
  <si>
    <t>利益</t>
    <rPh sb="0" eb="2">
      <t>リエキ</t>
    </rPh>
    <phoneticPr fontId="4"/>
  </si>
  <si>
    <t>合計利益</t>
    <phoneticPr fontId="4"/>
  </si>
  <si>
    <t>合計利益率</t>
    <phoneticPr fontId="4"/>
  </si>
  <si>
    <t>KS
商品別利益</t>
    <phoneticPr fontId="4"/>
  </si>
  <si>
    <t>UTENA</t>
    <phoneticPr fontId="4"/>
  </si>
  <si>
    <t>Shallbe</t>
    <phoneticPr fontId="4"/>
  </si>
  <si>
    <t>YAMATO債務残高</t>
    <rPh sb="6" eb="8">
      <t>サイム</t>
    </rPh>
    <rPh sb="8" eb="10">
      <t>ザンダカ</t>
    </rPh>
    <phoneticPr fontId="5"/>
  </si>
  <si>
    <t>入金予定</t>
    <rPh sb="0" eb="2">
      <t>ニュウキン</t>
    </rPh>
    <rPh sb="2" eb="4">
      <t>ヨテイ</t>
    </rPh>
    <phoneticPr fontId="6"/>
  </si>
  <si>
    <t>入金
①</t>
    <rPh sb="0" eb="2">
      <t>ザンガク</t>
    </rPh>
    <phoneticPr fontId="4"/>
  </si>
  <si>
    <t>額</t>
    <rPh sb="0" eb="1">
      <t>ガク</t>
    </rPh>
    <phoneticPr fontId="4"/>
  </si>
  <si>
    <t>入金
②</t>
    <rPh sb="0" eb="2">
      <t>ザンガク</t>
    </rPh>
    <phoneticPr fontId="4"/>
  </si>
  <si>
    <t>☆合計残高　</t>
    <rPh sb="1" eb="3">
      <t>ゴウケイ</t>
    </rPh>
    <rPh sb="3" eb="5">
      <t>ザンダカ</t>
    </rPh>
    <phoneticPr fontId="5"/>
  </si>
  <si>
    <t>合計債権残高</t>
    <rPh sb="0" eb="2">
      <t>ゴウケイ</t>
    </rPh>
    <rPh sb="2" eb="4">
      <t>サイケン</t>
    </rPh>
    <rPh sb="4" eb="6">
      <t>ザンダカ</t>
    </rPh>
    <phoneticPr fontId="5"/>
  </si>
  <si>
    <t>2023.08～2024.07</t>
    <phoneticPr fontId="9"/>
  </si>
  <si>
    <t>YAMATO向け売上表　2023年8月～</t>
    <rPh sb="6" eb="7">
      <t>ム</t>
    </rPh>
    <rPh sb="8" eb="10">
      <t>ウリアゲ</t>
    </rPh>
    <rPh sb="10" eb="11">
      <t>ヒョウ</t>
    </rPh>
    <rPh sb="16" eb="17">
      <t>ネン</t>
    </rPh>
    <rPh sb="18" eb="19">
      <t>ガツ</t>
    </rPh>
    <phoneticPr fontId="4"/>
  </si>
  <si>
    <t>Freight</t>
    <phoneticPr fontId="4"/>
  </si>
  <si>
    <t>Freight</t>
    <phoneticPr fontId="10"/>
  </si>
  <si>
    <t>仕入</t>
    <rPh sb="0" eb="2">
      <t>シイレ</t>
    </rPh>
    <phoneticPr fontId="10"/>
  </si>
  <si>
    <t>KS運賃込み利益</t>
    <rPh sb="2" eb="4">
      <t>ウンチン</t>
    </rPh>
    <rPh sb="4" eb="5">
      <t>コ</t>
    </rPh>
    <rPh sb="6" eb="8">
      <t>リエキ</t>
    </rPh>
    <phoneticPr fontId="10"/>
  </si>
  <si>
    <t>KS運賃込み利益率</t>
    <rPh sb="2" eb="4">
      <t>ウンチン</t>
    </rPh>
    <rPh sb="4" eb="5">
      <t>コ</t>
    </rPh>
    <rPh sb="6" eb="8">
      <t>リエキ</t>
    </rPh>
    <rPh sb="8" eb="9">
      <t>リツ</t>
    </rPh>
    <phoneticPr fontId="10"/>
  </si>
  <si>
    <t>売上</t>
    <phoneticPr fontId="10"/>
  </si>
  <si>
    <t>UTENA</t>
    <phoneticPr fontId="10"/>
  </si>
  <si>
    <t>原産地証明書の発給</t>
    <rPh sb="0" eb="3">
      <t>ゲンサンチ</t>
    </rPh>
    <rPh sb="3" eb="6">
      <t>ショウメイショ</t>
    </rPh>
    <rPh sb="7" eb="9">
      <t>ハッキュウ</t>
    </rPh>
    <phoneticPr fontId="10"/>
  </si>
  <si>
    <t>初回+1500円（商工会議所登録料半額）</t>
    <rPh sb="0" eb="2">
      <t>ショカイ</t>
    </rPh>
    <rPh sb="7" eb="8">
      <t>エン</t>
    </rPh>
    <rPh sb="9" eb="14">
      <t>ショウコウカイギショ</t>
    </rPh>
    <rPh sb="14" eb="17">
      <t>トウロクリョウ</t>
    </rPh>
    <rPh sb="17" eb="19">
      <t>ハンガク</t>
    </rPh>
    <phoneticPr fontId="10"/>
  </si>
  <si>
    <t>NIPPONIKA TRADING社向け　売上表</t>
    <rPh sb="17" eb="18">
      <t>シャ</t>
    </rPh>
    <rPh sb="18" eb="19">
      <t>ム</t>
    </rPh>
    <rPh sb="21" eb="23">
      <t>ウリアゲ</t>
    </rPh>
    <rPh sb="23" eb="24">
      <t>ヒョウ</t>
    </rPh>
    <phoneticPr fontId="3"/>
  </si>
  <si>
    <t>2024.04月</t>
    <rPh sb="7" eb="8">
      <t>ガツ</t>
    </rPh>
    <phoneticPr fontId="23"/>
  </si>
  <si>
    <t>全ロシア</t>
    <rPh sb="0" eb="1">
      <t>ゼン</t>
    </rPh>
    <phoneticPr fontId="23"/>
  </si>
  <si>
    <t>2024.05月</t>
    <rPh sb="7" eb="8">
      <t>ガツ</t>
    </rPh>
    <phoneticPr fontId="23"/>
  </si>
  <si>
    <t>ロシア</t>
    <phoneticPr fontId="23"/>
  </si>
  <si>
    <t>2024.06月</t>
    <rPh sb="7" eb="8">
      <t>ガツ</t>
    </rPh>
    <phoneticPr fontId="23"/>
  </si>
  <si>
    <t>2024.07月</t>
    <rPh sb="7" eb="8">
      <t>ガツ</t>
    </rPh>
    <phoneticPr fontId="23"/>
  </si>
  <si>
    <t>2024.08月</t>
    <rPh sb="7" eb="8">
      <t>ガツ</t>
    </rPh>
    <phoneticPr fontId="23"/>
  </si>
  <si>
    <t>2024.09月</t>
    <rPh sb="7" eb="8">
      <t>ガツ</t>
    </rPh>
    <phoneticPr fontId="23"/>
  </si>
  <si>
    <t>2024.10月</t>
    <rPh sb="7" eb="8">
      <t>ガツ</t>
    </rPh>
    <phoneticPr fontId="23"/>
  </si>
  <si>
    <t>2024.11月</t>
    <rPh sb="7" eb="8">
      <t>ガツ</t>
    </rPh>
    <phoneticPr fontId="23"/>
  </si>
  <si>
    <t>2024.12月</t>
    <rPh sb="7" eb="8">
      <t>ガツ</t>
    </rPh>
    <phoneticPr fontId="23"/>
  </si>
  <si>
    <t>2025.1月</t>
    <rPh sb="6" eb="7">
      <t>ガツ</t>
    </rPh>
    <phoneticPr fontId="23"/>
  </si>
  <si>
    <t>フランス</t>
    <phoneticPr fontId="23"/>
  </si>
  <si>
    <t>2025.2月</t>
    <rPh sb="6" eb="7">
      <t>ガツ</t>
    </rPh>
    <phoneticPr fontId="23"/>
  </si>
  <si>
    <t>ドバイ</t>
    <phoneticPr fontId="23"/>
  </si>
  <si>
    <t>2025.3月</t>
    <rPh sb="6" eb="7">
      <t>ガツ</t>
    </rPh>
    <phoneticPr fontId="23"/>
  </si>
  <si>
    <t>￥108,305,798（うちロシア向けは9631万）</t>
    <phoneticPr fontId="23"/>
  </si>
  <si>
    <t>ロシア</t>
    <phoneticPr fontId="10"/>
  </si>
  <si>
    <t>ドバイ</t>
    <phoneticPr fontId="10"/>
  </si>
  <si>
    <t>フランス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</si>
</sst>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5" x14ac:knownFonts="1">
    <font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204"/>
      <scheme val="minor"/>
    </font>
    <font>
      <sz val="11"/>
      <color rgb="FFFF0000"/>
      <name val="ＭＳ Ｐゴシック"/>
      <family val="2"/>
      <charset val="204"/>
      <scheme val="minor"/>
    </font>
    <font>
      <b/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name val="ＭＳ Ｐゴシック"/>
      <family val="2"/>
      <charset val="204"/>
      <scheme val="minor"/>
    </font>
    <font>
      <b/>
      <sz val="12"/>
      <color theme="1"/>
      <name val="ＭＳ Ｐゴシック"/>
      <family val="2"/>
      <charset val="204"/>
      <scheme val="minor"/>
    </font>
    <font>
      <sz val="8"/>
      <color theme="1"/>
      <name val="ＭＳ Ｐゴシック"/>
      <family val="2"/>
      <charset val="204"/>
      <scheme val="minor"/>
    </font>
    <font>
      <sz val="8"/>
      <color rgb="FFFF0000"/>
      <name val="ＭＳ Ｐゴシック"/>
      <family val="2"/>
      <charset val="204"/>
      <scheme val="minor"/>
    </font>
    <font>
      <b/>
      <sz val="10"/>
      <color theme="1"/>
      <name val="ＭＳ Ｐゴシック"/>
      <family val="2"/>
      <charset val="204"/>
      <scheme val="minor"/>
    </font>
    <font>
      <sz val="12"/>
      <name val="ＭＳ Ｐゴシック"/>
      <family val="2"/>
      <charset val="128"/>
      <scheme val="minor"/>
    </font>
    <font>
      <b/>
      <sz val="12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游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3" fillId="0" borderId="0" xfId="0" applyFont="1">
      <alignment vertical="center"/>
    </xf>
    <xf numFmtId="6" fontId="0" fillId="0" borderId="0" xfId="0" applyNumberFormat="1">
      <alignment vertical="center"/>
    </xf>
    <xf numFmtId="0" fontId="0" fillId="2" borderId="1" xfId="0" applyFill="1" applyBorder="1">
      <alignment vertical="center"/>
    </xf>
    <xf numFmtId="9" fontId="11" fillId="0" borderId="1" xfId="2" applyBorder="1" applyAlignment="1">
      <alignment horizontal="center" vertical="center"/>
    </xf>
    <xf numFmtId="38" fontId="0" fillId="0" borderId="0" xfId="0" applyNumberFormat="1">
      <alignment vertical="center"/>
    </xf>
    <xf numFmtId="0" fontId="0" fillId="0" borderId="1" xfId="0" applyBorder="1">
      <alignment vertical="center"/>
    </xf>
    <xf numFmtId="6" fontId="11" fillId="0" borderId="1" xfId="1" applyBorder="1">
      <alignment vertical="center"/>
    </xf>
    <xf numFmtId="14" fontId="0" fillId="0" borderId="1" xfId="0" applyNumberFormat="1" applyBorder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38" fontId="14" fillId="0" borderId="1" xfId="3" applyFont="1" applyFill="1" applyBorder="1">
      <alignment vertical="center"/>
    </xf>
    <xf numFmtId="6" fontId="14" fillId="0" borderId="1" xfId="0" applyNumberFormat="1" applyFont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6" fontId="14" fillId="0" borderId="0" xfId="0" applyNumberFormat="1" applyFont="1">
      <alignment vertical="center"/>
    </xf>
    <xf numFmtId="9" fontId="14" fillId="0" borderId="1" xfId="2" applyFont="1" applyBorder="1">
      <alignment vertical="center"/>
    </xf>
    <xf numFmtId="9" fontId="14" fillId="0" borderId="1" xfId="0" applyNumberFormat="1" applyFont="1" applyBorder="1">
      <alignment vertical="center"/>
    </xf>
    <xf numFmtId="6" fontId="14" fillId="0" borderId="1" xfId="1" applyFont="1" applyBorder="1">
      <alignment vertical="center"/>
    </xf>
    <xf numFmtId="6" fontId="14" fillId="0" borderId="1" xfId="2" applyNumberFormat="1" applyFont="1" applyBorder="1">
      <alignment vertical="center"/>
    </xf>
    <xf numFmtId="0" fontId="14" fillId="4" borderId="0" xfId="0" applyFont="1" applyFill="1">
      <alignment vertical="center"/>
    </xf>
    <xf numFmtId="6" fontId="14" fillId="4" borderId="0" xfId="0" applyNumberFormat="1" applyFont="1" applyFill="1">
      <alignment vertical="center"/>
    </xf>
    <xf numFmtId="0" fontId="14" fillId="5" borderId="1" xfId="0" applyFont="1" applyFill="1" applyBorder="1">
      <alignment vertical="center"/>
    </xf>
    <xf numFmtId="0" fontId="14" fillId="6" borderId="1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38" fontId="14" fillId="0" borderId="0" xfId="0" applyNumberFormat="1" applyFont="1">
      <alignment vertical="center"/>
    </xf>
    <xf numFmtId="0" fontId="0" fillId="0" borderId="6" xfId="0" applyBorder="1">
      <alignment vertical="center"/>
    </xf>
    <xf numFmtId="6" fontId="11" fillId="0" borderId="1" xfId="1" applyFill="1" applyBorder="1">
      <alignment vertical="center"/>
    </xf>
    <xf numFmtId="9" fontId="11" fillId="0" borderId="1" xfId="2" applyFill="1" applyBorder="1" applyAlignment="1">
      <alignment horizontal="center" vertical="center"/>
    </xf>
    <xf numFmtId="9" fontId="14" fillId="0" borderId="1" xfId="1" applyNumberFormat="1" applyFont="1" applyBorder="1">
      <alignment vertical="center"/>
    </xf>
    <xf numFmtId="6" fontId="1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38" fontId="14" fillId="0" borderId="18" xfId="3" applyFont="1" applyFill="1" applyBorder="1">
      <alignment vertical="center"/>
    </xf>
    <xf numFmtId="0" fontId="14" fillId="0" borderId="18" xfId="0" applyFont="1" applyBorder="1">
      <alignment vertical="center"/>
    </xf>
    <xf numFmtId="38" fontId="14" fillId="0" borderId="5" xfId="3" applyFont="1" applyFill="1" applyBorder="1">
      <alignment vertical="center"/>
    </xf>
    <xf numFmtId="0" fontId="14" fillId="6" borderId="8" xfId="0" applyFont="1" applyFill="1" applyBorder="1" applyAlignment="1">
      <alignment vertical="center" wrapText="1"/>
    </xf>
    <xf numFmtId="38" fontId="14" fillId="0" borderId="8" xfId="3" applyFont="1" applyFill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 wrapText="1"/>
    </xf>
    <xf numFmtId="0" fontId="14" fillId="6" borderId="18" xfId="0" applyFont="1" applyFill="1" applyBorder="1">
      <alignment vertical="center"/>
    </xf>
    <xf numFmtId="6" fontId="12" fillId="0" borderId="1" xfId="1" applyFont="1" applyBorder="1">
      <alignment vertical="center"/>
    </xf>
    <xf numFmtId="0" fontId="14" fillId="7" borderId="8" xfId="0" applyFont="1" applyFill="1" applyBorder="1" applyAlignment="1">
      <alignment horizontal="center" vertical="center" textRotation="255"/>
    </xf>
    <xf numFmtId="0" fontId="19" fillId="0" borderId="0" xfId="0" applyFont="1">
      <alignment vertical="center"/>
    </xf>
    <xf numFmtId="0" fontId="15" fillId="7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textRotation="255"/>
    </xf>
    <xf numFmtId="0" fontId="17" fillId="12" borderId="8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textRotation="255"/>
    </xf>
    <xf numFmtId="0" fontId="14" fillId="7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6" fontId="1" fillId="0" borderId="1" xfId="2" applyNumberFormat="1" applyFont="1" applyBorder="1">
      <alignment vertical="center"/>
    </xf>
    <xf numFmtId="0" fontId="1" fillId="6" borderId="5" xfId="0" applyFont="1" applyFill="1" applyBorder="1" applyAlignment="1">
      <alignment vertical="center" wrapText="1"/>
    </xf>
    <xf numFmtId="9" fontId="14" fillId="0" borderId="0" xfId="2" applyFont="1">
      <alignment vertical="center"/>
    </xf>
    <xf numFmtId="38" fontId="11" fillId="0" borderId="6" xfId="3" applyBorder="1" applyAlignment="1">
      <alignment horizontal="right" vertical="center"/>
    </xf>
    <xf numFmtId="9" fontId="11" fillId="0" borderId="6" xfId="2" applyBorder="1" applyAlignment="1">
      <alignment horizontal="right" vertical="center"/>
    </xf>
    <xf numFmtId="38" fontId="11" fillId="0" borderId="7" xfId="3" applyBorder="1" applyAlignment="1">
      <alignment horizontal="right" vertical="center"/>
    </xf>
    <xf numFmtId="14" fontId="12" fillId="0" borderId="0" xfId="0" applyNumberFormat="1" applyFont="1">
      <alignment vertical="center"/>
    </xf>
    <xf numFmtId="6" fontId="12" fillId="0" borderId="0" xfId="1" applyFont="1" applyBorder="1" applyAlignment="1">
      <alignment vertical="center"/>
    </xf>
    <xf numFmtId="14" fontId="18" fillId="0" borderId="0" xfId="0" applyNumberFormat="1" applyFont="1">
      <alignment vertical="center"/>
    </xf>
    <xf numFmtId="0" fontId="1" fillId="0" borderId="0" xfId="0" applyFont="1">
      <alignment vertical="center"/>
    </xf>
    <xf numFmtId="6" fontId="1" fillId="0" borderId="0" xfId="0" applyNumberFormat="1" applyFont="1">
      <alignment vertical="center"/>
    </xf>
    <xf numFmtId="6" fontId="0" fillId="0" borderId="0" xfId="1" applyFo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5" fillId="7" borderId="13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textRotation="255"/>
    </xf>
    <xf numFmtId="0" fontId="14" fillId="7" borderId="10" xfId="0" applyFont="1" applyFill="1" applyBorder="1" applyAlignment="1">
      <alignment horizontal="center" vertical="center" textRotation="255"/>
    </xf>
    <xf numFmtId="0" fontId="14" fillId="7" borderId="8" xfId="0" applyFont="1" applyFill="1" applyBorder="1" applyAlignment="1">
      <alignment horizontal="center" vertical="center" textRotation="255"/>
    </xf>
    <xf numFmtId="0" fontId="14" fillId="5" borderId="1" xfId="0" applyFont="1" applyFill="1" applyBorder="1" applyAlignment="1">
      <alignment horizontal="center" vertical="center" textRotation="255"/>
    </xf>
    <xf numFmtId="0" fontId="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21" fillId="7" borderId="11" xfId="0" applyFont="1" applyFill="1" applyBorder="1" applyAlignment="1">
      <alignment horizontal="left" vertical="center"/>
    </xf>
    <xf numFmtId="0" fontId="21" fillId="7" borderId="12" xfId="0" applyFont="1" applyFill="1" applyBorder="1" applyAlignment="1">
      <alignment horizontal="left" vertical="center"/>
    </xf>
    <xf numFmtId="0" fontId="21" fillId="7" borderId="1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textRotation="255"/>
    </xf>
    <xf numFmtId="0" fontId="2" fillId="6" borderId="1" xfId="0" applyFont="1" applyFill="1" applyBorder="1" applyAlignment="1">
      <alignment horizontal="center" vertical="center" textRotation="255"/>
    </xf>
    <xf numFmtId="0" fontId="14" fillId="6" borderId="1" xfId="0" applyFont="1" applyFill="1" applyBorder="1" applyAlignment="1">
      <alignment horizontal="center" vertical="center" textRotation="255"/>
    </xf>
    <xf numFmtId="0" fontId="14" fillId="6" borderId="4" xfId="0" applyFont="1" applyFill="1" applyBorder="1" applyAlignment="1">
      <alignment horizontal="center" vertical="center" textRotation="255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6" fontId="14" fillId="0" borderId="15" xfId="0" applyNumberFormat="1" applyFont="1" applyBorder="1" applyAlignment="1">
      <alignment horizontal="center" vertical="center"/>
    </xf>
    <xf numFmtId="6" fontId="14" fillId="0" borderId="9" xfId="0" applyNumberFormat="1" applyFont="1" applyBorder="1" applyAlignment="1">
      <alignment horizontal="center" vertical="center"/>
    </xf>
    <xf numFmtId="6" fontId="14" fillId="0" borderId="14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255" wrapText="1"/>
    </xf>
    <xf numFmtId="0" fontId="0" fillId="2" borderId="1" xfId="0" applyFill="1" applyBorder="1" applyAlignment="1">
      <alignment horizontal="center" vertical="center" textRotation="255"/>
    </xf>
    <xf numFmtId="0" fontId="0" fillId="1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255"/>
    </xf>
    <xf numFmtId="0" fontId="0" fillId="2" borderId="10" xfId="0" applyFill="1" applyBorder="1" applyAlignment="1">
      <alignment horizontal="center" vertical="center" textRotation="255"/>
    </xf>
    <xf numFmtId="0" fontId="0" fillId="2" borderId="8" xfId="0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6" fontId="11" fillId="0" borderId="1" xfId="1" applyFont="1" applyBorder="1" applyAlignment="1">
      <alignment horizontal="center" vertical="center"/>
    </xf>
    <xf numFmtId="13" fontId="11" fillId="0" borderId="1" xfId="1" applyNumberFormat="1" applyFont="1" applyBorder="1" applyAlignment="1">
      <alignment horizontal="center" vertical="center"/>
    </xf>
    <xf numFmtId="6" fontId="0" fillId="0" borderId="1" xfId="1" applyFon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11" fillId="0" borderId="1" xfId="1" applyFont="1" applyFill="1" applyBorder="1" applyAlignment="1">
      <alignment horizontal="center" vertical="center"/>
    </xf>
    <xf numFmtId="38" fontId="11" fillId="0" borderId="1" xfId="3" applyBorder="1" applyAlignment="1">
      <alignment horizontal="center" vertical="center"/>
    </xf>
    <xf numFmtId="14" fontId="12" fillId="0" borderId="1" xfId="0" applyNumberFormat="1" applyFont="1" applyBorder="1">
      <alignment vertical="center"/>
    </xf>
  </cellXfs>
  <cellStyles count="7">
    <cellStyle name="パーセント" xfId="2" builtinId="5"/>
    <cellStyle name="桁区切り" xfId="3" builtinId="6"/>
    <cellStyle name="通貨" xfId="1" builtinId="7"/>
    <cellStyle name="通貨 2" xfId="4" xr:uid="{00000000-0005-0000-0000-000005000000}"/>
    <cellStyle name="通貨 2 2" xfId="5" xr:uid="{00000000-0005-0000-0000-000006000000}"/>
    <cellStyle name="通貨 3" xfId="6" xr:uid="{00000000-0005-0000-0000-000007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028A-2F70-4EAF-AC82-9C4F033756EF}">
  <sheetPr>
    <tabColor rgb="FFFF0066"/>
  </sheetPr>
  <dimension ref="A1:D18"/>
  <sheetViews>
    <sheetView workbookViewId="0">
      <selection activeCell="B2" sqref="B2"/>
    </sheetView>
  </sheetViews>
  <sheetFormatPr defaultRowHeight="13.5" x14ac:dyDescent="0.15"/>
  <cols>
    <col min="2" max="2" width="13.625" customWidth="1"/>
    <col min="4" max="4" width="14.875" customWidth="1"/>
  </cols>
  <sheetData>
    <row r="1" spans="1:4" x14ac:dyDescent="0.15">
      <c r="A1" t="s">
        <v>59</v>
      </c>
      <c r="B1" s="79">
        <v>24895867</v>
      </c>
      <c r="C1" t="s">
        <v>60</v>
      </c>
      <c r="D1" s="2">
        <f>B1</f>
        <v>24895867</v>
      </c>
    </row>
    <row r="2" spans="1:4" x14ac:dyDescent="0.15">
      <c r="A2" t="s">
        <v>61</v>
      </c>
      <c r="B2" s="79">
        <v>1309474</v>
      </c>
      <c r="C2" t="s">
        <v>62</v>
      </c>
      <c r="D2" s="2">
        <f>B2-24439</f>
        <v>1285035</v>
      </c>
    </row>
    <row r="3" spans="1:4" x14ac:dyDescent="0.15">
      <c r="A3" t="s">
        <v>63</v>
      </c>
      <c r="B3" s="79">
        <v>10995678</v>
      </c>
      <c r="C3" t="s">
        <v>60</v>
      </c>
      <c r="D3" s="2">
        <f t="shared" ref="D3:D9" si="0">B3</f>
        <v>10995678</v>
      </c>
    </row>
    <row r="4" spans="1:4" x14ac:dyDescent="0.15">
      <c r="A4" t="s">
        <v>64</v>
      </c>
      <c r="B4" s="79">
        <v>93415</v>
      </c>
      <c r="C4" t="s">
        <v>60</v>
      </c>
      <c r="D4" s="2">
        <f t="shared" si="0"/>
        <v>93415</v>
      </c>
    </row>
    <row r="5" spans="1:4" x14ac:dyDescent="0.15">
      <c r="A5" t="s">
        <v>65</v>
      </c>
      <c r="B5" s="79">
        <v>18576997</v>
      </c>
      <c r="C5" t="s">
        <v>60</v>
      </c>
      <c r="D5" s="2">
        <f t="shared" si="0"/>
        <v>18576997</v>
      </c>
    </row>
    <row r="6" spans="1:4" x14ac:dyDescent="0.15">
      <c r="A6" t="s">
        <v>66</v>
      </c>
      <c r="B6" s="79">
        <v>1250861</v>
      </c>
      <c r="D6" s="2">
        <f t="shared" si="0"/>
        <v>1250861</v>
      </c>
    </row>
    <row r="7" spans="1:4" x14ac:dyDescent="0.15">
      <c r="A7" t="s">
        <v>67</v>
      </c>
      <c r="B7" s="79">
        <v>26538310</v>
      </c>
      <c r="D7" s="2">
        <f t="shared" si="0"/>
        <v>26538310</v>
      </c>
    </row>
    <row r="8" spans="1:4" x14ac:dyDescent="0.15">
      <c r="A8" t="s">
        <v>68</v>
      </c>
      <c r="B8" s="79">
        <v>1177347</v>
      </c>
      <c r="D8" s="2">
        <f t="shared" si="0"/>
        <v>1177347</v>
      </c>
    </row>
    <row r="9" spans="1:4" x14ac:dyDescent="0.15">
      <c r="A9" t="s">
        <v>69</v>
      </c>
      <c r="B9" s="79">
        <v>22993685</v>
      </c>
      <c r="D9" s="2">
        <f t="shared" si="0"/>
        <v>22993685</v>
      </c>
    </row>
    <row r="10" spans="1:4" x14ac:dyDescent="0.15">
      <c r="A10" t="s">
        <v>70</v>
      </c>
      <c r="B10" s="79">
        <v>90675</v>
      </c>
      <c r="C10" t="s">
        <v>71</v>
      </c>
      <c r="D10" s="2"/>
    </row>
    <row r="11" spans="1:4" x14ac:dyDescent="0.15">
      <c r="A11" t="s">
        <v>72</v>
      </c>
      <c r="B11" s="79">
        <v>1838321</v>
      </c>
      <c r="C11" t="s">
        <v>73</v>
      </c>
      <c r="D11" s="2"/>
    </row>
    <row r="12" spans="1:4" x14ac:dyDescent="0.15">
      <c r="A12" t="s">
        <v>74</v>
      </c>
      <c r="B12" s="79">
        <v>17310919</v>
      </c>
      <c r="C12" t="s">
        <v>62</v>
      </c>
    </row>
    <row r="13" spans="1:4" x14ac:dyDescent="0.15">
      <c r="B13" s="79">
        <f>SUM(B1:B12)</f>
        <v>127071549</v>
      </c>
      <c r="D13" t="s">
        <v>75</v>
      </c>
    </row>
    <row r="14" spans="1:4" x14ac:dyDescent="0.15">
      <c r="B14" s="79"/>
      <c r="D14" s="2">
        <f>B12+108305798</f>
        <v>125616717</v>
      </c>
    </row>
    <row r="15" spans="1:4" x14ac:dyDescent="0.15">
      <c r="B15" s="79"/>
      <c r="D15" s="2"/>
    </row>
    <row r="16" spans="1:4" x14ac:dyDescent="0.15">
      <c r="B16" s="79"/>
      <c r="D16" s="2">
        <f>96310000+B12</f>
        <v>113620919</v>
      </c>
    </row>
    <row r="18" spans="4:4" x14ac:dyDescent="0.15">
      <c r="D18" s="2">
        <f>B13-D16</f>
        <v>13450630</v>
      </c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66"/>
  </sheetPr>
  <dimension ref="A1:I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defaultColWidth="9" defaultRowHeight="13.5" x14ac:dyDescent="0.15"/>
  <cols>
    <col min="1" max="1" width="9" customWidth="1"/>
    <col min="2" max="2" width="25" customWidth="1"/>
    <col min="3" max="4" width="15.375" customWidth="1"/>
    <col min="5" max="5" width="12.875" customWidth="1"/>
    <col min="6" max="6" width="10.625" bestFit="1" customWidth="1"/>
    <col min="7" max="7" width="13.125" bestFit="1" customWidth="1"/>
    <col min="8" max="8" width="11.125" bestFit="1" customWidth="1"/>
    <col min="9" max="9" width="14.375" bestFit="1" customWidth="1"/>
  </cols>
  <sheetData>
    <row r="1" spans="1:6" ht="36" customHeight="1" x14ac:dyDescent="0.15">
      <c r="A1" s="1" t="s">
        <v>0</v>
      </c>
      <c r="C1" s="56" t="s">
        <v>47</v>
      </c>
      <c r="D1" s="2"/>
    </row>
    <row r="2" spans="1:6" s="10" customFormat="1" ht="20.100000000000001" customHeight="1" x14ac:dyDescent="0.15">
      <c r="A2" s="21"/>
      <c r="B2" s="36" t="s">
        <v>1</v>
      </c>
      <c r="C2" s="37"/>
      <c r="D2" s="9" t="s">
        <v>2</v>
      </c>
    </row>
    <row r="3" spans="1:6" s="10" customFormat="1" ht="20.100000000000001" customHeight="1" x14ac:dyDescent="0.15">
      <c r="A3" s="92" t="s">
        <v>3</v>
      </c>
      <c r="B3" s="93"/>
      <c r="C3" s="62" t="s">
        <v>4</v>
      </c>
      <c r="D3" s="11" t="e">
        <f>SUM(#REF!)</f>
        <v>#REF!</v>
      </c>
    </row>
    <row r="4" spans="1:6" s="10" customFormat="1" ht="20.100000000000001" customHeight="1" x14ac:dyDescent="0.15">
      <c r="A4" s="92"/>
      <c r="B4" s="94"/>
      <c r="C4" s="50" t="s">
        <v>5</v>
      </c>
      <c r="D4" s="11" t="e">
        <f>SUM(#REF!)</f>
        <v>#REF!</v>
      </c>
    </row>
    <row r="5" spans="1:6" s="10" customFormat="1" ht="24.95" customHeight="1" x14ac:dyDescent="0.15">
      <c r="A5" s="92"/>
      <c r="B5" s="93"/>
      <c r="C5" s="50" t="s">
        <v>4</v>
      </c>
      <c r="D5" s="11" t="e">
        <f>SUM(#REF!)</f>
        <v>#REF!</v>
      </c>
    </row>
    <row r="6" spans="1:6" s="10" customFormat="1" ht="20.100000000000001" customHeight="1" x14ac:dyDescent="0.15">
      <c r="A6" s="92"/>
      <c r="B6" s="94"/>
      <c r="C6" s="50" t="s">
        <v>5</v>
      </c>
      <c r="D6" s="11" t="e">
        <f>SUM(#REF!)</f>
        <v>#REF!</v>
      </c>
    </row>
    <row r="7" spans="1:6" s="10" customFormat="1" ht="20.100000000000001" customHeight="1" x14ac:dyDescent="0.15">
      <c r="A7" s="92"/>
      <c r="B7" s="93"/>
      <c r="C7" s="48" t="s">
        <v>4</v>
      </c>
      <c r="D7" s="11" t="e">
        <f>SUM(#REF!)</f>
        <v>#REF!</v>
      </c>
      <c r="E7" s="20" t="e">
        <f>#REF!+#REF!</f>
        <v>#REF!</v>
      </c>
    </row>
    <row r="8" spans="1:6" s="10" customFormat="1" ht="20.100000000000001" customHeight="1" x14ac:dyDescent="0.15">
      <c r="A8" s="92"/>
      <c r="B8" s="94"/>
      <c r="C8" s="48" t="s">
        <v>5</v>
      </c>
      <c r="D8" s="11" t="e">
        <f>SUM(#REF!)</f>
        <v>#REF!</v>
      </c>
    </row>
    <row r="9" spans="1:6" s="10" customFormat="1" ht="20.100000000000001" customHeight="1" x14ac:dyDescent="0.15">
      <c r="A9" s="92"/>
      <c r="B9" s="93"/>
      <c r="C9" s="50" t="s">
        <v>4</v>
      </c>
      <c r="D9" s="11" t="e">
        <f>SUM(#REF!)</f>
        <v>#REF!</v>
      </c>
      <c r="E9" s="20" t="e">
        <f>#REF!+#REF!</f>
        <v>#REF!</v>
      </c>
      <c r="F9" s="78" t="e">
        <f>SUM(#REF!)</f>
        <v>#REF!</v>
      </c>
    </row>
    <row r="10" spans="1:6" s="10" customFormat="1" ht="20.100000000000001" customHeight="1" x14ac:dyDescent="0.15">
      <c r="A10" s="92"/>
      <c r="B10" s="94"/>
      <c r="C10" s="50" t="s">
        <v>5</v>
      </c>
      <c r="D10" s="11" t="e">
        <f>SUM(#REF!)</f>
        <v>#REF!</v>
      </c>
    </row>
    <row r="11" spans="1:6" s="10" customFormat="1" ht="20.100000000000001" customHeight="1" x14ac:dyDescent="0.15">
      <c r="A11" s="92"/>
      <c r="B11" s="93"/>
      <c r="C11" s="50" t="s">
        <v>4</v>
      </c>
      <c r="D11" s="11" t="e">
        <f>SUM(#REF!)</f>
        <v>#REF!</v>
      </c>
    </row>
    <row r="12" spans="1:6" s="10" customFormat="1" ht="20.100000000000001" customHeight="1" x14ac:dyDescent="0.15">
      <c r="A12" s="92"/>
      <c r="B12" s="94"/>
      <c r="C12" s="50" t="s">
        <v>5</v>
      </c>
      <c r="D12" s="11" t="e">
        <f>SUM(#REF!)</f>
        <v>#REF!</v>
      </c>
    </row>
    <row r="13" spans="1:6" s="10" customFormat="1" ht="20.100000000000001" customHeight="1" x14ac:dyDescent="0.15">
      <c r="A13" s="92"/>
      <c r="B13" s="94"/>
      <c r="C13" s="50" t="s">
        <v>4</v>
      </c>
      <c r="D13" s="11" t="e">
        <f>SUM(#REF!)</f>
        <v>#REF!</v>
      </c>
    </row>
    <row r="14" spans="1:6" s="10" customFormat="1" ht="20.100000000000001" customHeight="1" x14ac:dyDescent="0.15">
      <c r="A14" s="92"/>
      <c r="B14" s="94"/>
      <c r="C14" s="50" t="s">
        <v>5</v>
      </c>
      <c r="D14" s="11" t="e">
        <f>SUM(#REF!)</f>
        <v>#REF!</v>
      </c>
    </row>
    <row r="15" spans="1:6" s="10" customFormat="1" ht="20.100000000000001" customHeight="1" x14ac:dyDescent="0.15">
      <c r="A15" s="92"/>
      <c r="B15" s="94"/>
      <c r="C15" s="48" t="s">
        <v>4</v>
      </c>
      <c r="D15" s="11" t="e">
        <f>SUM(#REF!)</f>
        <v>#REF!</v>
      </c>
    </row>
    <row r="16" spans="1:6" s="10" customFormat="1" ht="20.100000000000001" customHeight="1" x14ac:dyDescent="0.15">
      <c r="A16" s="92"/>
      <c r="B16" s="94"/>
      <c r="C16" s="48" t="s">
        <v>5</v>
      </c>
      <c r="D16" s="11" t="e">
        <f>SUM(#REF!)</f>
        <v>#REF!</v>
      </c>
    </row>
    <row r="17" spans="1:5" s="10" customFormat="1" ht="20.100000000000001" customHeight="1" x14ac:dyDescent="0.15">
      <c r="A17" s="92"/>
      <c r="B17" s="96"/>
      <c r="C17" s="48" t="s">
        <v>4</v>
      </c>
      <c r="D17" s="11" t="e">
        <f>SUM(#REF!)</f>
        <v>#REF!</v>
      </c>
    </row>
    <row r="18" spans="1:5" s="10" customFormat="1" ht="20.100000000000001" customHeight="1" x14ac:dyDescent="0.15">
      <c r="A18" s="92"/>
      <c r="B18" s="96"/>
      <c r="C18" s="48" t="s">
        <v>5</v>
      </c>
      <c r="D18" s="11" t="e">
        <f>SUM(#REF!)</f>
        <v>#REF!</v>
      </c>
      <c r="E18" s="14"/>
    </row>
    <row r="19" spans="1:5" s="10" customFormat="1" ht="20.100000000000001" customHeight="1" x14ac:dyDescent="0.15">
      <c r="A19" s="92"/>
      <c r="B19" s="94"/>
      <c r="C19" s="48" t="s">
        <v>4</v>
      </c>
      <c r="D19" s="11" t="e">
        <f>SUM(#REF!)</f>
        <v>#REF!</v>
      </c>
    </row>
    <row r="20" spans="1:5" s="10" customFormat="1" ht="20.100000000000001" customHeight="1" x14ac:dyDescent="0.15">
      <c r="A20" s="92"/>
      <c r="B20" s="94"/>
      <c r="C20" s="48" t="s">
        <v>5</v>
      </c>
      <c r="D20" s="11" t="e">
        <f>SUM(#REF!)</f>
        <v>#REF!</v>
      </c>
    </row>
    <row r="21" spans="1:5" s="10" customFormat="1" ht="20.100000000000001" customHeight="1" x14ac:dyDescent="0.15">
      <c r="A21" s="92"/>
      <c r="B21" s="96"/>
      <c r="C21" s="48" t="s">
        <v>4</v>
      </c>
      <c r="D21" s="11" t="e">
        <f>SUM(#REF!)</f>
        <v>#REF!</v>
      </c>
    </row>
    <row r="22" spans="1:5" s="10" customFormat="1" ht="20.100000000000001" customHeight="1" x14ac:dyDescent="0.15">
      <c r="A22" s="92"/>
      <c r="B22" s="96"/>
      <c r="C22" s="48" t="s">
        <v>5</v>
      </c>
      <c r="D22" s="11" t="e">
        <f>SUM(#REF!)</f>
        <v>#REF!</v>
      </c>
    </row>
    <row r="23" spans="1:5" s="10" customFormat="1" ht="20.100000000000001" customHeight="1" x14ac:dyDescent="0.15">
      <c r="A23" s="92"/>
      <c r="B23" s="94"/>
      <c r="C23" s="48" t="s">
        <v>4</v>
      </c>
      <c r="D23" s="11" t="e">
        <f>SUM(#REF!)</f>
        <v>#REF!</v>
      </c>
    </row>
    <row r="24" spans="1:5" s="10" customFormat="1" ht="20.100000000000001" customHeight="1" x14ac:dyDescent="0.15">
      <c r="A24" s="92"/>
      <c r="B24" s="94"/>
      <c r="C24" s="48" t="s">
        <v>5</v>
      </c>
      <c r="D24" s="11" t="e">
        <f>SUM(#REF!)</f>
        <v>#REF!</v>
      </c>
    </row>
    <row r="25" spans="1:5" s="10" customFormat="1" ht="20.100000000000001" customHeight="1" x14ac:dyDescent="0.15">
      <c r="A25" s="92"/>
      <c r="B25" s="94"/>
      <c r="C25" s="48" t="s">
        <v>4</v>
      </c>
      <c r="D25" s="11" t="e">
        <f>SUM(#REF!)</f>
        <v>#REF!</v>
      </c>
    </row>
    <row r="26" spans="1:5" s="10" customFormat="1" ht="20.100000000000001" customHeight="1" x14ac:dyDescent="0.15">
      <c r="A26" s="92"/>
      <c r="B26" s="94"/>
      <c r="C26" s="48" t="s">
        <v>5</v>
      </c>
      <c r="D26" s="11" t="e">
        <f>SUM(#REF!)</f>
        <v>#REF!</v>
      </c>
    </row>
    <row r="27" spans="1:5" s="10" customFormat="1" ht="20.100000000000001" customHeight="1" x14ac:dyDescent="0.15">
      <c r="A27" s="92"/>
      <c r="B27" s="94"/>
      <c r="C27" s="48" t="s">
        <v>4</v>
      </c>
      <c r="D27" s="11" t="e">
        <f>SUM(#REF!)</f>
        <v>#REF!</v>
      </c>
    </row>
    <row r="28" spans="1:5" s="10" customFormat="1" ht="20.100000000000001" customHeight="1" x14ac:dyDescent="0.15">
      <c r="A28" s="92"/>
      <c r="B28" s="94"/>
      <c r="C28" s="48" t="s">
        <v>5</v>
      </c>
      <c r="D28" s="11" t="e">
        <f>SUM(#REF!)</f>
        <v>#REF!</v>
      </c>
    </row>
    <row r="29" spans="1:5" s="10" customFormat="1" ht="20.100000000000001" customHeight="1" x14ac:dyDescent="0.15">
      <c r="A29" s="92"/>
      <c r="B29" s="94"/>
      <c r="C29" s="48" t="s">
        <v>4</v>
      </c>
      <c r="D29" s="11" t="e">
        <f>SUM(#REF!)</f>
        <v>#REF!</v>
      </c>
      <c r="E29" s="27"/>
    </row>
    <row r="30" spans="1:5" s="10" customFormat="1" ht="20.100000000000001" customHeight="1" x14ac:dyDescent="0.15">
      <c r="A30" s="92"/>
      <c r="B30" s="94"/>
      <c r="C30" s="48" t="s">
        <v>5</v>
      </c>
      <c r="D30" s="11" t="e">
        <f>SUM(#REF!)</f>
        <v>#REF!</v>
      </c>
    </row>
    <row r="31" spans="1:5" s="10" customFormat="1" ht="20.100000000000001" customHeight="1" x14ac:dyDescent="0.15">
      <c r="A31" s="92"/>
      <c r="B31" s="94"/>
      <c r="C31" s="48" t="s">
        <v>4</v>
      </c>
      <c r="D31" s="11"/>
    </row>
    <row r="32" spans="1:5" s="10" customFormat="1" ht="20.100000000000001" customHeight="1" x14ac:dyDescent="0.15">
      <c r="A32" s="92"/>
      <c r="B32" s="94"/>
      <c r="C32" s="48" t="s">
        <v>5</v>
      </c>
      <c r="D32" s="11"/>
    </row>
    <row r="33" spans="1:4" s="10" customFormat="1" ht="20.100000000000001" customHeight="1" x14ac:dyDescent="0.15">
      <c r="A33" s="92"/>
      <c r="B33" s="94"/>
      <c r="C33" s="48" t="s">
        <v>4</v>
      </c>
      <c r="D33" s="11" t="e">
        <f>SUM(#REF!)</f>
        <v>#REF!</v>
      </c>
    </row>
    <row r="34" spans="1:4" s="10" customFormat="1" ht="20.100000000000001" customHeight="1" x14ac:dyDescent="0.15">
      <c r="A34" s="92"/>
      <c r="B34" s="94"/>
      <c r="C34" s="48" t="s">
        <v>5</v>
      </c>
      <c r="D34" s="11" t="e">
        <f>SUM(#REF!)</f>
        <v>#REF!</v>
      </c>
    </row>
    <row r="35" spans="1:4" s="10" customFormat="1" ht="20.100000000000001" customHeight="1" x14ac:dyDescent="0.15">
      <c r="A35" s="92"/>
      <c r="B35" s="94"/>
      <c r="C35" s="48" t="s">
        <v>4</v>
      </c>
      <c r="D35" s="11" t="e">
        <f>SUM(#REF!)</f>
        <v>#REF!</v>
      </c>
    </row>
    <row r="36" spans="1:4" s="10" customFormat="1" ht="20.100000000000001" customHeight="1" x14ac:dyDescent="0.15">
      <c r="A36" s="92"/>
      <c r="B36" s="94"/>
      <c r="C36" s="48" t="s">
        <v>5</v>
      </c>
      <c r="D36" s="11" t="e">
        <f>SUM(#REF!)</f>
        <v>#REF!</v>
      </c>
    </row>
    <row r="37" spans="1:4" s="10" customFormat="1" ht="20.100000000000001" customHeight="1" x14ac:dyDescent="0.15">
      <c r="A37" s="92"/>
      <c r="B37" s="94"/>
      <c r="C37" s="48" t="s">
        <v>4</v>
      </c>
      <c r="D37" s="11" t="e">
        <f>SUM(#REF!)</f>
        <v>#REF!</v>
      </c>
    </row>
    <row r="38" spans="1:4" s="10" customFormat="1" ht="20.100000000000001" customHeight="1" x14ac:dyDescent="0.15">
      <c r="A38" s="92"/>
      <c r="B38" s="94"/>
      <c r="C38" s="48" t="s">
        <v>5</v>
      </c>
      <c r="D38" s="11" t="e">
        <f>SUM(#REF!)</f>
        <v>#REF!</v>
      </c>
    </row>
    <row r="39" spans="1:4" s="10" customFormat="1" ht="20.100000000000001" customHeight="1" x14ac:dyDescent="0.15">
      <c r="A39" s="92"/>
      <c r="B39" s="94"/>
      <c r="C39" s="48" t="s">
        <v>4</v>
      </c>
      <c r="D39" s="11" t="e">
        <f>SUM(#REF!)</f>
        <v>#REF!</v>
      </c>
    </row>
    <row r="40" spans="1:4" s="10" customFormat="1" ht="20.100000000000001" customHeight="1" x14ac:dyDescent="0.15">
      <c r="A40" s="92"/>
      <c r="B40" s="94"/>
      <c r="C40" s="48" t="s">
        <v>5</v>
      </c>
      <c r="D40" s="11" t="e">
        <f>SUM(#REF!)</f>
        <v>#REF!</v>
      </c>
    </row>
    <row r="41" spans="1:4" s="10" customFormat="1" ht="20.100000000000001" customHeight="1" x14ac:dyDescent="0.15">
      <c r="A41" s="92"/>
      <c r="B41" s="94"/>
      <c r="C41" s="48" t="s">
        <v>4</v>
      </c>
      <c r="D41" s="11" t="e">
        <f>SUM(#REF!)</f>
        <v>#REF!</v>
      </c>
    </row>
    <row r="42" spans="1:4" s="10" customFormat="1" ht="20.100000000000001" customHeight="1" x14ac:dyDescent="0.15">
      <c r="A42" s="92"/>
      <c r="B42" s="94"/>
      <c r="C42" s="48" t="s">
        <v>5</v>
      </c>
      <c r="D42" s="11" t="e">
        <f>SUM(#REF!)</f>
        <v>#REF!</v>
      </c>
    </row>
    <row r="43" spans="1:4" s="10" customFormat="1" ht="20.100000000000001" customHeight="1" x14ac:dyDescent="0.15">
      <c r="A43" s="92"/>
      <c r="B43" s="94"/>
      <c r="C43" s="48" t="s">
        <v>4</v>
      </c>
      <c r="D43" s="11" t="e">
        <f>SUM(#REF!)</f>
        <v>#REF!</v>
      </c>
    </row>
    <row r="44" spans="1:4" s="10" customFormat="1" ht="20.100000000000001" customHeight="1" x14ac:dyDescent="0.15">
      <c r="A44" s="92"/>
      <c r="B44" s="94"/>
      <c r="C44" s="48" t="s">
        <v>5</v>
      </c>
      <c r="D44" s="11" t="e">
        <f>SUM(#REF!)</f>
        <v>#REF!</v>
      </c>
    </row>
    <row r="45" spans="1:4" s="10" customFormat="1" ht="20.100000000000001" customHeight="1" x14ac:dyDescent="0.15">
      <c r="A45" s="92"/>
      <c r="B45" s="94"/>
      <c r="C45" s="48" t="s">
        <v>4</v>
      </c>
      <c r="D45" s="11" t="e">
        <f>SUM(#REF!)</f>
        <v>#REF!</v>
      </c>
    </row>
    <row r="46" spans="1:4" s="10" customFormat="1" ht="20.100000000000001" customHeight="1" x14ac:dyDescent="0.15">
      <c r="A46" s="92"/>
      <c r="B46" s="94"/>
      <c r="C46" s="48" t="s">
        <v>5</v>
      </c>
      <c r="D46" s="11" t="e">
        <f>SUM(#REF!)</f>
        <v>#REF!</v>
      </c>
    </row>
    <row r="47" spans="1:4" s="10" customFormat="1" ht="20.100000000000001" customHeight="1" x14ac:dyDescent="0.15">
      <c r="A47" s="92"/>
      <c r="B47" s="94"/>
      <c r="C47" s="48" t="s">
        <v>4</v>
      </c>
      <c r="D47" s="11" t="e">
        <f>SUM(#REF!)</f>
        <v>#REF!</v>
      </c>
    </row>
    <row r="48" spans="1:4" s="10" customFormat="1" ht="20.100000000000001" customHeight="1" x14ac:dyDescent="0.15">
      <c r="A48" s="92"/>
      <c r="B48" s="94"/>
      <c r="C48" s="48" t="s">
        <v>5</v>
      </c>
      <c r="D48" s="11"/>
    </row>
    <row r="49" spans="1:4" s="10" customFormat="1" ht="20.100000000000001" customHeight="1" x14ac:dyDescent="0.15">
      <c r="A49" s="92"/>
      <c r="B49" s="97"/>
      <c r="C49" s="48" t="s">
        <v>4</v>
      </c>
      <c r="D49" s="11"/>
    </row>
    <row r="50" spans="1:4" s="10" customFormat="1" ht="20.100000000000001" customHeight="1" x14ac:dyDescent="0.15">
      <c r="A50" s="92"/>
      <c r="B50" s="98"/>
      <c r="C50" s="61" t="s">
        <v>5</v>
      </c>
      <c r="D50" s="11"/>
    </row>
    <row r="51" spans="1:4" s="10" customFormat="1" ht="20.100000000000001" customHeight="1" x14ac:dyDescent="0.15">
      <c r="A51" s="92"/>
      <c r="B51" s="94"/>
      <c r="C51" s="48" t="s">
        <v>4</v>
      </c>
      <c r="D51" s="11" t="e">
        <f>SUM(#REF!)</f>
        <v>#REF!</v>
      </c>
    </row>
    <row r="52" spans="1:4" s="10" customFormat="1" ht="20.100000000000001" customHeight="1" x14ac:dyDescent="0.15">
      <c r="A52" s="92"/>
      <c r="B52" s="94"/>
      <c r="C52" s="48" t="s">
        <v>5</v>
      </c>
      <c r="D52" s="11"/>
    </row>
    <row r="53" spans="1:4" s="10" customFormat="1" ht="20.100000000000001" customHeight="1" x14ac:dyDescent="0.15">
      <c r="A53" s="92"/>
      <c r="B53" s="94"/>
      <c r="C53" s="48" t="s">
        <v>4</v>
      </c>
      <c r="D53" s="11" t="e">
        <f>SUM(#REF!)</f>
        <v>#REF!</v>
      </c>
    </row>
    <row r="54" spans="1:4" s="10" customFormat="1" ht="20.100000000000001" customHeight="1" x14ac:dyDescent="0.15">
      <c r="A54" s="92"/>
      <c r="B54" s="94"/>
      <c r="C54" s="48" t="s">
        <v>5</v>
      </c>
      <c r="D54" s="11"/>
    </row>
    <row r="55" spans="1:4" s="10" customFormat="1" ht="20.100000000000001" customHeight="1" x14ac:dyDescent="0.15">
      <c r="A55" s="92"/>
      <c r="B55" s="94"/>
      <c r="C55" s="48" t="s">
        <v>4</v>
      </c>
      <c r="D55" s="11" t="e">
        <f>SUM(#REF!)</f>
        <v>#REF!</v>
      </c>
    </row>
    <row r="56" spans="1:4" s="10" customFormat="1" ht="20.100000000000001" customHeight="1" x14ac:dyDescent="0.15">
      <c r="A56" s="92"/>
      <c r="B56" s="94"/>
      <c r="C56" s="48" t="s">
        <v>5</v>
      </c>
      <c r="D56" s="11"/>
    </row>
    <row r="57" spans="1:4" s="10" customFormat="1" ht="20.100000000000001" customHeight="1" x14ac:dyDescent="0.15">
      <c r="A57" s="92"/>
      <c r="B57" s="94"/>
      <c r="C57" s="48" t="s">
        <v>4</v>
      </c>
      <c r="D57" s="11" t="e">
        <f>SUM(#REF!)</f>
        <v>#REF!</v>
      </c>
    </row>
    <row r="58" spans="1:4" s="10" customFormat="1" ht="20.100000000000001" customHeight="1" x14ac:dyDescent="0.15">
      <c r="A58" s="92"/>
      <c r="B58" s="94"/>
      <c r="C58" s="48" t="s">
        <v>5</v>
      </c>
      <c r="D58" s="11" t="e">
        <f>SUM(#REF!)</f>
        <v>#REF!</v>
      </c>
    </row>
    <row r="59" spans="1:4" s="10" customFormat="1" ht="20.100000000000001" customHeight="1" x14ac:dyDescent="0.15">
      <c r="A59" s="92"/>
      <c r="B59" s="94"/>
      <c r="C59" s="48" t="s">
        <v>4</v>
      </c>
      <c r="D59" s="11" t="e">
        <f>SUM(#REF!)</f>
        <v>#REF!</v>
      </c>
    </row>
    <row r="60" spans="1:4" s="10" customFormat="1" ht="20.100000000000001" customHeight="1" x14ac:dyDescent="0.15">
      <c r="A60" s="92"/>
      <c r="B60" s="94"/>
      <c r="C60" s="48" t="s">
        <v>5</v>
      </c>
      <c r="D60" s="11" t="e">
        <f>SUM(#REF!)</f>
        <v>#REF!</v>
      </c>
    </row>
    <row r="61" spans="1:4" s="10" customFormat="1" ht="20.100000000000001" customHeight="1" x14ac:dyDescent="0.15">
      <c r="A61" s="92"/>
      <c r="B61" s="94"/>
      <c r="C61" s="48" t="s">
        <v>4</v>
      </c>
      <c r="D61" s="11" t="e">
        <f>SUM(#REF!)</f>
        <v>#REF!</v>
      </c>
    </row>
    <row r="62" spans="1:4" s="10" customFormat="1" ht="20.100000000000001" customHeight="1" x14ac:dyDescent="0.15">
      <c r="A62" s="92"/>
      <c r="B62" s="94"/>
      <c r="C62" s="48" t="s">
        <v>5</v>
      </c>
      <c r="D62" s="11" t="e">
        <f>SUM(#REF!)</f>
        <v>#REF!</v>
      </c>
    </row>
    <row r="63" spans="1:4" s="10" customFormat="1" ht="20.100000000000001" customHeight="1" x14ac:dyDescent="0.15">
      <c r="A63" s="92"/>
      <c r="B63" s="94"/>
      <c r="C63" s="48" t="s">
        <v>4</v>
      </c>
      <c r="D63" s="11" t="e">
        <f>SUM(#REF!)</f>
        <v>#REF!</v>
      </c>
    </row>
    <row r="64" spans="1:4" s="10" customFormat="1" ht="20.100000000000001" customHeight="1" x14ac:dyDescent="0.15">
      <c r="A64" s="92"/>
      <c r="B64" s="94"/>
      <c r="C64" s="48" t="s">
        <v>5</v>
      </c>
      <c r="D64" s="11" t="e">
        <f>SUM(#REF!)</f>
        <v>#REF!</v>
      </c>
    </row>
    <row r="65" spans="1:4" s="10" customFormat="1" ht="20.100000000000001" customHeight="1" x14ac:dyDescent="0.15">
      <c r="A65" s="92"/>
      <c r="B65" s="94"/>
      <c r="C65" s="48" t="s">
        <v>4</v>
      </c>
      <c r="D65" s="11" t="e">
        <f>SUM(#REF!)</f>
        <v>#REF!</v>
      </c>
    </row>
    <row r="66" spans="1:4" s="10" customFormat="1" ht="20.100000000000001" customHeight="1" x14ac:dyDescent="0.15">
      <c r="A66" s="92"/>
      <c r="B66" s="94"/>
      <c r="C66" s="48" t="s">
        <v>5</v>
      </c>
      <c r="D66" s="11" t="e">
        <f>SUM(#REF!)</f>
        <v>#REF!</v>
      </c>
    </row>
    <row r="67" spans="1:4" s="10" customFormat="1" ht="20.100000000000001" customHeight="1" x14ac:dyDescent="0.15">
      <c r="A67" s="92"/>
      <c r="B67" s="94"/>
      <c r="C67" s="48" t="s">
        <v>4</v>
      </c>
      <c r="D67" s="11" t="e">
        <f>SUM(#REF!)</f>
        <v>#REF!</v>
      </c>
    </row>
    <row r="68" spans="1:4" s="10" customFormat="1" ht="20.100000000000001" customHeight="1" x14ac:dyDescent="0.15">
      <c r="A68" s="92"/>
      <c r="B68" s="94"/>
      <c r="C68" s="48" t="s">
        <v>5</v>
      </c>
      <c r="D68" s="11" t="e">
        <f>SUM(#REF!)</f>
        <v>#REF!</v>
      </c>
    </row>
    <row r="69" spans="1:4" s="10" customFormat="1" ht="20.100000000000001" customHeight="1" x14ac:dyDescent="0.15">
      <c r="A69" s="92"/>
      <c r="B69" s="94"/>
      <c r="C69" s="48" t="s">
        <v>4</v>
      </c>
      <c r="D69" s="11" t="e">
        <f>SUM(#REF!)</f>
        <v>#REF!</v>
      </c>
    </row>
    <row r="70" spans="1:4" s="10" customFormat="1" ht="20.100000000000001" customHeight="1" x14ac:dyDescent="0.15">
      <c r="A70" s="92"/>
      <c r="B70" s="94"/>
      <c r="C70" s="48" t="s">
        <v>5</v>
      </c>
      <c r="D70" s="11" t="e">
        <f>SUM(#REF!)</f>
        <v>#REF!</v>
      </c>
    </row>
    <row r="71" spans="1:4" s="10" customFormat="1" ht="20.100000000000001" customHeight="1" x14ac:dyDescent="0.15">
      <c r="A71" s="92"/>
      <c r="B71" s="94"/>
      <c r="C71" s="48" t="s">
        <v>4</v>
      </c>
      <c r="D71" s="11" t="e">
        <f>SUM(#REF!)</f>
        <v>#REF!</v>
      </c>
    </row>
    <row r="72" spans="1:4" s="10" customFormat="1" ht="20.100000000000001" customHeight="1" x14ac:dyDescent="0.15">
      <c r="A72" s="92"/>
      <c r="B72" s="94"/>
      <c r="C72" s="48" t="s">
        <v>5</v>
      </c>
      <c r="D72" s="11" t="e">
        <f>SUM(#REF!)</f>
        <v>#REF!</v>
      </c>
    </row>
    <row r="73" spans="1:4" s="10" customFormat="1" ht="20.100000000000001" customHeight="1" x14ac:dyDescent="0.15">
      <c r="A73" s="92"/>
      <c r="B73" s="94"/>
      <c r="C73" s="48" t="s">
        <v>4</v>
      </c>
      <c r="D73" s="11" t="e">
        <f>SUM(#REF!)</f>
        <v>#REF!</v>
      </c>
    </row>
    <row r="74" spans="1:4" s="10" customFormat="1" ht="20.100000000000001" customHeight="1" x14ac:dyDescent="0.15">
      <c r="A74" s="92"/>
      <c r="B74" s="94"/>
      <c r="C74" s="48" t="s">
        <v>5</v>
      </c>
      <c r="D74" s="11" t="e">
        <f>SUM(#REF!)</f>
        <v>#REF!</v>
      </c>
    </row>
    <row r="75" spans="1:4" s="10" customFormat="1" ht="20.100000000000001" customHeight="1" x14ac:dyDescent="0.15">
      <c r="A75" s="92"/>
      <c r="B75" s="94"/>
      <c r="C75" s="48" t="s">
        <v>4</v>
      </c>
      <c r="D75" s="11" t="e">
        <f>SUM(#REF!)</f>
        <v>#REF!</v>
      </c>
    </row>
    <row r="76" spans="1:4" s="10" customFormat="1" ht="20.100000000000001" customHeight="1" x14ac:dyDescent="0.15">
      <c r="A76" s="92"/>
      <c r="B76" s="94"/>
      <c r="C76" s="48" t="s">
        <v>5</v>
      </c>
      <c r="D76" s="11" t="e">
        <f>SUM(#REF!)</f>
        <v>#REF!</v>
      </c>
    </row>
    <row r="77" spans="1:4" s="10" customFormat="1" ht="20.100000000000001" customHeight="1" x14ac:dyDescent="0.15">
      <c r="A77" s="92"/>
      <c r="B77" s="94"/>
      <c r="C77" s="48" t="s">
        <v>4</v>
      </c>
      <c r="D77" s="11" t="e">
        <f>SUM(#REF!)</f>
        <v>#REF!</v>
      </c>
    </row>
    <row r="78" spans="1:4" s="10" customFormat="1" ht="20.100000000000001" customHeight="1" x14ac:dyDescent="0.15">
      <c r="A78" s="92"/>
      <c r="B78" s="94"/>
      <c r="C78" s="48" t="s">
        <v>5</v>
      </c>
      <c r="D78" s="11" t="e">
        <f>SUM(#REF!)</f>
        <v>#REF!</v>
      </c>
    </row>
    <row r="79" spans="1:4" s="10" customFormat="1" ht="20.100000000000001" customHeight="1" x14ac:dyDescent="0.15">
      <c r="A79" s="92"/>
      <c r="B79" s="94"/>
      <c r="C79" s="48" t="s">
        <v>4</v>
      </c>
      <c r="D79" s="11" t="e">
        <f>SUM(#REF!)</f>
        <v>#REF!</v>
      </c>
    </row>
    <row r="80" spans="1:4" s="10" customFormat="1" ht="20.100000000000001" customHeight="1" x14ac:dyDescent="0.15">
      <c r="A80" s="92"/>
      <c r="B80" s="94"/>
      <c r="C80" s="48" t="s">
        <v>5</v>
      </c>
      <c r="D80" s="11" t="e">
        <f>SUM(#REF!)</f>
        <v>#REF!</v>
      </c>
    </row>
    <row r="81" spans="1:8" s="10" customFormat="1" ht="20.100000000000001" customHeight="1" x14ac:dyDescent="0.15">
      <c r="A81" s="92"/>
      <c r="B81" s="93"/>
      <c r="C81" s="48" t="s">
        <v>4</v>
      </c>
      <c r="D81" s="11" t="e">
        <f>SUM(#REF!)</f>
        <v>#REF!</v>
      </c>
    </row>
    <row r="82" spans="1:8" s="10" customFormat="1" ht="20.100000000000001" customHeight="1" x14ac:dyDescent="0.15">
      <c r="A82" s="92"/>
      <c r="B82" s="94"/>
      <c r="C82" s="48" t="s">
        <v>5</v>
      </c>
      <c r="D82" s="11" t="e">
        <f>SUM(#REF!)</f>
        <v>#REF!</v>
      </c>
    </row>
    <row r="83" spans="1:8" s="10" customFormat="1" ht="20.100000000000001" customHeight="1" x14ac:dyDescent="0.15">
      <c r="A83" s="92"/>
      <c r="B83" s="93"/>
      <c r="C83" s="48" t="s">
        <v>4</v>
      </c>
      <c r="D83" s="11" t="e">
        <f>SUM(#REF!)</f>
        <v>#REF!</v>
      </c>
    </row>
    <row r="84" spans="1:8" s="10" customFormat="1" ht="20.100000000000001" customHeight="1" x14ac:dyDescent="0.15">
      <c r="A84" s="92"/>
      <c r="B84" s="94"/>
      <c r="C84" s="48" t="s">
        <v>5</v>
      </c>
      <c r="D84" s="11" t="e">
        <f>SUM(#REF!)</f>
        <v>#REF!</v>
      </c>
    </row>
    <row r="85" spans="1:8" s="10" customFormat="1" ht="20.100000000000001" customHeight="1" x14ac:dyDescent="0.15">
      <c r="A85" s="92"/>
      <c r="B85" s="93"/>
      <c r="C85" s="48" t="s">
        <v>4</v>
      </c>
      <c r="D85" s="11" t="e">
        <f>SUM(#REF!)</f>
        <v>#REF!</v>
      </c>
    </row>
    <row r="86" spans="1:8" s="10" customFormat="1" ht="20.100000000000001" customHeight="1" x14ac:dyDescent="0.15">
      <c r="A86" s="92"/>
      <c r="B86" s="94"/>
      <c r="C86" s="48" t="s">
        <v>5</v>
      </c>
      <c r="D86" s="11" t="e">
        <f>SUM(#REF!)</f>
        <v>#REF!</v>
      </c>
    </row>
    <row r="87" spans="1:8" s="10" customFormat="1" ht="20.100000000000001" customHeight="1" x14ac:dyDescent="0.15">
      <c r="A87" s="92"/>
      <c r="B87" s="123"/>
      <c r="C87" s="48" t="s">
        <v>4</v>
      </c>
      <c r="D87" s="11" t="e">
        <f>SUM(#REF!)</f>
        <v>#REF!</v>
      </c>
    </row>
    <row r="88" spans="1:8" s="10" customFormat="1" ht="20.100000000000001" customHeight="1" x14ac:dyDescent="0.15">
      <c r="A88" s="92"/>
      <c r="B88" s="98"/>
      <c r="C88" s="48" t="s">
        <v>5</v>
      </c>
      <c r="D88" s="11" t="e">
        <f>SUM(#REF!)</f>
        <v>#REF!</v>
      </c>
    </row>
    <row r="89" spans="1:8" s="10" customFormat="1" ht="20.100000000000001" customHeight="1" x14ac:dyDescent="0.15">
      <c r="A89" s="92"/>
      <c r="B89" s="97"/>
      <c r="C89" s="48" t="s">
        <v>4</v>
      </c>
      <c r="D89" s="11" t="e">
        <f>SUM(#REF!)</f>
        <v>#REF!</v>
      </c>
    </row>
    <row r="90" spans="1:8" s="10" customFormat="1" ht="20.100000000000001" customHeight="1" x14ac:dyDescent="0.15">
      <c r="A90" s="92"/>
      <c r="B90" s="98"/>
      <c r="C90" s="48" t="s">
        <v>5</v>
      </c>
      <c r="D90" s="11" t="e">
        <f>SUM(#REF!)</f>
        <v>#REF!</v>
      </c>
    </row>
    <row r="91" spans="1:8" s="10" customFormat="1" ht="20.100000000000001" customHeight="1" x14ac:dyDescent="0.15">
      <c r="A91" s="92"/>
      <c r="B91" s="94"/>
      <c r="C91" s="48" t="s">
        <v>4</v>
      </c>
      <c r="D91" s="11" t="e">
        <f>SUM(#REF!)</f>
        <v>#REF!</v>
      </c>
    </row>
    <row r="92" spans="1:8" s="10" customFormat="1" ht="20.100000000000001" customHeight="1" x14ac:dyDescent="0.15">
      <c r="A92" s="92"/>
      <c r="B92" s="94"/>
      <c r="C92" s="48" t="s">
        <v>5</v>
      </c>
      <c r="D92" s="11" t="e">
        <f>SUM(#REF!)</f>
        <v>#REF!</v>
      </c>
    </row>
    <row r="93" spans="1:8" s="10" customFormat="1" ht="20.100000000000001" customHeight="1" x14ac:dyDescent="0.15">
      <c r="A93" s="92"/>
      <c r="B93" s="94"/>
      <c r="C93" s="48" t="s">
        <v>4</v>
      </c>
      <c r="D93" s="11" t="e">
        <f>SUM(#REF!)</f>
        <v>#REF!</v>
      </c>
    </row>
    <row r="94" spans="1:8" s="10" customFormat="1" ht="20.100000000000001" customHeight="1" x14ac:dyDescent="0.15">
      <c r="A94" s="92"/>
      <c r="B94" s="94"/>
      <c r="C94" s="48" t="s">
        <v>5</v>
      </c>
      <c r="D94" s="11" t="e">
        <f>SUM(#REF!)</f>
        <v>#REF!</v>
      </c>
    </row>
    <row r="95" spans="1:8" s="10" customFormat="1" ht="20.100000000000001" customHeight="1" x14ac:dyDescent="0.15">
      <c r="A95" s="92"/>
      <c r="B95" s="49" t="s">
        <v>6</v>
      </c>
      <c r="C95" s="51"/>
      <c r="D95" s="11" t="e">
        <f>SUM(#REF!)</f>
        <v>#REF!</v>
      </c>
    </row>
    <row r="96" spans="1:8" s="10" customFormat="1" ht="20.100000000000001" customHeight="1" x14ac:dyDescent="0.15">
      <c r="A96" s="92"/>
      <c r="B96" s="95" t="s">
        <v>7</v>
      </c>
      <c r="C96" s="95"/>
      <c r="D96" s="11" t="e">
        <f>SUM(#REF!)</f>
        <v>#REF!</v>
      </c>
      <c r="E96" s="14" t="e">
        <f>SUM(#REF!)</f>
        <v>#REF!</v>
      </c>
      <c r="G96" s="27" t="e">
        <f>D96+F96</f>
        <v>#REF!</v>
      </c>
      <c r="H96" s="14" t="e">
        <f>#REF!+#REF!</f>
        <v>#REF!</v>
      </c>
    </row>
    <row r="97" spans="1:4" s="10" customFormat="1" ht="20.100000000000001" customHeight="1" x14ac:dyDescent="0.15">
      <c r="A97" s="128" t="s">
        <v>8</v>
      </c>
      <c r="B97" s="58"/>
      <c r="C97" s="13" t="s">
        <v>4</v>
      </c>
      <c r="D97" s="11" t="e">
        <f>SUM(#REF!)</f>
        <v>#REF!</v>
      </c>
    </row>
    <row r="98" spans="1:4" s="10" customFormat="1" ht="20.100000000000001" customHeight="1" x14ac:dyDescent="0.15">
      <c r="A98" s="129"/>
      <c r="B98" s="24"/>
      <c r="C98" s="13" t="s">
        <v>4</v>
      </c>
      <c r="D98" s="11" t="e">
        <f>SUM(#REF!)</f>
        <v>#REF!</v>
      </c>
    </row>
    <row r="99" spans="1:4" s="10" customFormat="1" ht="20.100000000000001" customHeight="1" x14ac:dyDescent="0.15">
      <c r="A99" s="129"/>
      <c r="B99" s="23"/>
      <c r="C99" s="39" t="s">
        <v>4</v>
      </c>
      <c r="D99" s="45" t="e">
        <f>SUM(#REF!)</f>
        <v>#REF!</v>
      </c>
    </row>
    <row r="100" spans="1:4" s="10" customFormat="1" ht="20.100000000000001" customHeight="1" x14ac:dyDescent="0.15">
      <c r="A100" s="130"/>
      <c r="B100" s="41"/>
      <c r="C100" s="42" t="s">
        <v>4</v>
      </c>
      <c r="D100" s="43" t="e">
        <f>SUM(#REF!)</f>
        <v>#REF!</v>
      </c>
    </row>
    <row r="101" spans="1:4" s="10" customFormat="1" ht="20.100000000000001" customHeight="1" x14ac:dyDescent="0.15">
      <c r="A101" s="130"/>
      <c r="B101" s="53"/>
      <c r="C101" s="42" t="s">
        <v>4</v>
      </c>
      <c r="D101" s="44"/>
    </row>
    <row r="102" spans="1:4" s="10" customFormat="1" ht="20.100000000000001" customHeight="1" x14ac:dyDescent="0.15">
      <c r="A102" s="130"/>
      <c r="B102" s="53"/>
      <c r="C102" s="42" t="s">
        <v>4</v>
      </c>
      <c r="D102" s="44"/>
    </row>
    <row r="103" spans="1:4" s="10" customFormat="1" ht="20.100000000000001" customHeight="1" x14ac:dyDescent="0.15">
      <c r="A103" s="129"/>
      <c r="B103" s="46"/>
      <c r="C103" s="40" t="s">
        <v>4</v>
      </c>
      <c r="D103" s="47" t="e">
        <f>SUM(#REF!)</f>
        <v>#REF!</v>
      </c>
    </row>
    <row r="104" spans="1:4" s="10" customFormat="1" ht="20.100000000000001" customHeight="1" x14ac:dyDescent="0.15">
      <c r="A104" s="129"/>
      <c r="B104" s="22"/>
      <c r="C104" s="13" t="s">
        <v>4</v>
      </c>
      <c r="D104" s="11" t="e">
        <f>SUM(#REF!)</f>
        <v>#REF!</v>
      </c>
    </row>
    <row r="105" spans="1:4" s="10" customFormat="1" ht="20.100000000000001" customHeight="1" x14ac:dyDescent="0.15">
      <c r="A105" s="129"/>
      <c r="B105" s="22"/>
      <c r="C105" s="13" t="s">
        <v>4</v>
      </c>
      <c r="D105" s="11" t="e">
        <f>SUM(#REF!)</f>
        <v>#REF!</v>
      </c>
    </row>
    <row r="106" spans="1:4" s="10" customFormat="1" ht="20.100000000000001" customHeight="1" x14ac:dyDescent="0.15">
      <c r="A106" s="129"/>
      <c r="B106" s="22"/>
      <c r="C106" s="13" t="s">
        <v>4</v>
      </c>
      <c r="D106" s="11" t="e">
        <f>SUM(#REF!)</f>
        <v>#REF!</v>
      </c>
    </row>
    <row r="107" spans="1:4" s="10" customFormat="1" ht="20.100000000000001" customHeight="1" x14ac:dyDescent="0.15">
      <c r="A107" s="129"/>
      <c r="B107" s="22"/>
      <c r="C107" s="13" t="s">
        <v>4</v>
      </c>
      <c r="D107" s="11" t="e">
        <f>SUM(#REF!)</f>
        <v>#REF!</v>
      </c>
    </row>
    <row r="108" spans="1:4" s="10" customFormat="1" ht="20.100000000000001" customHeight="1" x14ac:dyDescent="0.15">
      <c r="A108" s="129"/>
      <c r="B108" s="22"/>
      <c r="C108" s="13" t="s">
        <v>4</v>
      </c>
      <c r="D108" s="11" t="e">
        <f>SUM(#REF!)</f>
        <v>#REF!</v>
      </c>
    </row>
    <row r="109" spans="1:4" s="10" customFormat="1" ht="20.100000000000001" customHeight="1" x14ac:dyDescent="0.15">
      <c r="A109" s="129"/>
      <c r="B109" s="22"/>
      <c r="C109" s="13" t="s">
        <v>4</v>
      </c>
      <c r="D109" s="11" t="e">
        <f>SUM(#REF!)</f>
        <v>#REF!</v>
      </c>
    </row>
    <row r="110" spans="1:4" s="10" customFormat="1" ht="20.100000000000001" customHeight="1" x14ac:dyDescent="0.15">
      <c r="A110" s="129"/>
      <c r="B110" s="22"/>
      <c r="C110" s="13" t="s">
        <v>4</v>
      </c>
      <c r="D110" s="11" t="e">
        <f>SUM(#REF!)</f>
        <v>#REF!</v>
      </c>
    </row>
    <row r="111" spans="1:4" s="10" customFormat="1" ht="20.100000000000001" customHeight="1" x14ac:dyDescent="0.15">
      <c r="A111" s="129"/>
      <c r="B111" s="23"/>
      <c r="C111" s="13" t="s">
        <v>4</v>
      </c>
      <c r="D111" s="11" t="e">
        <f>SUM(#REF!)</f>
        <v>#REF!</v>
      </c>
    </row>
    <row r="112" spans="1:4" s="10" customFormat="1" ht="20.100000000000001" customHeight="1" x14ac:dyDescent="0.15">
      <c r="A112" s="129"/>
      <c r="B112" s="23"/>
      <c r="C112" s="13" t="s">
        <v>4</v>
      </c>
      <c r="D112" s="11" t="e">
        <f>SUM(#REF!)</f>
        <v>#REF!</v>
      </c>
    </row>
    <row r="113" spans="1:6" s="10" customFormat="1" ht="20.100000000000001" customHeight="1" x14ac:dyDescent="0.15">
      <c r="A113" s="129"/>
      <c r="B113" s="23"/>
      <c r="C113" s="13" t="s">
        <v>4</v>
      </c>
      <c r="D113" s="11" t="e">
        <f>SUM(#REF!)</f>
        <v>#REF!</v>
      </c>
    </row>
    <row r="114" spans="1:6" s="10" customFormat="1" ht="20.100000000000001" customHeight="1" x14ac:dyDescent="0.15">
      <c r="A114" s="129"/>
      <c r="B114" s="23"/>
      <c r="C114" s="13" t="s">
        <v>4</v>
      </c>
      <c r="D114" s="11" t="e">
        <f>SUM(#REF!)</f>
        <v>#REF!</v>
      </c>
    </row>
    <row r="115" spans="1:6" s="10" customFormat="1" ht="20.100000000000001" customHeight="1" x14ac:dyDescent="0.15">
      <c r="A115" s="129"/>
      <c r="B115" s="22"/>
      <c r="C115" s="13" t="s">
        <v>4</v>
      </c>
      <c r="D115" s="11" t="e">
        <f>SUM(#REF!)</f>
        <v>#REF!</v>
      </c>
    </row>
    <row r="116" spans="1:6" s="10" customFormat="1" ht="20.100000000000001" customHeight="1" x14ac:dyDescent="0.15">
      <c r="A116" s="129"/>
      <c r="B116" s="23"/>
      <c r="C116" s="13" t="s">
        <v>4</v>
      </c>
      <c r="D116" s="11" t="e">
        <f>SUM(#REF!)</f>
        <v>#REF!</v>
      </c>
    </row>
    <row r="117" spans="1:6" s="10" customFormat="1" ht="20.100000000000001" customHeight="1" x14ac:dyDescent="0.15">
      <c r="A117" s="129"/>
      <c r="B117" s="23"/>
      <c r="C117" s="13" t="s">
        <v>4</v>
      </c>
      <c r="D117" s="11" t="e">
        <f>SUM(#REF!)</f>
        <v>#REF!</v>
      </c>
    </row>
    <row r="118" spans="1:6" s="10" customFormat="1" ht="20.100000000000001" customHeight="1" x14ac:dyDescent="0.15">
      <c r="A118" s="129"/>
      <c r="B118" s="69"/>
      <c r="C118" s="13" t="s">
        <v>4</v>
      </c>
      <c r="D118" s="11"/>
    </row>
    <row r="119" spans="1:6" s="10" customFormat="1" ht="20.100000000000001" customHeight="1" x14ac:dyDescent="0.15">
      <c r="A119" s="129"/>
      <c r="B119" s="23"/>
      <c r="C119" s="13" t="s">
        <v>4</v>
      </c>
      <c r="D119" s="11" t="e">
        <f>SUM(#REF!)</f>
        <v>#REF!</v>
      </c>
    </row>
    <row r="120" spans="1:6" s="10" customFormat="1" ht="20.100000000000001" customHeight="1" x14ac:dyDescent="0.15">
      <c r="A120" s="129"/>
      <c r="B120" s="23"/>
      <c r="C120" s="13" t="s">
        <v>4</v>
      </c>
      <c r="D120" s="11" t="e">
        <f>SUM(#REF!)</f>
        <v>#REF!</v>
      </c>
    </row>
    <row r="121" spans="1:6" s="10" customFormat="1" ht="20.100000000000001" customHeight="1" x14ac:dyDescent="0.15">
      <c r="A121" s="129"/>
      <c r="B121" s="23"/>
      <c r="C121" s="13" t="s">
        <v>4</v>
      </c>
      <c r="D121" s="11" t="e">
        <f>SUM(#REF!)</f>
        <v>#REF!</v>
      </c>
    </row>
    <row r="122" spans="1:6" s="10" customFormat="1" ht="20.100000000000001" customHeight="1" x14ac:dyDescent="0.15">
      <c r="A122" s="129"/>
      <c r="B122" s="23"/>
      <c r="C122" s="13" t="s">
        <v>4</v>
      </c>
      <c r="D122" s="11" t="e">
        <f>SUM(#REF!)</f>
        <v>#REF!</v>
      </c>
      <c r="F122" s="14"/>
    </row>
    <row r="123" spans="1:6" s="10" customFormat="1" ht="20.100000000000001" customHeight="1" x14ac:dyDescent="0.15">
      <c r="A123" s="129"/>
      <c r="B123" s="23"/>
      <c r="C123" s="13" t="s">
        <v>4</v>
      </c>
      <c r="D123" s="11" t="e">
        <f>SUM(#REF!)</f>
        <v>#REF!</v>
      </c>
    </row>
    <row r="124" spans="1:6" s="10" customFormat="1" ht="20.100000000000001" customHeight="1" x14ac:dyDescent="0.15">
      <c r="A124" s="129"/>
      <c r="B124" s="23"/>
      <c r="C124" s="13" t="s">
        <v>4</v>
      </c>
      <c r="D124" s="11" t="e">
        <f>SUM(#REF!)</f>
        <v>#REF!</v>
      </c>
    </row>
    <row r="125" spans="1:6" s="10" customFormat="1" ht="20.100000000000001" customHeight="1" x14ac:dyDescent="0.15">
      <c r="A125" s="129"/>
      <c r="B125" s="23"/>
      <c r="C125" s="13" t="s">
        <v>4</v>
      </c>
      <c r="D125" s="11" t="e">
        <f>SUM(#REF!)</f>
        <v>#REF!</v>
      </c>
    </row>
    <row r="126" spans="1:6" s="10" customFormat="1" ht="20.100000000000001" customHeight="1" x14ac:dyDescent="0.15">
      <c r="A126" s="129"/>
      <c r="B126" s="23"/>
      <c r="C126" s="13" t="s">
        <v>4</v>
      </c>
      <c r="D126" s="11" t="e">
        <f>SUM(#REF!)</f>
        <v>#REF!</v>
      </c>
    </row>
    <row r="127" spans="1:6" s="10" customFormat="1" ht="20.100000000000001" customHeight="1" x14ac:dyDescent="0.15">
      <c r="A127" s="129"/>
      <c r="B127" s="23"/>
      <c r="C127" s="13" t="s">
        <v>4</v>
      </c>
      <c r="D127" s="11" t="e">
        <f>SUM(#REF!)</f>
        <v>#REF!</v>
      </c>
    </row>
    <row r="128" spans="1:6" s="10" customFormat="1" ht="20.100000000000001" customHeight="1" x14ac:dyDescent="0.15">
      <c r="A128" s="129"/>
      <c r="B128" s="23"/>
      <c r="C128" s="13" t="s">
        <v>4</v>
      </c>
      <c r="D128" s="11" t="e">
        <f>SUM(#REF!)</f>
        <v>#REF!</v>
      </c>
    </row>
    <row r="129" spans="1:9" s="10" customFormat="1" ht="20.100000000000001" customHeight="1" x14ac:dyDescent="0.15">
      <c r="A129" s="129"/>
      <c r="B129" s="23"/>
      <c r="C129" s="80" t="s">
        <v>4</v>
      </c>
      <c r="D129" s="11" t="e">
        <f>SUM(#REF!)</f>
        <v>#REF!</v>
      </c>
    </row>
    <row r="130" spans="1:9" s="10" customFormat="1" ht="19.5" customHeight="1" x14ac:dyDescent="0.15">
      <c r="A130" s="129"/>
      <c r="B130" s="23"/>
      <c r="C130" s="13" t="s">
        <v>4</v>
      </c>
      <c r="D130" s="11" t="e">
        <f>SUM(#REF!)</f>
        <v>#REF!</v>
      </c>
    </row>
    <row r="131" spans="1:9" s="10" customFormat="1" ht="20.100000000000001" customHeight="1" x14ac:dyDescent="0.15">
      <c r="A131" s="129"/>
      <c r="B131" s="23"/>
      <c r="C131" s="13" t="s">
        <v>4</v>
      </c>
      <c r="D131" s="11" t="e">
        <f>SUM(#REF!)</f>
        <v>#REF!</v>
      </c>
    </row>
    <row r="132" spans="1:9" s="10" customFormat="1" ht="20.100000000000001" customHeight="1" x14ac:dyDescent="0.15">
      <c r="A132" s="129"/>
      <c r="B132" s="23"/>
      <c r="C132" s="13" t="s">
        <v>4</v>
      </c>
      <c r="D132" s="11" t="e">
        <f>SUM(#REF!)</f>
        <v>#REF!</v>
      </c>
    </row>
    <row r="133" spans="1:9" s="10" customFormat="1" ht="19.5" customHeight="1" x14ac:dyDescent="0.15">
      <c r="A133" s="129"/>
      <c r="B133" s="23"/>
      <c r="C133" s="13" t="s">
        <v>4</v>
      </c>
      <c r="D133" s="11" t="e">
        <f>SUM(#REF!)</f>
        <v>#REF!</v>
      </c>
    </row>
    <row r="134" spans="1:9" s="10" customFormat="1" ht="20.100000000000001" customHeight="1" x14ac:dyDescent="0.15">
      <c r="A134" s="129"/>
      <c r="B134" s="69"/>
      <c r="C134" s="13" t="s">
        <v>4</v>
      </c>
      <c r="D134" s="11"/>
    </row>
    <row r="135" spans="1:9" s="10" customFormat="1" ht="20.100000000000001" customHeight="1" x14ac:dyDescent="0.15">
      <c r="A135" s="129"/>
      <c r="B135" s="69"/>
      <c r="C135" s="13" t="s">
        <v>4</v>
      </c>
      <c r="D135" s="11"/>
    </row>
    <row r="136" spans="1:9" s="10" customFormat="1" ht="20.100000000000001" customHeight="1" x14ac:dyDescent="0.15">
      <c r="A136" s="129"/>
      <c r="B136" s="69"/>
      <c r="C136" s="13" t="s">
        <v>4</v>
      </c>
      <c r="D136" s="11"/>
    </row>
    <row r="137" spans="1:9" s="10" customFormat="1" ht="20.100000000000001" customHeight="1" x14ac:dyDescent="0.15">
      <c r="A137" s="129"/>
      <c r="B137" s="69"/>
      <c r="C137" s="13" t="s">
        <v>4</v>
      </c>
      <c r="D137" s="11"/>
      <c r="G137" s="27" t="e">
        <f>D142+'YAMATO2308~2407 '!H7</f>
        <v>#REF!</v>
      </c>
    </row>
    <row r="138" spans="1:9" s="10" customFormat="1" ht="20.100000000000001" customHeight="1" x14ac:dyDescent="0.15">
      <c r="A138" s="129"/>
      <c r="B138" s="59"/>
      <c r="C138" s="13" t="s">
        <v>4</v>
      </c>
      <c r="D138" s="11"/>
    </row>
    <row r="139" spans="1:9" s="10" customFormat="1" ht="20.100000000000001" customHeight="1" x14ac:dyDescent="0.15">
      <c r="A139" s="129"/>
      <c r="B139" s="23"/>
      <c r="C139" s="13" t="s">
        <v>4</v>
      </c>
      <c r="D139" s="11" t="e">
        <f>SUM(#REF!)</f>
        <v>#REF!</v>
      </c>
    </row>
    <row r="140" spans="1:9" s="10" customFormat="1" ht="20.100000000000001" customHeight="1" x14ac:dyDescent="0.15">
      <c r="A140" s="129"/>
      <c r="B140" s="52"/>
      <c r="C140" s="13" t="s">
        <v>4</v>
      </c>
      <c r="D140" s="11" t="e">
        <f>SUM(#REF!)</f>
        <v>#REF!</v>
      </c>
      <c r="E140" s="14"/>
    </row>
    <row r="141" spans="1:9" s="10" customFormat="1" ht="20.100000000000001" customHeight="1" x14ac:dyDescent="0.15">
      <c r="A141" s="129"/>
      <c r="B141" s="25" t="s">
        <v>49</v>
      </c>
      <c r="C141" s="26"/>
      <c r="D141" s="11" t="e">
        <f>SUM(#REF!)</f>
        <v>#REF!</v>
      </c>
      <c r="E141" s="14" t="e">
        <f>#REF!-#REF!</f>
        <v>#REF!</v>
      </c>
      <c r="F141" s="27" t="e">
        <f>D142+E141</f>
        <v>#REF!</v>
      </c>
      <c r="G141" s="14"/>
    </row>
    <row r="142" spans="1:9" s="10" customFormat="1" ht="20.100000000000001" customHeight="1" x14ac:dyDescent="0.15">
      <c r="A142" s="109" t="s">
        <v>9</v>
      </c>
      <c r="B142" s="110"/>
      <c r="C142" s="110"/>
      <c r="D142" s="11" t="e">
        <f>SUM(#REF!)</f>
        <v>#REF!</v>
      </c>
      <c r="E142" s="70" t="e">
        <f>E141/#REF!</f>
        <v>#REF!</v>
      </c>
      <c r="F142" s="27" t="e">
        <f>F141-G96</f>
        <v>#REF!</v>
      </c>
      <c r="H142" s="77" t="s">
        <v>76</v>
      </c>
      <c r="I142" s="14" t="e">
        <f>#REF!+#REF!+#REF!+#REF!+#REF!+#REF!+#REF!+#REF!+#REF!+#REF!+#REF!+#REF!+#REF!+#REF!+#REF!</f>
        <v>#REF!</v>
      </c>
    </row>
    <row r="143" spans="1:9" s="10" customFormat="1" ht="20.100000000000001" customHeight="1" x14ac:dyDescent="0.15">
      <c r="A143" s="111" t="s">
        <v>10</v>
      </c>
      <c r="B143" s="112"/>
      <c r="C143" s="112"/>
      <c r="D143" s="11" t="e">
        <f>SUM(#REF!)</f>
        <v>#REF!</v>
      </c>
      <c r="H143" s="77" t="s">
        <v>77</v>
      </c>
      <c r="I143" s="14" t="e">
        <f>#REF!+#REF!+#REF!+#REF!+#REF!+#REF!</f>
        <v>#REF!</v>
      </c>
    </row>
    <row r="144" spans="1:9" s="10" customFormat="1" ht="20.100000000000001" customHeight="1" x14ac:dyDescent="0.15">
      <c r="A144" s="113"/>
      <c r="B144" s="114"/>
      <c r="C144" s="114"/>
      <c r="D144" s="16" t="e">
        <f>D143/D142</f>
        <v>#REF!</v>
      </c>
      <c r="H144" s="77" t="s">
        <v>78</v>
      </c>
      <c r="I144" s="14"/>
    </row>
    <row r="145" spans="1:4" s="10" customFormat="1" ht="20.100000000000001" customHeight="1" x14ac:dyDescent="0.15">
      <c r="A145" s="82" t="s">
        <v>11</v>
      </c>
      <c r="B145" s="83" t="s">
        <v>12</v>
      </c>
      <c r="C145" s="84"/>
      <c r="D145" s="12" t="e">
        <f>SUM(#REF!)</f>
        <v>#REF!</v>
      </c>
    </row>
    <row r="146" spans="1:4" s="10" customFormat="1" ht="20.100000000000001" customHeight="1" x14ac:dyDescent="0.15">
      <c r="A146" s="82"/>
      <c r="B146" s="83" t="s">
        <v>13</v>
      </c>
      <c r="C146" s="84"/>
      <c r="D146" s="15" t="e">
        <f>D145/(D11+D5)</f>
        <v>#REF!</v>
      </c>
    </row>
    <row r="147" spans="1:4" s="10" customFormat="1" ht="20.100000000000001" customHeight="1" x14ac:dyDescent="0.15">
      <c r="A147" s="89" t="s">
        <v>14</v>
      </c>
      <c r="B147" s="107"/>
      <c r="C147" s="108"/>
      <c r="D147" s="12" t="e">
        <f>SUM(#REF!)</f>
        <v>#REF!</v>
      </c>
    </row>
    <row r="148" spans="1:4" s="10" customFormat="1" ht="20.100000000000001" customHeight="1" x14ac:dyDescent="0.15">
      <c r="A148" s="90"/>
      <c r="B148" s="107"/>
      <c r="C148" s="108"/>
      <c r="D148" s="16" t="e">
        <f>D147/D97</f>
        <v>#REF!</v>
      </c>
    </row>
    <row r="149" spans="1:4" s="10" customFormat="1" ht="20.100000000000001" customHeight="1" x14ac:dyDescent="0.15">
      <c r="A149" s="90"/>
      <c r="B149" s="107"/>
      <c r="C149" s="108"/>
      <c r="D149" s="12" t="e">
        <f>SUM(#REF!)</f>
        <v>#REF!</v>
      </c>
    </row>
    <row r="150" spans="1:4" s="10" customFormat="1" ht="20.100000000000001" customHeight="1" x14ac:dyDescent="0.15">
      <c r="A150" s="90"/>
      <c r="B150" s="107"/>
      <c r="C150" s="108"/>
      <c r="D150" s="15" t="e">
        <f>D149/D98</f>
        <v>#REF!</v>
      </c>
    </row>
    <row r="151" spans="1:4" s="10" customFormat="1" ht="20.100000000000001" customHeight="1" x14ac:dyDescent="0.15">
      <c r="A151" s="90"/>
      <c r="B151" s="107"/>
      <c r="C151" s="108"/>
      <c r="D151" s="12" t="e">
        <f>SUM(#REF!)</f>
        <v>#REF!</v>
      </c>
    </row>
    <row r="152" spans="1:4" s="10" customFormat="1" ht="20.100000000000001" customHeight="1" x14ac:dyDescent="0.15">
      <c r="A152" s="90"/>
      <c r="B152" s="107"/>
      <c r="C152" s="108"/>
      <c r="D152" s="15" t="e">
        <f>D151/D99</f>
        <v>#REF!</v>
      </c>
    </row>
    <row r="153" spans="1:4" s="10" customFormat="1" ht="20.100000000000001" customHeight="1" x14ac:dyDescent="0.15">
      <c r="A153" s="90"/>
      <c r="B153" s="107"/>
      <c r="C153" s="108"/>
      <c r="D153" s="17" t="e">
        <f>SUM(#REF!)</f>
        <v>#REF!</v>
      </c>
    </row>
    <row r="154" spans="1:4" s="10" customFormat="1" ht="20.100000000000001" customHeight="1" x14ac:dyDescent="0.15">
      <c r="A154" s="90"/>
      <c r="B154" s="107"/>
      <c r="C154" s="108"/>
      <c r="D154" s="15" t="e">
        <f>D153/D100</f>
        <v>#REF!</v>
      </c>
    </row>
    <row r="155" spans="1:4" s="10" customFormat="1" ht="20.100000000000001" customHeight="1" x14ac:dyDescent="0.15">
      <c r="A155" s="90"/>
      <c r="B155" s="105"/>
      <c r="C155" s="106"/>
      <c r="D155" s="12" t="e">
        <f>SUM(#REF!)</f>
        <v>#REF!</v>
      </c>
    </row>
    <row r="156" spans="1:4" s="10" customFormat="1" ht="20.100000000000001" customHeight="1" x14ac:dyDescent="0.15">
      <c r="A156" s="90"/>
      <c r="B156" s="105"/>
      <c r="C156" s="106"/>
      <c r="D156" s="15" t="e">
        <f>D155/D103</f>
        <v>#REF!</v>
      </c>
    </row>
    <row r="157" spans="1:4" s="10" customFormat="1" ht="20.100000000000001" customHeight="1" x14ac:dyDescent="0.15">
      <c r="A157" s="90"/>
      <c r="B157" s="105"/>
      <c r="C157" s="106"/>
      <c r="D157" s="12" t="e">
        <f>SUM(#REF!)</f>
        <v>#REF!</v>
      </c>
    </row>
    <row r="158" spans="1:4" s="10" customFormat="1" ht="20.100000000000001" customHeight="1" x14ac:dyDescent="0.15">
      <c r="A158" s="90"/>
      <c r="B158" s="105"/>
      <c r="C158" s="106"/>
      <c r="D158" s="15" t="e">
        <f>D157/D104</f>
        <v>#REF!</v>
      </c>
    </row>
    <row r="159" spans="1:4" s="10" customFormat="1" ht="20.100000000000001" customHeight="1" x14ac:dyDescent="0.15">
      <c r="A159" s="90"/>
      <c r="B159" s="105"/>
      <c r="C159" s="106"/>
      <c r="D159" s="12" t="e">
        <f>SUM(#REF!)</f>
        <v>#REF!</v>
      </c>
    </row>
    <row r="160" spans="1:4" s="10" customFormat="1" ht="20.100000000000001" customHeight="1" x14ac:dyDescent="0.15">
      <c r="A160" s="90"/>
      <c r="B160" s="105"/>
      <c r="C160" s="106"/>
      <c r="D160" s="15" t="e">
        <f>D159/D105</f>
        <v>#REF!</v>
      </c>
    </row>
    <row r="161" spans="1:4" s="10" customFormat="1" ht="20.100000000000001" customHeight="1" x14ac:dyDescent="0.15">
      <c r="A161" s="90"/>
      <c r="B161" s="101"/>
      <c r="C161" s="102"/>
      <c r="D161" s="12" t="e">
        <f>SUM(#REF!)</f>
        <v>#REF!</v>
      </c>
    </row>
    <row r="162" spans="1:4" s="10" customFormat="1" ht="20.100000000000001" customHeight="1" x14ac:dyDescent="0.15">
      <c r="A162" s="90"/>
      <c r="B162" s="103"/>
      <c r="C162" s="104"/>
      <c r="D162" s="15" t="e">
        <f>D161/D106</f>
        <v>#REF!</v>
      </c>
    </row>
    <row r="163" spans="1:4" s="10" customFormat="1" ht="20.100000000000001" customHeight="1" x14ac:dyDescent="0.15">
      <c r="A163" s="90"/>
      <c r="B163" s="101"/>
      <c r="C163" s="102"/>
      <c r="D163" s="12" t="e">
        <f>SUM(#REF!)</f>
        <v>#REF!</v>
      </c>
    </row>
    <row r="164" spans="1:4" s="10" customFormat="1" ht="20.100000000000001" customHeight="1" x14ac:dyDescent="0.15">
      <c r="A164" s="90"/>
      <c r="B164" s="103"/>
      <c r="C164" s="104"/>
      <c r="D164" s="15" t="e">
        <f>D163/D107</f>
        <v>#REF!</v>
      </c>
    </row>
    <row r="165" spans="1:4" s="10" customFormat="1" ht="20.100000000000001" customHeight="1" x14ac:dyDescent="0.15">
      <c r="A165" s="90"/>
      <c r="B165" s="85"/>
      <c r="C165" s="57"/>
      <c r="D165" s="18" t="e">
        <f>SUM(#REF!)</f>
        <v>#REF!</v>
      </c>
    </row>
    <row r="166" spans="1:4" s="10" customFormat="1" ht="20.100000000000001" customHeight="1" x14ac:dyDescent="0.15">
      <c r="A166" s="90"/>
      <c r="B166" s="87"/>
      <c r="C166" s="57"/>
      <c r="D166" s="15" t="e">
        <f>D165/D108</f>
        <v>#REF!</v>
      </c>
    </row>
    <row r="167" spans="1:4" s="10" customFormat="1" ht="20.100000000000001" customHeight="1" x14ac:dyDescent="0.15">
      <c r="A167" s="90"/>
      <c r="B167" s="101"/>
      <c r="C167" s="102"/>
      <c r="D167" s="12" t="e">
        <f>SUM(#REF!)</f>
        <v>#REF!</v>
      </c>
    </row>
    <row r="168" spans="1:4" s="10" customFormat="1" ht="20.100000000000001" customHeight="1" x14ac:dyDescent="0.15">
      <c r="A168" s="90"/>
      <c r="B168" s="103"/>
      <c r="C168" s="104"/>
      <c r="D168" s="15" t="e">
        <f>D167/D109</f>
        <v>#REF!</v>
      </c>
    </row>
    <row r="169" spans="1:4" s="10" customFormat="1" ht="20.100000000000001" customHeight="1" x14ac:dyDescent="0.15">
      <c r="A169" s="90"/>
      <c r="B169" s="85"/>
      <c r="C169" s="99"/>
      <c r="D169" s="17" t="e">
        <f>SUM(#REF!)</f>
        <v>#REF!</v>
      </c>
    </row>
    <row r="170" spans="1:4" s="10" customFormat="1" ht="20.100000000000001" customHeight="1" x14ac:dyDescent="0.15">
      <c r="A170" s="90"/>
      <c r="B170" s="87"/>
      <c r="C170" s="100"/>
      <c r="D170" s="15" t="e">
        <f>D169/D110</f>
        <v>#REF!</v>
      </c>
    </row>
    <row r="171" spans="1:4" s="10" customFormat="1" ht="20.100000000000001" customHeight="1" x14ac:dyDescent="0.15">
      <c r="A171" s="90"/>
      <c r="B171" s="85"/>
      <c r="C171" s="57"/>
      <c r="D171" s="31" t="e">
        <f>SUM(#REF!)</f>
        <v>#REF!</v>
      </c>
    </row>
    <row r="172" spans="1:4" s="10" customFormat="1" ht="20.100000000000001" customHeight="1" x14ac:dyDescent="0.15">
      <c r="A172" s="90"/>
      <c r="B172" s="87"/>
      <c r="C172" s="57"/>
      <c r="D172" s="15" t="e">
        <f>D171/D111</f>
        <v>#REF!</v>
      </c>
    </row>
    <row r="173" spans="1:4" s="10" customFormat="1" ht="20.100000000000001" customHeight="1" x14ac:dyDescent="0.15">
      <c r="A173" s="90"/>
      <c r="B173" s="85"/>
      <c r="C173" s="99"/>
      <c r="D173" s="17" t="e">
        <f>SUM(#REF!)</f>
        <v>#REF!</v>
      </c>
    </row>
    <row r="174" spans="1:4" s="10" customFormat="1" ht="20.100000000000001" customHeight="1" x14ac:dyDescent="0.15">
      <c r="A174" s="90"/>
      <c r="B174" s="87"/>
      <c r="C174" s="100"/>
      <c r="D174" s="15" t="e">
        <f>D173/D112</f>
        <v>#REF!</v>
      </c>
    </row>
    <row r="175" spans="1:4" s="10" customFormat="1" ht="20.100000000000001" customHeight="1" x14ac:dyDescent="0.15">
      <c r="A175" s="90"/>
      <c r="B175" s="85"/>
      <c r="C175" s="86"/>
      <c r="D175" s="18" t="e">
        <f>SUM(#REF!)</f>
        <v>#REF!</v>
      </c>
    </row>
    <row r="176" spans="1:4" s="10" customFormat="1" ht="20.100000000000001" customHeight="1" x14ac:dyDescent="0.15">
      <c r="A176" s="90"/>
      <c r="B176" s="87"/>
      <c r="C176" s="88"/>
      <c r="D176" s="15" t="e">
        <f>D175/D113</f>
        <v>#REF!</v>
      </c>
    </row>
    <row r="177" spans="1:9" s="10" customFormat="1" ht="20.100000000000001" customHeight="1" x14ac:dyDescent="0.15">
      <c r="A177" s="90"/>
      <c r="B177" s="85"/>
      <c r="C177" s="99"/>
      <c r="D177" s="17" t="e">
        <f>SUM(#REF!)</f>
        <v>#REF!</v>
      </c>
    </row>
    <row r="178" spans="1:9" s="10" customFormat="1" ht="20.100000000000001" customHeight="1" x14ac:dyDescent="0.15">
      <c r="A178" s="90"/>
      <c r="B178" s="87"/>
      <c r="C178" s="100"/>
      <c r="D178" s="15" t="e">
        <f>D177/D114</f>
        <v>#REF!</v>
      </c>
    </row>
    <row r="179" spans="1:9" s="10" customFormat="1" ht="20.100000000000001" customHeight="1" x14ac:dyDescent="0.15">
      <c r="A179" s="90"/>
      <c r="B179" s="85"/>
      <c r="C179" s="99"/>
      <c r="D179" s="17" t="e">
        <f>SUM(#REF!)</f>
        <v>#REF!</v>
      </c>
    </row>
    <row r="180" spans="1:9" s="10" customFormat="1" ht="20.100000000000001" customHeight="1" x14ac:dyDescent="0.15">
      <c r="A180" s="90"/>
      <c r="B180" s="87"/>
      <c r="C180" s="100"/>
      <c r="D180" s="15" t="e">
        <f>D179/D115</f>
        <v>#REF!</v>
      </c>
    </row>
    <row r="181" spans="1:9" s="10" customFormat="1" ht="20.100000000000001" customHeight="1" x14ac:dyDescent="0.15">
      <c r="A181" s="90"/>
      <c r="B181" s="85"/>
      <c r="C181" s="99"/>
      <c r="D181" s="17" t="e">
        <f>SUM(#REF!)</f>
        <v>#REF!</v>
      </c>
    </row>
    <row r="182" spans="1:9" s="10" customFormat="1" ht="20.100000000000001" customHeight="1" x14ac:dyDescent="0.15">
      <c r="A182" s="90"/>
      <c r="B182" s="87"/>
      <c r="C182" s="100"/>
      <c r="D182" s="15" t="e">
        <f>D181/D116</f>
        <v>#REF!</v>
      </c>
    </row>
    <row r="183" spans="1:9" s="10" customFormat="1" ht="20.100000000000001" customHeight="1" x14ac:dyDescent="0.15">
      <c r="A183" s="90"/>
      <c r="B183" s="85"/>
      <c r="C183" s="99"/>
      <c r="D183" s="31" t="e">
        <f>SUM(#REF!)</f>
        <v>#REF!</v>
      </c>
    </row>
    <row r="184" spans="1:9" s="10" customFormat="1" ht="20.100000000000001" customHeight="1" x14ac:dyDescent="0.15">
      <c r="A184" s="90"/>
      <c r="B184" s="87"/>
      <c r="C184" s="100"/>
      <c r="D184" s="15" t="e">
        <f>D183/D117</f>
        <v>#REF!</v>
      </c>
    </row>
    <row r="185" spans="1:9" s="10" customFormat="1" ht="20.100000000000001" customHeight="1" x14ac:dyDescent="0.15">
      <c r="A185" s="90"/>
      <c r="B185" s="85"/>
      <c r="C185" s="86"/>
      <c r="D185" s="18" t="e">
        <f>SUM(#REF!)</f>
        <v>#REF!</v>
      </c>
    </row>
    <row r="186" spans="1:9" s="19" customFormat="1" ht="20.100000000000001" customHeight="1" x14ac:dyDescent="0.15">
      <c r="A186" s="90"/>
      <c r="B186" s="87"/>
      <c r="C186" s="88"/>
      <c r="D186" s="15" t="e">
        <f>D185/D119</f>
        <v>#REF!</v>
      </c>
      <c r="E186" s="10"/>
      <c r="F186" s="10"/>
      <c r="G186" s="10"/>
      <c r="H186" s="10"/>
      <c r="I186" s="10"/>
    </row>
    <row r="187" spans="1:9" s="19" customFormat="1" ht="20.100000000000001" customHeight="1" x14ac:dyDescent="0.15">
      <c r="A187" s="90"/>
      <c r="B187" s="85"/>
      <c r="C187" s="99"/>
      <c r="D187" s="17" t="e">
        <f>SUM(#REF!)</f>
        <v>#REF!</v>
      </c>
      <c r="E187" s="10"/>
      <c r="F187" s="10"/>
      <c r="G187" s="10"/>
      <c r="H187" s="10"/>
      <c r="I187" s="10"/>
    </row>
    <row r="188" spans="1:9" s="19" customFormat="1" ht="20.100000000000001" customHeight="1" x14ac:dyDescent="0.15">
      <c r="A188" s="90"/>
      <c r="B188" s="87"/>
      <c r="C188" s="100"/>
      <c r="D188" s="15" t="e">
        <f>D187/D120</f>
        <v>#REF!</v>
      </c>
      <c r="E188" s="10"/>
      <c r="F188" s="10"/>
      <c r="G188" s="10"/>
      <c r="H188" s="10"/>
      <c r="I188" s="10"/>
    </row>
    <row r="189" spans="1:9" s="19" customFormat="1" ht="20.100000000000001" customHeight="1" x14ac:dyDescent="0.15">
      <c r="A189" s="90"/>
      <c r="B189" s="85"/>
      <c r="C189" s="57"/>
      <c r="D189" s="15"/>
      <c r="E189" s="10"/>
      <c r="F189" s="10"/>
      <c r="G189" s="10"/>
      <c r="H189" s="10"/>
      <c r="I189" s="10"/>
    </row>
    <row r="190" spans="1:9" s="19" customFormat="1" ht="20.100000000000001" customHeight="1" x14ac:dyDescent="0.15">
      <c r="A190" s="90"/>
      <c r="B190" s="87"/>
      <c r="C190" s="57"/>
      <c r="D190" s="15"/>
      <c r="E190" s="10"/>
      <c r="F190" s="10"/>
      <c r="G190" s="10"/>
      <c r="H190" s="10"/>
      <c r="I190" s="10"/>
    </row>
    <row r="191" spans="1:9" s="19" customFormat="1" ht="20.100000000000001" customHeight="1" x14ac:dyDescent="0.15">
      <c r="A191" s="90"/>
      <c r="B191" s="85"/>
      <c r="C191" s="86"/>
      <c r="D191" s="18" t="e">
        <f>SUM(#REF!)</f>
        <v>#REF!</v>
      </c>
      <c r="E191" s="10"/>
      <c r="F191" s="10"/>
      <c r="G191" s="10"/>
      <c r="H191" s="10"/>
      <c r="I191" s="10"/>
    </row>
    <row r="192" spans="1:9" s="19" customFormat="1" ht="20.100000000000001" customHeight="1" x14ac:dyDescent="0.15">
      <c r="A192" s="90"/>
      <c r="B192" s="87"/>
      <c r="C192" s="88"/>
      <c r="D192" s="15" t="e">
        <f>D191/D124</f>
        <v>#REF!</v>
      </c>
      <c r="E192" s="10"/>
      <c r="F192" s="10"/>
      <c r="G192" s="10"/>
      <c r="H192" s="10"/>
      <c r="I192" s="10"/>
    </row>
    <row r="193" spans="1:9" s="19" customFormat="1" ht="20.100000000000001" customHeight="1" x14ac:dyDescent="0.15">
      <c r="A193" s="90"/>
      <c r="B193" s="85"/>
      <c r="C193" s="86"/>
      <c r="D193" s="18" t="e">
        <f>SUM(#REF!)</f>
        <v>#REF!</v>
      </c>
      <c r="E193" s="10"/>
      <c r="F193" s="10"/>
      <c r="G193" s="10"/>
      <c r="H193" s="10"/>
      <c r="I193" s="10"/>
    </row>
    <row r="194" spans="1:9" s="19" customFormat="1" ht="20.100000000000001" customHeight="1" x14ac:dyDescent="0.15">
      <c r="A194" s="90"/>
      <c r="B194" s="87"/>
      <c r="C194" s="88"/>
      <c r="D194" s="15" t="e">
        <f>D193/D129</f>
        <v>#REF!</v>
      </c>
      <c r="E194" s="10"/>
      <c r="F194" s="10"/>
      <c r="G194" s="10"/>
      <c r="H194" s="10"/>
      <c r="I194" s="10"/>
    </row>
    <row r="195" spans="1:9" s="19" customFormat="1" ht="20.100000000000001" customHeight="1" x14ac:dyDescent="0.15">
      <c r="A195" s="90"/>
      <c r="B195" s="85"/>
      <c r="C195" s="86"/>
      <c r="D195" s="18" t="e">
        <f>SUM(#REF!)</f>
        <v>#REF!</v>
      </c>
      <c r="E195" s="10"/>
      <c r="F195" s="10"/>
      <c r="G195" s="10"/>
      <c r="H195" s="10"/>
      <c r="I195" s="10"/>
    </row>
    <row r="196" spans="1:9" s="19" customFormat="1" ht="20.100000000000001" customHeight="1" x14ac:dyDescent="0.15">
      <c r="A196" s="90"/>
      <c r="B196" s="87"/>
      <c r="C196" s="88"/>
      <c r="D196" s="15" t="e">
        <f>D195/D123</f>
        <v>#REF!</v>
      </c>
      <c r="E196" s="10"/>
      <c r="F196" s="10"/>
      <c r="G196" s="10"/>
      <c r="H196" s="10"/>
      <c r="I196" s="10"/>
    </row>
    <row r="197" spans="1:9" s="19" customFormat="1" ht="20.100000000000001" customHeight="1" x14ac:dyDescent="0.15">
      <c r="A197" s="90"/>
      <c r="B197" s="85"/>
      <c r="C197" s="86"/>
      <c r="D197" s="18" t="e">
        <f>SUM(#REF!)</f>
        <v>#REF!</v>
      </c>
      <c r="E197" s="10"/>
      <c r="F197" s="10"/>
      <c r="G197" s="10"/>
      <c r="H197" s="10"/>
      <c r="I197" s="10"/>
    </row>
    <row r="198" spans="1:9" s="19" customFormat="1" ht="20.100000000000001" customHeight="1" x14ac:dyDescent="0.15">
      <c r="A198" s="90"/>
      <c r="B198" s="87"/>
      <c r="C198" s="88"/>
      <c r="D198" s="15" t="e">
        <f>D197/D127</f>
        <v>#REF!</v>
      </c>
      <c r="E198" s="10"/>
      <c r="F198" s="10"/>
      <c r="G198" s="10"/>
      <c r="H198" s="10"/>
      <c r="I198" s="10"/>
    </row>
    <row r="199" spans="1:9" s="19" customFormat="1" ht="20.100000000000001" customHeight="1" x14ac:dyDescent="0.15">
      <c r="A199" s="90"/>
      <c r="B199" s="85"/>
      <c r="C199" s="86"/>
      <c r="D199" s="15"/>
      <c r="E199" s="10"/>
      <c r="F199" s="10"/>
      <c r="G199" s="10"/>
      <c r="H199" s="10"/>
      <c r="I199" s="10"/>
    </row>
    <row r="200" spans="1:9" s="19" customFormat="1" ht="20.100000000000001" customHeight="1" x14ac:dyDescent="0.15">
      <c r="A200" s="90"/>
      <c r="B200" s="87"/>
      <c r="C200" s="88"/>
      <c r="D200" s="15"/>
      <c r="E200" s="10"/>
      <c r="F200" s="10"/>
      <c r="G200" s="10"/>
      <c r="H200" s="10"/>
      <c r="I200" s="10"/>
    </row>
    <row r="201" spans="1:9" s="19" customFormat="1" ht="20.100000000000001" customHeight="1" x14ac:dyDescent="0.15">
      <c r="A201" s="90"/>
      <c r="B201" s="85"/>
      <c r="C201" s="86"/>
      <c r="D201" s="15"/>
      <c r="E201" s="10"/>
      <c r="F201" s="10"/>
      <c r="G201" s="10"/>
      <c r="H201" s="10"/>
      <c r="I201" s="10"/>
    </row>
    <row r="202" spans="1:9" s="19" customFormat="1" ht="20.100000000000001" customHeight="1" x14ac:dyDescent="0.15">
      <c r="A202" s="90"/>
      <c r="B202" s="87"/>
      <c r="C202" s="88"/>
      <c r="D202" s="15"/>
      <c r="E202" s="10"/>
      <c r="F202" s="10"/>
      <c r="G202" s="10"/>
      <c r="H202" s="10"/>
      <c r="I202" s="10"/>
    </row>
    <row r="203" spans="1:9" s="19" customFormat="1" ht="20.100000000000001" customHeight="1" x14ac:dyDescent="0.15">
      <c r="A203" s="90"/>
      <c r="B203" s="85"/>
      <c r="C203" s="86"/>
      <c r="D203" s="15"/>
      <c r="E203" s="10"/>
      <c r="F203" s="10"/>
      <c r="G203" s="10"/>
      <c r="H203" s="10"/>
      <c r="I203" s="10"/>
    </row>
    <row r="204" spans="1:9" s="19" customFormat="1" ht="20.100000000000001" customHeight="1" x14ac:dyDescent="0.15">
      <c r="A204" s="90"/>
      <c r="B204" s="87"/>
      <c r="C204" s="88"/>
      <c r="D204" s="15"/>
      <c r="E204" s="10"/>
      <c r="F204" s="10"/>
      <c r="G204" s="10"/>
      <c r="H204" s="10"/>
      <c r="I204" s="10"/>
    </row>
    <row r="205" spans="1:9" s="19" customFormat="1" ht="20.100000000000001" customHeight="1" x14ac:dyDescent="0.15">
      <c r="A205" s="90"/>
      <c r="B205" s="85"/>
      <c r="C205" s="86"/>
      <c r="D205" s="15"/>
      <c r="E205" s="10"/>
      <c r="F205" s="10"/>
      <c r="G205" s="10"/>
      <c r="H205" s="10"/>
      <c r="I205" s="10"/>
    </row>
    <row r="206" spans="1:9" s="19" customFormat="1" ht="20.100000000000001" customHeight="1" x14ac:dyDescent="0.15">
      <c r="A206" s="90"/>
      <c r="B206" s="87"/>
      <c r="C206" s="88"/>
      <c r="D206" s="15"/>
      <c r="E206" s="10"/>
      <c r="F206" s="10"/>
      <c r="G206" s="10"/>
      <c r="H206" s="10"/>
      <c r="I206" s="10"/>
    </row>
    <row r="207" spans="1:9" s="19" customFormat="1" ht="20.100000000000001" customHeight="1" x14ac:dyDescent="0.15">
      <c r="A207" s="90"/>
      <c r="B207" s="85"/>
      <c r="C207" s="86"/>
      <c r="D207" s="15"/>
      <c r="E207" s="10"/>
      <c r="F207" s="10"/>
      <c r="G207" s="10"/>
      <c r="H207" s="10"/>
      <c r="I207" s="10"/>
    </row>
    <row r="208" spans="1:9" s="19" customFormat="1" ht="20.100000000000001" customHeight="1" x14ac:dyDescent="0.15">
      <c r="A208" s="90"/>
      <c r="B208" s="87"/>
      <c r="C208" s="88"/>
      <c r="D208" s="15"/>
      <c r="E208" s="10"/>
      <c r="F208" s="10"/>
      <c r="G208" s="10"/>
      <c r="H208" s="10"/>
      <c r="I208" s="10"/>
    </row>
    <row r="209" spans="1:9" s="19" customFormat="1" ht="20.100000000000001" customHeight="1" x14ac:dyDescent="0.15">
      <c r="A209" s="90"/>
      <c r="B209" s="85"/>
      <c r="C209" s="86"/>
      <c r="D209" s="15"/>
      <c r="E209" s="10"/>
      <c r="F209" s="10"/>
      <c r="G209" s="10"/>
      <c r="H209" s="10"/>
      <c r="I209" s="10"/>
    </row>
    <row r="210" spans="1:9" s="19" customFormat="1" ht="20.100000000000001" customHeight="1" x14ac:dyDescent="0.15">
      <c r="A210" s="90"/>
      <c r="B210" s="87"/>
      <c r="C210" s="88"/>
      <c r="D210" s="15"/>
      <c r="E210" s="10"/>
      <c r="F210" s="10"/>
      <c r="G210" s="10"/>
      <c r="H210" s="10"/>
      <c r="I210" s="10"/>
    </row>
    <row r="211" spans="1:9" s="19" customFormat="1" ht="20.100000000000001" customHeight="1" x14ac:dyDescent="0.15">
      <c r="A211" s="90"/>
      <c r="B211" s="85"/>
      <c r="C211" s="86"/>
      <c r="D211" s="15"/>
      <c r="E211" s="10"/>
      <c r="F211" s="10"/>
      <c r="G211" s="10"/>
      <c r="H211" s="10"/>
      <c r="I211" s="10"/>
    </row>
    <row r="212" spans="1:9" s="19" customFormat="1" ht="20.100000000000001" customHeight="1" x14ac:dyDescent="0.15">
      <c r="A212" s="90"/>
      <c r="B212" s="87"/>
      <c r="C212" s="88"/>
      <c r="D212" s="15"/>
      <c r="E212" s="10"/>
      <c r="F212" s="10"/>
      <c r="G212" s="10"/>
      <c r="H212" s="10"/>
      <c r="I212" s="10"/>
    </row>
    <row r="213" spans="1:9" s="19" customFormat="1" ht="20.100000000000001" customHeight="1" x14ac:dyDescent="0.15">
      <c r="A213" s="90"/>
      <c r="B213" s="85"/>
      <c r="C213" s="86"/>
      <c r="D213" s="15"/>
      <c r="E213" s="10"/>
      <c r="F213" s="10"/>
      <c r="G213" s="10"/>
      <c r="H213" s="10"/>
      <c r="I213" s="10"/>
    </row>
    <row r="214" spans="1:9" s="19" customFormat="1" ht="20.100000000000001" customHeight="1" x14ac:dyDescent="0.15">
      <c r="A214" s="90"/>
      <c r="B214" s="87"/>
      <c r="C214" s="88"/>
      <c r="D214" s="15"/>
      <c r="E214" s="10"/>
      <c r="F214" s="10"/>
      <c r="G214" s="10"/>
      <c r="H214" s="10"/>
      <c r="I214" s="10"/>
    </row>
    <row r="215" spans="1:9" s="19" customFormat="1" ht="20.100000000000001" customHeight="1" x14ac:dyDescent="0.15">
      <c r="A215" s="90"/>
      <c r="B215" s="85"/>
      <c r="C215" s="86"/>
      <c r="D215" s="15"/>
      <c r="E215" s="10"/>
      <c r="F215" s="10"/>
      <c r="G215" s="10"/>
      <c r="H215" s="10"/>
      <c r="I215" s="10"/>
    </row>
    <row r="216" spans="1:9" s="19" customFormat="1" ht="20.100000000000001" customHeight="1" x14ac:dyDescent="0.15">
      <c r="A216" s="90"/>
      <c r="B216" s="87"/>
      <c r="C216" s="88"/>
      <c r="D216" s="15"/>
      <c r="E216" s="10"/>
      <c r="F216" s="10"/>
      <c r="G216" s="10"/>
      <c r="H216" s="10"/>
      <c r="I216" s="10"/>
    </row>
    <row r="217" spans="1:9" s="19" customFormat="1" ht="20.100000000000001" customHeight="1" x14ac:dyDescent="0.15">
      <c r="A217" s="90"/>
      <c r="B217" s="85"/>
      <c r="C217" s="86"/>
      <c r="D217" s="15"/>
      <c r="E217" s="10"/>
      <c r="F217" s="10"/>
      <c r="G217" s="10"/>
      <c r="H217" s="10"/>
      <c r="I217" s="10"/>
    </row>
    <row r="218" spans="1:9" s="19" customFormat="1" ht="20.100000000000001" customHeight="1" x14ac:dyDescent="0.15">
      <c r="A218" s="90"/>
      <c r="B218" s="87"/>
      <c r="C218" s="88"/>
      <c r="D218" s="15"/>
      <c r="E218" s="10"/>
      <c r="F218" s="10"/>
      <c r="G218" s="10"/>
      <c r="H218" s="10"/>
      <c r="I218" s="10"/>
    </row>
    <row r="219" spans="1:9" s="19" customFormat="1" ht="20.100000000000001" customHeight="1" x14ac:dyDescent="0.15">
      <c r="A219" s="90"/>
      <c r="B219" s="85"/>
      <c r="C219" s="60"/>
      <c r="D219" s="15"/>
      <c r="E219" s="10"/>
      <c r="F219" s="10"/>
      <c r="G219" s="10"/>
      <c r="H219" s="10"/>
      <c r="I219" s="10"/>
    </row>
    <row r="220" spans="1:9" s="19" customFormat="1" ht="20.100000000000001" customHeight="1" x14ac:dyDescent="0.15">
      <c r="A220" s="90"/>
      <c r="B220" s="87"/>
      <c r="C220" s="60"/>
      <c r="D220" s="15"/>
      <c r="E220" s="10"/>
      <c r="F220" s="10"/>
      <c r="G220" s="10"/>
      <c r="H220" s="10"/>
      <c r="I220" s="10"/>
    </row>
    <row r="221" spans="1:9" s="19" customFormat="1" ht="20.100000000000001" customHeight="1" x14ac:dyDescent="0.15">
      <c r="A221" s="90"/>
      <c r="B221" s="101"/>
      <c r="C221" s="146"/>
      <c r="D221" s="17" t="e">
        <f>SUM(#REF!)</f>
        <v>#REF!</v>
      </c>
      <c r="E221" s="10"/>
      <c r="F221" s="10"/>
      <c r="G221" s="10"/>
      <c r="H221" s="10"/>
      <c r="I221" s="10"/>
    </row>
    <row r="222" spans="1:9" s="19" customFormat="1" ht="20.100000000000001" customHeight="1" x14ac:dyDescent="0.15">
      <c r="A222" s="90"/>
      <c r="B222" s="103"/>
      <c r="C222" s="147"/>
      <c r="D222" s="15" t="e">
        <f>D221/D133</f>
        <v>#REF!</v>
      </c>
      <c r="E222" s="10"/>
      <c r="F222" s="10"/>
      <c r="G222" s="10"/>
      <c r="H222" s="10"/>
      <c r="I222" s="10"/>
    </row>
    <row r="223" spans="1:9" s="19" customFormat="1" ht="20.100000000000001" customHeight="1" x14ac:dyDescent="0.15">
      <c r="A223" s="90"/>
      <c r="B223" s="119"/>
      <c r="C223" s="120"/>
      <c r="D223" s="15"/>
      <c r="E223" s="10"/>
      <c r="F223" s="10"/>
      <c r="G223" s="10"/>
      <c r="H223" s="10"/>
      <c r="I223" s="10"/>
    </row>
    <row r="224" spans="1:9" s="19" customFormat="1" ht="20.100000000000001" customHeight="1" x14ac:dyDescent="0.15">
      <c r="A224" s="91"/>
      <c r="B224" s="121"/>
      <c r="C224" s="122"/>
      <c r="D224" s="15"/>
      <c r="E224" s="10"/>
      <c r="F224" s="10"/>
      <c r="G224" s="10"/>
      <c r="H224" s="10"/>
      <c r="I224" s="10"/>
    </row>
    <row r="225" spans="1:9" s="19" customFormat="1" ht="20.100000000000001" customHeight="1" x14ac:dyDescent="0.15">
      <c r="A225" s="55"/>
      <c r="B225" s="119" t="s">
        <v>50</v>
      </c>
      <c r="C225" s="120"/>
      <c r="D225" s="15"/>
      <c r="E225" s="10"/>
      <c r="F225" s="10"/>
      <c r="G225" s="10"/>
      <c r="H225" s="10"/>
      <c r="I225" s="10"/>
    </row>
    <row r="226" spans="1:9" s="19" customFormat="1" ht="20.100000000000001" customHeight="1" x14ac:dyDescent="0.15">
      <c r="A226" s="55"/>
      <c r="B226" s="121"/>
      <c r="C226" s="122"/>
      <c r="D226" s="15"/>
      <c r="E226" s="10"/>
      <c r="F226" s="10"/>
      <c r="G226" s="10"/>
      <c r="H226" s="10"/>
      <c r="I226" s="10"/>
    </row>
    <row r="227" spans="1:9" s="19" customFormat="1" ht="20.100000000000001" customHeight="1" x14ac:dyDescent="0.15">
      <c r="A227" s="127" t="s">
        <v>15</v>
      </c>
      <c r="B227" s="107" t="s">
        <v>16</v>
      </c>
      <c r="C227" s="108"/>
      <c r="D227" s="12" t="e">
        <f>SUM(#REF!)</f>
        <v>#REF!</v>
      </c>
      <c r="E227" s="14" t="e">
        <f>#REF!+#REF!</f>
        <v>#REF!</v>
      </c>
      <c r="F227" s="14" t="e">
        <f>E227+144000</f>
        <v>#REF!</v>
      </c>
      <c r="G227" s="10"/>
      <c r="H227" s="10"/>
      <c r="I227" s="10"/>
    </row>
    <row r="228" spans="1:9" s="19" customFormat="1" ht="20.100000000000001" customHeight="1" x14ac:dyDescent="0.15">
      <c r="A228" s="127"/>
      <c r="B228" s="107" t="s">
        <v>17</v>
      </c>
      <c r="C228" s="108"/>
      <c r="D228" s="15" t="e">
        <f>D227/D142</f>
        <v>#REF!</v>
      </c>
      <c r="E228" s="10"/>
      <c r="F228" s="10"/>
      <c r="G228" s="10"/>
      <c r="H228" s="10"/>
      <c r="I228" s="10"/>
    </row>
    <row r="229" spans="1:9" s="19" customFormat="1" ht="20.100000000000001" customHeight="1" x14ac:dyDescent="0.15">
      <c r="A229" s="65"/>
      <c r="B229" s="67" t="s">
        <v>52</v>
      </c>
      <c r="C229" s="66"/>
      <c r="D229" s="68" t="e">
        <f>SUM(#REF!)</f>
        <v>#REF!</v>
      </c>
      <c r="E229" s="10"/>
      <c r="F229" s="10"/>
      <c r="G229" s="10"/>
      <c r="H229" s="10"/>
      <c r="I229" s="10"/>
    </row>
    <row r="230" spans="1:9" s="19" customFormat="1" ht="20.100000000000001" customHeight="1" x14ac:dyDescent="0.15">
      <c r="A230" s="65"/>
      <c r="B230" s="67" t="s">
        <v>53</v>
      </c>
      <c r="C230" s="66"/>
      <c r="D230" s="15" t="e">
        <f>D229/D142</f>
        <v>#REF!</v>
      </c>
      <c r="E230" s="10"/>
      <c r="F230" s="10"/>
      <c r="G230" s="10"/>
      <c r="H230" s="10"/>
      <c r="I230" s="10"/>
    </row>
    <row r="231" spans="1:9" s="19" customFormat="1" ht="15" customHeight="1" x14ac:dyDescent="0.15">
      <c r="A231" s="142" t="s">
        <v>18</v>
      </c>
      <c r="B231" s="143"/>
      <c r="C231" s="143"/>
      <c r="D231" s="116"/>
      <c r="E231" s="10"/>
      <c r="F231" s="10"/>
      <c r="G231" s="10"/>
      <c r="H231" s="10"/>
      <c r="I231" s="10"/>
    </row>
    <row r="232" spans="1:9" s="19" customFormat="1" ht="15" customHeight="1" x14ac:dyDescent="0.15">
      <c r="A232" s="144"/>
      <c r="B232" s="145"/>
      <c r="C232" s="145"/>
      <c r="D232" s="116"/>
      <c r="E232" s="10"/>
      <c r="F232" s="10"/>
      <c r="G232" s="10"/>
      <c r="H232" s="10"/>
      <c r="I232" s="10"/>
    </row>
    <row r="233" spans="1:9" s="19" customFormat="1" ht="19.5" customHeight="1" x14ac:dyDescent="0.15">
      <c r="A233" s="124" t="s">
        <v>19</v>
      </c>
      <c r="B233" s="125"/>
      <c r="C233" s="125"/>
      <c r="D233" s="12"/>
      <c r="E233" s="10"/>
      <c r="F233" s="10"/>
      <c r="G233" s="10"/>
      <c r="H233" s="10"/>
      <c r="I233" s="10"/>
    </row>
    <row r="234" spans="1:9" s="19" customFormat="1" ht="14.25" x14ac:dyDescent="0.15">
      <c r="A234" s="126" t="s">
        <v>20</v>
      </c>
      <c r="B234" s="117" t="s">
        <v>21</v>
      </c>
      <c r="C234" s="118"/>
      <c r="D234" s="115"/>
      <c r="E234" s="14"/>
      <c r="F234" s="10"/>
      <c r="G234" s="10"/>
      <c r="H234" s="10"/>
      <c r="I234" s="10"/>
    </row>
    <row r="235" spans="1:9" s="19" customFormat="1" ht="14.25" x14ac:dyDescent="0.15">
      <c r="A235" s="117"/>
      <c r="B235" s="117"/>
      <c r="C235" s="118"/>
      <c r="D235" s="115"/>
      <c r="E235" s="10"/>
      <c r="F235" s="10"/>
      <c r="G235" s="10"/>
      <c r="H235" s="10"/>
      <c r="I235" s="10"/>
    </row>
    <row r="236" spans="1:9" s="19" customFormat="1" ht="14.25" x14ac:dyDescent="0.15">
      <c r="A236" s="117"/>
      <c r="B236" s="117" t="s">
        <v>22</v>
      </c>
      <c r="C236" s="118"/>
      <c r="D236" s="115"/>
      <c r="E236" s="14" t="e">
        <f>#REF!+#REF!+#REF!</f>
        <v>#REF!</v>
      </c>
      <c r="F236" s="10"/>
      <c r="G236" s="10"/>
      <c r="H236" s="10"/>
      <c r="I236" s="10"/>
    </row>
    <row r="237" spans="1:9" s="19" customFormat="1" ht="14.25" x14ac:dyDescent="0.15">
      <c r="A237" s="117"/>
      <c r="B237" s="117"/>
      <c r="C237" s="118"/>
      <c r="D237" s="115"/>
      <c r="E237" s="10"/>
      <c r="F237" s="10"/>
      <c r="G237" s="10"/>
      <c r="H237" s="10"/>
      <c r="I237" s="10"/>
    </row>
    <row r="238" spans="1:9" s="19" customFormat="1" ht="14.25" x14ac:dyDescent="0.15">
      <c r="A238" s="126" t="s">
        <v>23</v>
      </c>
      <c r="B238" s="117" t="s">
        <v>21</v>
      </c>
      <c r="C238" s="118"/>
      <c r="D238" s="115"/>
      <c r="E238" s="10"/>
      <c r="F238" s="10"/>
      <c r="G238" s="10"/>
      <c r="H238" s="10"/>
      <c r="I238" s="10"/>
    </row>
    <row r="239" spans="1:9" s="19" customFormat="1" ht="14.25" x14ac:dyDescent="0.15">
      <c r="A239" s="117"/>
      <c r="B239" s="117"/>
      <c r="C239" s="118"/>
      <c r="D239" s="115"/>
      <c r="E239" s="14" t="e">
        <f>5500000-#REF!-#REF!</f>
        <v>#REF!</v>
      </c>
      <c r="F239" s="10"/>
      <c r="G239" s="10"/>
      <c r="H239" s="10"/>
      <c r="I239" s="10"/>
    </row>
    <row r="240" spans="1:9" s="19" customFormat="1" ht="14.25" x14ac:dyDescent="0.15">
      <c r="A240" s="117"/>
      <c r="B240" s="117" t="s">
        <v>22</v>
      </c>
      <c r="C240" s="118"/>
      <c r="D240" s="115"/>
      <c r="E240" s="10"/>
      <c r="F240" s="10"/>
      <c r="G240" s="10"/>
      <c r="H240" s="10"/>
      <c r="I240" s="10"/>
    </row>
    <row r="241" spans="1:9" s="19" customFormat="1" ht="14.25" x14ac:dyDescent="0.15">
      <c r="A241" s="117"/>
      <c r="B241" s="117"/>
      <c r="C241" s="118"/>
      <c r="D241" s="115"/>
      <c r="E241" s="10"/>
      <c r="F241" s="10"/>
      <c r="G241" s="10"/>
      <c r="H241" s="10"/>
      <c r="I241" s="10"/>
    </row>
    <row r="242" spans="1:9" s="19" customFormat="1" ht="14.25" x14ac:dyDescent="0.15">
      <c r="A242" s="126" t="s">
        <v>24</v>
      </c>
      <c r="B242" s="117" t="s">
        <v>21</v>
      </c>
      <c r="C242" s="118"/>
      <c r="D242" s="115"/>
      <c r="E242" s="10"/>
      <c r="F242" s="10"/>
      <c r="G242" s="14" t="e">
        <f>#REF!+#REF!+#REF!+#REF!</f>
        <v>#REF!</v>
      </c>
      <c r="H242" s="10"/>
      <c r="I242" s="10"/>
    </row>
    <row r="243" spans="1:9" s="19" customFormat="1" ht="14.25" x14ac:dyDescent="0.15">
      <c r="A243" s="117"/>
      <c r="B243" s="117"/>
      <c r="C243" s="118"/>
      <c r="D243" s="115"/>
      <c r="E243" s="10"/>
      <c r="F243" s="10"/>
      <c r="G243" s="10"/>
      <c r="H243" s="10"/>
      <c r="I243" s="10"/>
    </row>
    <row r="244" spans="1:9" s="19" customFormat="1" ht="14.25" x14ac:dyDescent="0.15">
      <c r="A244" s="117"/>
      <c r="B244" s="117" t="s">
        <v>22</v>
      </c>
      <c r="C244" s="118"/>
      <c r="D244" s="115"/>
      <c r="E244" s="10"/>
      <c r="F244" s="10"/>
      <c r="G244" s="10"/>
      <c r="H244" s="10"/>
      <c r="I244" s="10"/>
    </row>
    <row r="245" spans="1:9" s="19" customFormat="1" ht="14.25" x14ac:dyDescent="0.15">
      <c r="A245" s="117"/>
      <c r="B245" s="117"/>
      <c r="C245" s="118"/>
      <c r="D245" s="115"/>
      <c r="E245" s="10"/>
      <c r="F245" s="10"/>
      <c r="G245" s="10"/>
      <c r="H245" s="10"/>
      <c r="I245" s="10"/>
    </row>
    <row r="246" spans="1:9" s="19" customFormat="1" ht="13.5" customHeight="1" x14ac:dyDescent="0.15">
      <c r="A246" s="126" t="s">
        <v>25</v>
      </c>
      <c r="B246" s="117" t="s">
        <v>21</v>
      </c>
      <c r="C246" s="118"/>
      <c r="D246" s="115"/>
      <c r="E246" s="10"/>
      <c r="F246" s="10"/>
      <c r="G246" s="10"/>
      <c r="H246" s="10"/>
      <c r="I246" s="10"/>
    </row>
    <row r="247" spans="1:9" s="19" customFormat="1" ht="13.5" customHeight="1" x14ac:dyDescent="0.15">
      <c r="A247" s="117"/>
      <c r="B247" s="117"/>
      <c r="C247" s="118"/>
      <c r="D247" s="115"/>
      <c r="E247" s="10"/>
      <c r="F247" s="10"/>
      <c r="G247" s="10"/>
      <c r="H247" s="10"/>
      <c r="I247" s="10"/>
    </row>
    <row r="248" spans="1:9" s="19" customFormat="1" ht="13.5" customHeight="1" x14ac:dyDescent="0.15">
      <c r="A248" s="117"/>
      <c r="B248" s="117" t="s">
        <v>22</v>
      </c>
      <c r="C248" s="118"/>
      <c r="D248" s="115"/>
      <c r="E248" s="10"/>
      <c r="F248" s="10"/>
      <c r="G248" s="10"/>
      <c r="H248" s="10"/>
      <c r="I248" s="10"/>
    </row>
    <row r="249" spans="1:9" s="19" customFormat="1" ht="13.5" customHeight="1" x14ac:dyDescent="0.15">
      <c r="A249" s="117"/>
      <c r="B249" s="117"/>
      <c r="C249" s="118"/>
      <c r="D249" s="115"/>
      <c r="E249" s="10"/>
      <c r="F249" s="10"/>
      <c r="G249" s="10"/>
      <c r="H249" s="10"/>
      <c r="I249" s="10"/>
    </row>
    <row r="250" spans="1:9" s="19" customFormat="1" ht="13.5" customHeight="1" x14ac:dyDescent="0.15">
      <c r="A250" s="126" t="s">
        <v>26</v>
      </c>
      <c r="B250" s="117" t="s">
        <v>21</v>
      </c>
      <c r="C250" s="118"/>
      <c r="D250" s="115"/>
      <c r="E250" s="10"/>
      <c r="F250" s="10"/>
      <c r="G250" s="10"/>
      <c r="H250" s="10"/>
      <c r="I250" s="10"/>
    </row>
    <row r="251" spans="1:9" s="19" customFormat="1" ht="13.5" customHeight="1" x14ac:dyDescent="0.15">
      <c r="A251" s="117"/>
      <c r="B251" s="117"/>
      <c r="C251" s="118"/>
      <c r="D251" s="115"/>
      <c r="E251" s="10"/>
      <c r="F251" s="10"/>
      <c r="G251" s="10"/>
      <c r="H251" s="10"/>
      <c r="I251" s="10"/>
    </row>
    <row r="252" spans="1:9" s="19" customFormat="1" ht="13.5" customHeight="1" x14ac:dyDescent="0.15">
      <c r="A252" s="117"/>
      <c r="B252" s="117" t="s">
        <v>22</v>
      </c>
      <c r="C252" s="118"/>
      <c r="D252" s="115"/>
      <c r="E252" s="10"/>
      <c r="F252" s="10"/>
      <c r="G252" s="10"/>
      <c r="H252" s="10"/>
      <c r="I252" s="10"/>
    </row>
    <row r="253" spans="1:9" s="19" customFormat="1" ht="13.5" customHeight="1" x14ac:dyDescent="0.15">
      <c r="A253" s="117"/>
      <c r="B253" s="117"/>
      <c r="C253" s="118"/>
      <c r="D253" s="115"/>
      <c r="E253" s="10"/>
      <c r="F253" s="10"/>
      <c r="G253" s="10"/>
      <c r="H253" s="10"/>
      <c r="I253" s="10"/>
    </row>
    <row r="254" spans="1:9" s="19" customFormat="1" ht="13.5" customHeight="1" x14ac:dyDescent="0.15">
      <c r="A254" s="126" t="s">
        <v>27</v>
      </c>
      <c r="B254" s="117" t="s">
        <v>21</v>
      </c>
      <c r="C254" s="118"/>
      <c r="D254" s="115"/>
      <c r="E254" s="10"/>
      <c r="F254" s="10"/>
      <c r="G254" s="10"/>
      <c r="H254" s="10"/>
      <c r="I254" s="10"/>
    </row>
    <row r="255" spans="1:9" s="19" customFormat="1" ht="13.5" customHeight="1" x14ac:dyDescent="0.15">
      <c r="A255" s="117"/>
      <c r="B255" s="117"/>
      <c r="C255" s="118"/>
      <c r="D255" s="115"/>
      <c r="E255" s="10"/>
      <c r="F255" s="10"/>
      <c r="G255" s="10"/>
      <c r="H255" s="10"/>
      <c r="I255" s="10"/>
    </row>
    <row r="256" spans="1:9" s="19" customFormat="1" ht="13.5" customHeight="1" x14ac:dyDescent="0.15">
      <c r="A256" s="117"/>
      <c r="B256" s="117" t="s">
        <v>22</v>
      </c>
      <c r="C256" s="118"/>
      <c r="D256" s="115"/>
      <c r="E256" s="10"/>
      <c r="F256" s="10"/>
      <c r="G256" s="10"/>
      <c r="H256" s="10"/>
      <c r="I256" s="10"/>
    </row>
    <row r="257" spans="1:9" s="19" customFormat="1" ht="13.5" customHeight="1" x14ac:dyDescent="0.15">
      <c r="A257" s="117"/>
      <c r="B257" s="117"/>
      <c r="C257" s="118"/>
      <c r="D257" s="115"/>
      <c r="E257" s="10"/>
      <c r="F257" s="10"/>
      <c r="G257" s="10"/>
      <c r="H257" s="10"/>
      <c r="I257" s="10"/>
    </row>
    <row r="258" spans="1:9" s="19" customFormat="1" ht="13.5" customHeight="1" x14ac:dyDescent="0.15">
      <c r="A258" s="126" t="s">
        <v>27</v>
      </c>
      <c r="B258" s="117" t="s">
        <v>21</v>
      </c>
      <c r="C258" s="118"/>
      <c r="D258" s="115"/>
      <c r="E258" s="10"/>
      <c r="F258" s="10"/>
      <c r="G258" s="10"/>
      <c r="H258" s="10"/>
      <c r="I258" s="10"/>
    </row>
    <row r="259" spans="1:9" s="19" customFormat="1" ht="13.5" customHeight="1" x14ac:dyDescent="0.15">
      <c r="A259" s="117"/>
      <c r="B259" s="117"/>
      <c r="C259" s="118"/>
      <c r="D259" s="115"/>
      <c r="E259" s="10"/>
      <c r="F259" s="10"/>
      <c r="G259" s="10"/>
      <c r="H259" s="10"/>
      <c r="I259" s="10"/>
    </row>
    <row r="260" spans="1:9" s="19" customFormat="1" ht="13.5" customHeight="1" x14ac:dyDescent="0.15">
      <c r="A260" s="117"/>
      <c r="B260" s="117" t="s">
        <v>22</v>
      </c>
      <c r="C260" s="118"/>
      <c r="D260" s="115"/>
      <c r="E260" s="10"/>
      <c r="F260" s="10"/>
      <c r="G260" s="10"/>
      <c r="H260" s="10"/>
      <c r="I260" s="10"/>
    </row>
    <row r="261" spans="1:9" s="19" customFormat="1" ht="13.5" customHeight="1" x14ac:dyDescent="0.15">
      <c r="A261" s="117"/>
      <c r="B261" s="117"/>
      <c r="C261" s="118"/>
      <c r="D261" s="115"/>
      <c r="E261" s="10"/>
      <c r="F261" s="10"/>
      <c r="G261" s="10"/>
      <c r="H261" s="10"/>
      <c r="I261" s="10"/>
    </row>
    <row r="262" spans="1:9" s="19" customFormat="1" ht="13.5" hidden="1" customHeight="1" x14ac:dyDescent="0.15">
      <c r="A262" s="126" t="s">
        <v>28</v>
      </c>
      <c r="B262" s="117" t="s">
        <v>21</v>
      </c>
      <c r="C262" s="118"/>
      <c r="D262" s="115"/>
      <c r="E262" s="10"/>
      <c r="F262" s="10"/>
      <c r="G262" s="10"/>
      <c r="H262" s="10"/>
      <c r="I262" s="10"/>
    </row>
    <row r="263" spans="1:9" s="19" customFormat="1" ht="13.5" hidden="1" customHeight="1" x14ac:dyDescent="0.15">
      <c r="A263" s="117"/>
      <c r="B263" s="117"/>
      <c r="C263" s="118"/>
      <c r="D263" s="115"/>
      <c r="E263" s="10"/>
      <c r="F263" s="10"/>
      <c r="G263" s="10"/>
      <c r="H263" s="10"/>
      <c r="I263" s="10"/>
    </row>
    <row r="264" spans="1:9" s="19" customFormat="1" ht="13.5" hidden="1" customHeight="1" x14ac:dyDescent="0.15">
      <c r="A264" s="117"/>
      <c r="B264" s="117" t="s">
        <v>22</v>
      </c>
      <c r="C264" s="118"/>
      <c r="D264" s="115"/>
      <c r="E264" s="10"/>
      <c r="F264" s="10"/>
      <c r="G264" s="10"/>
      <c r="H264" s="10"/>
      <c r="I264" s="10"/>
    </row>
    <row r="265" spans="1:9" s="19" customFormat="1" ht="13.5" hidden="1" customHeight="1" x14ac:dyDescent="0.15">
      <c r="A265" s="117"/>
      <c r="B265" s="117"/>
      <c r="C265" s="118"/>
      <c r="D265" s="115"/>
      <c r="E265" s="10"/>
      <c r="F265" s="10"/>
      <c r="G265" s="10"/>
      <c r="H265" s="10"/>
      <c r="I265" s="10"/>
    </row>
    <row r="266" spans="1:9" s="19" customFormat="1" ht="13.5" hidden="1" customHeight="1" x14ac:dyDescent="0.15">
      <c r="A266" s="126" t="s">
        <v>29</v>
      </c>
      <c r="B266" s="117" t="s">
        <v>21</v>
      </c>
      <c r="C266" s="118"/>
      <c r="D266" s="115"/>
      <c r="E266" s="10"/>
      <c r="F266" s="10"/>
      <c r="G266" s="10"/>
      <c r="H266" s="10"/>
      <c r="I266" s="10"/>
    </row>
    <row r="267" spans="1:9" s="19" customFormat="1" ht="13.5" hidden="1" customHeight="1" x14ac:dyDescent="0.15">
      <c r="A267" s="117"/>
      <c r="B267" s="117"/>
      <c r="C267" s="118"/>
      <c r="D267" s="115"/>
      <c r="E267" s="10"/>
      <c r="F267" s="10"/>
      <c r="G267" s="10"/>
      <c r="H267" s="10"/>
      <c r="I267" s="10"/>
    </row>
    <row r="268" spans="1:9" s="19" customFormat="1" ht="13.5" hidden="1" customHeight="1" x14ac:dyDescent="0.15">
      <c r="A268" s="117"/>
      <c r="B268" s="117" t="s">
        <v>22</v>
      </c>
      <c r="C268" s="118"/>
      <c r="D268" s="115"/>
      <c r="E268" s="10"/>
      <c r="F268" s="10"/>
      <c r="G268" s="10"/>
      <c r="H268" s="10"/>
      <c r="I268" s="10"/>
    </row>
    <row r="269" spans="1:9" s="19" customFormat="1" ht="13.5" hidden="1" customHeight="1" x14ac:dyDescent="0.15">
      <c r="A269" s="117"/>
      <c r="B269" s="117"/>
      <c r="C269" s="118"/>
      <c r="D269" s="115"/>
      <c r="E269" s="10"/>
      <c r="F269" s="10"/>
      <c r="G269" s="10"/>
      <c r="H269" s="10"/>
      <c r="I269" s="10"/>
    </row>
    <row r="270" spans="1:9" s="19" customFormat="1" ht="14.25" x14ac:dyDescent="0.15">
      <c r="A270" s="135" t="s">
        <v>18</v>
      </c>
      <c r="B270" s="136"/>
      <c r="C270" s="136"/>
      <c r="D270" s="116"/>
      <c r="E270" s="10"/>
      <c r="F270" s="10"/>
      <c r="G270" s="10"/>
      <c r="H270" s="10"/>
      <c r="I270" s="10"/>
    </row>
    <row r="271" spans="1:9" s="19" customFormat="1" ht="14.25" x14ac:dyDescent="0.15">
      <c r="A271" s="137"/>
      <c r="B271" s="138"/>
      <c r="C271" s="138"/>
      <c r="D271" s="117"/>
      <c r="E271" s="10"/>
      <c r="F271" s="10"/>
      <c r="G271" s="10"/>
      <c r="H271" s="10"/>
      <c r="I271" s="10"/>
    </row>
    <row r="272" spans="1:9" s="19" customFormat="1" ht="14.25" x14ac:dyDescent="0.15">
      <c r="A272" s="131" t="s">
        <v>18</v>
      </c>
      <c r="B272" s="132"/>
      <c r="C272" s="132"/>
      <c r="D272" s="141"/>
      <c r="E272" s="10"/>
      <c r="F272" s="10"/>
      <c r="G272" s="10"/>
      <c r="H272" s="10"/>
      <c r="I272" s="10"/>
    </row>
    <row r="273" spans="1:9" s="19" customFormat="1" ht="14.25" x14ac:dyDescent="0.15">
      <c r="A273" s="133"/>
      <c r="B273" s="134"/>
      <c r="C273" s="134"/>
      <c r="D273" s="139"/>
      <c r="E273" s="10"/>
      <c r="F273" s="10"/>
      <c r="G273" s="10"/>
      <c r="H273" s="10"/>
      <c r="I273" s="10"/>
    </row>
    <row r="274" spans="1:9" s="19" customFormat="1" ht="18" customHeight="1" x14ac:dyDescent="0.15">
      <c r="A274" s="131" t="s">
        <v>30</v>
      </c>
      <c r="B274" s="132"/>
      <c r="C274" s="132"/>
      <c r="D274" s="139"/>
      <c r="E274" s="10"/>
      <c r="F274" s="10"/>
      <c r="G274" s="10"/>
      <c r="H274" s="10"/>
      <c r="I274" s="10"/>
    </row>
    <row r="275" spans="1:9" s="19" customFormat="1" ht="15" thickBot="1" x14ac:dyDescent="0.2">
      <c r="A275" s="133"/>
      <c r="B275" s="134"/>
      <c r="C275" s="134"/>
      <c r="D275" s="140"/>
      <c r="E275" s="10"/>
      <c r="F275" s="10"/>
      <c r="G275" s="10"/>
      <c r="H275" s="10"/>
      <c r="I275" s="10"/>
    </row>
    <row r="276" spans="1:9" s="10" customFormat="1" ht="14.25" x14ac:dyDescent="0.15"/>
    <row r="277" spans="1:9" s="19" customFormat="1" ht="38.2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</row>
  </sheetData>
  <mergeCells count="152"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</mergeCells>
  <phoneticPr fontId="10"/>
  <pageMargins left="0" right="0" top="0" bottom="0" header="0" footer="0"/>
  <pageSetup paperSize="9" scale="42" orientation="portrait" r:id="rId1"/>
  <rowBreaks count="2" manualBreakCount="2">
    <brk id="80" max="27" man="1"/>
    <brk id="16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BA48-1972-478A-9360-5CA84EE1E913}">
  <sheetPr>
    <tabColor rgb="FFFF0066"/>
  </sheetPr>
  <dimension ref="A1:I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defaultColWidth="9" defaultRowHeight="13.5" x14ac:dyDescent="0.15"/>
  <cols>
    <col min="1" max="1" width="9" customWidth="1"/>
    <col min="2" max="2" width="25" customWidth="1"/>
    <col min="3" max="4" width="15.375" customWidth="1"/>
    <col min="5" max="5" width="12.875" customWidth="1"/>
    <col min="6" max="6" width="10.625" bestFit="1" customWidth="1"/>
    <col min="7" max="7" width="13.125" bestFit="1" customWidth="1"/>
    <col min="8" max="8" width="11.125" bestFit="1" customWidth="1"/>
    <col min="9" max="9" width="14.375" bestFit="1" customWidth="1"/>
  </cols>
  <sheetData>
    <row r="1" spans="1:6" ht="36" customHeight="1" x14ac:dyDescent="0.15">
      <c r="A1" s="81" t="s">
        <v>58</v>
      </c>
      <c r="C1" s="56" t="s">
        <v>47</v>
      </c>
      <c r="D1" s="2"/>
    </row>
    <row r="2" spans="1:6" s="10" customFormat="1" ht="20.100000000000001" customHeight="1" x14ac:dyDescent="0.15">
      <c r="A2" s="21"/>
      <c r="B2" s="36" t="s">
        <v>1</v>
      </c>
      <c r="C2" s="37"/>
      <c r="D2" s="9" t="s">
        <v>2</v>
      </c>
    </row>
    <row r="3" spans="1:6" s="10" customFormat="1" ht="20.100000000000001" customHeight="1" x14ac:dyDescent="0.15">
      <c r="A3" s="92" t="s">
        <v>3</v>
      </c>
      <c r="B3" s="93"/>
      <c r="C3" s="62" t="s">
        <v>4</v>
      </c>
      <c r="D3" s="11" t="e">
        <f>SUM(#REF!)</f>
        <v>#REF!</v>
      </c>
    </row>
    <row r="4" spans="1:6" s="10" customFormat="1" ht="20.100000000000001" customHeight="1" x14ac:dyDescent="0.15">
      <c r="A4" s="92"/>
      <c r="B4" s="94"/>
      <c r="C4" s="50" t="s">
        <v>5</v>
      </c>
      <c r="D4" s="11" t="e">
        <f>SUM(#REF!)</f>
        <v>#REF!</v>
      </c>
    </row>
    <row r="5" spans="1:6" s="10" customFormat="1" ht="24.95" customHeight="1" x14ac:dyDescent="0.15">
      <c r="A5" s="92"/>
      <c r="B5" s="93"/>
      <c r="C5" s="50" t="s">
        <v>4</v>
      </c>
      <c r="D5" s="11" t="e">
        <f>SUM(#REF!)</f>
        <v>#REF!</v>
      </c>
    </row>
    <row r="6" spans="1:6" s="10" customFormat="1" ht="20.100000000000001" customHeight="1" x14ac:dyDescent="0.15">
      <c r="A6" s="92"/>
      <c r="B6" s="94"/>
      <c r="C6" s="50" t="s">
        <v>5</v>
      </c>
      <c r="D6" s="11" t="e">
        <f>SUM(#REF!)</f>
        <v>#REF!</v>
      </c>
    </row>
    <row r="7" spans="1:6" s="10" customFormat="1" ht="20.100000000000001" customHeight="1" x14ac:dyDescent="0.15">
      <c r="A7" s="92"/>
      <c r="B7" s="93"/>
      <c r="C7" s="48" t="s">
        <v>4</v>
      </c>
      <c r="D7" s="11" t="e">
        <f>SUM(#REF!)</f>
        <v>#REF!</v>
      </c>
      <c r="E7" s="20" t="e">
        <f>#REF!+#REF!</f>
        <v>#REF!</v>
      </c>
    </row>
    <row r="8" spans="1:6" s="10" customFormat="1" ht="20.100000000000001" customHeight="1" x14ac:dyDescent="0.15">
      <c r="A8" s="92"/>
      <c r="B8" s="94"/>
      <c r="C8" s="48" t="s">
        <v>5</v>
      </c>
      <c r="D8" s="11" t="e">
        <f>SUM(#REF!)</f>
        <v>#REF!</v>
      </c>
    </row>
    <row r="9" spans="1:6" s="10" customFormat="1" ht="20.100000000000001" customHeight="1" x14ac:dyDescent="0.15">
      <c r="A9" s="92"/>
      <c r="B9" s="93"/>
      <c r="C9" s="50" t="s">
        <v>4</v>
      </c>
      <c r="D9" s="11" t="e">
        <f>SUM(#REF!)</f>
        <v>#REF!</v>
      </c>
      <c r="E9" s="20" t="e">
        <f>#REF!+#REF!</f>
        <v>#REF!</v>
      </c>
      <c r="F9" s="78" t="e">
        <f>SUM(#REF!)</f>
        <v>#REF!</v>
      </c>
    </row>
    <row r="10" spans="1:6" s="10" customFormat="1" ht="20.100000000000001" customHeight="1" x14ac:dyDescent="0.15">
      <c r="A10" s="92"/>
      <c r="B10" s="94"/>
      <c r="C10" s="50" t="s">
        <v>5</v>
      </c>
      <c r="D10" s="11" t="e">
        <f>SUM(#REF!)</f>
        <v>#REF!</v>
      </c>
    </row>
    <row r="11" spans="1:6" s="10" customFormat="1" ht="20.100000000000001" customHeight="1" x14ac:dyDescent="0.15">
      <c r="A11" s="92"/>
      <c r="B11" s="93"/>
      <c r="C11" s="50" t="s">
        <v>4</v>
      </c>
      <c r="D11" s="11" t="e">
        <f>SUM(#REF!)</f>
        <v>#REF!</v>
      </c>
    </row>
    <row r="12" spans="1:6" s="10" customFormat="1" ht="20.100000000000001" customHeight="1" x14ac:dyDescent="0.15">
      <c r="A12" s="92"/>
      <c r="B12" s="94"/>
      <c r="C12" s="50" t="s">
        <v>5</v>
      </c>
      <c r="D12" s="11" t="e">
        <f>SUM(#REF!)</f>
        <v>#REF!</v>
      </c>
    </row>
    <row r="13" spans="1:6" s="10" customFormat="1" ht="20.100000000000001" customHeight="1" x14ac:dyDescent="0.15">
      <c r="A13" s="92"/>
      <c r="B13" s="94"/>
      <c r="C13" s="50" t="s">
        <v>4</v>
      </c>
      <c r="D13" s="11" t="e">
        <f>SUM(#REF!)</f>
        <v>#REF!</v>
      </c>
    </row>
    <row r="14" spans="1:6" s="10" customFormat="1" ht="20.100000000000001" customHeight="1" x14ac:dyDescent="0.15">
      <c r="A14" s="92"/>
      <c r="B14" s="94"/>
      <c r="C14" s="50" t="s">
        <v>5</v>
      </c>
      <c r="D14" s="11" t="e">
        <f>SUM(#REF!)</f>
        <v>#REF!</v>
      </c>
    </row>
    <row r="15" spans="1:6" s="10" customFormat="1" ht="20.100000000000001" customHeight="1" x14ac:dyDescent="0.15">
      <c r="A15" s="92"/>
      <c r="B15" s="94"/>
      <c r="C15" s="48" t="s">
        <v>4</v>
      </c>
      <c r="D15" s="11" t="e">
        <f>SUM(#REF!)</f>
        <v>#REF!</v>
      </c>
    </row>
    <row r="16" spans="1:6" s="10" customFormat="1" ht="20.100000000000001" customHeight="1" x14ac:dyDescent="0.15">
      <c r="A16" s="92"/>
      <c r="B16" s="94"/>
      <c r="C16" s="48" t="s">
        <v>5</v>
      </c>
      <c r="D16" s="11" t="e">
        <f>SUM(#REF!)</f>
        <v>#REF!</v>
      </c>
    </row>
    <row r="17" spans="1:5" s="10" customFormat="1" ht="20.100000000000001" customHeight="1" x14ac:dyDescent="0.15">
      <c r="A17" s="92"/>
      <c r="B17" s="96"/>
      <c r="C17" s="48" t="s">
        <v>4</v>
      </c>
      <c r="D17" s="11" t="e">
        <f>SUM(#REF!)</f>
        <v>#REF!</v>
      </c>
    </row>
    <row r="18" spans="1:5" s="10" customFormat="1" ht="20.100000000000001" customHeight="1" x14ac:dyDescent="0.15">
      <c r="A18" s="92"/>
      <c r="B18" s="96"/>
      <c r="C18" s="48" t="s">
        <v>5</v>
      </c>
      <c r="D18" s="11" t="e">
        <f>SUM(#REF!)</f>
        <v>#REF!</v>
      </c>
      <c r="E18" s="14"/>
    </row>
    <row r="19" spans="1:5" s="10" customFormat="1" ht="20.100000000000001" customHeight="1" x14ac:dyDescent="0.15">
      <c r="A19" s="92"/>
      <c r="B19" s="94"/>
      <c r="C19" s="48" t="s">
        <v>4</v>
      </c>
      <c r="D19" s="11" t="e">
        <f>SUM(#REF!)</f>
        <v>#REF!</v>
      </c>
    </row>
    <row r="20" spans="1:5" s="10" customFormat="1" ht="20.100000000000001" customHeight="1" x14ac:dyDescent="0.15">
      <c r="A20" s="92"/>
      <c r="B20" s="94"/>
      <c r="C20" s="48" t="s">
        <v>5</v>
      </c>
      <c r="D20" s="11" t="e">
        <f>SUM(#REF!)</f>
        <v>#REF!</v>
      </c>
    </row>
    <row r="21" spans="1:5" s="10" customFormat="1" ht="20.100000000000001" customHeight="1" x14ac:dyDescent="0.15">
      <c r="A21" s="92"/>
      <c r="B21" s="96"/>
      <c r="C21" s="48" t="s">
        <v>4</v>
      </c>
      <c r="D21" s="11" t="e">
        <f>SUM(#REF!)</f>
        <v>#REF!</v>
      </c>
    </row>
    <row r="22" spans="1:5" s="10" customFormat="1" ht="20.100000000000001" customHeight="1" x14ac:dyDescent="0.15">
      <c r="A22" s="92"/>
      <c r="B22" s="96"/>
      <c r="C22" s="48" t="s">
        <v>5</v>
      </c>
      <c r="D22" s="11" t="e">
        <f>SUM(#REF!)</f>
        <v>#REF!</v>
      </c>
    </row>
    <row r="23" spans="1:5" s="10" customFormat="1" ht="20.100000000000001" customHeight="1" x14ac:dyDescent="0.15">
      <c r="A23" s="92"/>
      <c r="B23" s="94"/>
      <c r="C23" s="48" t="s">
        <v>4</v>
      </c>
      <c r="D23" s="11" t="e">
        <f>SUM(#REF!)</f>
        <v>#REF!</v>
      </c>
    </row>
    <row r="24" spans="1:5" s="10" customFormat="1" ht="20.100000000000001" customHeight="1" x14ac:dyDescent="0.15">
      <c r="A24" s="92"/>
      <c r="B24" s="94"/>
      <c r="C24" s="48" t="s">
        <v>5</v>
      </c>
      <c r="D24" s="11" t="e">
        <f>SUM(#REF!)</f>
        <v>#REF!</v>
      </c>
    </row>
    <row r="25" spans="1:5" s="10" customFormat="1" ht="20.100000000000001" customHeight="1" x14ac:dyDescent="0.15">
      <c r="A25" s="92"/>
      <c r="B25" s="94"/>
      <c r="C25" s="48" t="s">
        <v>4</v>
      </c>
      <c r="D25" s="11" t="e">
        <f>SUM(#REF!)</f>
        <v>#REF!</v>
      </c>
    </row>
    <row r="26" spans="1:5" s="10" customFormat="1" ht="20.100000000000001" customHeight="1" x14ac:dyDescent="0.15">
      <c r="A26" s="92"/>
      <c r="B26" s="94"/>
      <c r="C26" s="48" t="s">
        <v>5</v>
      </c>
      <c r="D26" s="11" t="e">
        <f>SUM(#REF!)</f>
        <v>#REF!</v>
      </c>
    </row>
    <row r="27" spans="1:5" s="10" customFormat="1" ht="20.100000000000001" customHeight="1" x14ac:dyDescent="0.15">
      <c r="A27" s="92"/>
      <c r="B27" s="94"/>
      <c r="C27" s="48" t="s">
        <v>4</v>
      </c>
      <c r="D27" s="11" t="e">
        <f>SUM(#REF!)</f>
        <v>#REF!</v>
      </c>
    </row>
    <row r="28" spans="1:5" s="10" customFormat="1" ht="20.100000000000001" customHeight="1" x14ac:dyDescent="0.15">
      <c r="A28" s="92"/>
      <c r="B28" s="94"/>
      <c r="C28" s="48" t="s">
        <v>5</v>
      </c>
      <c r="D28" s="11" t="e">
        <f>SUM(#REF!)</f>
        <v>#REF!</v>
      </c>
    </row>
    <row r="29" spans="1:5" s="10" customFormat="1" ht="20.100000000000001" customHeight="1" x14ac:dyDescent="0.15">
      <c r="A29" s="92"/>
      <c r="B29" s="94"/>
      <c r="C29" s="48" t="s">
        <v>4</v>
      </c>
      <c r="D29" s="11" t="e">
        <f>SUM(#REF!)</f>
        <v>#REF!</v>
      </c>
      <c r="E29" s="27"/>
    </row>
    <row r="30" spans="1:5" s="10" customFormat="1" ht="20.100000000000001" customHeight="1" x14ac:dyDescent="0.15">
      <c r="A30" s="92"/>
      <c r="B30" s="94"/>
      <c r="C30" s="48" t="s">
        <v>5</v>
      </c>
      <c r="D30" s="11" t="e">
        <f>SUM(#REF!)</f>
        <v>#REF!</v>
      </c>
    </row>
    <row r="31" spans="1:5" s="10" customFormat="1" ht="20.100000000000001" customHeight="1" x14ac:dyDescent="0.15">
      <c r="A31" s="92"/>
      <c r="B31" s="94"/>
      <c r="C31" s="48" t="s">
        <v>4</v>
      </c>
      <c r="D31" s="11"/>
    </row>
    <row r="32" spans="1:5" s="10" customFormat="1" ht="20.100000000000001" customHeight="1" x14ac:dyDescent="0.15">
      <c r="A32" s="92"/>
      <c r="B32" s="94"/>
      <c r="C32" s="48" t="s">
        <v>5</v>
      </c>
      <c r="D32" s="11"/>
    </row>
    <row r="33" spans="1:4" s="10" customFormat="1" ht="20.100000000000001" customHeight="1" x14ac:dyDescent="0.15">
      <c r="A33" s="92"/>
      <c r="B33" s="94"/>
      <c r="C33" s="48" t="s">
        <v>4</v>
      </c>
      <c r="D33" s="11" t="e">
        <f>SUM(#REF!)</f>
        <v>#REF!</v>
      </c>
    </row>
    <row r="34" spans="1:4" s="10" customFormat="1" ht="20.100000000000001" customHeight="1" x14ac:dyDescent="0.15">
      <c r="A34" s="92"/>
      <c r="B34" s="94"/>
      <c r="C34" s="48" t="s">
        <v>5</v>
      </c>
      <c r="D34" s="11" t="e">
        <f>SUM(#REF!)</f>
        <v>#REF!</v>
      </c>
    </row>
    <row r="35" spans="1:4" s="10" customFormat="1" ht="20.100000000000001" customHeight="1" x14ac:dyDescent="0.15">
      <c r="A35" s="92"/>
      <c r="B35" s="94"/>
      <c r="C35" s="48" t="s">
        <v>4</v>
      </c>
      <c r="D35" s="11" t="e">
        <f>SUM(#REF!)</f>
        <v>#REF!</v>
      </c>
    </row>
    <row r="36" spans="1:4" s="10" customFormat="1" ht="20.100000000000001" customHeight="1" x14ac:dyDescent="0.15">
      <c r="A36" s="92"/>
      <c r="B36" s="94"/>
      <c r="C36" s="48" t="s">
        <v>5</v>
      </c>
      <c r="D36" s="11" t="e">
        <f>SUM(#REF!)</f>
        <v>#REF!</v>
      </c>
    </row>
    <row r="37" spans="1:4" s="10" customFormat="1" ht="20.100000000000001" customHeight="1" x14ac:dyDescent="0.15">
      <c r="A37" s="92"/>
      <c r="B37" s="94"/>
      <c r="C37" s="48" t="s">
        <v>4</v>
      </c>
      <c r="D37" s="11" t="e">
        <f>SUM(#REF!)</f>
        <v>#REF!</v>
      </c>
    </row>
    <row r="38" spans="1:4" s="10" customFormat="1" ht="20.100000000000001" customHeight="1" x14ac:dyDescent="0.15">
      <c r="A38" s="92"/>
      <c r="B38" s="94"/>
      <c r="C38" s="48" t="s">
        <v>5</v>
      </c>
      <c r="D38" s="11" t="e">
        <f>SUM(#REF!)</f>
        <v>#REF!</v>
      </c>
    </row>
    <row r="39" spans="1:4" s="10" customFormat="1" ht="20.100000000000001" customHeight="1" x14ac:dyDescent="0.15">
      <c r="A39" s="92"/>
      <c r="B39" s="94"/>
      <c r="C39" s="48" t="s">
        <v>4</v>
      </c>
      <c r="D39" s="11" t="e">
        <f>SUM(#REF!)</f>
        <v>#REF!</v>
      </c>
    </row>
    <row r="40" spans="1:4" s="10" customFormat="1" ht="20.100000000000001" customHeight="1" x14ac:dyDescent="0.15">
      <c r="A40" s="92"/>
      <c r="B40" s="94"/>
      <c r="C40" s="48" t="s">
        <v>5</v>
      </c>
      <c r="D40" s="11" t="e">
        <f>SUM(#REF!)</f>
        <v>#REF!</v>
      </c>
    </row>
    <row r="41" spans="1:4" s="10" customFormat="1" ht="20.100000000000001" customHeight="1" x14ac:dyDescent="0.15">
      <c r="A41" s="92"/>
      <c r="B41" s="94"/>
      <c r="C41" s="48" t="s">
        <v>4</v>
      </c>
      <c r="D41" s="11" t="e">
        <f>SUM(#REF!)</f>
        <v>#REF!</v>
      </c>
    </row>
    <row r="42" spans="1:4" s="10" customFormat="1" ht="20.100000000000001" customHeight="1" x14ac:dyDescent="0.15">
      <c r="A42" s="92"/>
      <c r="B42" s="94"/>
      <c r="C42" s="48" t="s">
        <v>5</v>
      </c>
      <c r="D42" s="11" t="e">
        <f>SUM(#REF!)</f>
        <v>#REF!</v>
      </c>
    </row>
    <row r="43" spans="1:4" s="10" customFormat="1" ht="20.100000000000001" customHeight="1" x14ac:dyDescent="0.15">
      <c r="A43" s="92"/>
      <c r="B43" s="94"/>
      <c r="C43" s="48" t="s">
        <v>4</v>
      </c>
      <c r="D43" s="11" t="e">
        <f>SUM(#REF!)</f>
        <v>#REF!</v>
      </c>
    </row>
    <row r="44" spans="1:4" s="10" customFormat="1" ht="20.100000000000001" customHeight="1" x14ac:dyDescent="0.15">
      <c r="A44" s="92"/>
      <c r="B44" s="94"/>
      <c r="C44" s="48" t="s">
        <v>5</v>
      </c>
      <c r="D44" s="11" t="e">
        <f>SUM(#REF!)</f>
        <v>#REF!</v>
      </c>
    </row>
    <row r="45" spans="1:4" s="10" customFormat="1" ht="20.100000000000001" customHeight="1" x14ac:dyDescent="0.15">
      <c r="A45" s="92"/>
      <c r="B45" s="94"/>
      <c r="C45" s="48" t="s">
        <v>4</v>
      </c>
      <c r="D45" s="11" t="e">
        <f>SUM(#REF!)</f>
        <v>#REF!</v>
      </c>
    </row>
    <row r="46" spans="1:4" s="10" customFormat="1" ht="20.100000000000001" customHeight="1" x14ac:dyDescent="0.15">
      <c r="A46" s="92"/>
      <c r="B46" s="94"/>
      <c r="C46" s="48" t="s">
        <v>5</v>
      </c>
      <c r="D46" s="11" t="e">
        <f>SUM(#REF!)</f>
        <v>#REF!</v>
      </c>
    </row>
    <row r="47" spans="1:4" s="10" customFormat="1" ht="20.100000000000001" customHeight="1" x14ac:dyDescent="0.15">
      <c r="A47" s="92"/>
      <c r="B47" s="94"/>
      <c r="C47" s="48" t="s">
        <v>4</v>
      </c>
      <c r="D47" s="11" t="e">
        <f>SUM(#REF!)</f>
        <v>#REF!</v>
      </c>
    </row>
    <row r="48" spans="1:4" s="10" customFormat="1" ht="20.100000000000001" customHeight="1" x14ac:dyDescent="0.15">
      <c r="A48" s="92"/>
      <c r="B48" s="94"/>
      <c r="C48" s="48" t="s">
        <v>5</v>
      </c>
      <c r="D48" s="11"/>
    </row>
    <row r="49" spans="1:4" s="10" customFormat="1" ht="20.100000000000001" customHeight="1" x14ac:dyDescent="0.15">
      <c r="A49" s="92"/>
      <c r="B49" s="97"/>
      <c r="C49" s="48" t="s">
        <v>4</v>
      </c>
      <c r="D49" s="11"/>
    </row>
    <row r="50" spans="1:4" s="10" customFormat="1" ht="20.100000000000001" customHeight="1" x14ac:dyDescent="0.15">
      <c r="A50" s="92"/>
      <c r="B50" s="98"/>
      <c r="C50" s="61" t="s">
        <v>5</v>
      </c>
      <c r="D50" s="11"/>
    </row>
    <row r="51" spans="1:4" s="10" customFormat="1" ht="20.100000000000001" customHeight="1" x14ac:dyDescent="0.15">
      <c r="A51" s="92"/>
      <c r="B51" s="94"/>
      <c r="C51" s="48" t="s">
        <v>4</v>
      </c>
      <c r="D51" s="11" t="e">
        <f>SUM(#REF!)</f>
        <v>#REF!</v>
      </c>
    </row>
    <row r="52" spans="1:4" s="10" customFormat="1" ht="20.100000000000001" customHeight="1" x14ac:dyDescent="0.15">
      <c r="A52" s="92"/>
      <c r="B52" s="94"/>
      <c r="C52" s="48" t="s">
        <v>5</v>
      </c>
      <c r="D52" s="11"/>
    </row>
    <row r="53" spans="1:4" s="10" customFormat="1" ht="20.100000000000001" customHeight="1" x14ac:dyDescent="0.15">
      <c r="A53" s="92"/>
      <c r="B53" s="94"/>
      <c r="C53" s="48" t="s">
        <v>4</v>
      </c>
      <c r="D53" s="11" t="e">
        <f>SUM(#REF!)</f>
        <v>#REF!</v>
      </c>
    </row>
    <row r="54" spans="1:4" s="10" customFormat="1" ht="20.100000000000001" customHeight="1" x14ac:dyDescent="0.15">
      <c r="A54" s="92"/>
      <c r="B54" s="94"/>
      <c r="C54" s="48" t="s">
        <v>5</v>
      </c>
      <c r="D54" s="11"/>
    </row>
    <row r="55" spans="1:4" s="10" customFormat="1" ht="20.100000000000001" customHeight="1" x14ac:dyDescent="0.15">
      <c r="A55" s="92"/>
      <c r="B55" s="94"/>
      <c r="C55" s="48" t="s">
        <v>4</v>
      </c>
      <c r="D55" s="11" t="e">
        <f>SUM(#REF!)</f>
        <v>#REF!</v>
      </c>
    </row>
    <row r="56" spans="1:4" s="10" customFormat="1" ht="20.100000000000001" customHeight="1" x14ac:dyDescent="0.15">
      <c r="A56" s="92"/>
      <c r="B56" s="94"/>
      <c r="C56" s="48" t="s">
        <v>5</v>
      </c>
      <c r="D56" s="11"/>
    </row>
    <row r="57" spans="1:4" s="10" customFormat="1" ht="20.100000000000001" customHeight="1" x14ac:dyDescent="0.15">
      <c r="A57" s="92"/>
      <c r="B57" s="94"/>
      <c r="C57" s="48" t="s">
        <v>4</v>
      </c>
      <c r="D57" s="11" t="e">
        <f>SUM(#REF!)</f>
        <v>#REF!</v>
      </c>
    </row>
    <row r="58" spans="1:4" s="10" customFormat="1" ht="20.100000000000001" customHeight="1" x14ac:dyDescent="0.15">
      <c r="A58" s="92"/>
      <c r="B58" s="94"/>
      <c r="C58" s="48" t="s">
        <v>5</v>
      </c>
      <c r="D58" s="11" t="e">
        <f>SUM(#REF!)</f>
        <v>#REF!</v>
      </c>
    </row>
    <row r="59" spans="1:4" s="10" customFormat="1" ht="20.100000000000001" customHeight="1" x14ac:dyDescent="0.15">
      <c r="A59" s="92"/>
      <c r="B59" s="94"/>
      <c r="C59" s="48" t="s">
        <v>4</v>
      </c>
      <c r="D59" s="11" t="e">
        <f>SUM(#REF!)</f>
        <v>#REF!</v>
      </c>
    </row>
    <row r="60" spans="1:4" s="10" customFormat="1" ht="20.100000000000001" customHeight="1" x14ac:dyDescent="0.15">
      <c r="A60" s="92"/>
      <c r="B60" s="94"/>
      <c r="C60" s="48" t="s">
        <v>5</v>
      </c>
      <c r="D60" s="11" t="e">
        <f>SUM(#REF!)</f>
        <v>#REF!</v>
      </c>
    </row>
    <row r="61" spans="1:4" s="10" customFormat="1" ht="20.100000000000001" customHeight="1" x14ac:dyDescent="0.15">
      <c r="A61" s="92"/>
      <c r="B61" s="94"/>
      <c r="C61" s="48" t="s">
        <v>4</v>
      </c>
      <c r="D61" s="11" t="e">
        <f>SUM(#REF!)</f>
        <v>#REF!</v>
      </c>
    </row>
    <row r="62" spans="1:4" s="10" customFormat="1" ht="20.100000000000001" customHeight="1" x14ac:dyDescent="0.15">
      <c r="A62" s="92"/>
      <c r="B62" s="94"/>
      <c r="C62" s="48" t="s">
        <v>5</v>
      </c>
      <c r="D62" s="11" t="e">
        <f>SUM(#REF!)</f>
        <v>#REF!</v>
      </c>
    </row>
    <row r="63" spans="1:4" s="10" customFormat="1" ht="20.100000000000001" customHeight="1" x14ac:dyDescent="0.15">
      <c r="A63" s="92"/>
      <c r="B63" s="94"/>
      <c r="C63" s="48" t="s">
        <v>4</v>
      </c>
      <c r="D63" s="11" t="e">
        <f>SUM(#REF!)</f>
        <v>#REF!</v>
      </c>
    </row>
    <row r="64" spans="1:4" s="10" customFormat="1" ht="20.100000000000001" customHeight="1" x14ac:dyDescent="0.15">
      <c r="A64" s="92"/>
      <c r="B64" s="94"/>
      <c r="C64" s="48" t="s">
        <v>5</v>
      </c>
      <c r="D64" s="11" t="e">
        <f>SUM(#REF!)</f>
        <v>#REF!</v>
      </c>
    </row>
    <row r="65" spans="1:4" s="10" customFormat="1" ht="20.100000000000001" customHeight="1" x14ac:dyDescent="0.15">
      <c r="A65" s="92"/>
      <c r="B65" s="94"/>
      <c r="C65" s="48" t="s">
        <v>4</v>
      </c>
      <c r="D65" s="11" t="e">
        <f>SUM(#REF!)</f>
        <v>#REF!</v>
      </c>
    </row>
    <row r="66" spans="1:4" s="10" customFormat="1" ht="20.100000000000001" customHeight="1" x14ac:dyDescent="0.15">
      <c r="A66" s="92"/>
      <c r="B66" s="94"/>
      <c r="C66" s="48" t="s">
        <v>5</v>
      </c>
      <c r="D66" s="11" t="e">
        <f>SUM(#REF!)</f>
        <v>#REF!</v>
      </c>
    </row>
    <row r="67" spans="1:4" s="10" customFormat="1" ht="20.100000000000001" customHeight="1" x14ac:dyDescent="0.15">
      <c r="A67" s="92"/>
      <c r="B67" s="94"/>
      <c r="C67" s="48" t="s">
        <v>4</v>
      </c>
      <c r="D67" s="11" t="e">
        <f>SUM(#REF!)</f>
        <v>#REF!</v>
      </c>
    </row>
    <row r="68" spans="1:4" s="10" customFormat="1" ht="20.100000000000001" customHeight="1" x14ac:dyDescent="0.15">
      <c r="A68" s="92"/>
      <c r="B68" s="94"/>
      <c r="C68" s="48" t="s">
        <v>5</v>
      </c>
      <c r="D68" s="11" t="e">
        <f>SUM(#REF!)</f>
        <v>#REF!</v>
      </c>
    </row>
    <row r="69" spans="1:4" s="10" customFormat="1" ht="20.100000000000001" customHeight="1" x14ac:dyDescent="0.15">
      <c r="A69" s="92"/>
      <c r="B69" s="94"/>
      <c r="C69" s="48" t="s">
        <v>4</v>
      </c>
      <c r="D69" s="11" t="e">
        <f>SUM(#REF!)</f>
        <v>#REF!</v>
      </c>
    </row>
    <row r="70" spans="1:4" s="10" customFormat="1" ht="20.100000000000001" customHeight="1" x14ac:dyDescent="0.15">
      <c r="A70" s="92"/>
      <c r="B70" s="94"/>
      <c r="C70" s="48" t="s">
        <v>5</v>
      </c>
      <c r="D70" s="11" t="e">
        <f>SUM(#REF!)</f>
        <v>#REF!</v>
      </c>
    </row>
    <row r="71" spans="1:4" s="10" customFormat="1" ht="20.100000000000001" customHeight="1" x14ac:dyDescent="0.15">
      <c r="A71" s="92"/>
      <c r="B71" s="94"/>
      <c r="C71" s="48" t="s">
        <v>4</v>
      </c>
      <c r="D71" s="11" t="e">
        <f>SUM(#REF!)</f>
        <v>#REF!</v>
      </c>
    </row>
    <row r="72" spans="1:4" s="10" customFormat="1" ht="20.100000000000001" customHeight="1" x14ac:dyDescent="0.15">
      <c r="A72" s="92"/>
      <c r="B72" s="94"/>
      <c r="C72" s="48" t="s">
        <v>5</v>
      </c>
      <c r="D72" s="11" t="e">
        <f>SUM(#REF!)</f>
        <v>#REF!</v>
      </c>
    </row>
    <row r="73" spans="1:4" s="10" customFormat="1" ht="20.100000000000001" customHeight="1" x14ac:dyDescent="0.15">
      <c r="A73" s="92"/>
      <c r="B73" s="94"/>
      <c r="C73" s="48" t="s">
        <v>4</v>
      </c>
      <c r="D73" s="11" t="e">
        <f>SUM(#REF!)</f>
        <v>#REF!</v>
      </c>
    </row>
    <row r="74" spans="1:4" s="10" customFormat="1" ht="20.100000000000001" customHeight="1" x14ac:dyDescent="0.15">
      <c r="A74" s="92"/>
      <c r="B74" s="94"/>
      <c r="C74" s="48" t="s">
        <v>5</v>
      </c>
      <c r="D74" s="11" t="e">
        <f>SUM(#REF!)</f>
        <v>#REF!</v>
      </c>
    </row>
    <row r="75" spans="1:4" s="10" customFormat="1" ht="20.100000000000001" customHeight="1" x14ac:dyDescent="0.15">
      <c r="A75" s="92"/>
      <c r="B75" s="94"/>
      <c r="C75" s="48" t="s">
        <v>4</v>
      </c>
      <c r="D75" s="11" t="e">
        <f>SUM(#REF!)</f>
        <v>#REF!</v>
      </c>
    </row>
    <row r="76" spans="1:4" s="10" customFormat="1" ht="20.100000000000001" customHeight="1" x14ac:dyDescent="0.15">
      <c r="A76" s="92"/>
      <c r="B76" s="94"/>
      <c r="C76" s="48" t="s">
        <v>5</v>
      </c>
      <c r="D76" s="11" t="e">
        <f>SUM(#REF!)</f>
        <v>#REF!</v>
      </c>
    </row>
    <row r="77" spans="1:4" s="10" customFormat="1" ht="20.100000000000001" customHeight="1" x14ac:dyDescent="0.15">
      <c r="A77" s="92"/>
      <c r="B77" s="94"/>
      <c r="C77" s="48" t="s">
        <v>4</v>
      </c>
      <c r="D77" s="11" t="e">
        <f>SUM(#REF!)</f>
        <v>#REF!</v>
      </c>
    </row>
    <row r="78" spans="1:4" s="10" customFormat="1" ht="20.100000000000001" customHeight="1" x14ac:dyDescent="0.15">
      <c r="A78" s="92"/>
      <c r="B78" s="94"/>
      <c r="C78" s="48" t="s">
        <v>5</v>
      </c>
      <c r="D78" s="11" t="e">
        <f>SUM(#REF!)</f>
        <v>#REF!</v>
      </c>
    </row>
    <row r="79" spans="1:4" s="10" customFormat="1" ht="20.100000000000001" customHeight="1" x14ac:dyDescent="0.15">
      <c r="A79" s="92"/>
      <c r="B79" s="94"/>
      <c r="C79" s="48" t="s">
        <v>4</v>
      </c>
      <c r="D79" s="11" t="e">
        <f>SUM(#REF!)</f>
        <v>#REF!</v>
      </c>
    </row>
    <row r="80" spans="1:4" s="10" customFormat="1" ht="20.100000000000001" customHeight="1" x14ac:dyDescent="0.15">
      <c r="A80" s="92"/>
      <c r="B80" s="94"/>
      <c r="C80" s="48" t="s">
        <v>5</v>
      </c>
      <c r="D80" s="11" t="e">
        <f>SUM(#REF!)</f>
        <v>#REF!</v>
      </c>
    </row>
    <row r="81" spans="1:8" s="10" customFormat="1" ht="20.100000000000001" customHeight="1" x14ac:dyDescent="0.15">
      <c r="A81" s="92"/>
      <c r="B81" s="93"/>
      <c r="C81" s="48" t="s">
        <v>4</v>
      </c>
      <c r="D81" s="11" t="e">
        <f>SUM(#REF!)</f>
        <v>#REF!</v>
      </c>
    </row>
    <row r="82" spans="1:8" s="10" customFormat="1" ht="20.100000000000001" customHeight="1" x14ac:dyDescent="0.15">
      <c r="A82" s="92"/>
      <c r="B82" s="94"/>
      <c r="C82" s="48" t="s">
        <v>5</v>
      </c>
      <c r="D82" s="11" t="e">
        <f>SUM(#REF!)</f>
        <v>#REF!</v>
      </c>
    </row>
    <row r="83" spans="1:8" s="10" customFormat="1" ht="20.100000000000001" customHeight="1" x14ac:dyDescent="0.15">
      <c r="A83" s="92"/>
      <c r="B83" s="93"/>
      <c r="C83" s="48" t="s">
        <v>4</v>
      </c>
      <c r="D83" s="11" t="e">
        <f>SUM(#REF!)</f>
        <v>#REF!</v>
      </c>
    </row>
    <row r="84" spans="1:8" s="10" customFormat="1" ht="20.100000000000001" customHeight="1" x14ac:dyDescent="0.15">
      <c r="A84" s="92"/>
      <c r="B84" s="94"/>
      <c r="C84" s="48" t="s">
        <v>5</v>
      </c>
      <c r="D84" s="11" t="e">
        <f>SUM(#REF!)</f>
        <v>#REF!</v>
      </c>
    </row>
    <row r="85" spans="1:8" s="10" customFormat="1" ht="20.100000000000001" customHeight="1" x14ac:dyDescent="0.15">
      <c r="A85" s="92"/>
      <c r="B85" s="93"/>
      <c r="C85" s="48" t="s">
        <v>4</v>
      </c>
      <c r="D85" s="11" t="e">
        <f>SUM(#REF!)</f>
        <v>#REF!</v>
      </c>
    </row>
    <row r="86" spans="1:8" s="10" customFormat="1" ht="20.100000000000001" customHeight="1" x14ac:dyDescent="0.15">
      <c r="A86" s="92"/>
      <c r="B86" s="94"/>
      <c r="C86" s="48" t="s">
        <v>5</v>
      </c>
      <c r="D86" s="11" t="e">
        <f>SUM(#REF!)</f>
        <v>#REF!</v>
      </c>
    </row>
    <row r="87" spans="1:8" s="10" customFormat="1" ht="20.100000000000001" customHeight="1" x14ac:dyDescent="0.15">
      <c r="A87" s="92"/>
      <c r="B87" s="123"/>
      <c r="C87" s="48" t="s">
        <v>4</v>
      </c>
      <c r="D87" s="11" t="e">
        <f>SUM(#REF!)</f>
        <v>#REF!</v>
      </c>
    </row>
    <row r="88" spans="1:8" s="10" customFormat="1" ht="20.100000000000001" customHeight="1" x14ac:dyDescent="0.15">
      <c r="A88" s="92"/>
      <c r="B88" s="98"/>
      <c r="C88" s="48" t="s">
        <v>5</v>
      </c>
      <c r="D88" s="11" t="e">
        <f>SUM(#REF!)</f>
        <v>#REF!</v>
      </c>
    </row>
    <row r="89" spans="1:8" s="10" customFormat="1" ht="20.100000000000001" customHeight="1" x14ac:dyDescent="0.15">
      <c r="A89" s="92"/>
      <c r="B89" s="97"/>
      <c r="C89" s="48" t="s">
        <v>4</v>
      </c>
      <c r="D89" s="11" t="e">
        <f>SUM(#REF!)</f>
        <v>#REF!</v>
      </c>
    </row>
    <row r="90" spans="1:8" s="10" customFormat="1" ht="20.100000000000001" customHeight="1" x14ac:dyDescent="0.15">
      <c r="A90" s="92"/>
      <c r="B90" s="98"/>
      <c r="C90" s="48" t="s">
        <v>5</v>
      </c>
      <c r="D90" s="11" t="e">
        <f>SUM(#REF!)</f>
        <v>#REF!</v>
      </c>
    </row>
    <row r="91" spans="1:8" s="10" customFormat="1" ht="20.100000000000001" customHeight="1" x14ac:dyDescent="0.15">
      <c r="A91" s="92"/>
      <c r="B91" s="94"/>
      <c r="C91" s="48" t="s">
        <v>4</v>
      </c>
      <c r="D91" s="11" t="e">
        <f>SUM(#REF!)</f>
        <v>#REF!</v>
      </c>
    </row>
    <row r="92" spans="1:8" s="10" customFormat="1" ht="20.100000000000001" customHeight="1" x14ac:dyDescent="0.15">
      <c r="A92" s="92"/>
      <c r="B92" s="94"/>
      <c r="C92" s="48" t="s">
        <v>5</v>
      </c>
      <c r="D92" s="11" t="e">
        <f>SUM(#REF!)</f>
        <v>#REF!</v>
      </c>
    </row>
    <row r="93" spans="1:8" s="10" customFormat="1" ht="20.100000000000001" customHeight="1" x14ac:dyDescent="0.15">
      <c r="A93" s="92"/>
      <c r="B93" s="94"/>
      <c r="C93" s="48" t="s">
        <v>4</v>
      </c>
      <c r="D93" s="11" t="e">
        <f>SUM(#REF!)</f>
        <v>#REF!</v>
      </c>
    </row>
    <row r="94" spans="1:8" s="10" customFormat="1" ht="20.100000000000001" customHeight="1" x14ac:dyDescent="0.15">
      <c r="A94" s="92"/>
      <c r="B94" s="94"/>
      <c r="C94" s="48" t="s">
        <v>5</v>
      </c>
      <c r="D94" s="11" t="e">
        <f>SUM(#REF!)</f>
        <v>#REF!</v>
      </c>
    </row>
    <row r="95" spans="1:8" s="10" customFormat="1" ht="20.100000000000001" customHeight="1" x14ac:dyDescent="0.15">
      <c r="A95" s="92"/>
      <c r="B95" s="49" t="s">
        <v>6</v>
      </c>
      <c r="C95" s="51"/>
      <c r="D95" s="11" t="e">
        <f>SUM(#REF!)</f>
        <v>#REF!</v>
      </c>
    </row>
    <row r="96" spans="1:8" s="10" customFormat="1" ht="20.100000000000001" customHeight="1" x14ac:dyDescent="0.15">
      <c r="A96" s="92"/>
      <c r="B96" s="95" t="s">
        <v>7</v>
      </c>
      <c r="C96" s="95"/>
      <c r="D96" s="11" t="e">
        <f>SUM(#REF!)</f>
        <v>#REF!</v>
      </c>
      <c r="E96" s="14" t="e">
        <f>SUM(#REF!)</f>
        <v>#REF!</v>
      </c>
      <c r="G96" s="27" t="e">
        <f>D96+F96</f>
        <v>#REF!</v>
      </c>
      <c r="H96" s="14" t="e">
        <f>#REF!+#REF!</f>
        <v>#REF!</v>
      </c>
    </row>
    <row r="97" spans="1:4" s="10" customFormat="1" ht="20.100000000000001" customHeight="1" x14ac:dyDescent="0.15">
      <c r="A97" s="128" t="s">
        <v>8</v>
      </c>
      <c r="B97" s="58"/>
      <c r="C97" s="13" t="s">
        <v>4</v>
      </c>
      <c r="D97" s="11" t="e">
        <f>SUM(#REF!)</f>
        <v>#REF!</v>
      </c>
    </row>
    <row r="98" spans="1:4" s="10" customFormat="1" ht="20.100000000000001" customHeight="1" x14ac:dyDescent="0.15">
      <c r="A98" s="129"/>
      <c r="B98" s="24"/>
      <c r="C98" s="13" t="s">
        <v>4</v>
      </c>
      <c r="D98" s="11" t="e">
        <f>SUM(#REF!)</f>
        <v>#REF!</v>
      </c>
    </row>
    <row r="99" spans="1:4" s="10" customFormat="1" ht="20.100000000000001" customHeight="1" x14ac:dyDescent="0.15">
      <c r="A99" s="129"/>
      <c r="B99" s="23"/>
      <c r="C99" s="39" t="s">
        <v>4</v>
      </c>
      <c r="D99" s="45" t="e">
        <f>SUM(#REF!)</f>
        <v>#REF!</v>
      </c>
    </row>
    <row r="100" spans="1:4" s="10" customFormat="1" ht="20.100000000000001" customHeight="1" x14ac:dyDescent="0.15">
      <c r="A100" s="130"/>
      <c r="B100" s="41"/>
      <c r="C100" s="42" t="s">
        <v>4</v>
      </c>
      <c r="D100" s="43" t="e">
        <f>SUM(#REF!)</f>
        <v>#REF!</v>
      </c>
    </row>
    <row r="101" spans="1:4" s="10" customFormat="1" ht="20.100000000000001" customHeight="1" x14ac:dyDescent="0.15">
      <c r="A101" s="130"/>
      <c r="B101" s="53"/>
      <c r="C101" s="42" t="s">
        <v>4</v>
      </c>
      <c r="D101" s="44"/>
    </row>
    <row r="102" spans="1:4" s="10" customFormat="1" ht="20.100000000000001" customHeight="1" x14ac:dyDescent="0.15">
      <c r="A102" s="130"/>
      <c r="B102" s="53"/>
      <c r="C102" s="42" t="s">
        <v>4</v>
      </c>
      <c r="D102" s="44"/>
    </row>
    <row r="103" spans="1:4" s="10" customFormat="1" ht="20.100000000000001" customHeight="1" x14ac:dyDescent="0.15">
      <c r="A103" s="129"/>
      <c r="B103" s="46"/>
      <c r="C103" s="40" t="s">
        <v>4</v>
      </c>
      <c r="D103" s="47" t="e">
        <f>SUM(#REF!)</f>
        <v>#REF!</v>
      </c>
    </row>
    <row r="104" spans="1:4" s="10" customFormat="1" ht="20.100000000000001" customHeight="1" x14ac:dyDescent="0.15">
      <c r="A104" s="129"/>
      <c r="B104" s="22"/>
      <c r="C104" s="13" t="s">
        <v>4</v>
      </c>
      <c r="D104" s="11" t="e">
        <f>SUM(#REF!)</f>
        <v>#REF!</v>
      </c>
    </row>
    <row r="105" spans="1:4" s="10" customFormat="1" ht="20.100000000000001" customHeight="1" x14ac:dyDescent="0.15">
      <c r="A105" s="129"/>
      <c r="B105" s="22"/>
      <c r="C105" s="13" t="s">
        <v>4</v>
      </c>
      <c r="D105" s="11" t="e">
        <f>SUM(#REF!)</f>
        <v>#REF!</v>
      </c>
    </row>
    <row r="106" spans="1:4" s="10" customFormat="1" ht="20.100000000000001" customHeight="1" x14ac:dyDescent="0.15">
      <c r="A106" s="129"/>
      <c r="B106" s="22"/>
      <c r="C106" s="13" t="s">
        <v>4</v>
      </c>
      <c r="D106" s="11" t="e">
        <f>SUM(#REF!)</f>
        <v>#REF!</v>
      </c>
    </row>
    <row r="107" spans="1:4" s="10" customFormat="1" ht="20.100000000000001" customHeight="1" x14ac:dyDescent="0.15">
      <c r="A107" s="129"/>
      <c r="B107" s="22"/>
      <c r="C107" s="13" t="s">
        <v>4</v>
      </c>
      <c r="D107" s="11" t="e">
        <f>SUM(#REF!)</f>
        <v>#REF!</v>
      </c>
    </row>
    <row r="108" spans="1:4" s="10" customFormat="1" ht="20.100000000000001" customHeight="1" x14ac:dyDescent="0.15">
      <c r="A108" s="129"/>
      <c r="B108" s="22"/>
      <c r="C108" s="13" t="s">
        <v>4</v>
      </c>
      <c r="D108" s="11" t="e">
        <f>SUM(#REF!)</f>
        <v>#REF!</v>
      </c>
    </row>
    <row r="109" spans="1:4" s="10" customFormat="1" ht="20.100000000000001" customHeight="1" x14ac:dyDescent="0.15">
      <c r="A109" s="129"/>
      <c r="B109" s="22"/>
      <c r="C109" s="13" t="s">
        <v>4</v>
      </c>
      <c r="D109" s="11" t="e">
        <f>SUM(#REF!)</f>
        <v>#REF!</v>
      </c>
    </row>
    <row r="110" spans="1:4" s="10" customFormat="1" ht="20.100000000000001" customHeight="1" x14ac:dyDescent="0.15">
      <c r="A110" s="129"/>
      <c r="B110" s="22"/>
      <c r="C110" s="13" t="s">
        <v>4</v>
      </c>
      <c r="D110" s="11" t="e">
        <f>SUM(#REF!)</f>
        <v>#REF!</v>
      </c>
    </row>
    <row r="111" spans="1:4" s="10" customFormat="1" ht="20.100000000000001" customHeight="1" x14ac:dyDescent="0.15">
      <c r="A111" s="129"/>
      <c r="B111" s="23"/>
      <c r="C111" s="13" t="s">
        <v>4</v>
      </c>
      <c r="D111" s="11" t="e">
        <f>SUM(#REF!)</f>
        <v>#REF!</v>
      </c>
    </row>
    <row r="112" spans="1:4" s="10" customFormat="1" ht="20.100000000000001" customHeight="1" x14ac:dyDescent="0.15">
      <c r="A112" s="129"/>
      <c r="B112" s="23"/>
      <c r="C112" s="13" t="s">
        <v>4</v>
      </c>
      <c r="D112" s="11" t="e">
        <f>SUM(#REF!)</f>
        <v>#REF!</v>
      </c>
    </row>
    <row r="113" spans="1:6" s="10" customFormat="1" ht="20.100000000000001" customHeight="1" x14ac:dyDescent="0.15">
      <c r="A113" s="129"/>
      <c r="B113" s="23"/>
      <c r="C113" s="13" t="s">
        <v>4</v>
      </c>
      <c r="D113" s="11" t="e">
        <f>SUM(#REF!)</f>
        <v>#REF!</v>
      </c>
    </row>
    <row r="114" spans="1:6" s="10" customFormat="1" ht="20.100000000000001" customHeight="1" x14ac:dyDescent="0.15">
      <c r="A114" s="129"/>
      <c r="B114" s="23"/>
      <c r="C114" s="13" t="s">
        <v>4</v>
      </c>
      <c r="D114" s="11" t="e">
        <f>SUM(#REF!)</f>
        <v>#REF!</v>
      </c>
    </row>
    <row r="115" spans="1:6" s="10" customFormat="1" ht="20.100000000000001" customHeight="1" x14ac:dyDescent="0.15">
      <c r="A115" s="129"/>
      <c r="B115" s="22"/>
      <c r="C115" s="13" t="s">
        <v>4</v>
      </c>
      <c r="D115" s="11" t="e">
        <f>SUM(#REF!)</f>
        <v>#REF!</v>
      </c>
    </row>
    <row r="116" spans="1:6" s="10" customFormat="1" ht="20.100000000000001" customHeight="1" x14ac:dyDescent="0.15">
      <c r="A116" s="129"/>
      <c r="B116" s="23"/>
      <c r="C116" s="13" t="s">
        <v>4</v>
      </c>
      <c r="D116" s="11" t="e">
        <f>SUM(#REF!)</f>
        <v>#REF!</v>
      </c>
    </row>
    <row r="117" spans="1:6" s="10" customFormat="1" ht="20.100000000000001" customHeight="1" x14ac:dyDescent="0.15">
      <c r="A117" s="129"/>
      <c r="B117" s="23"/>
      <c r="C117" s="13" t="s">
        <v>4</v>
      </c>
      <c r="D117" s="11" t="e">
        <f>SUM(#REF!)</f>
        <v>#REF!</v>
      </c>
    </row>
    <row r="118" spans="1:6" s="10" customFormat="1" ht="20.100000000000001" customHeight="1" x14ac:dyDescent="0.15">
      <c r="A118" s="129"/>
      <c r="B118" s="69"/>
      <c r="C118" s="13" t="s">
        <v>4</v>
      </c>
      <c r="D118" s="11"/>
    </row>
    <row r="119" spans="1:6" s="10" customFormat="1" ht="20.100000000000001" customHeight="1" x14ac:dyDescent="0.15">
      <c r="A119" s="129"/>
      <c r="B119" s="23"/>
      <c r="C119" s="13" t="s">
        <v>4</v>
      </c>
      <c r="D119" s="11" t="e">
        <f>SUM(#REF!)</f>
        <v>#REF!</v>
      </c>
    </row>
    <row r="120" spans="1:6" s="10" customFormat="1" ht="20.100000000000001" customHeight="1" x14ac:dyDescent="0.15">
      <c r="A120" s="129"/>
      <c r="B120" s="23"/>
      <c r="C120" s="13" t="s">
        <v>4</v>
      </c>
      <c r="D120" s="11" t="e">
        <f>SUM(#REF!)</f>
        <v>#REF!</v>
      </c>
    </row>
    <row r="121" spans="1:6" s="10" customFormat="1" ht="20.100000000000001" customHeight="1" x14ac:dyDescent="0.15">
      <c r="A121" s="129"/>
      <c r="B121" s="23"/>
      <c r="C121" s="13" t="s">
        <v>4</v>
      </c>
      <c r="D121" s="11" t="e">
        <f>SUM(#REF!)</f>
        <v>#REF!</v>
      </c>
    </row>
    <row r="122" spans="1:6" s="10" customFormat="1" ht="20.100000000000001" customHeight="1" x14ac:dyDescent="0.15">
      <c r="A122" s="129"/>
      <c r="B122" s="23"/>
      <c r="C122" s="13" t="s">
        <v>4</v>
      </c>
      <c r="D122" s="11" t="e">
        <f>SUM(#REF!)</f>
        <v>#REF!</v>
      </c>
      <c r="F122" s="14"/>
    </row>
    <row r="123" spans="1:6" s="10" customFormat="1" ht="20.100000000000001" customHeight="1" x14ac:dyDescent="0.15">
      <c r="A123" s="129"/>
      <c r="B123" s="23"/>
      <c r="C123" s="13" t="s">
        <v>4</v>
      </c>
      <c r="D123" s="11" t="e">
        <f>SUM(#REF!)</f>
        <v>#REF!</v>
      </c>
    </row>
    <row r="124" spans="1:6" s="10" customFormat="1" ht="20.100000000000001" customHeight="1" x14ac:dyDescent="0.15">
      <c r="A124" s="129"/>
      <c r="B124" s="23"/>
      <c r="C124" s="13" t="s">
        <v>4</v>
      </c>
      <c r="D124" s="11" t="e">
        <f>SUM(#REF!)</f>
        <v>#REF!</v>
      </c>
    </row>
    <row r="125" spans="1:6" s="10" customFormat="1" ht="20.100000000000001" customHeight="1" x14ac:dyDescent="0.15">
      <c r="A125" s="129"/>
      <c r="B125" s="23"/>
      <c r="C125" s="13" t="s">
        <v>4</v>
      </c>
      <c r="D125" s="11" t="e">
        <f>SUM(#REF!)</f>
        <v>#REF!</v>
      </c>
    </row>
    <row r="126" spans="1:6" s="10" customFormat="1" ht="20.100000000000001" customHeight="1" x14ac:dyDescent="0.15">
      <c r="A126" s="129"/>
      <c r="B126" s="23"/>
      <c r="C126" s="13" t="s">
        <v>4</v>
      </c>
      <c r="D126" s="11" t="e">
        <f>SUM(#REF!)</f>
        <v>#REF!</v>
      </c>
    </row>
    <row r="127" spans="1:6" s="10" customFormat="1" ht="20.100000000000001" customHeight="1" x14ac:dyDescent="0.15">
      <c r="A127" s="129"/>
      <c r="B127" s="23"/>
      <c r="C127" s="13" t="s">
        <v>4</v>
      </c>
      <c r="D127" s="11" t="e">
        <f>SUM(#REF!)</f>
        <v>#REF!</v>
      </c>
    </row>
    <row r="128" spans="1:6" s="10" customFormat="1" ht="20.100000000000001" customHeight="1" x14ac:dyDescent="0.15">
      <c r="A128" s="129"/>
      <c r="B128" s="23"/>
      <c r="C128" s="13" t="s">
        <v>4</v>
      </c>
      <c r="D128" s="11" t="e">
        <f>SUM(#REF!)</f>
        <v>#REF!</v>
      </c>
    </row>
    <row r="129" spans="1:9" s="10" customFormat="1" ht="20.100000000000001" customHeight="1" x14ac:dyDescent="0.15">
      <c r="A129" s="129"/>
      <c r="B129" s="23"/>
      <c r="C129" s="80" t="s">
        <v>4</v>
      </c>
      <c r="D129" s="11" t="e">
        <f>SUM(#REF!)</f>
        <v>#REF!</v>
      </c>
    </row>
    <row r="130" spans="1:9" s="10" customFormat="1" ht="19.5" customHeight="1" x14ac:dyDescent="0.15">
      <c r="A130" s="129"/>
      <c r="B130" s="23"/>
      <c r="C130" s="13" t="s">
        <v>4</v>
      </c>
      <c r="D130" s="11" t="e">
        <f>SUM(#REF!)</f>
        <v>#REF!</v>
      </c>
    </row>
    <row r="131" spans="1:9" s="10" customFormat="1" ht="20.100000000000001" customHeight="1" x14ac:dyDescent="0.15">
      <c r="A131" s="129"/>
      <c r="B131" s="23"/>
      <c r="C131" s="13" t="s">
        <v>4</v>
      </c>
      <c r="D131" s="11" t="e">
        <f>SUM(#REF!)</f>
        <v>#REF!</v>
      </c>
    </row>
    <row r="132" spans="1:9" s="10" customFormat="1" ht="20.100000000000001" customHeight="1" x14ac:dyDescent="0.15">
      <c r="A132" s="129"/>
      <c r="B132" s="23"/>
      <c r="C132" s="13" t="s">
        <v>4</v>
      </c>
      <c r="D132" s="11" t="e">
        <f>SUM(#REF!)</f>
        <v>#REF!</v>
      </c>
    </row>
    <row r="133" spans="1:9" s="10" customFormat="1" ht="19.5" customHeight="1" x14ac:dyDescent="0.15">
      <c r="A133" s="129"/>
      <c r="B133" s="23"/>
      <c r="C133" s="13" t="s">
        <v>4</v>
      </c>
      <c r="D133" s="11" t="e">
        <f>SUM(#REF!)</f>
        <v>#REF!</v>
      </c>
    </row>
    <row r="134" spans="1:9" s="10" customFormat="1" ht="20.100000000000001" customHeight="1" x14ac:dyDescent="0.15">
      <c r="A134" s="129"/>
      <c r="B134" s="69"/>
      <c r="C134" s="13" t="s">
        <v>4</v>
      </c>
      <c r="D134" s="11"/>
    </row>
    <row r="135" spans="1:9" s="10" customFormat="1" ht="20.100000000000001" customHeight="1" x14ac:dyDescent="0.15">
      <c r="A135" s="129"/>
      <c r="B135" s="69"/>
      <c r="C135" s="13" t="s">
        <v>4</v>
      </c>
      <c r="D135" s="11"/>
    </row>
    <row r="136" spans="1:9" s="10" customFormat="1" ht="20.100000000000001" customHeight="1" x14ac:dyDescent="0.15">
      <c r="A136" s="129"/>
      <c r="B136" s="69"/>
      <c r="C136" s="13" t="s">
        <v>4</v>
      </c>
      <c r="D136" s="11"/>
    </row>
    <row r="137" spans="1:9" s="10" customFormat="1" ht="20.100000000000001" customHeight="1" x14ac:dyDescent="0.15">
      <c r="A137" s="129"/>
      <c r="B137" s="69"/>
      <c r="C137" s="13" t="s">
        <v>4</v>
      </c>
      <c r="D137" s="11"/>
      <c r="G137" s="27" t="e">
        <f>D142+'YAMATO2308~2407 '!H7</f>
        <v>#REF!</v>
      </c>
    </row>
    <row r="138" spans="1:9" s="10" customFormat="1" ht="20.100000000000001" customHeight="1" x14ac:dyDescent="0.15">
      <c r="A138" s="129"/>
      <c r="B138" s="59"/>
      <c r="C138" s="13" t="s">
        <v>4</v>
      </c>
      <c r="D138" s="11"/>
    </row>
    <row r="139" spans="1:9" s="10" customFormat="1" ht="20.100000000000001" customHeight="1" x14ac:dyDescent="0.15">
      <c r="A139" s="129"/>
      <c r="B139" s="23"/>
      <c r="C139" s="13" t="s">
        <v>4</v>
      </c>
      <c r="D139" s="11" t="e">
        <f>SUM(#REF!)</f>
        <v>#REF!</v>
      </c>
    </row>
    <row r="140" spans="1:9" s="10" customFormat="1" ht="20.100000000000001" customHeight="1" x14ac:dyDescent="0.15">
      <c r="A140" s="129"/>
      <c r="B140" s="52"/>
      <c r="C140" s="13" t="s">
        <v>4</v>
      </c>
      <c r="D140" s="11" t="e">
        <f>SUM(#REF!)</f>
        <v>#REF!</v>
      </c>
      <c r="E140" s="14"/>
    </row>
    <row r="141" spans="1:9" s="10" customFormat="1" ht="20.100000000000001" customHeight="1" x14ac:dyDescent="0.15">
      <c r="A141" s="129"/>
      <c r="B141" s="25" t="s">
        <v>49</v>
      </c>
      <c r="C141" s="26"/>
      <c r="D141" s="11" t="e">
        <f>SUM(#REF!)</f>
        <v>#REF!</v>
      </c>
      <c r="E141" s="14" t="e">
        <f>#REF!-#REF!</f>
        <v>#REF!</v>
      </c>
      <c r="F141" s="27" t="e">
        <f>D142+E141</f>
        <v>#REF!</v>
      </c>
      <c r="G141" s="14"/>
    </row>
    <row r="142" spans="1:9" s="10" customFormat="1" ht="20.100000000000001" customHeight="1" x14ac:dyDescent="0.15">
      <c r="A142" s="109" t="s">
        <v>9</v>
      </c>
      <c r="B142" s="110"/>
      <c r="C142" s="110"/>
      <c r="D142" s="11" t="e">
        <f>SUM(#REF!)</f>
        <v>#REF!</v>
      </c>
      <c r="E142" s="70" t="e">
        <f>E141/#REF!</f>
        <v>#REF!</v>
      </c>
      <c r="F142" s="27" t="e">
        <f>F141-G96</f>
        <v>#REF!</v>
      </c>
      <c r="H142" s="77" t="s">
        <v>76</v>
      </c>
      <c r="I142" s="14" t="e">
        <f>#REF!+#REF!+#REF!+#REF!+#REF!+#REF!+#REF!+#REF!+#REF!+#REF!+#REF!+#REF!+#REF!+#REF!+#REF!</f>
        <v>#REF!</v>
      </c>
    </row>
    <row r="143" spans="1:9" s="10" customFormat="1" ht="20.100000000000001" customHeight="1" x14ac:dyDescent="0.15">
      <c r="A143" s="111" t="s">
        <v>10</v>
      </c>
      <c r="B143" s="112"/>
      <c r="C143" s="112"/>
      <c r="D143" s="11" t="e">
        <f>SUM(#REF!)</f>
        <v>#REF!</v>
      </c>
      <c r="H143" s="77" t="s">
        <v>77</v>
      </c>
      <c r="I143" s="14" t="e">
        <f>#REF!+#REF!+#REF!+#REF!+#REF!+#REF!</f>
        <v>#REF!</v>
      </c>
    </row>
    <row r="144" spans="1:9" s="10" customFormat="1" ht="20.100000000000001" customHeight="1" x14ac:dyDescent="0.15">
      <c r="A144" s="113"/>
      <c r="B144" s="114"/>
      <c r="C144" s="114"/>
      <c r="D144" s="16" t="e">
        <f>D143/D142</f>
        <v>#REF!</v>
      </c>
      <c r="H144" s="77" t="s">
        <v>78</v>
      </c>
      <c r="I144" s="14"/>
    </row>
    <row r="145" spans="1:4" s="10" customFormat="1" ht="20.100000000000001" customHeight="1" x14ac:dyDescent="0.15">
      <c r="A145" s="82" t="s">
        <v>11</v>
      </c>
      <c r="B145" s="83" t="s">
        <v>12</v>
      </c>
      <c r="C145" s="84"/>
      <c r="D145" s="12" t="e">
        <f>SUM(#REF!)</f>
        <v>#REF!</v>
      </c>
    </row>
    <row r="146" spans="1:4" s="10" customFormat="1" ht="20.100000000000001" customHeight="1" x14ac:dyDescent="0.15">
      <c r="A146" s="82"/>
      <c r="B146" s="83" t="s">
        <v>13</v>
      </c>
      <c r="C146" s="84"/>
      <c r="D146" s="15" t="e">
        <f>D145/(D11+D5)</f>
        <v>#REF!</v>
      </c>
    </row>
    <row r="147" spans="1:4" s="10" customFormat="1" ht="20.100000000000001" customHeight="1" x14ac:dyDescent="0.15">
      <c r="A147" s="89" t="s">
        <v>14</v>
      </c>
      <c r="B147" s="107"/>
      <c r="C147" s="108"/>
      <c r="D147" s="12" t="e">
        <f>SUM(#REF!)</f>
        <v>#REF!</v>
      </c>
    </row>
    <row r="148" spans="1:4" s="10" customFormat="1" ht="20.100000000000001" customHeight="1" x14ac:dyDescent="0.15">
      <c r="A148" s="90"/>
      <c r="B148" s="107"/>
      <c r="C148" s="108"/>
      <c r="D148" s="16" t="e">
        <f>D147/D97</f>
        <v>#REF!</v>
      </c>
    </row>
    <row r="149" spans="1:4" s="10" customFormat="1" ht="20.100000000000001" customHeight="1" x14ac:dyDescent="0.15">
      <c r="A149" s="90"/>
      <c r="B149" s="107"/>
      <c r="C149" s="108"/>
      <c r="D149" s="12" t="e">
        <f>SUM(#REF!)</f>
        <v>#REF!</v>
      </c>
    </row>
    <row r="150" spans="1:4" s="10" customFormat="1" ht="20.100000000000001" customHeight="1" x14ac:dyDescent="0.15">
      <c r="A150" s="90"/>
      <c r="B150" s="107"/>
      <c r="C150" s="108"/>
      <c r="D150" s="15" t="e">
        <f>D149/D98</f>
        <v>#REF!</v>
      </c>
    </row>
    <row r="151" spans="1:4" s="10" customFormat="1" ht="20.100000000000001" customHeight="1" x14ac:dyDescent="0.15">
      <c r="A151" s="90"/>
      <c r="B151" s="107"/>
      <c r="C151" s="108"/>
      <c r="D151" s="12" t="e">
        <f>SUM(#REF!)</f>
        <v>#REF!</v>
      </c>
    </row>
    <row r="152" spans="1:4" s="10" customFormat="1" ht="20.100000000000001" customHeight="1" x14ac:dyDescent="0.15">
      <c r="A152" s="90"/>
      <c r="B152" s="107"/>
      <c r="C152" s="108"/>
      <c r="D152" s="15" t="e">
        <f>D151/D99</f>
        <v>#REF!</v>
      </c>
    </row>
    <row r="153" spans="1:4" s="10" customFormat="1" ht="20.100000000000001" customHeight="1" x14ac:dyDescent="0.15">
      <c r="A153" s="90"/>
      <c r="B153" s="107"/>
      <c r="C153" s="108"/>
      <c r="D153" s="17" t="e">
        <f>SUM(#REF!)</f>
        <v>#REF!</v>
      </c>
    </row>
    <row r="154" spans="1:4" s="10" customFormat="1" ht="20.100000000000001" customHeight="1" x14ac:dyDescent="0.15">
      <c r="A154" s="90"/>
      <c r="B154" s="107"/>
      <c r="C154" s="108"/>
      <c r="D154" s="15" t="e">
        <f>D153/D100</f>
        <v>#REF!</v>
      </c>
    </row>
    <row r="155" spans="1:4" s="10" customFormat="1" ht="20.100000000000001" customHeight="1" x14ac:dyDescent="0.15">
      <c r="A155" s="90"/>
      <c r="B155" s="105"/>
      <c r="C155" s="106"/>
      <c r="D155" s="12" t="e">
        <f>SUM(#REF!)</f>
        <v>#REF!</v>
      </c>
    </row>
    <row r="156" spans="1:4" s="10" customFormat="1" ht="20.100000000000001" customHeight="1" x14ac:dyDescent="0.15">
      <c r="A156" s="90"/>
      <c r="B156" s="105"/>
      <c r="C156" s="106"/>
      <c r="D156" s="15" t="e">
        <f>D155/D103</f>
        <v>#REF!</v>
      </c>
    </row>
    <row r="157" spans="1:4" s="10" customFormat="1" ht="20.100000000000001" customHeight="1" x14ac:dyDescent="0.15">
      <c r="A157" s="90"/>
      <c r="B157" s="105"/>
      <c r="C157" s="106"/>
      <c r="D157" s="12" t="e">
        <f>SUM(#REF!)</f>
        <v>#REF!</v>
      </c>
    </row>
    <row r="158" spans="1:4" s="10" customFormat="1" ht="20.100000000000001" customHeight="1" x14ac:dyDescent="0.15">
      <c r="A158" s="90"/>
      <c r="B158" s="105"/>
      <c r="C158" s="106"/>
      <c r="D158" s="15" t="e">
        <f>D157/D104</f>
        <v>#REF!</v>
      </c>
    </row>
    <row r="159" spans="1:4" s="10" customFormat="1" ht="20.100000000000001" customHeight="1" x14ac:dyDescent="0.15">
      <c r="A159" s="90"/>
      <c r="B159" s="105"/>
      <c r="C159" s="106"/>
      <c r="D159" s="12" t="e">
        <f>SUM(#REF!)</f>
        <v>#REF!</v>
      </c>
    </row>
    <row r="160" spans="1:4" s="10" customFormat="1" ht="20.100000000000001" customHeight="1" x14ac:dyDescent="0.15">
      <c r="A160" s="90"/>
      <c r="B160" s="105"/>
      <c r="C160" s="106"/>
      <c r="D160" s="15" t="e">
        <f>D159/D105</f>
        <v>#REF!</v>
      </c>
    </row>
    <row r="161" spans="1:4" s="10" customFormat="1" ht="20.100000000000001" customHeight="1" x14ac:dyDescent="0.15">
      <c r="A161" s="90"/>
      <c r="B161" s="101"/>
      <c r="C161" s="102"/>
      <c r="D161" s="12" t="e">
        <f>SUM(#REF!)</f>
        <v>#REF!</v>
      </c>
    </row>
    <row r="162" spans="1:4" s="10" customFormat="1" ht="20.100000000000001" customHeight="1" x14ac:dyDescent="0.15">
      <c r="A162" s="90"/>
      <c r="B162" s="103"/>
      <c r="C162" s="104"/>
      <c r="D162" s="15" t="e">
        <f>D161/D106</f>
        <v>#REF!</v>
      </c>
    </row>
    <row r="163" spans="1:4" s="10" customFormat="1" ht="20.100000000000001" customHeight="1" x14ac:dyDescent="0.15">
      <c r="A163" s="90"/>
      <c r="B163" s="101"/>
      <c r="C163" s="102"/>
      <c r="D163" s="12" t="e">
        <f>SUM(#REF!)</f>
        <v>#REF!</v>
      </c>
    </row>
    <row r="164" spans="1:4" s="10" customFormat="1" ht="20.100000000000001" customHeight="1" x14ac:dyDescent="0.15">
      <c r="A164" s="90"/>
      <c r="B164" s="103"/>
      <c r="C164" s="104"/>
      <c r="D164" s="15" t="e">
        <f>D163/D107</f>
        <v>#REF!</v>
      </c>
    </row>
    <row r="165" spans="1:4" s="10" customFormat="1" ht="20.100000000000001" customHeight="1" x14ac:dyDescent="0.15">
      <c r="A165" s="90"/>
      <c r="B165" s="85"/>
      <c r="C165" s="57"/>
      <c r="D165" s="18" t="e">
        <f>SUM(#REF!)</f>
        <v>#REF!</v>
      </c>
    </row>
    <row r="166" spans="1:4" s="10" customFormat="1" ht="20.100000000000001" customHeight="1" x14ac:dyDescent="0.15">
      <c r="A166" s="90"/>
      <c r="B166" s="87"/>
      <c r="C166" s="57"/>
      <c r="D166" s="15" t="e">
        <f>D165/D108</f>
        <v>#REF!</v>
      </c>
    </row>
    <row r="167" spans="1:4" s="10" customFormat="1" ht="20.100000000000001" customHeight="1" x14ac:dyDescent="0.15">
      <c r="A167" s="90"/>
      <c r="B167" s="101"/>
      <c r="C167" s="102"/>
      <c r="D167" s="12" t="e">
        <f>SUM(#REF!)</f>
        <v>#REF!</v>
      </c>
    </row>
    <row r="168" spans="1:4" s="10" customFormat="1" ht="20.100000000000001" customHeight="1" x14ac:dyDescent="0.15">
      <c r="A168" s="90"/>
      <c r="B168" s="103"/>
      <c r="C168" s="104"/>
      <c r="D168" s="15" t="e">
        <f>D167/D109</f>
        <v>#REF!</v>
      </c>
    </row>
    <row r="169" spans="1:4" s="10" customFormat="1" ht="20.100000000000001" customHeight="1" x14ac:dyDescent="0.15">
      <c r="A169" s="90"/>
      <c r="B169" s="85"/>
      <c r="C169" s="99"/>
      <c r="D169" s="17" t="e">
        <f>SUM(#REF!)</f>
        <v>#REF!</v>
      </c>
    </row>
    <row r="170" spans="1:4" s="10" customFormat="1" ht="20.100000000000001" customHeight="1" x14ac:dyDescent="0.15">
      <c r="A170" s="90"/>
      <c r="B170" s="87"/>
      <c r="C170" s="100"/>
      <c r="D170" s="15" t="e">
        <f>D169/D110</f>
        <v>#REF!</v>
      </c>
    </row>
    <row r="171" spans="1:4" s="10" customFormat="1" ht="20.100000000000001" customHeight="1" x14ac:dyDescent="0.15">
      <c r="A171" s="90"/>
      <c r="B171" s="85"/>
      <c r="C171" s="57"/>
      <c r="D171" s="31" t="e">
        <f>SUM(#REF!)</f>
        <v>#REF!</v>
      </c>
    </row>
    <row r="172" spans="1:4" s="10" customFormat="1" ht="20.100000000000001" customHeight="1" x14ac:dyDescent="0.15">
      <c r="A172" s="90"/>
      <c r="B172" s="87"/>
      <c r="C172" s="57"/>
      <c r="D172" s="15" t="e">
        <f>D171/D111</f>
        <v>#REF!</v>
      </c>
    </row>
    <row r="173" spans="1:4" s="10" customFormat="1" ht="20.100000000000001" customHeight="1" x14ac:dyDescent="0.15">
      <c r="A173" s="90"/>
      <c r="B173" s="85"/>
      <c r="C173" s="99"/>
      <c r="D173" s="17" t="e">
        <f>SUM(#REF!)</f>
        <v>#REF!</v>
      </c>
    </row>
    <row r="174" spans="1:4" s="10" customFormat="1" ht="20.100000000000001" customHeight="1" x14ac:dyDescent="0.15">
      <c r="A174" s="90"/>
      <c r="B174" s="87"/>
      <c r="C174" s="100"/>
      <c r="D174" s="15" t="e">
        <f>D173/D112</f>
        <v>#REF!</v>
      </c>
    </row>
    <row r="175" spans="1:4" s="10" customFormat="1" ht="20.100000000000001" customHeight="1" x14ac:dyDescent="0.15">
      <c r="A175" s="90"/>
      <c r="B175" s="85"/>
      <c r="C175" s="86"/>
      <c r="D175" s="18" t="e">
        <f>SUM(#REF!)</f>
        <v>#REF!</v>
      </c>
    </row>
    <row r="176" spans="1:4" s="10" customFormat="1" ht="20.100000000000001" customHeight="1" x14ac:dyDescent="0.15">
      <c r="A176" s="90"/>
      <c r="B176" s="87"/>
      <c r="C176" s="88"/>
      <c r="D176" s="15" t="e">
        <f>D175/D113</f>
        <v>#REF!</v>
      </c>
    </row>
    <row r="177" spans="1:9" s="10" customFormat="1" ht="20.100000000000001" customHeight="1" x14ac:dyDescent="0.15">
      <c r="A177" s="90"/>
      <c r="B177" s="85"/>
      <c r="C177" s="99"/>
      <c r="D177" s="17" t="e">
        <f>SUM(#REF!)</f>
        <v>#REF!</v>
      </c>
    </row>
    <row r="178" spans="1:9" s="10" customFormat="1" ht="20.100000000000001" customHeight="1" x14ac:dyDescent="0.15">
      <c r="A178" s="90"/>
      <c r="B178" s="87"/>
      <c r="C178" s="100"/>
      <c r="D178" s="15" t="e">
        <f>D177/D114</f>
        <v>#REF!</v>
      </c>
    </row>
    <row r="179" spans="1:9" s="10" customFormat="1" ht="20.100000000000001" customHeight="1" x14ac:dyDescent="0.15">
      <c r="A179" s="90"/>
      <c r="B179" s="85"/>
      <c r="C179" s="99"/>
      <c r="D179" s="17" t="e">
        <f>SUM(#REF!)</f>
        <v>#REF!</v>
      </c>
    </row>
    <row r="180" spans="1:9" s="10" customFormat="1" ht="20.100000000000001" customHeight="1" x14ac:dyDescent="0.15">
      <c r="A180" s="90"/>
      <c r="B180" s="87"/>
      <c r="C180" s="100"/>
      <c r="D180" s="15" t="e">
        <f>D179/D115</f>
        <v>#REF!</v>
      </c>
    </row>
    <row r="181" spans="1:9" s="10" customFormat="1" ht="20.100000000000001" customHeight="1" x14ac:dyDescent="0.15">
      <c r="A181" s="90"/>
      <c r="B181" s="85"/>
      <c r="C181" s="99"/>
      <c r="D181" s="17" t="e">
        <f>SUM(#REF!)</f>
        <v>#REF!</v>
      </c>
    </row>
    <row r="182" spans="1:9" s="10" customFormat="1" ht="20.100000000000001" customHeight="1" x14ac:dyDescent="0.15">
      <c r="A182" s="90"/>
      <c r="B182" s="87"/>
      <c r="C182" s="100"/>
      <c r="D182" s="15" t="e">
        <f>D181/D116</f>
        <v>#REF!</v>
      </c>
    </row>
    <row r="183" spans="1:9" s="10" customFormat="1" ht="20.100000000000001" customHeight="1" x14ac:dyDescent="0.15">
      <c r="A183" s="90"/>
      <c r="B183" s="85"/>
      <c r="C183" s="99"/>
      <c r="D183" s="31" t="e">
        <f>SUM(#REF!)</f>
        <v>#REF!</v>
      </c>
    </row>
    <row r="184" spans="1:9" s="10" customFormat="1" ht="20.100000000000001" customHeight="1" x14ac:dyDescent="0.15">
      <c r="A184" s="90"/>
      <c r="B184" s="87"/>
      <c r="C184" s="100"/>
      <c r="D184" s="15" t="e">
        <f>D183/D117</f>
        <v>#REF!</v>
      </c>
    </row>
    <row r="185" spans="1:9" s="10" customFormat="1" ht="20.100000000000001" customHeight="1" x14ac:dyDescent="0.15">
      <c r="A185" s="90"/>
      <c r="B185" s="85"/>
      <c r="C185" s="86"/>
      <c r="D185" s="18" t="e">
        <f>SUM(#REF!)</f>
        <v>#REF!</v>
      </c>
    </row>
    <row r="186" spans="1:9" s="19" customFormat="1" ht="20.100000000000001" customHeight="1" x14ac:dyDescent="0.15">
      <c r="A186" s="90"/>
      <c r="B186" s="87"/>
      <c r="C186" s="88"/>
      <c r="D186" s="15" t="e">
        <f>D185/D119</f>
        <v>#REF!</v>
      </c>
      <c r="E186" s="10"/>
      <c r="F186" s="10"/>
      <c r="G186" s="10"/>
      <c r="H186" s="10"/>
      <c r="I186" s="10"/>
    </row>
    <row r="187" spans="1:9" s="19" customFormat="1" ht="20.100000000000001" customHeight="1" x14ac:dyDescent="0.15">
      <c r="A187" s="90"/>
      <c r="B187" s="85"/>
      <c r="C187" s="99"/>
      <c r="D187" s="17" t="e">
        <f>SUM(#REF!)</f>
        <v>#REF!</v>
      </c>
      <c r="E187" s="10"/>
      <c r="F187" s="10"/>
      <c r="G187" s="10"/>
      <c r="H187" s="10"/>
      <c r="I187" s="10"/>
    </row>
    <row r="188" spans="1:9" s="19" customFormat="1" ht="20.100000000000001" customHeight="1" x14ac:dyDescent="0.15">
      <c r="A188" s="90"/>
      <c r="B188" s="87"/>
      <c r="C188" s="100"/>
      <c r="D188" s="15" t="e">
        <f>D187/D120</f>
        <v>#REF!</v>
      </c>
      <c r="E188" s="10"/>
      <c r="F188" s="10"/>
      <c r="G188" s="10"/>
      <c r="H188" s="10"/>
      <c r="I188" s="10"/>
    </row>
    <row r="189" spans="1:9" s="19" customFormat="1" ht="20.100000000000001" customHeight="1" x14ac:dyDescent="0.15">
      <c r="A189" s="90"/>
      <c r="B189" s="85"/>
      <c r="C189" s="57"/>
      <c r="D189" s="15"/>
      <c r="E189" s="10"/>
      <c r="F189" s="10"/>
      <c r="G189" s="10"/>
      <c r="H189" s="10"/>
      <c r="I189" s="10"/>
    </row>
    <row r="190" spans="1:9" s="19" customFormat="1" ht="20.100000000000001" customHeight="1" x14ac:dyDescent="0.15">
      <c r="A190" s="90"/>
      <c r="B190" s="87"/>
      <c r="C190" s="57"/>
      <c r="D190" s="15"/>
      <c r="E190" s="10"/>
      <c r="F190" s="10"/>
      <c r="G190" s="10"/>
      <c r="H190" s="10"/>
      <c r="I190" s="10"/>
    </row>
    <row r="191" spans="1:9" s="19" customFormat="1" ht="20.100000000000001" customHeight="1" x14ac:dyDescent="0.15">
      <c r="A191" s="90"/>
      <c r="B191" s="85"/>
      <c r="C191" s="86"/>
      <c r="D191" s="18" t="e">
        <f>SUM(#REF!)</f>
        <v>#REF!</v>
      </c>
      <c r="E191" s="10"/>
      <c r="F191" s="10"/>
      <c r="G191" s="10"/>
      <c r="H191" s="10"/>
      <c r="I191" s="10"/>
    </row>
    <row r="192" spans="1:9" s="19" customFormat="1" ht="20.100000000000001" customHeight="1" x14ac:dyDescent="0.15">
      <c r="A192" s="90"/>
      <c r="B192" s="87"/>
      <c r="C192" s="88"/>
      <c r="D192" s="15" t="e">
        <f>D191/D124</f>
        <v>#REF!</v>
      </c>
      <c r="E192" s="10"/>
      <c r="F192" s="10"/>
      <c r="G192" s="10"/>
      <c r="H192" s="10"/>
      <c r="I192" s="10"/>
    </row>
    <row r="193" spans="1:9" s="19" customFormat="1" ht="20.100000000000001" customHeight="1" x14ac:dyDescent="0.15">
      <c r="A193" s="90"/>
      <c r="B193" s="85"/>
      <c r="C193" s="86"/>
      <c r="D193" s="18" t="e">
        <f>SUM(#REF!)</f>
        <v>#REF!</v>
      </c>
      <c r="E193" s="10"/>
      <c r="F193" s="10"/>
      <c r="G193" s="10"/>
      <c r="H193" s="10"/>
      <c r="I193" s="10"/>
    </row>
    <row r="194" spans="1:9" s="19" customFormat="1" ht="20.100000000000001" customHeight="1" x14ac:dyDescent="0.15">
      <c r="A194" s="90"/>
      <c r="B194" s="87"/>
      <c r="C194" s="88"/>
      <c r="D194" s="15" t="e">
        <f>D193/D129</f>
        <v>#REF!</v>
      </c>
      <c r="E194" s="10"/>
      <c r="F194" s="10"/>
      <c r="G194" s="10"/>
      <c r="H194" s="10"/>
      <c r="I194" s="10"/>
    </row>
    <row r="195" spans="1:9" s="19" customFormat="1" ht="20.100000000000001" customHeight="1" x14ac:dyDescent="0.15">
      <c r="A195" s="90"/>
      <c r="B195" s="85"/>
      <c r="C195" s="86"/>
      <c r="D195" s="18" t="e">
        <f>SUM(#REF!)</f>
        <v>#REF!</v>
      </c>
      <c r="E195" s="10"/>
      <c r="F195" s="10"/>
      <c r="G195" s="10"/>
      <c r="H195" s="10"/>
      <c r="I195" s="10"/>
    </row>
    <row r="196" spans="1:9" s="19" customFormat="1" ht="20.100000000000001" customHeight="1" x14ac:dyDescent="0.15">
      <c r="A196" s="90"/>
      <c r="B196" s="87"/>
      <c r="C196" s="88"/>
      <c r="D196" s="15" t="e">
        <f>D195/D123</f>
        <v>#REF!</v>
      </c>
      <c r="E196" s="10"/>
      <c r="F196" s="10"/>
      <c r="G196" s="10"/>
      <c r="H196" s="10"/>
      <c r="I196" s="10"/>
    </row>
    <row r="197" spans="1:9" s="19" customFormat="1" ht="20.100000000000001" customHeight="1" x14ac:dyDescent="0.15">
      <c r="A197" s="90"/>
      <c r="B197" s="85"/>
      <c r="C197" s="86"/>
      <c r="D197" s="18" t="e">
        <f>SUM(#REF!)</f>
        <v>#REF!</v>
      </c>
      <c r="E197" s="10"/>
      <c r="F197" s="10"/>
      <c r="G197" s="10"/>
      <c r="H197" s="10"/>
      <c r="I197" s="10"/>
    </row>
    <row r="198" spans="1:9" s="19" customFormat="1" ht="20.100000000000001" customHeight="1" x14ac:dyDescent="0.15">
      <c r="A198" s="90"/>
      <c r="B198" s="87"/>
      <c r="C198" s="88"/>
      <c r="D198" s="15" t="e">
        <f>D197/D127</f>
        <v>#REF!</v>
      </c>
      <c r="E198" s="10"/>
      <c r="F198" s="10"/>
      <c r="G198" s="10"/>
      <c r="H198" s="10"/>
      <c r="I198" s="10"/>
    </row>
    <row r="199" spans="1:9" s="19" customFormat="1" ht="20.100000000000001" customHeight="1" x14ac:dyDescent="0.15">
      <c r="A199" s="90"/>
      <c r="B199" s="85"/>
      <c r="C199" s="86"/>
      <c r="D199" s="15"/>
      <c r="E199" s="10"/>
      <c r="F199" s="10"/>
      <c r="G199" s="10"/>
      <c r="H199" s="10"/>
      <c r="I199" s="10"/>
    </row>
    <row r="200" spans="1:9" s="19" customFormat="1" ht="20.100000000000001" customHeight="1" x14ac:dyDescent="0.15">
      <c r="A200" s="90"/>
      <c r="B200" s="87"/>
      <c r="C200" s="88"/>
      <c r="D200" s="15"/>
      <c r="E200" s="10"/>
      <c r="F200" s="10"/>
      <c r="G200" s="10"/>
      <c r="H200" s="10"/>
      <c r="I200" s="10"/>
    </row>
    <row r="201" spans="1:9" s="19" customFormat="1" ht="20.100000000000001" customHeight="1" x14ac:dyDescent="0.15">
      <c r="A201" s="90"/>
      <c r="B201" s="85"/>
      <c r="C201" s="86"/>
      <c r="D201" s="15"/>
      <c r="E201" s="10"/>
      <c r="F201" s="10"/>
      <c r="G201" s="10"/>
      <c r="H201" s="10"/>
      <c r="I201" s="10"/>
    </row>
    <row r="202" spans="1:9" s="19" customFormat="1" ht="20.100000000000001" customHeight="1" x14ac:dyDescent="0.15">
      <c r="A202" s="90"/>
      <c r="B202" s="87"/>
      <c r="C202" s="88"/>
      <c r="D202" s="15"/>
      <c r="E202" s="10"/>
      <c r="F202" s="10"/>
      <c r="G202" s="10"/>
      <c r="H202" s="10"/>
      <c r="I202" s="10"/>
    </row>
    <row r="203" spans="1:9" s="19" customFormat="1" ht="20.100000000000001" customHeight="1" x14ac:dyDescent="0.15">
      <c r="A203" s="90"/>
      <c r="B203" s="85"/>
      <c r="C203" s="86"/>
      <c r="D203" s="15"/>
      <c r="E203" s="10"/>
      <c r="F203" s="10"/>
      <c r="G203" s="10"/>
      <c r="H203" s="10"/>
      <c r="I203" s="10"/>
    </row>
    <row r="204" spans="1:9" s="19" customFormat="1" ht="20.100000000000001" customHeight="1" x14ac:dyDescent="0.15">
      <c r="A204" s="90"/>
      <c r="B204" s="87"/>
      <c r="C204" s="88"/>
      <c r="D204" s="15"/>
      <c r="E204" s="10"/>
      <c r="F204" s="10"/>
      <c r="G204" s="10"/>
      <c r="H204" s="10"/>
      <c r="I204" s="10"/>
    </row>
    <row r="205" spans="1:9" s="19" customFormat="1" ht="20.100000000000001" customHeight="1" x14ac:dyDescent="0.15">
      <c r="A205" s="90"/>
      <c r="B205" s="85"/>
      <c r="C205" s="86"/>
      <c r="D205" s="15"/>
      <c r="E205" s="10"/>
      <c r="F205" s="10"/>
      <c r="G205" s="10"/>
      <c r="H205" s="10"/>
      <c r="I205" s="10"/>
    </row>
    <row r="206" spans="1:9" s="19" customFormat="1" ht="20.100000000000001" customHeight="1" x14ac:dyDescent="0.15">
      <c r="A206" s="90"/>
      <c r="B206" s="87"/>
      <c r="C206" s="88"/>
      <c r="D206" s="15"/>
      <c r="E206" s="10"/>
      <c r="F206" s="10"/>
      <c r="G206" s="10"/>
      <c r="H206" s="10"/>
      <c r="I206" s="10"/>
    </row>
    <row r="207" spans="1:9" s="19" customFormat="1" ht="20.100000000000001" customHeight="1" x14ac:dyDescent="0.15">
      <c r="A207" s="90"/>
      <c r="B207" s="85"/>
      <c r="C207" s="86"/>
      <c r="D207" s="15"/>
      <c r="E207" s="10"/>
      <c r="F207" s="10"/>
      <c r="G207" s="10"/>
      <c r="H207" s="10"/>
      <c r="I207" s="10"/>
    </row>
    <row r="208" spans="1:9" s="19" customFormat="1" ht="20.100000000000001" customHeight="1" x14ac:dyDescent="0.15">
      <c r="A208" s="90"/>
      <c r="B208" s="87"/>
      <c r="C208" s="88"/>
      <c r="D208" s="15"/>
      <c r="E208" s="10"/>
      <c r="F208" s="10"/>
      <c r="G208" s="10"/>
      <c r="H208" s="10"/>
      <c r="I208" s="10"/>
    </row>
    <row r="209" spans="1:9" s="19" customFormat="1" ht="20.100000000000001" customHeight="1" x14ac:dyDescent="0.15">
      <c r="A209" s="90"/>
      <c r="B209" s="85"/>
      <c r="C209" s="86"/>
      <c r="D209" s="15"/>
      <c r="E209" s="10"/>
      <c r="F209" s="10"/>
      <c r="G209" s="10"/>
      <c r="H209" s="10"/>
      <c r="I209" s="10"/>
    </row>
    <row r="210" spans="1:9" s="19" customFormat="1" ht="20.100000000000001" customHeight="1" x14ac:dyDescent="0.15">
      <c r="A210" s="90"/>
      <c r="B210" s="87"/>
      <c r="C210" s="88"/>
      <c r="D210" s="15"/>
      <c r="E210" s="10"/>
      <c r="F210" s="10"/>
      <c r="G210" s="10"/>
      <c r="H210" s="10"/>
      <c r="I210" s="10"/>
    </row>
    <row r="211" spans="1:9" s="19" customFormat="1" ht="20.100000000000001" customHeight="1" x14ac:dyDescent="0.15">
      <c r="A211" s="90"/>
      <c r="B211" s="85"/>
      <c r="C211" s="86"/>
      <c r="D211" s="15"/>
      <c r="E211" s="10"/>
      <c r="F211" s="10"/>
      <c r="G211" s="10"/>
      <c r="H211" s="10"/>
      <c r="I211" s="10"/>
    </row>
    <row r="212" spans="1:9" s="19" customFormat="1" ht="20.100000000000001" customHeight="1" x14ac:dyDescent="0.15">
      <c r="A212" s="90"/>
      <c r="B212" s="87"/>
      <c r="C212" s="88"/>
      <c r="D212" s="15"/>
      <c r="E212" s="10"/>
      <c r="F212" s="10"/>
      <c r="G212" s="10"/>
      <c r="H212" s="10"/>
      <c r="I212" s="10"/>
    </row>
    <row r="213" spans="1:9" s="19" customFormat="1" ht="20.100000000000001" customHeight="1" x14ac:dyDescent="0.15">
      <c r="A213" s="90"/>
      <c r="B213" s="85"/>
      <c r="C213" s="86"/>
      <c r="D213" s="15"/>
      <c r="E213" s="10"/>
      <c r="F213" s="10"/>
      <c r="G213" s="10"/>
      <c r="H213" s="10"/>
      <c r="I213" s="10"/>
    </row>
    <row r="214" spans="1:9" s="19" customFormat="1" ht="20.100000000000001" customHeight="1" x14ac:dyDescent="0.15">
      <c r="A214" s="90"/>
      <c r="B214" s="87"/>
      <c r="C214" s="88"/>
      <c r="D214" s="15"/>
      <c r="E214" s="10"/>
      <c r="F214" s="10"/>
      <c r="G214" s="10"/>
      <c r="H214" s="10"/>
      <c r="I214" s="10"/>
    </row>
    <row r="215" spans="1:9" s="19" customFormat="1" ht="20.100000000000001" customHeight="1" x14ac:dyDescent="0.15">
      <c r="A215" s="90"/>
      <c r="B215" s="85"/>
      <c r="C215" s="86"/>
      <c r="D215" s="15"/>
      <c r="E215" s="10"/>
      <c r="F215" s="10"/>
      <c r="G215" s="10"/>
      <c r="H215" s="10"/>
      <c r="I215" s="10"/>
    </row>
    <row r="216" spans="1:9" s="19" customFormat="1" ht="20.100000000000001" customHeight="1" x14ac:dyDescent="0.15">
      <c r="A216" s="90"/>
      <c r="B216" s="87"/>
      <c r="C216" s="88"/>
      <c r="D216" s="15"/>
      <c r="E216" s="10"/>
      <c r="F216" s="10"/>
      <c r="G216" s="10"/>
      <c r="H216" s="10"/>
      <c r="I216" s="10"/>
    </row>
    <row r="217" spans="1:9" s="19" customFormat="1" ht="20.100000000000001" customHeight="1" x14ac:dyDescent="0.15">
      <c r="A217" s="90"/>
      <c r="B217" s="85"/>
      <c r="C217" s="86"/>
      <c r="D217" s="15"/>
      <c r="E217" s="10"/>
      <c r="F217" s="10"/>
      <c r="G217" s="10"/>
      <c r="H217" s="10"/>
      <c r="I217" s="10"/>
    </row>
    <row r="218" spans="1:9" s="19" customFormat="1" ht="20.100000000000001" customHeight="1" x14ac:dyDescent="0.15">
      <c r="A218" s="90"/>
      <c r="B218" s="87"/>
      <c r="C218" s="88"/>
      <c r="D218" s="15"/>
      <c r="E218" s="10"/>
      <c r="F218" s="10"/>
      <c r="G218" s="10"/>
      <c r="H218" s="10"/>
      <c r="I218" s="10"/>
    </row>
    <row r="219" spans="1:9" s="19" customFormat="1" ht="20.100000000000001" customHeight="1" x14ac:dyDescent="0.15">
      <c r="A219" s="90"/>
      <c r="B219" s="85"/>
      <c r="C219" s="60"/>
      <c r="D219" s="15"/>
      <c r="E219" s="10"/>
      <c r="F219" s="10"/>
      <c r="G219" s="10"/>
      <c r="H219" s="10"/>
      <c r="I219" s="10"/>
    </row>
    <row r="220" spans="1:9" s="19" customFormat="1" ht="20.100000000000001" customHeight="1" x14ac:dyDescent="0.15">
      <c r="A220" s="90"/>
      <c r="B220" s="87"/>
      <c r="C220" s="60"/>
      <c r="D220" s="15"/>
      <c r="E220" s="10"/>
      <c r="F220" s="10"/>
      <c r="G220" s="10"/>
      <c r="H220" s="10"/>
      <c r="I220" s="10"/>
    </row>
    <row r="221" spans="1:9" s="19" customFormat="1" ht="20.100000000000001" customHeight="1" x14ac:dyDescent="0.15">
      <c r="A221" s="90"/>
      <c r="B221" s="101"/>
      <c r="C221" s="146"/>
      <c r="D221" s="17" t="e">
        <f>SUM(#REF!)</f>
        <v>#REF!</v>
      </c>
      <c r="E221" s="10"/>
      <c r="F221" s="10"/>
      <c r="G221" s="10"/>
      <c r="H221" s="10"/>
      <c r="I221" s="10"/>
    </row>
    <row r="222" spans="1:9" s="19" customFormat="1" ht="20.100000000000001" customHeight="1" x14ac:dyDescent="0.15">
      <c r="A222" s="90"/>
      <c r="B222" s="103"/>
      <c r="C222" s="147"/>
      <c r="D222" s="15" t="e">
        <f>D221/D133</f>
        <v>#REF!</v>
      </c>
      <c r="E222" s="10"/>
      <c r="F222" s="10"/>
      <c r="G222" s="10"/>
      <c r="H222" s="10"/>
      <c r="I222" s="10"/>
    </row>
    <row r="223" spans="1:9" s="19" customFormat="1" ht="20.100000000000001" customHeight="1" x14ac:dyDescent="0.15">
      <c r="A223" s="90"/>
      <c r="B223" s="119"/>
      <c r="C223" s="120"/>
      <c r="D223" s="15"/>
      <c r="E223" s="10"/>
      <c r="F223" s="10"/>
      <c r="G223" s="10"/>
      <c r="H223" s="10"/>
      <c r="I223" s="10"/>
    </row>
    <row r="224" spans="1:9" s="19" customFormat="1" ht="20.100000000000001" customHeight="1" x14ac:dyDescent="0.15">
      <c r="A224" s="91"/>
      <c r="B224" s="121"/>
      <c r="C224" s="122"/>
      <c r="D224" s="15"/>
      <c r="E224" s="10"/>
      <c r="F224" s="10"/>
      <c r="G224" s="10"/>
      <c r="H224" s="10"/>
      <c r="I224" s="10"/>
    </row>
    <row r="225" spans="1:9" s="19" customFormat="1" ht="20.100000000000001" customHeight="1" x14ac:dyDescent="0.15">
      <c r="A225" s="55"/>
      <c r="B225" s="119" t="s">
        <v>50</v>
      </c>
      <c r="C225" s="120"/>
      <c r="D225" s="15"/>
      <c r="E225" s="10"/>
      <c r="F225" s="10"/>
      <c r="G225" s="10"/>
      <c r="H225" s="10"/>
      <c r="I225" s="10"/>
    </row>
    <row r="226" spans="1:9" s="19" customFormat="1" ht="20.100000000000001" customHeight="1" x14ac:dyDescent="0.15">
      <c r="A226" s="55"/>
      <c r="B226" s="121"/>
      <c r="C226" s="122"/>
      <c r="D226" s="15"/>
      <c r="E226" s="10"/>
      <c r="F226" s="10"/>
      <c r="G226" s="10"/>
      <c r="H226" s="10"/>
      <c r="I226" s="10"/>
    </row>
    <row r="227" spans="1:9" s="19" customFormat="1" ht="20.100000000000001" customHeight="1" x14ac:dyDescent="0.15">
      <c r="A227" s="127" t="s">
        <v>15</v>
      </c>
      <c r="B227" s="107" t="s">
        <v>16</v>
      </c>
      <c r="C227" s="108"/>
      <c r="D227" s="12" t="e">
        <f>SUM(#REF!)</f>
        <v>#REF!</v>
      </c>
      <c r="E227" s="14" t="e">
        <f>#REF!+#REF!</f>
        <v>#REF!</v>
      </c>
      <c r="F227" s="14" t="e">
        <f>E227+144000</f>
        <v>#REF!</v>
      </c>
      <c r="G227" s="10"/>
      <c r="H227" s="10"/>
      <c r="I227" s="10"/>
    </row>
    <row r="228" spans="1:9" s="19" customFormat="1" ht="20.100000000000001" customHeight="1" x14ac:dyDescent="0.15">
      <c r="A228" s="127"/>
      <c r="B228" s="107" t="s">
        <v>17</v>
      </c>
      <c r="C228" s="108"/>
      <c r="D228" s="15" t="e">
        <f>D227/D142</f>
        <v>#REF!</v>
      </c>
      <c r="E228" s="10"/>
      <c r="F228" s="10"/>
      <c r="G228" s="10"/>
      <c r="H228" s="10"/>
      <c r="I228" s="10"/>
    </row>
    <row r="229" spans="1:9" s="19" customFormat="1" ht="20.100000000000001" customHeight="1" x14ac:dyDescent="0.15">
      <c r="A229" s="65"/>
      <c r="B229" s="67" t="s">
        <v>52</v>
      </c>
      <c r="C229" s="66"/>
      <c r="D229" s="68" t="e">
        <f>SUM(#REF!)</f>
        <v>#REF!</v>
      </c>
      <c r="E229" s="10"/>
      <c r="F229" s="10"/>
      <c r="G229" s="10"/>
      <c r="H229" s="10"/>
      <c r="I229" s="10"/>
    </row>
    <row r="230" spans="1:9" s="19" customFormat="1" ht="20.100000000000001" customHeight="1" x14ac:dyDescent="0.15">
      <c r="A230" s="65"/>
      <c r="B230" s="67" t="s">
        <v>53</v>
      </c>
      <c r="C230" s="66"/>
      <c r="D230" s="15" t="e">
        <f>D229/D142</f>
        <v>#REF!</v>
      </c>
      <c r="E230" s="10"/>
      <c r="F230" s="10"/>
      <c r="G230" s="10"/>
      <c r="H230" s="10"/>
      <c r="I230" s="10"/>
    </row>
    <row r="231" spans="1:9" s="19" customFormat="1" ht="15" customHeight="1" x14ac:dyDescent="0.15">
      <c r="A231" s="142" t="s">
        <v>18</v>
      </c>
      <c r="B231" s="143"/>
      <c r="C231" s="143"/>
      <c r="D231" s="116"/>
      <c r="E231" s="10"/>
      <c r="F231" s="10"/>
      <c r="G231" s="10"/>
      <c r="H231" s="10"/>
      <c r="I231" s="10"/>
    </row>
    <row r="232" spans="1:9" s="19" customFormat="1" ht="15" customHeight="1" x14ac:dyDescent="0.15">
      <c r="A232" s="144"/>
      <c r="B232" s="145"/>
      <c r="C232" s="145"/>
      <c r="D232" s="116"/>
      <c r="E232" s="10"/>
      <c r="F232" s="10"/>
      <c r="G232" s="10"/>
      <c r="H232" s="10"/>
      <c r="I232" s="10"/>
    </row>
    <row r="233" spans="1:9" s="19" customFormat="1" ht="19.5" customHeight="1" x14ac:dyDescent="0.15">
      <c r="A233" s="124" t="s">
        <v>19</v>
      </c>
      <c r="B233" s="125"/>
      <c r="C233" s="125"/>
      <c r="D233" s="12"/>
      <c r="E233" s="10"/>
      <c r="F233" s="10"/>
      <c r="G233" s="10"/>
      <c r="H233" s="10"/>
      <c r="I233" s="10"/>
    </row>
    <row r="234" spans="1:9" s="19" customFormat="1" ht="14.25" x14ac:dyDescent="0.15">
      <c r="A234" s="126" t="s">
        <v>20</v>
      </c>
      <c r="B234" s="117" t="s">
        <v>21</v>
      </c>
      <c r="C234" s="118"/>
      <c r="D234" s="115"/>
      <c r="E234" s="14"/>
      <c r="F234" s="10"/>
      <c r="G234" s="10"/>
      <c r="H234" s="10"/>
      <c r="I234" s="10"/>
    </row>
    <row r="235" spans="1:9" s="19" customFormat="1" ht="14.25" x14ac:dyDescent="0.15">
      <c r="A235" s="117"/>
      <c r="B235" s="117"/>
      <c r="C235" s="118"/>
      <c r="D235" s="115"/>
      <c r="E235" s="10"/>
      <c r="F235" s="10"/>
      <c r="G235" s="10"/>
      <c r="H235" s="10"/>
      <c r="I235" s="10"/>
    </row>
    <row r="236" spans="1:9" s="19" customFormat="1" ht="14.25" x14ac:dyDescent="0.15">
      <c r="A236" s="117"/>
      <c r="B236" s="117" t="s">
        <v>22</v>
      </c>
      <c r="C236" s="118"/>
      <c r="D236" s="115"/>
      <c r="E236" s="14" t="e">
        <f>#REF!+#REF!+#REF!</f>
        <v>#REF!</v>
      </c>
      <c r="F236" s="10"/>
      <c r="G236" s="10"/>
      <c r="H236" s="10"/>
      <c r="I236" s="10"/>
    </row>
    <row r="237" spans="1:9" s="19" customFormat="1" ht="14.25" x14ac:dyDescent="0.15">
      <c r="A237" s="117"/>
      <c r="B237" s="117"/>
      <c r="C237" s="118"/>
      <c r="D237" s="115"/>
      <c r="E237" s="10"/>
      <c r="F237" s="10"/>
      <c r="G237" s="10"/>
      <c r="H237" s="10"/>
      <c r="I237" s="10"/>
    </row>
    <row r="238" spans="1:9" s="19" customFormat="1" ht="14.25" x14ac:dyDescent="0.15">
      <c r="A238" s="126" t="s">
        <v>23</v>
      </c>
      <c r="B238" s="117" t="s">
        <v>21</v>
      </c>
      <c r="C238" s="118"/>
      <c r="D238" s="115"/>
      <c r="E238" s="10"/>
      <c r="F238" s="10"/>
      <c r="G238" s="10"/>
      <c r="H238" s="10"/>
      <c r="I238" s="10"/>
    </row>
    <row r="239" spans="1:9" s="19" customFormat="1" ht="14.25" x14ac:dyDescent="0.15">
      <c r="A239" s="117"/>
      <c r="B239" s="117"/>
      <c r="C239" s="118"/>
      <c r="D239" s="115"/>
      <c r="E239" s="14" t="e">
        <f>5500000-#REF!-#REF!</f>
        <v>#REF!</v>
      </c>
      <c r="F239" s="10"/>
      <c r="G239" s="10"/>
      <c r="H239" s="10"/>
      <c r="I239" s="10"/>
    </row>
    <row r="240" spans="1:9" s="19" customFormat="1" ht="14.25" x14ac:dyDescent="0.15">
      <c r="A240" s="117"/>
      <c r="B240" s="117" t="s">
        <v>22</v>
      </c>
      <c r="C240" s="118"/>
      <c r="D240" s="115"/>
      <c r="E240" s="10"/>
      <c r="F240" s="10"/>
      <c r="G240" s="10"/>
      <c r="H240" s="10"/>
      <c r="I240" s="10"/>
    </row>
    <row r="241" spans="1:9" s="19" customFormat="1" ht="14.25" x14ac:dyDescent="0.15">
      <c r="A241" s="117"/>
      <c r="B241" s="117"/>
      <c r="C241" s="118"/>
      <c r="D241" s="115"/>
      <c r="E241" s="10"/>
      <c r="F241" s="10"/>
      <c r="G241" s="10"/>
      <c r="H241" s="10"/>
      <c r="I241" s="10"/>
    </row>
    <row r="242" spans="1:9" s="19" customFormat="1" ht="14.25" x14ac:dyDescent="0.15">
      <c r="A242" s="126" t="s">
        <v>24</v>
      </c>
      <c r="B242" s="117" t="s">
        <v>21</v>
      </c>
      <c r="C242" s="118"/>
      <c r="D242" s="115"/>
      <c r="E242" s="10"/>
      <c r="F242" s="10"/>
      <c r="G242" s="14" t="e">
        <f>#REF!+#REF!+#REF!+#REF!</f>
        <v>#REF!</v>
      </c>
      <c r="H242" s="10"/>
      <c r="I242" s="10"/>
    </row>
    <row r="243" spans="1:9" s="19" customFormat="1" ht="14.25" x14ac:dyDescent="0.15">
      <c r="A243" s="117"/>
      <c r="B243" s="117"/>
      <c r="C243" s="118"/>
      <c r="D243" s="115"/>
      <c r="E243" s="10"/>
      <c r="F243" s="10"/>
      <c r="G243" s="10"/>
      <c r="H243" s="10"/>
      <c r="I243" s="10"/>
    </row>
    <row r="244" spans="1:9" s="19" customFormat="1" ht="14.25" x14ac:dyDescent="0.15">
      <c r="A244" s="117"/>
      <c r="B244" s="117" t="s">
        <v>22</v>
      </c>
      <c r="C244" s="118"/>
      <c r="D244" s="115"/>
      <c r="E244" s="10"/>
      <c r="F244" s="10"/>
      <c r="G244" s="10"/>
      <c r="H244" s="10"/>
      <c r="I244" s="10"/>
    </row>
    <row r="245" spans="1:9" s="19" customFormat="1" ht="14.25" x14ac:dyDescent="0.15">
      <c r="A245" s="117"/>
      <c r="B245" s="117"/>
      <c r="C245" s="118"/>
      <c r="D245" s="115"/>
      <c r="E245" s="10"/>
      <c r="F245" s="10"/>
      <c r="G245" s="10"/>
      <c r="H245" s="10"/>
      <c r="I245" s="10"/>
    </row>
    <row r="246" spans="1:9" s="19" customFormat="1" ht="13.5" customHeight="1" x14ac:dyDescent="0.15">
      <c r="A246" s="126" t="s">
        <v>25</v>
      </c>
      <c r="B246" s="117" t="s">
        <v>21</v>
      </c>
      <c r="C246" s="118"/>
      <c r="D246" s="115"/>
      <c r="E246" s="10"/>
      <c r="F246" s="10"/>
      <c r="G246" s="10"/>
      <c r="H246" s="10"/>
      <c r="I246" s="10"/>
    </row>
    <row r="247" spans="1:9" s="19" customFormat="1" ht="13.5" customHeight="1" x14ac:dyDescent="0.15">
      <c r="A247" s="117"/>
      <c r="B247" s="117"/>
      <c r="C247" s="118"/>
      <c r="D247" s="115"/>
      <c r="E247" s="10"/>
      <c r="F247" s="10"/>
      <c r="G247" s="10"/>
      <c r="H247" s="10"/>
      <c r="I247" s="10"/>
    </row>
    <row r="248" spans="1:9" s="19" customFormat="1" ht="13.5" customHeight="1" x14ac:dyDescent="0.15">
      <c r="A248" s="117"/>
      <c r="B248" s="117" t="s">
        <v>22</v>
      </c>
      <c r="C248" s="118"/>
      <c r="D248" s="115"/>
      <c r="E248" s="10"/>
      <c r="F248" s="10"/>
      <c r="G248" s="10"/>
      <c r="H248" s="10"/>
      <c r="I248" s="10"/>
    </row>
    <row r="249" spans="1:9" s="19" customFormat="1" ht="13.5" customHeight="1" x14ac:dyDescent="0.15">
      <c r="A249" s="117"/>
      <c r="B249" s="117"/>
      <c r="C249" s="118"/>
      <c r="D249" s="115"/>
      <c r="E249" s="10"/>
      <c r="F249" s="10"/>
      <c r="G249" s="10"/>
      <c r="H249" s="10"/>
      <c r="I249" s="10"/>
    </row>
    <row r="250" spans="1:9" s="19" customFormat="1" ht="13.5" customHeight="1" x14ac:dyDescent="0.15">
      <c r="A250" s="126" t="s">
        <v>26</v>
      </c>
      <c r="B250" s="117" t="s">
        <v>21</v>
      </c>
      <c r="C250" s="118"/>
      <c r="D250" s="115"/>
      <c r="E250" s="10"/>
      <c r="F250" s="10"/>
      <c r="G250" s="10"/>
      <c r="H250" s="10"/>
      <c r="I250" s="10"/>
    </row>
    <row r="251" spans="1:9" s="19" customFormat="1" ht="13.5" customHeight="1" x14ac:dyDescent="0.15">
      <c r="A251" s="117"/>
      <c r="B251" s="117"/>
      <c r="C251" s="118"/>
      <c r="D251" s="115"/>
      <c r="E251" s="10"/>
      <c r="F251" s="10"/>
      <c r="G251" s="10"/>
      <c r="H251" s="10"/>
      <c r="I251" s="10"/>
    </row>
    <row r="252" spans="1:9" s="19" customFormat="1" ht="13.5" customHeight="1" x14ac:dyDescent="0.15">
      <c r="A252" s="117"/>
      <c r="B252" s="117" t="s">
        <v>22</v>
      </c>
      <c r="C252" s="118"/>
      <c r="D252" s="115"/>
      <c r="E252" s="10"/>
      <c r="F252" s="10"/>
      <c r="G252" s="10"/>
      <c r="H252" s="10"/>
      <c r="I252" s="10"/>
    </row>
    <row r="253" spans="1:9" s="19" customFormat="1" ht="13.5" customHeight="1" x14ac:dyDescent="0.15">
      <c r="A253" s="117"/>
      <c r="B253" s="117"/>
      <c r="C253" s="118"/>
      <c r="D253" s="115"/>
      <c r="E253" s="10"/>
      <c r="F253" s="10"/>
      <c r="G253" s="10"/>
      <c r="H253" s="10"/>
      <c r="I253" s="10"/>
    </row>
    <row r="254" spans="1:9" s="19" customFormat="1" ht="13.5" customHeight="1" x14ac:dyDescent="0.15">
      <c r="A254" s="126" t="s">
        <v>27</v>
      </c>
      <c r="B254" s="117" t="s">
        <v>21</v>
      </c>
      <c r="C254" s="118"/>
      <c r="D254" s="115"/>
      <c r="E254" s="10"/>
      <c r="F254" s="10"/>
      <c r="G254" s="10"/>
      <c r="H254" s="10"/>
      <c r="I254" s="10"/>
    </row>
    <row r="255" spans="1:9" s="19" customFormat="1" ht="13.5" customHeight="1" x14ac:dyDescent="0.15">
      <c r="A255" s="117"/>
      <c r="B255" s="117"/>
      <c r="C255" s="118"/>
      <c r="D255" s="115"/>
      <c r="E255" s="10"/>
      <c r="F255" s="10"/>
      <c r="G255" s="10"/>
      <c r="H255" s="10"/>
      <c r="I255" s="10"/>
    </row>
    <row r="256" spans="1:9" s="19" customFormat="1" ht="13.5" customHeight="1" x14ac:dyDescent="0.15">
      <c r="A256" s="117"/>
      <c r="B256" s="117" t="s">
        <v>22</v>
      </c>
      <c r="C256" s="118"/>
      <c r="D256" s="115"/>
      <c r="E256" s="10"/>
      <c r="F256" s="10"/>
      <c r="G256" s="10"/>
      <c r="H256" s="10"/>
      <c r="I256" s="10"/>
    </row>
    <row r="257" spans="1:9" s="19" customFormat="1" ht="13.5" customHeight="1" x14ac:dyDescent="0.15">
      <c r="A257" s="117"/>
      <c r="B257" s="117"/>
      <c r="C257" s="118"/>
      <c r="D257" s="115"/>
      <c r="E257" s="10"/>
      <c r="F257" s="10"/>
      <c r="G257" s="10"/>
      <c r="H257" s="10"/>
      <c r="I257" s="10"/>
    </row>
    <row r="258" spans="1:9" s="19" customFormat="1" ht="13.5" customHeight="1" x14ac:dyDescent="0.15">
      <c r="A258" s="126" t="s">
        <v>27</v>
      </c>
      <c r="B258" s="117" t="s">
        <v>21</v>
      </c>
      <c r="C258" s="118"/>
      <c r="D258" s="115"/>
      <c r="E258" s="10"/>
      <c r="F258" s="10"/>
      <c r="G258" s="10"/>
      <c r="H258" s="10"/>
      <c r="I258" s="10"/>
    </row>
    <row r="259" spans="1:9" s="19" customFormat="1" ht="13.5" customHeight="1" x14ac:dyDescent="0.15">
      <c r="A259" s="117"/>
      <c r="B259" s="117"/>
      <c r="C259" s="118"/>
      <c r="D259" s="115"/>
      <c r="E259" s="10"/>
      <c r="F259" s="10"/>
      <c r="G259" s="10"/>
      <c r="H259" s="10"/>
      <c r="I259" s="10"/>
    </row>
    <row r="260" spans="1:9" s="19" customFormat="1" ht="13.5" customHeight="1" x14ac:dyDescent="0.15">
      <c r="A260" s="117"/>
      <c r="B260" s="117" t="s">
        <v>22</v>
      </c>
      <c r="C260" s="118"/>
      <c r="D260" s="115"/>
      <c r="E260" s="10"/>
      <c r="F260" s="10"/>
      <c r="G260" s="10"/>
      <c r="H260" s="10"/>
      <c r="I260" s="10"/>
    </row>
    <row r="261" spans="1:9" s="19" customFormat="1" ht="13.5" customHeight="1" x14ac:dyDescent="0.15">
      <c r="A261" s="117"/>
      <c r="B261" s="117"/>
      <c r="C261" s="118"/>
      <c r="D261" s="115"/>
      <c r="E261" s="10"/>
      <c r="F261" s="10"/>
      <c r="G261" s="10"/>
      <c r="H261" s="10"/>
      <c r="I261" s="10"/>
    </row>
    <row r="262" spans="1:9" s="19" customFormat="1" ht="13.5" hidden="1" customHeight="1" x14ac:dyDescent="0.15">
      <c r="A262" s="126" t="s">
        <v>28</v>
      </c>
      <c r="B262" s="117" t="s">
        <v>21</v>
      </c>
      <c r="C262" s="118"/>
      <c r="D262" s="115"/>
      <c r="E262" s="10"/>
      <c r="F262" s="10"/>
      <c r="G262" s="10"/>
      <c r="H262" s="10"/>
      <c r="I262" s="10"/>
    </row>
    <row r="263" spans="1:9" s="19" customFormat="1" ht="13.5" hidden="1" customHeight="1" x14ac:dyDescent="0.15">
      <c r="A263" s="117"/>
      <c r="B263" s="117"/>
      <c r="C263" s="118"/>
      <c r="D263" s="115"/>
      <c r="E263" s="10"/>
      <c r="F263" s="10"/>
      <c r="G263" s="10"/>
      <c r="H263" s="10"/>
      <c r="I263" s="10"/>
    </row>
    <row r="264" spans="1:9" s="19" customFormat="1" ht="13.5" hidden="1" customHeight="1" x14ac:dyDescent="0.15">
      <c r="A264" s="117"/>
      <c r="B264" s="117" t="s">
        <v>22</v>
      </c>
      <c r="C264" s="118"/>
      <c r="D264" s="115"/>
      <c r="E264" s="10"/>
      <c r="F264" s="10"/>
      <c r="G264" s="10"/>
      <c r="H264" s="10"/>
      <c r="I264" s="10"/>
    </row>
    <row r="265" spans="1:9" s="19" customFormat="1" ht="13.5" hidden="1" customHeight="1" x14ac:dyDescent="0.15">
      <c r="A265" s="117"/>
      <c r="B265" s="117"/>
      <c r="C265" s="118"/>
      <c r="D265" s="115"/>
      <c r="E265" s="10"/>
      <c r="F265" s="10"/>
      <c r="G265" s="10"/>
      <c r="H265" s="10"/>
      <c r="I265" s="10"/>
    </row>
    <row r="266" spans="1:9" s="19" customFormat="1" ht="13.5" hidden="1" customHeight="1" x14ac:dyDescent="0.15">
      <c r="A266" s="126" t="s">
        <v>29</v>
      </c>
      <c r="B266" s="117" t="s">
        <v>21</v>
      </c>
      <c r="C266" s="118"/>
      <c r="D266" s="115"/>
      <c r="E266" s="10"/>
      <c r="F266" s="10"/>
      <c r="G266" s="10"/>
      <c r="H266" s="10"/>
      <c r="I266" s="10"/>
    </row>
    <row r="267" spans="1:9" s="19" customFormat="1" ht="13.5" hidden="1" customHeight="1" x14ac:dyDescent="0.15">
      <c r="A267" s="117"/>
      <c r="B267" s="117"/>
      <c r="C267" s="118"/>
      <c r="D267" s="115"/>
      <c r="E267" s="10"/>
      <c r="F267" s="10"/>
      <c r="G267" s="10"/>
      <c r="H267" s="10"/>
      <c r="I267" s="10"/>
    </row>
    <row r="268" spans="1:9" s="19" customFormat="1" ht="13.5" hidden="1" customHeight="1" x14ac:dyDescent="0.15">
      <c r="A268" s="117"/>
      <c r="B268" s="117" t="s">
        <v>22</v>
      </c>
      <c r="C268" s="118"/>
      <c r="D268" s="115"/>
      <c r="E268" s="10"/>
      <c r="F268" s="10"/>
      <c r="G268" s="10"/>
      <c r="H268" s="10"/>
      <c r="I268" s="10"/>
    </row>
    <row r="269" spans="1:9" s="19" customFormat="1" ht="13.5" hidden="1" customHeight="1" x14ac:dyDescent="0.15">
      <c r="A269" s="117"/>
      <c r="B269" s="117"/>
      <c r="C269" s="118"/>
      <c r="D269" s="115"/>
      <c r="E269" s="10"/>
      <c r="F269" s="10"/>
      <c r="G269" s="10"/>
      <c r="H269" s="10"/>
      <c r="I269" s="10"/>
    </row>
    <row r="270" spans="1:9" s="19" customFormat="1" ht="14.25" x14ac:dyDescent="0.15">
      <c r="A270" s="135" t="s">
        <v>18</v>
      </c>
      <c r="B270" s="136"/>
      <c r="C270" s="136"/>
      <c r="D270" s="116"/>
      <c r="E270" s="10"/>
      <c r="F270" s="10"/>
      <c r="G270" s="10"/>
      <c r="H270" s="10"/>
      <c r="I270" s="10"/>
    </row>
    <row r="271" spans="1:9" s="19" customFormat="1" ht="14.25" x14ac:dyDescent="0.15">
      <c r="A271" s="137"/>
      <c r="B271" s="138"/>
      <c r="C271" s="138"/>
      <c r="D271" s="117"/>
      <c r="E271" s="10"/>
      <c r="F271" s="10"/>
      <c r="G271" s="10"/>
      <c r="H271" s="10"/>
      <c r="I271" s="10"/>
    </row>
    <row r="272" spans="1:9" s="19" customFormat="1" ht="14.25" x14ac:dyDescent="0.15">
      <c r="A272" s="131" t="s">
        <v>18</v>
      </c>
      <c r="B272" s="132"/>
      <c r="C272" s="132"/>
      <c r="D272" s="141"/>
      <c r="E272" s="10"/>
      <c r="F272" s="10"/>
      <c r="G272" s="10"/>
      <c r="H272" s="10"/>
      <c r="I272" s="10"/>
    </row>
    <row r="273" spans="1:9" s="19" customFormat="1" ht="14.25" x14ac:dyDescent="0.15">
      <c r="A273" s="133"/>
      <c r="B273" s="134"/>
      <c r="C273" s="134"/>
      <c r="D273" s="139"/>
      <c r="E273" s="10"/>
      <c r="F273" s="10"/>
      <c r="G273" s="10"/>
      <c r="H273" s="10"/>
      <c r="I273" s="10"/>
    </row>
    <row r="274" spans="1:9" s="19" customFormat="1" ht="18" customHeight="1" x14ac:dyDescent="0.15">
      <c r="A274" s="131" t="s">
        <v>30</v>
      </c>
      <c r="B274" s="132"/>
      <c r="C274" s="132"/>
      <c r="D274" s="139"/>
      <c r="E274" s="10"/>
      <c r="F274" s="10"/>
      <c r="G274" s="10"/>
      <c r="H274" s="10"/>
      <c r="I274" s="10"/>
    </row>
    <row r="275" spans="1:9" s="19" customFormat="1" ht="15" thickBot="1" x14ac:dyDescent="0.2">
      <c r="A275" s="133"/>
      <c r="B275" s="134"/>
      <c r="C275" s="134"/>
      <c r="D275" s="140"/>
      <c r="E275" s="10"/>
      <c r="F275" s="10"/>
      <c r="G275" s="10"/>
      <c r="H275" s="10"/>
      <c r="I275" s="10"/>
    </row>
    <row r="276" spans="1:9" s="10" customFormat="1" ht="14.25" x14ac:dyDescent="0.15"/>
    <row r="277" spans="1:9" s="19" customFormat="1" ht="38.2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</row>
  </sheetData>
  <mergeCells count="152"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</mergeCells>
  <phoneticPr fontId="22"/>
  <pageMargins left="0" right="0" top="0" bottom="0" header="0" footer="0"/>
  <pageSetup paperSize="9" scale="42" orientation="portrait" r:id="rId1"/>
  <rowBreaks count="2" manualBreakCount="2">
    <brk id="80" max="27" man="1"/>
    <brk id="166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A9EB-50A1-42A1-8001-4EDC5BFB0628}">
  <sheetPr>
    <pageSetUpPr fitToPage="1"/>
  </sheetPr>
  <dimension ref="A1:H30"/>
  <sheetViews>
    <sheetView tabSelected="1" view="pageBreakPreview" zoomScale="95" zoomScaleNormal="100" zoomScaleSheetLayoutView="95" workbookViewId="0">
      <selection activeCell="F7" sqref="F7"/>
    </sheetView>
  </sheetViews>
  <sheetFormatPr defaultColWidth="9" defaultRowHeight="13.5" x14ac:dyDescent="0.15"/>
  <cols>
    <col min="3" max="3" width="11.125" customWidth="1"/>
    <col min="4" max="4" width="13" customWidth="1"/>
    <col min="5" max="5" width="10.375" bestFit="1" customWidth="1"/>
    <col min="6" max="6" width="9.125" bestFit="1" customWidth="1"/>
    <col min="7" max="8" width="11.375" bestFit="1" customWidth="1"/>
  </cols>
  <sheetData>
    <row r="1" spans="1:8" x14ac:dyDescent="0.15">
      <c r="A1" s="1" t="s">
        <v>48</v>
      </c>
      <c r="B1" s="1"/>
      <c r="C1" s="1"/>
    </row>
    <row r="2" spans="1:8" x14ac:dyDescent="0.15">
      <c r="A2" s="3"/>
      <c r="B2" s="6"/>
      <c r="C2" s="6" t="s">
        <v>1</v>
      </c>
      <c r="D2" s="28" t="s">
        <v>2</v>
      </c>
    </row>
    <row r="3" spans="1:8" ht="13.5" customHeight="1" x14ac:dyDescent="0.15">
      <c r="A3" s="154" t="s">
        <v>51</v>
      </c>
      <c r="B3" s="157" t="s">
        <v>55</v>
      </c>
      <c r="C3" s="35" t="s">
        <v>4</v>
      </c>
      <c r="D3" s="71" t="e">
        <f>SUM(#REF!)</f>
        <v>#REF!</v>
      </c>
      <c r="E3" s="2"/>
    </row>
    <row r="4" spans="1:8" x14ac:dyDescent="0.15">
      <c r="A4" s="155"/>
      <c r="B4" s="157"/>
      <c r="C4" s="35" t="s">
        <v>31</v>
      </c>
      <c r="D4" s="71" t="e">
        <f>SUM(#REF!)</f>
        <v>#REF!</v>
      </c>
      <c r="E4" s="5" t="e">
        <f>D4-D3</f>
        <v>#REF!</v>
      </c>
    </row>
    <row r="5" spans="1:8" x14ac:dyDescent="0.15">
      <c r="A5" s="156"/>
      <c r="B5" s="158" t="s">
        <v>32</v>
      </c>
      <c r="C5" s="159"/>
      <c r="D5" s="71" t="e">
        <f>SUM(#REF!)</f>
        <v>#REF!</v>
      </c>
    </row>
    <row r="6" spans="1:8" ht="28.5" x14ac:dyDescent="0.15">
      <c r="A6" s="63" t="s">
        <v>54</v>
      </c>
      <c r="B6" s="64" t="s">
        <v>55</v>
      </c>
      <c r="C6" s="33" t="s">
        <v>4</v>
      </c>
      <c r="D6" s="71" t="e">
        <f>SUM(#REF!)</f>
        <v>#REF!</v>
      </c>
    </row>
    <row r="7" spans="1:8" ht="26.25" customHeight="1" x14ac:dyDescent="0.15">
      <c r="A7" s="149" t="s">
        <v>33</v>
      </c>
      <c r="B7" s="149"/>
      <c r="C7" s="35" t="s">
        <v>4</v>
      </c>
      <c r="D7" s="71" t="e">
        <f>SUM(#REF!)</f>
        <v>#REF!</v>
      </c>
      <c r="E7" s="5" t="e">
        <f>55800000+D7</f>
        <v>#REF!</v>
      </c>
    </row>
    <row r="8" spans="1:8" x14ac:dyDescent="0.15">
      <c r="A8" s="152" t="s">
        <v>34</v>
      </c>
      <c r="B8" s="149" t="s">
        <v>35</v>
      </c>
      <c r="C8" s="149"/>
      <c r="D8" s="71" t="e">
        <f>SUM(#REF!)</f>
        <v>#REF!</v>
      </c>
      <c r="E8">
        <v>8506639</v>
      </c>
      <c r="F8" s="5"/>
    </row>
    <row r="9" spans="1:8" x14ac:dyDescent="0.15">
      <c r="A9" s="152"/>
      <c r="B9" s="149" t="s">
        <v>36</v>
      </c>
      <c r="C9" s="149"/>
      <c r="D9" s="72" t="e">
        <f t="shared" ref="D9" si="0">D8/D7</f>
        <v>#REF!</v>
      </c>
    </row>
    <row r="10" spans="1:8" ht="13.5" hidden="1" customHeight="1" x14ac:dyDescent="0.15">
      <c r="A10" s="151" t="s">
        <v>37</v>
      </c>
      <c r="B10" s="153" t="s">
        <v>38</v>
      </c>
      <c r="C10" s="153"/>
      <c r="D10" s="71" t="e">
        <f>SUM(#REF!)</f>
        <v>#REF!</v>
      </c>
    </row>
    <row r="11" spans="1:8" ht="13.5" hidden="1" customHeight="1" x14ac:dyDescent="0.15">
      <c r="A11" s="152"/>
      <c r="B11" s="153"/>
      <c r="C11" s="153"/>
      <c r="D11" s="71" t="e">
        <f>SUM(#REF!)</f>
        <v>#REF!</v>
      </c>
    </row>
    <row r="12" spans="1:8" ht="13.5" hidden="1" customHeight="1" x14ac:dyDescent="0.15">
      <c r="A12" s="152"/>
      <c r="B12" s="153" t="s">
        <v>39</v>
      </c>
      <c r="C12" s="153"/>
      <c r="D12" s="71" t="e">
        <f>SUM(#REF!)</f>
        <v>#REF!</v>
      </c>
    </row>
    <row r="13" spans="1:8" ht="13.5" hidden="1" customHeight="1" x14ac:dyDescent="0.15">
      <c r="A13" s="152"/>
      <c r="B13" s="153"/>
      <c r="C13" s="153"/>
      <c r="D13" s="71" t="e">
        <f>SUM(#REF!)</f>
        <v>#REF!</v>
      </c>
    </row>
    <row r="14" spans="1:8" x14ac:dyDescent="0.15">
      <c r="A14" s="149" t="s">
        <v>40</v>
      </c>
      <c r="B14" s="149"/>
      <c r="C14" s="149"/>
      <c r="D14" s="169"/>
      <c r="H14" s="2" t="e">
        <f>#REF!+12804072</f>
        <v>#REF!</v>
      </c>
    </row>
    <row r="15" spans="1:8" x14ac:dyDescent="0.15">
      <c r="A15" s="149"/>
      <c r="B15" s="149"/>
      <c r="C15" s="149"/>
      <c r="D15" s="169"/>
    </row>
    <row r="16" spans="1:8" ht="26.25" customHeight="1" x14ac:dyDescent="0.15">
      <c r="A16" s="149" t="s">
        <v>41</v>
      </c>
      <c r="B16" s="149"/>
      <c r="C16" s="149"/>
      <c r="D16" s="170"/>
    </row>
    <row r="17" spans="1:7" x14ac:dyDescent="0.15">
      <c r="A17" s="150" t="s">
        <v>42</v>
      </c>
      <c r="B17" s="148" t="s">
        <v>21</v>
      </c>
      <c r="C17" s="148"/>
      <c r="D17" s="75"/>
    </row>
    <row r="18" spans="1:7" x14ac:dyDescent="0.15">
      <c r="A18" s="148"/>
      <c r="B18" s="148"/>
      <c r="C18" s="148"/>
      <c r="D18" s="76"/>
      <c r="G18" s="2"/>
    </row>
    <row r="19" spans="1:7" x14ac:dyDescent="0.15">
      <c r="A19" s="148"/>
      <c r="B19" s="148" t="s">
        <v>43</v>
      </c>
      <c r="C19" s="148"/>
    </row>
    <row r="20" spans="1:7" x14ac:dyDescent="0.15">
      <c r="A20" s="148"/>
      <c r="B20" s="148"/>
      <c r="C20" s="148"/>
    </row>
    <row r="21" spans="1:7" x14ac:dyDescent="0.15">
      <c r="A21" s="150" t="s">
        <v>44</v>
      </c>
      <c r="B21" s="148" t="s">
        <v>21</v>
      </c>
      <c r="C21" s="148"/>
    </row>
    <row r="22" spans="1:7" x14ac:dyDescent="0.15">
      <c r="A22" s="148"/>
      <c r="B22" s="148"/>
      <c r="C22" s="148"/>
    </row>
    <row r="23" spans="1:7" x14ac:dyDescent="0.15">
      <c r="A23" s="148"/>
      <c r="B23" s="148" t="s">
        <v>43</v>
      </c>
      <c r="C23" s="148"/>
    </row>
    <row r="24" spans="1:7" x14ac:dyDescent="0.15">
      <c r="A24" s="148"/>
      <c r="B24" s="148"/>
      <c r="C24" s="148"/>
    </row>
    <row r="25" spans="1:7" x14ac:dyDescent="0.15">
      <c r="A25" s="148" t="s">
        <v>18</v>
      </c>
      <c r="B25" s="148"/>
      <c r="C25" s="148"/>
    </row>
    <row r="26" spans="1:7" ht="19.5" customHeight="1" x14ac:dyDescent="0.15">
      <c r="A26" s="148"/>
      <c r="B26" s="148"/>
      <c r="C26" s="148"/>
      <c r="D26" s="2"/>
    </row>
    <row r="27" spans="1:7" ht="13.5" hidden="1" customHeight="1" x14ac:dyDescent="0.15">
      <c r="A27" s="6"/>
      <c r="B27" s="6"/>
      <c r="C27" s="6"/>
    </row>
    <row r="28" spans="1:7" ht="13.5" hidden="1" customHeight="1" x14ac:dyDescent="0.15">
      <c r="A28" s="160" t="s">
        <v>45</v>
      </c>
      <c r="B28" s="160"/>
      <c r="C28" s="32" t="e">
        <f>SUM(#REF!)</f>
        <v>#REF!</v>
      </c>
    </row>
    <row r="29" spans="1:7" x14ac:dyDescent="0.15">
      <c r="A29" s="148" t="s">
        <v>46</v>
      </c>
      <c r="B29" s="148"/>
      <c r="C29" s="148"/>
    </row>
    <row r="30" spans="1:7" x14ac:dyDescent="0.15">
      <c r="A30" s="148"/>
      <c r="B30" s="148"/>
      <c r="C30" s="148"/>
    </row>
  </sheetData>
  <mergeCells count="22">
    <mergeCell ref="D14:D15"/>
    <mergeCell ref="B21:C22"/>
    <mergeCell ref="A28:B28"/>
    <mergeCell ref="A29:C30"/>
    <mergeCell ref="A25:C26"/>
    <mergeCell ref="B23:C24"/>
    <mergeCell ref="A21:A24"/>
    <mergeCell ref="A3:A5"/>
    <mergeCell ref="B3:B4"/>
    <mergeCell ref="B5:C5"/>
    <mergeCell ref="A7:B7"/>
    <mergeCell ref="A8:A9"/>
    <mergeCell ref="B8:C8"/>
    <mergeCell ref="B9:C9"/>
    <mergeCell ref="B19:C20"/>
    <mergeCell ref="A16:C16"/>
    <mergeCell ref="A17:A20"/>
    <mergeCell ref="B17:C18"/>
    <mergeCell ref="A10:A13"/>
    <mergeCell ref="B10:C11"/>
    <mergeCell ref="B12:C13"/>
    <mergeCell ref="A14:C15"/>
  </mergeCells>
  <phoneticPr fontId="22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defaultColWidth="9" defaultRowHeight="13.5" x14ac:dyDescent="0.15"/>
  <cols>
    <col min="3" max="3" width="11.125" customWidth="1"/>
    <col min="4" max="7" width="14" customWidth="1"/>
    <col min="8" max="8" width="13" customWidth="1"/>
    <col min="9" max="9" width="10.375" bestFit="1" customWidth="1"/>
    <col min="10" max="10" width="9.125" bestFit="1" customWidth="1"/>
    <col min="12" max="12" width="11.375" bestFit="1" customWidth="1"/>
  </cols>
  <sheetData>
    <row r="1" spans="1:12" x14ac:dyDescent="0.15">
      <c r="A1" s="1" t="s">
        <v>48</v>
      </c>
      <c r="B1" s="1"/>
      <c r="C1" s="1"/>
    </row>
    <row r="2" spans="1:12" x14ac:dyDescent="0.15">
      <c r="A2" s="3"/>
      <c r="B2" s="6"/>
      <c r="C2" s="6" t="s">
        <v>1</v>
      </c>
      <c r="D2" s="8">
        <v>45157</v>
      </c>
      <c r="E2" s="8">
        <v>45204</v>
      </c>
      <c r="F2" s="8">
        <v>45350</v>
      </c>
      <c r="G2" s="8">
        <v>45409</v>
      </c>
      <c r="H2" s="28" t="s">
        <v>2</v>
      </c>
    </row>
    <row r="3" spans="1:12" ht="13.5" customHeight="1" x14ac:dyDescent="0.15">
      <c r="A3" s="154" t="s">
        <v>51</v>
      </c>
      <c r="B3" s="157" t="s">
        <v>55</v>
      </c>
      <c r="C3" s="35" t="s">
        <v>4</v>
      </c>
      <c r="D3" s="54">
        <v>2261260</v>
      </c>
      <c r="E3" s="7">
        <v>1977600</v>
      </c>
      <c r="F3" s="29">
        <v>1397436</v>
      </c>
      <c r="G3" s="7">
        <v>1312728</v>
      </c>
      <c r="H3" s="71">
        <f t="shared" ref="H3:H8" si="0">SUM(D3:G3)</f>
        <v>6949024</v>
      </c>
      <c r="I3" s="2"/>
    </row>
    <row r="4" spans="1:12" x14ac:dyDescent="0.15">
      <c r="A4" s="155"/>
      <c r="B4" s="157"/>
      <c r="C4" s="35" t="s">
        <v>31</v>
      </c>
      <c r="D4" s="54">
        <f>D3*1.1</f>
        <v>2487386</v>
      </c>
      <c r="E4" s="7">
        <v>2175359</v>
      </c>
      <c r="F4" s="29">
        <f>F3*1.1</f>
        <v>1537179.6</v>
      </c>
      <c r="G4" s="29">
        <f>G3*1.1</f>
        <v>1444000.8</v>
      </c>
      <c r="H4" s="71">
        <f t="shared" si="0"/>
        <v>7643925.3999999994</v>
      </c>
      <c r="I4" s="5">
        <f>H4-H3</f>
        <v>694901.39999999944</v>
      </c>
    </row>
    <row r="5" spans="1:12" x14ac:dyDescent="0.15">
      <c r="A5" s="156"/>
      <c r="B5" s="158" t="s">
        <v>32</v>
      </c>
      <c r="C5" s="159"/>
      <c r="D5" s="7">
        <f>D3</f>
        <v>2261260</v>
      </c>
      <c r="E5" s="7">
        <f>E3</f>
        <v>1977600</v>
      </c>
      <c r="F5" s="29">
        <f>F3</f>
        <v>1397436</v>
      </c>
      <c r="G5" s="29">
        <f>G3</f>
        <v>1312728</v>
      </c>
      <c r="H5" s="71">
        <f t="shared" si="0"/>
        <v>6949024</v>
      </c>
    </row>
    <row r="6" spans="1:12" ht="28.5" x14ac:dyDescent="0.15">
      <c r="A6" s="63" t="s">
        <v>54</v>
      </c>
      <c r="B6" s="64" t="s">
        <v>55</v>
      </c>
      <c r="C6" s="33" t="s">
        <v>4</v>
      </c>
      <c r="D6" s="7">
        <v>2601416</v>
      </c>
      <c r="E6" s="7">
        <v>2275356</v>
      </c>
      <c r="F6" s="29">
        <v>1608156</v>
      </c>
      <c r="G6" s="7">
        <v>1510344</v>
      </c>
      <c r="H6" s="71">
        <f t="shared" si="0"/>
        <v>7995272</v>
      </c>
    </row>
    <row r="7" spans="1:12" ht="26.25" customHeight="1" x14ac:dyDescent="0.15">
      <c r="A7" s="149" t="s">
        <v>33</v>
      </c>
      <c r="B7" s="149"/>
      <c r="C7" s="35" t="s">
        <v>4</v>
      </c>
      <c r="D7" s="34">
        <f>D6</f>
        <v>2601416</v>
      </c>
      <c r="E7" s="34">
        <f>E6</f>
        <v>2275356</v>
      </c>
      <c r="F7" s="34">
        <f>F6</f>
        <v>1608156</v>
      </c>
      <c r="G7" s="34">
        <f>G6+3700</f>
        <v>1514044</v>
      </c>
      <c r="H7" s="71">
        <f>SUM(D7:G7)</f>
        <v>7998972</v>
      </c>
      <c r="I7" s="5">
        <f>55800000+H7</f>
        <v>63798972</v>
      </c>
    </row>
    <row r="8" spans="1:12" x14ac:dyDescent="0.15">
      <c r="A8" s="152" t="s">
        <v>34</v>
      </c>
      <c r="B8" s="149" t="s">
        <v>35</v>
      </c>
      <c r="C8" s="149"/>
      <c r="D8" s="34">
        <f>D7-D5</f>
        <v>340156</v>
      </c>
      <c r="E8" s="34">
        <f>E7-E5</f>
        <v>297756</v>
      </c>
      <c r="F8" s="34">
        <f>F7-F5</f>
        <v>210720</v>
      </c>
      <c r="G8" s="34">
        <f>G7-G5</f>
        <v>201316</v>
      </c>
      <c r="H8" s="71">
        <f t="shared" si="0"/>
        <v>1049948</v>
      </c>
      <c r="I8">
        <v>8506639</v>
      </c>
      <c r="J8" s="5"/>
    </row>
    <row r="9" spans="1:12" x14ac:dyDescent="0.15">
      <c r="A9" s="152"/>
      <c r="B9" s="149" t="s">
        <v>36</v>
      </c>
      <c r="C9" s="149"/>
      <c r="D9" s="4">
        <f>D8/D7</f>
        <v>0.13075801794099828</v>
      </c>
      <c r="E9" s="4">
        <f>E8/E7</f>
        <v>0.13086128060839711</v>
      </c>
      <c r="F9" s="30">
        <f>F8/F7</f>
        <v>0.13103206405348736</v>
      </c>
      <c r="G9" s="30">
        <f>G8/G7</f>
        <v>0.13296575264655452</v>
      </c>
      <c r="H9" s="72">
        <f>H8/H7</f>
        <v>0.13126036695715398</v>
      </c>
    </row>
    <row r="10" spans="1:12" ht="13.5" hidden="1" customHeight="1" x14ac:dyDescent="0.15">
      <c r="A10" s="151" t="s">
        <v>37</v>
      </c>
      <c r="B10" s="153" t="s">
        <v>38</v>
      </c>
      <c r="C10" s="153"/>
      <c r="D10" s="6"/>
      <c r="E10" s="6"/>
      <c r="F10" s="6"/>
      <c r="G10" s="6"/>
      <c r="H10" s="71" t="e">
        <f>SUM(#REF!)</f>
        <v>#REF!</v>
      </c>
    </row>
    <row r="11" spans="1:12" ht="13.5" hidden="1" customHeight="1" x14ac:dyDescent="0.15">
      <c r="A11" s="152"/>
      <c r="B11" s="153"/>
      <c r="C11" s="153"/>
      <c r="D11" s="6"/>
      <c r="E11" s="6"/>
      <c r="F11" s="6"/>
      <c r="G11" s="6"/>
      <c r="H11" s="71" t="e">
        <f>SUM(#REF!)</f>
        <v>#REF!</v>
      </c>
    </row>
    <row r="12" spans="1:12" ht="13.5" hidden="1" customHeight="1" x14ac:dyDescent="0.15">
      <c r="A12" s="152"/>
      <c r="B12" s="153" t="s">
        <v>39</v>
      </c>
      <c r="C12" s="153"/>
      <c r="D12" s="6"/>
      <c r="E12" s="6"/>
      <c r="F12" s="6"/>
      <c r="G12" s="6"/>
      <c r="H12" s="71" t="e">
        <f>SUM(#REF!)</f>
        <v>#REF!</v>
      </c>
    </row>
    <row r="13" spans="1:12" ht="13.5" hidden="1" customHeight="1" x14ac:dyDescent="0.15">
      <c r="A13" s="152"/>
      <c r="B13" s="153"/>
      <c r="C13" s="153"/>
      <c r="D13" s="6"/>
      <c r="E13" s="6"/>
      <c r="F13" s="6"/>
      <c r="G13" s="6"/>
      <c r="H13" s="71" t="e">
        <f>SUM(#REF!)</f>
        <v>#REF!</v>
      </c>
    </row>
    <row r="14" spans="1:12" x14ac:dyDescent="0.15">
      <c r="A14" s="149" t="s">
        <v>40</v>
      </c>
      <c r="B14" s="149"/>
      <c r="C14" s="149"/>
      <c r="D14" s="161">
        <f>D6</f>
        <v>2601416</v>
      </c>
      <c r="E14" s="161">
        <f>E6</f>
        <v>2275356</v>
      </c>
      <c r="F14" s="161">
        <f>F6</f>
        <v>1608156</v>
      </c>
      <c r="G14" s="161">
        <f>G6</f>
        <v>1510344</v>
      </c>
      <c r="H14" s="73"/>
      <c r="L14" s="2" t="e">
        <f>#REF!+12804072</f>
        <v>#REF!</v>
      </c>
    </row>
    <row r="15" spans="1:12" x14ac:dyDescent="0.15">
      <c r="A15" s="149"/>
      <c r="B15" s="149"/>
      <c r="C15" s="149"/>
      <c r="D15" s="161"/>
      <c r="E15" s="161"/>
      <c r="F15" s="161"/>
      <c r="G15" s="161"/>
    </row>
    <row r="16" spans="1:12" ht="26.25" customHeight="1" x14ac:dyDescent="0.15">
      <c r="A16" s="149" t="s">
        <v>41</v>
      </c>
      <c r="B16" s="149"/>
      <c r="C16" s="149"/>
      <c r="D16" s="38">
        <v>45219</v>
      </c>
      <c r="E16" s="38">
        <v>45282</v>
      </c>
      <c r="F16" s="38"/>
      <c r="G16" s="38"/>
      <c r="H16" s="74" t="s">
        <v>56</v>
      </c>
    </row>
    <row r="17" spans="1:8" x14ac:dyDescent="0.15">
      <c r="A17" s="150" t="s">
        <v>42</v>
      </c>
      <c r="B17" s="148" t="s">
        <v>21</v>
      </c>
      <c r="C17" s="148"/>
      <c r="D17" s="162">
        <v>45211</v>
      </c>
      <c r="E17" s="162">
        <v>45281</v>
      </c>
      <c r="F17" s="162">
        <v>45420</v>
      </c>
      <c r="G17" s="162">
        <v>45462</v>
      </c>
      <c r="H17" s="75">
        <v>2200</v>
      </c>
    </row>
    <row r="18" spans="1:8" x14ac:dyDescent="0.15">
      <c r="A18" s="148"/>
      <c r="B18" s="148"/>
      <c r="C18" s="148"/>
      <c r="D18" s="162"/>
      <c r="E18" s="162"/>
      <c r="F18" s="162"/>
      <c r="G18" s="162"/>
      <c r="H18" s="76" t="s">
        <v>57</v>
      </c>
    </row>
    <row r="19" spans="1:8" x14ac:dyDescent="0.15">
      <c r="A19" s="148"/>
      <c r="B19" s="148" t="s">
        <v>43</v>
      </c>
      <c r="C19" s="148"/>
      <c r="D19" s="163">
        <v>2593050</v>
      </c>
      <c r="E19" s="163">
        <v>2420660</v>
      </c>
      <c r="F19" s="168">
        <v>1461025</v>
      </c>
      <c r="G19" s="165">
        <v>1571600</v>
      </c>
    </row>
    <row r="20" spans="1:8" x14ac:dyDescent="0.15">
      <c r="A20" s="148"/>
      <c r="B20" s="148"/>
      <c r="C20" s="148"/>
      <c r="D20" s="163"/>
      <c r="E20" s="163"/>
      <c r="F20" s="168"/>
      <c r="G20" s="165"/>
    </row>
    <row r="21" spans="1:8" x14ac:dyDescent="0.15">
      <c r="A21" s="150" t="s">
        <v>44</v>
      </c>
      <c r="B21" s="148" t="s">
        <v>21</v>
      </c>
      <c r="C21" s="148"/>
      <c r="D21" s="163"/>
      <c r="E21" s="163"/>
      <c r="F21" s="164"/>
      <c r="G21" s="162"/>
    </row>
    <row r="22" spans="1:8" x14ac:dyDescent="0.15">
      <c r="A22" s="148"/>
      <c r="B22" s="148"/>
      <c r="C22" s="148"/>
      <c r="D22" s="163"/>
      <c r="E22" s="163"/>
      <c r="F22" s="163"/>
      <c r="G22" s="162"/>
    </row>
    <row r="23" spans="1:8" x14ac:dyDescent="0.15">
      <c r="A23" s="148"/>
      <c r="B23" s="148" t="s">
        <v>43</v>
      </c>
      <c r="C23" s="148"/>
      <c r="D23" s="163"/>
      <c r="E23" s="163"/>
      <c r="F23" s="163"/>
      <c r="G23" s="162"/>
    </row>
    <row r="24" spans="1:8" x14ac:dyDescent="0.15">
      <c r="A24" s="148"/>
      <c r="B24" s="148"/>
      <c r="C24" s="148"/>
      <c r="D24" s="163"/>
      <c r="E24" s="163"/>
      <c r="F24" s="163"/>
      <c r="G24" s="162"/>
    </row>
    <row r="25" spans="1:8" x14ac:dyDescent="0.15">
      <c r="A25" s="148" t="s">
        <v>18</v>
      </c>
      <c r="B25" s="148"/>
      <c r="C25" s="148"/>
      <c r="D25" s="161">
        <f>D7-D19</f>
        <v>8366</v>
      </c>
      <c r="E25" s="161">
        <f>E7-E19</f>
        <v>-145304</v>
      </c>
      <c r="F25" s="161">
        <f>F7-F19-F23</f>
        <v>147131</v>
      </c>
      <c r="G25" s="161">
        <f>G7-G19-G23</f>
        <v>-57556</v>
      </c>
    </row>
    <row r="26" spans="1:8" ht="19.5" customHeight="1" x14ac:dyDescent="0.15">
      <c r="A26" s="148"/>
      <c r="B26" s="148"/>
      <c r="C26" s="148"/>
      <c r="D26" s="162"/>
      <c r="E26" s="162"/>
      <c r="F26" s="162"/>
      <c r="G26" s="162"/>
      <c r="H26" s="2"/>
    </row>
    <row r="27" spans="1:8" ht="13.5" hidden="1" customHeight="1" x14ac:dyDescent="0.15">
      <c r="A27" s="6"/>
      <c r="B27" s="6"/>
      <c r="C27" s="6"/>
      <c r="D27" s="38"/>
      <c r="E27" s="38"/>
      <c r="F27" s="38"/>
      <c r="G27" s="38"/>
    </row>
    <row r="28" spans="1:8" ht="13.5" hidden="1" customHeight="1" x14ac:dyDescent="0.15">
      <c r="A28" s="160" t="s">
        <v>45</v>
      </c>
      <c r="B28" s="160"/>
      <c r="C28" s="32" t="e">
        <f>SUM(#REF!)</f>
        <v>#REF!</v>
      </c>
      <c r="D28" s="38"/>
      <c r="E28" s="38"/>
      <c r="F28" s="38"/>
      <c r="G28" s="38"/>
    </row>
    <row r="29" spans="1:8" x14ac:dyDescent="0.15">
      <c r="A29" s="148" t="s">
        <v>46</v>
      </c>
      <c r="B29" s="148"/>
      <c r="C29" s="148"/>
      <c r="D29" s="166">
        <f>SUM(D25:G26)</f>
        <v>-47363</v>
      </c>
      <c r="E29" s="167"/>
      <c r="F29" s="167"/>
      <c r="G29" s="167"/>
    </row>
    <row r="30" spans="1:8" x14ac:dyDescent="0.15">
      <c r="A30" s="148"/>
      <c r="B30" s="148"/>
      <c r="C30" s="148"/>
      <c r="D30" s="166"/>
      <c r="E30" s="167"/>
      <c r="F30" s="167"/>
      <c r="G30" s="167"/>
    </row>
    <row r="34" spans="5:5" x14ac:dyDescent="0.15">
      <c r="E34" s="2"/>
    </row>
  </sheetData>
  <mergeCells count="46"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  <mergeCell ref="A29:C30"/>
    <mergeCell ref="F23:F24"/>
    <mergeCell ref="A25:C26"/>
    <mergeCell ref="D25:D26"/>
    <mergeCell ref="E21:E22"/>
    <mergeCell ref="F21:F22"/>
    <mergeCell ref="D21:D22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</mergeCells>
  <phoneticPr fontId="10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累計計算用</vt:lpstr>
      <vt:lpstr>R&amp;C</vt:lpstr>
      <vt:lpstr>NIPPONIKA</vt:lpstr>
      <vt:lpstr>YAMATO</vt:lpstr>
      <vt:lpstr>YAMATO2308~2407 </vt:lpstr>
      <vt:lpstr>NIPPONIKA!Print_Area</vt:lpstr>
      <vt:lpstr>'R&amp;C'!Print_Area</vt:lpstr>
      <vt:lpstr>YAMATO!Print_Area</vt:lpstr>
      <vt:lpstr>'YAMATO2308~2407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snet95a</dc:creator>
  <cp:keywords/>
  <dc:description/>
  <cp:lastModifiedBy>aoi kuwamura</cp:lastModifiedBy>
  <cp:revision/>
  <cp:lastPrinted>2025-07-03T02:40:36Z</cp:lastPrinted>
  <dcterms:created xsi:type="dcterms:W3CDTF">2015-04-30T06:07:10Z</dcterms:created>
  <dcterms:modified xsi:type="dcterms:W3CDTF">2025-09-24T16:38:15Z</dcterms:modified>
  <cp:category/>
  <cp:contentStatus/>
</cp:coreProperties>
</file>