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  <sheet name="INVOICE(無償サンプル抜き価格)" sheetId="6" state="visible" r:id="rId6"/>
  </sheets>
  <definedNames>
    <definedName localSheetId="0" name="_xlnm.Print_Area">'INVOICE(without testers)'!$A$1:$N$58</definedName>
    <definedName localSheetId="1" name="_xlnm.Print_Area">'Invoice-1 '!$A$1:$F$14</definedName>
    <definedName localSheetId="2" name="_xlnm.Print_Area">'Invoice-2 (TESTER)'!$A$1:$F$15</definedName>
    <definedName hidden="1" localSheetId="3" name="_xlnm._FilterDatabase">'PL1'!$A$11:$Q$14</definedName>
    <definedName localSheetId="3" name="_xlnm.Print_Area">'PL1'!$A$1:$M$14</definedName>
    <definedName hidden="1" localSheetId="5" name="_xlnm._FilterDatabase">'INVOICE(無償サンプル抜き価格)'!$A$17:$J$17</definedName>
    <definedName localSheetId="5" name="_xlnm.Print_Area">'INVOICE(無償サンプル抜き価格)'!$A$1:$N$58</definedName>
  </definedNames>
  <calcPr calcId="191029" fullCalcOnLoad="1"/>
</workbook>
</file>

<file path=xl/styles.xml><?xml version="1.0" encoding="utf-8"?>
<styleSheet xmlns="http://schemas.openxmlformats.org/spreadsheetml/2006/main">
  <numFmts count="23">
    <numFmt formatCode="&quot;¥&quot;#,##0;[Red]&quot;¥&quot;\-#,##0" numFmtId="164"/>
    <numFmt formatCode="0_);[Red]\(0\)" numFmtId="165"/>
    <numFmt formatCode="&quot;¥&quot;#,##0_);[Red]\(&quot;¥&quot;#,##0\)" numFmtId="166"/>
    <numFmt formatCode="0.000" numFmtId="167"/>
    <numFmt formatCode="&quot;¥&quot;#,##0.00;[Red]&quot;¥&quot;#,##0.00" numFmtId="168"/>
    <numFmt formatCode="_-* #,##0_-;\-* #,##0_-;_-* \-_-;_-@_-" numFmtId="169"/>
    <numFmt formatCode="#,##0_ ;\-#,##0\ " numFmtId="170"/>
    <numFmt formatCode="[$-409]mmmm\ d\,\ yyyy;@" numFmtId="171"/>
    <numFmt formatCode="0.00_);[Red]\(0.00\)" numFmtId="172"/>
    <numFmt formatCode="_-* #,##0.000_-;\-* #,##0.000_-;_-* \-_-;_-@_-" numFmtId="173"/>
    <numFmt formatCode="\(#,###\)" numFmtId="174"/>
    <numFmt formatCode="_-[$¥-411]* #,##0_-;\-[$¥-411]* #,##0_-;_-[$¥-411]* &quot;-&quot;??_-;_-@_-" numFmtId="175"/>
    <numFmt formatCode="_-* #,##0.00\ _¥_-;\-* #,##0.00\ _¥_-;_-* &quot;-&quot;??\ _¥_-;_-@_-" numFmtId="176"/>
    <numFmt formatCode="_-* #,##0.000\ _₽_-;\-* #,##0.000\ _₽_-;_-* &quot;-&quot;???\ _₽_-;_-@_-" numFmtId="177"/>
    <numFmt formatCode="_-* #,##0.000\ _¥_-;\-* #,##0.000\ _¥_-;_-* &quot;-&quot;??\ _¥_-;_-@_-" numFmtId="178"/>
    <numFmt formatCode="0.000_);[Red]\(0.000\)" numFmtId="179"/>
    <numFmt formatCode="#,##0.000_);[Red]\(#,##0.000\)" numFmtId="180"/>
    <numFmt formatCode="&quot;¥&quot;#,##0.00_);[Red]\(&quot;¥&quot;#,##0.00\)" numFmtId="181"/>
    <numFmt formatCode="0.000_ " numFmtId="182"/>
    <numFmt formatCode="\¥#,##0;[Red]&quot;¥-&quot;#,##0" numFmtId="183"/>
    <numFmt formatCode="_ * #,##0_ ;_ * \-#,##0_ ;_ * \-_ ;_ @_ " numFmtId="184"/>
    <numFmt formatCode="_-&quot;L. &quot;* #,##0_-;&quot;-L. &quot;* #,##0_-;_-&quot;L. &quot;* \-_-;_-@_-" numFmtId="185"/>
    <numFmt formatCode="&quot;¥&quot;#,##0;[Red]&quot;¥-&quot;#,##0" numFmtId="186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Yu Gothic"/>
      <charset val="128"/>
      <family val="3"/>
      <b val="1"/>
      <sz val="11"/>
    </font>
    <font>
      <name val="Yu Gothic"/>
      <charset val="128"/>
      <family val="1"/>
      <sz val="11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applyAlignment="1" borderId="0" fillId="0" fontId="29" numFmtId="0">
      <alignment vertical="center"/>
    </xf>
    <xf borderId="0" fillId="0" fontId="3" numFmtId="169"/>
    <xf borderId="0" fillId="0" fontId="6" numFmtId="0"/>
    <xf applyAlignment="1" borderId="0" fillId="0" fontId="7" numFmtId="0">
      <alignment vertical="center"/>
    </xf>
    <xf borderId="0" fillId="0" fontId="3" numFmtId="38"/>
    <xf borderId="0" fillId="0" fontId="6" numFmtId="0"/>
    <xf borderId="0" fillId="2" fontId="9" numFmtId="0"/>
    <xf borderId="0" fillId="3" fontId="9" numFmtId="0"/>
    <xf borderId="0" fillId="4" fontId="9" numFmtId="0"/>
    <xf borderId="0" fillId="5" fontId="9" numFmtId="0"/>
    <xf borderId="0" fillId="6" fontId="9" numFmtId="0"/>
    <xf borderId="0" fillId="7" fontId="9" numFmtId="0"/>
    <xf borderId="0" fillId="8" fontId="9" numFmtId="0"/>
    <xf borderId="0" fillId="9" fontId="9" numFmtId="0"/>
    <xf borderId="0" fillId="10" fontId="9" numFmtId="0"/>
    <xf borderId="0" fillId="5" fontId="9" numFmtId="0"/>
    <xf borderId="0" fillId="8" fontId="9" numFmtId="0"/>
    <xf borderId="0" fillId="11" fontId="9" numFmtId="0"/>
    <xf borderId="0" fillId="12" fontId="10" numFmtId="0"/>
    <xf borderId="0" fillId="9" fontId="10" numFmtId="0"/>
    <xf borderId="0" fillId="10" fontId="10" numFmtId="0"/>
    <xf borderId="0" fillId="13" fontId="10" numFmtId="0"/>
    <xf borderId="0" fillId="14" fontId="10" numFmtId="0"/>
    <xf borderId="0" fillId="15" fontId="10" numFmtId="0"/>
    <xf borderId="0" fillId="16" fontId="10" numFmtId="0"/>
    <xf borderId="0" fillId="17" fontId="10" numFmtId="0"/>
    <xf borderId="0" fillId="18" fontId="10" numFmtId="0"/>
    <xf borderId="0" fillId="13" fontId="10" numFmtId="0"/>
    <xf borderId="0" fillId="14" fontId="10" numFmtId="0"/>
    <xf borderId="0" fillId="19" fontId="10" numFmtId="0"/>
    <xf borderId="105" fillId="7" fontId="11" numFmtId="0"/>
    <xf borderId="106" fillId="20" fontId="12" numFmtId="0"/>
    <xf borderId="105" fillId="20" fontId="13" numFmtId="0"/>
    <xf borderId="4" fillId="0" fontId="14" numFmtId="0"/>
    <xf borderId="5" fillId="0" fontId="15" numFmtId="0"/>
    <xf borderId="102" fillId="0" fontId="16" numFmtId="0"/>
    <xf borderId="0" fillId="0" fontId="16" numFmtId="0"/>
    <xf borderId="107" fillId="0" fontId="17" numFmtId="0"/>
    <xf borderId="8" fillId="21" fontId="18" numFmtId="0"/>
    <xf borderId="0" fillId="0" fontId="19" numFmtId="0"/>
    <xf borderId="0" fillId="22" fontId="20" numFmtId="0"/>
    <xf borderId="0" fillId="0" fontId="3" numFmtId="0"/>
    <xf borderId="0" fillId="3" fontId="22" numFmtId="0"/>
    <xf borderId="0" fillId="0" fontId="23" numFmtId="0"/>
    <xf borderId="108" fillId="23" fontId="21" numFmtId="0"/>
    <xf borderId="10" fillId="0" fontId="24" numFmtId="0"/>
    <xf borderId="0" fillId="0" fontId="25" numFmtId="0"/>
    <xf borderId="0" fillId="4" fontId="26" numFmtId="0"/>
    <xf borderId="0" fillId="0" fontId="8" numFmtId="9"/>
    <xf borderId="0" fillId="0" fontId="8" numFmtId="9"/>
    <xf borderId="0" fillId="0" fontId="27" numFmtId="9"/>
    <xf borderId="0" fillId="0" fontId="3" numFmtId="38"/>
    <xf borderId="0" fillId="0" fontId="8" numFmtId="38"/>
    <xf borderId="0" fillId="0" fontId="3" numFmtId="183"/>
    <xf applyAlignment="1" borderId="0" fillId="0" fontId="28" numFmtId="0">
      <alignment vertical="center"/>
    </xf>
    <xf borderId="0" fillId="0" fontId="8" numFmtId="0"/>
    <xf borderId="0" fillId="0" fontId="21" numFmtId="0"/>
    <xf borderId="0" fillId="0" fontId="6" numFmtId="0"/>
    <xf borderId="0" fillId="0" fontId="6" numFmtId="0"/>
    <xf borderId="0" fillId="0" fontId="30" numFmtId="0"/>
    <xf applyAlignment="1" borderId="0" fillId="0" fontId="31" numFmtId="0">
      <alignment vertical="center"/>
    </xf>
    <xf borderId="0" fillId="0" fontId="6" numFmtId="0"/>
    <xf applyAlignment="1" borderId="0" fillId="0" fontId="29" numFmtId="6">
      <alignment vertical="center"/>
    </xf>
    <xf applyAlignment="1" borderId="0" fillId="0" fontId="31" numFmtId="0">
      <alignment vertical="center"/>
    </xf>
    <xf borderId="0" fillId="0" fontId="6" numFmtId="9"/>
    <xf borderId="0" fillId="0" fontId="6" numFmtId="169"/>
    <xf borderId="0" fillId="0" fontId="6" numFmtId="184"/>
    <xf borderId="0" fillId="0" fontId="34" numFmtId="169"/>
    <xf borderId="0" fillId="0" fontId="6" numFmtId="185"/>
    <xf applyAlignment="1" borderId="0" fillId="0" fontId="8" numFmtId="0">
      <alignment vertical="center"/>
    </xf>
    <xf borderId="0" fillId="0" fontId="8" numFmtId="0"/>
    <xf applyAlignment="1" borderId="0" fillId="0" fontId="29" numFmtId="6">
      <alignment vertical="center"/>
    </xf>
    <xf borderId="0" fillId="0" fontId="34" numFmtId="169"/>
    <xf applyAlignment="1" borderId="0" fillId="0" fontId="29" numFmtId="6">
      <alignment vertical="center"/>
    </xf>
    <xf applyAlignment="1" borderId="0" fillId="0" fontId="29" numFmtId="6">
      <alignment vertical="center"/>
    </xf>
    <xf applyAlignment="1" borderId="0" fillId="0" fontId="35" numFmtId="0">
      <alignment vertical="center"/>
    </xf>
    <xf borderId="0" fillId="2" fontId="28" numFmtId="0"/>
    <xf borderId="0" fillId="3" fontId="28" numFmtId="0"/>
    <xf borderId="0" fillId="4" fontId="28" numFmtId="0"/>
    <xf borderId="0" fillId="5" fontId="28" numFmtId="0"/>
    <xf borderId="0" fillId="6" fontId="28" numFmtId="0"/>
    <xf borderId="0" fillId="7" fontId="28" numFmtId="0"/>
    <xf borderId="0" fillId="8" fontId="28" numFmtId="0"/>
    <xf borderId="0" fillId="9" fontId="28" numFmtId="0"/>
    <xf borderId="0" fillId="10" fontId="28" numFmtId="0"/>
    <xf borderId="0" fillId="5" fontId="28" numFmtId="0"/>
    <xf borderId="0" fillId="8" fontId="28" numFmtId="0"/>
    <xf borderId="0" fillId="11" fontId="28" numFmtId="0"/>
    <xf borderId="0" fillId="12" fontId="36" numFmtId="0"/>
    <xf borderId="0" fillId="9" fontId="36" numFmtId="0"/>
    <xf borderId="0" fillId="10" fontId="36" numFmtId="0"/>
    <xf borderId="0" fillId="13" fontId="36" numFmtId="0"/>
    <xf borderId="0" fillId="14" fontId="36" numFmtId="0"/>
    <xf borderId="0" fillId="15" fontId="36" numFmtId="0"/>
    <xf borderId="0" fillId="16" fontId="36" numFmtId="0"/>
    <xf borderId="0" fillId="17" fontId="36" numFmtId="0"/>
    <xf borderId="0" fillId="18" fontId="36" numFmtId="0"/>
    <xf borderId="0" fillId="13" fontId="36" numFmtId="0"/>
    <xf borderId="0" fillId="14" fontId="36" numFmtId="0"/>
    <xf borderId="0" fillId="19" fontId="36" numFmtId="0"/>
    <xf borderId="105" fillId="7" fontId="37" numFmtId="0"/>
    <xf borderId="106" fillId="20" fontId="38" numFmtId="0"/>
    <xf borderId="105" fillId="20" fontId="39" numFmtId="0"/>
    <xf borderId="4" fillId="0" fontId="40" numFmtId="0"/>
    <xf borderId="5" fillId="0" fontId="41" numFmtId="0"/>
    <xf borderId="102" fillId="0" fontId="42" numFmtId="0"/>
    <xf borderId="0" fillId="0" fontId="42" numFmtId="0"/>
    <xf borderId="107" fillId="0" fontId="43" numFmtId="0"/>
    <xf borderId="8" fillId="21" fontId="44" numFmtId="0"/>
    <xf borderId="0" fillId="0" fontId="45" numFmtId="0"/>
    <xf borderId="0" fillId="22" fontId="46" numFmtId="0"/>
    <xf borderId="0" fillId="0" fontId="34" numFmtId="0"/>
    <xf borderId="0" fillId="3" fontId="47" numFmtId="0"/>
    <xf borderId="0" fillId="0" fontId="48" numFmtId="0"/>
    <xf borderId="10" fillId="0" fontId="49" numFmtId="0"/>
    <xf borderId="0" fillId="0" fontId="50" numFmtId="0"/>
    <xf borderId="0" fillId="4" fontId="51" numFmtId="0"/>
    <xf borderId="0" fillId="0" fontId="34" numFmtId="38"/>
    <xf borderId="0" fillId="0" fontId="34" numFmtId="38"/>
    <xf borderId="0" fillId="0" fontId="34" numFmtId="38"/>
    <xf borderId="0" fillId="0" fontId="34" numFmtId="38"/>
    <xf borderId="0" fillId="0" fontId="34" numFmtId="186"/>
    <xf borderId="0" fillId="0" fontId="29" numFmtId="9"/>
    <xf applyAlignment="1" borderId="0" fillId="0" fontId="29" numFmtId="9">
      <alignment vertical="center"/>
    </xf>
    <xf applyAlignment="1" borderId="0" fillId="0" fontId="29" numFmtId="38">
      <alignment vertical="center"/>
    </xf>
    <xf applyAlignment="1" borderId="0" fillId="0" fontId="35" numFmtId="0">
      <alignment vertical="center"/>
    </xf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8" fillId="23" fontId="21" numFmtId="0"/>
    <xf borderId="0" fillId="0" fontId="34" numFmtId="38"/>
    <xf applyAlignment="1" borderId="0" fillId="0" fontId="28" numFmtId="0">
      <alignment vertical="center"/>
    </xf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applyAlignment="1" borderId="0" fillId="0" fontId="29" numFmtId="6">
      <alignment vertical="center"/>
    </xf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20" fontId="39" numFmtId="0"/>
    <xf borderId="105" fillId="20" fontId="39" numFmtId="0"/>
    <xf borderId="106" fillId="20" fontId="38" numFmtId="0"/>
    <xf borderId="106" fillId="20" fontId="38" numFmtId="0"/>
    <xf borderId="107" fillId="0" fontId="43" numFmtId="0"/>
    <xf borderId="107" fillId="0" fontId="43" numFmtId="0"/>
    <xf borderId="106" fillId="20" fontId="38" numFmtId="0"/>
    <xf borderId="105" fillId="7" fontId="37" numFmtId="0"/>
    <xf borderId="106" fillId="20" fontId="38" numFmtId="0"/>
    <xf borderId="108" fillId="23" fontId="21" numFmtId="0"/>
    <xf borderId="105" fillId="20" fontId="39" numFmtId="0"/>
    <xf borderId="107" fillId="0" fontId="43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5" fillId="7" fontId="37" numFmtId="0"/>
    <xf borderId="108" fillId="23" fontId="21" numFmtId="0"/>
    <xf borderId="108" fillId="23" fontId="21" numFmtId="0"/>
    <xf borderId="105" fillId="20" fontId="39" numFmtId="0"/>
    <xf borderId="106" fillId="20" fontId="38" numFmtId="0"/>
    <xf borderId="108" fillId="23" fontId="21" numFmtId="0"/>
    <xf borderId="105" fillId="20" fontId="39" numFmtId="0"/>
    <xf borderId="106" fillId="20" fontId="38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5" fillId="7" fontId="37" numFmtId="0"/>
    <xf borderId="108" fillId="23" fontId="21" numFmtId="0"/>
    <xf borderId="108" fillId="23" fontId="21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6" fillId="20" fontId="38" numFmtId="0"/>
    <xf borderId="105" fillId="7" fontId="37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6" fillId="20" fontId="38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5" fillId="20" fontId="39" numFmtId="0"/>
    <xf borderId="105" fillId="7" fontId="37" numFmtId="0"/>
    <xf borderId="105" fillId="7" fontId="37" numFmtId="0"/>
    <xf borderId="105" fillId="20" fontId="39" numFmtId="0"/>
    <xf borderId="108" fillId="23" fontId="21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5" fillId="7" fontId="37" numFmtId="0"/>
    <xf borderId="107" fillId="0" fontId="43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11" numFmtId="0"/>
    <xf borderId="106" fillId="20" fontId="12" numFmtId="0"/>
    <xf borderId="105" fillId="20" fontId="13" numFmtId="0"/>
    <xf borderId="107" fillId="0" fontId="17" numFmtId="0"/>
    <xf applyAlignment="1" borderId="0" fillId="0" fontId="29" numFmtId="6">
      <alignment vertical="center"/>
    </xf>
    <xf applyAlignment="1" borderId="0" fillId="0" fontId="29" numFmtId="6">
      <alignment vertical="center"/>
    </xf>
    <xf applyAlignment="1" borderId="0" fillId="0" fontId="29" numFmtId="6">
      <alignment vertical="center"/>
    </xf>
    <xf applyAlignment="1" borderId="0" fillId="0" fontId="29" numFmtId="6">
      <alignment vertical="center"/>
    </xf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applyAlignment="1" borderId="0" fillId="0" fontId="29" numFmtId="6">
      <alignment vertical="center"/>
    </xf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20" fontId="39" numFmtId="0"/>
    <xf borderId="105" fillId="20" fontId="39" numFmtId="0"/>
    <xf borderId="106" fillId="20" fontId="38" numFmtId="0"/>
    <xf borderId="106" fillId="20" fontId="38" numFmtId="0"/>
    <xf borderId="107" fillId="0" fontId="43" numFmtId="0"/>
    <xf borderId="107" fillId="0" fontId="43" numFmtId="0"/>
    <xf borderId="106" fillId="20" fontId="38" numFmtId="0"/>
    <xf borderId="105" fillId="7" fontId="37" numFmtId="0"/>
    <xf borderId="106" fillId="20" fontId="38" numFmtId="0"/>
    <xf borderId="108" fillId="23" fontId="21" numFmtId="0"/>
    <xf borderId="105" fillId="20" fontId="39" numFmtId="0"/>
    <xf borderId="107" fillId="0" fontId="43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5" fillId="7" fontId="37" numFmtId="0"/>
    <xf borderId="108" fillId="23" fontId="21" numFmtId="0"/>
    <xf borderId="108" fillId="23" fontId="21" numFmtId="0"/>
    <xf borderId="105" fillId="20" fontId="39" numFmtId="0"/>
    <xf borderId="106" fillId="20" fontId="38" numFmtId="0"/>
    <xf borderId="108" fillId="23" fontId="21" numFmtId="0"/>
    <xf borderId="105" fillId="20" fontId="39" numFmtId="0"/>
    <xf borderId="106" fillId="20" fontId="38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5" fillId="7" fontId="37" numFmtId="0"/>
    <xf borderId="108" fillId="23" fontId="21" numFmtId="0"/>
    <xf borderId="108" fillId="23" fontId="21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6" fillId="20" fontId="38" numFmtId="0"/>
    <xf borderId="105" fillId="7" fontId="37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6" fillId="20" fontId="38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5" fillId="20" fontId="39" numFmtId="0"/>
    <xf borderId="105" fillId="7" fontId="37" numFmtId="0"/>
    <xf borderId="105" fillId="7" fontId="37" numFmtId="0"/>
    <xf borderId="105" fillId="20" fontId="39" numFmtId="0"/>
    <xf borderId="108" fillId="23" fontId="21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5" fillId="7" fontId="37" numFmtId="0"/>
    <xf borderId="107" fillId="0" fontId="43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applyAlignment="1" borderId="0" fillId="0" fontId="29" numFmtId="6">
      <alignment vertical="center"/>
    </xf>
    <xf applyAlignment="1" borderId="0" fillId="0" fontId="29" numFmtId="9">
      <alignment vertical="center"/>
    </xf>
    <xf borderId="108" fillId="23" fontId="21" numFmtId="0"/>
    <xf borderId="107" fillId="0" fontId="43" numFmtId="0"/>
    <xf borderId="108" fillId="23" fontId="21" numFmtId="0"/>
    <xf borderId="107" fillId="0" fontId="43" numFmtId="0"/>
    <xf borderId="106" fillId="20" fontId="38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5" fillId="7" fontId="37" numFmtId="0"/>
    <xf borderId="105" fillId="7" fontId="37" numFmtId="0"/>
    <xf borderId="106" fillId="20" fontId="38" numFmtId="0"/>
    <xf applyAlignment="1" borderId="0" fillId="0" fontId="29" numFmtId="6">
      <alignment vertical="center"/>
    </xf>
    <xf borderId="105" fillId="7" fontId="37" numFmtId="0"/>
    <xf borderId="105" fillId="20" fontId="39" numFmtId="0"/>
    <xf borderId="108" fillId="23" fontId="21" numFmtId="0"/>
    <xf borderId="107" fillId="0" fontId="43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6" fillId="20" fontId="38" numFmtId="0"/>
    <xf applyAlignment="1" borderId="0" fillId="0" fontId="29" numFmtId="6">
      <alignment vertical="center"/>
    </xf>
    <xf borderId="105" fillId="7" fontId="37" numFmtId="0"/>
    <xf borderId="108" fillId="23" fontId="21" numFmtId="0"/>
    <xf applyAlignment="1" borderId="0" fillId="0" fontId="29" numFmtId="6">
      <alignment vertical="center"/>
    </xf>
    <xf borderId="105" fillId="20" fontId="39" numFmtId="0"/>
    <xf borderId="108" fillId="23" fontId="21" numFmtId="0"/>
    <xf borderId="107" fillId="0" fontId="43" numFmtId="0"/>
    <xf borderId="105" fillId="20" fontId="39" numFmtId="0"/>
    <xf borderId="108" fillId="23" fontId="21" numFmtId="0"/>
    <xf borderId="108" fillId="23" fontId="21" numFmtId="0"/>
    <xf borderId="106" fillId="20" fontId="38" numFmtId="0"/>
    <xf borderId="105" fillId="7" fontId="37" numFmtId="0"/>
    <xf borderId="105" fillId="7" fontId="37" numFmtId="0"/>
    <xf borderId="105" fillId="7" fontId="37" numFmtId="0"/>
    <xf borderId="105" fillId="20" fontId="39" numFmtId="0"/>
    <xf borderId="105" fillId="20" fontId="39" numFmtId="0"/>
    <xf borderId="106" fillId="20" fontId="38" numFmtId="0"/>
    <xf borderId="107" fillId="0" fontId="43" numFmtId="0"/>
    <xf borderId="106" fillId="20" fontId="38" numFmtId="0"/>
    <xf borderId="105" fillId="7" fontId="37" numFmtId="0"/>
    <xf borderId="108" fillId="23" fontId="21" numFmtId="0"/>
    <xf borderId="105" fillId="7" fontId="37" numFmtId="0"/>
    <xf borderId="107" fillId="0" fontId="43" numFmtId="0"/>
    <xf borderId="106" fillId="20" fontId="38" numFmtId="0"/>
    <xf borderId="107" fillId="0" fontId="43" numFmtId="0"/>
    <xf borderId="105" fillId="20" fontId="39" numFmtId="0"/>
    <xf borderId="107" fillId="0" fontId="43" numFmtId="0"/>
    <xf borderId="105" fillId="20" fontId="39" numFmtId="0"/>
    <xf borderId="106" fillId="20" fontId="38" numFmtId="0"/>
    <xf borderId="106" fillId="20" fontId="38" numFmtId="0"/>
    <xf borderId="106" fillId="20" fontId="38" numFmtId="0"/>
    <xf borderId="106" fillId="20" fontId="38" numFmtId="0"/>
    <xf borderId="107" fillId="0" fontId="43" numFmtId="0"/>
    <xf borderId="108" fillId="23" fontId="21" numFmtId="0"/>
    <xf borderId="106" fillId="20" fontId="38" numFmtId="0"/>
    <xf borderId="105" fillId="20" fontId="39" numFmtId="0"/>
    <xf borderId="108" fillId="23" fontId="21" numFmtId="0"/>
    <xf borderId="105" fillId="20" fontId="39" numFmtId="0"/>
    <xf borderId="105" fillId="20" fontId="39" numFmtId="0"/>
    <xf borderId="105" fillId="7" fontId="37" numFmtId="0"/>
    <xf borderId="107" fillId="0" fontId="43" numFmtId="0"/>
    <xf borderId="105" fillId="7" fontId="37" numFmtId="0"/>
    <xf borderId="107" fillId="0" fontId="43" numFmtId="0"/>
    <xf borderId="108" fillId="23" fontId="21" numFmtId="0"/>
    <xf borderId="106" fillId="20" fontId="38" numFmtId="0"/>
    <xf borderId="107" fillId="0" fontId="43" numFmtId="0"/>
    <xf borderId="0" fillId="0" fontId="2" numFmtId="0"/>
    <xf applyAlignment="1" borderId="0" fillId="0" fontId="29" numFmtId="6">
      <alignment vertical="center"/>
    </xf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applyAlignment="1" borderId="0" fillId="0" fontId="29" numFmtId="6">
      <alignment vertical="center"/>
    </xf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0" fillId="0" fontId="2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7" fillId="0" fontId="43" numFmtId="0"/>
    <xf borderId="108" fillId="23" fontId="21" numFmtId="0"/>
    <xf borderId="106" fillId="20" fontId="38" numFmtId="0"/>
    <xf borderId="105" fillId="20" fontId="13" numFmtId="0"/>
    <xf borderId="105" fillId="20" fontId="39" numFmtId="0"/>
    <xf borderId="108" fillId="23" fontId="21" numFmtId="0"/>
    <xf borderId="106" fillId="20" fontId="38" numFmtId="0"/>
    <xf borderId="107" fillId="0" fontId="43" numFmtId="0"/>
    <xf borderId="105" fillId="7" fontId="37" numFmtId="0"/>
    <xf borderId="107" fillId="0" fontId="43" numFmtId="0"/>
    <xf borderId="105" fillId="7" fontId="37" numFmtId="0"/>
    <xf borderId="105" fillId="20" fontId="39" numFmtId="0"/>
    <xf borderId="108" fillId="23" fontId="21" numFmtId="0"/>
    <xf borderId="105" fillId="20" fontId="39" numFmtId="0"/>
    <xf borderId="107" fillId="0" fontId="43" numFmtId="0"/>
    <xf borderId="105" fillId="7" fontId="37" numFmtId="0"/>
    <xf borderId="107" fillId="0" fontId="43" numFmtId="0"/>
    <xf borderId="106" fillId="20" fontId="38" numFmtId="0"/>
    <xf borderId="106" fillId="20" fontId="38" numFmtId="0"/>
    <xf borderId="108" fillId="23" fontId="21" numFmtId="0"/>
    <xf borderId="108" fillId="23" fontId="21" numFmtId="0"/>
    <xf borderId="106" fillId="20" fontId="38" numFmtId="0"/>
    <xf borderId="107" fillId="0" fontId="43" numFmtId="0"/>
    <xf borderId="105" fillId="7" fontId="37" numFmtId="0"/>
    <xf borderId="105" fillId="20" fontId="39" numFmtId="0"/>
    <xf borderId="108" fillId="23" fontId="21" numFmtId="0"/>
    <xf borderId="105" fillId="20" fontId="39" numFmtId="0"/>
    <xf borderId="107" fillId="0" fontId="43" numFmtId="0"/>
    <xf borderId="105" fillId="7" fontId="37" numFmtId="0"/>
    <xf borderId="105" fillId="20" fontId="39" numFmtId="0"/>
    <xf borderId="105" fillId="7" fontId="37" numFmtId="0"/>
    <xf borderId="106" fillId="20" fontId="38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8" fillId="23" fontId="21" numFmtId="0"/>
    <xf borderId="106" fillId="20" fontId="38" numFmtId="0"/>
    <xf borderId="107" fillId="0" fontId="17" numFmtId="0"/>
    <xf borderId="105" fillId="20" fontId="39" numFmtId="0"/>
    <xf borderId="105" fillId="7" fontId="37" numFmtId="0"/>
    <xf borderId="106" fillId="20" fontId="38" numFmtId="0"/>
    <xf borderId="106" fillId="20" fontId="38" numFmtId="0"/>
    <xf borderId="107" fillId="0" fontId="43" numFmtId="0"/>
    <xf borderId="105" fillId="7" fontId="37" numFmtId="0"/>
    <xf borderId="106" fillId="20" fontId="38" numFmtId="0"/>
    <xf borderId="108" fillId="23" fontId="21" numFmtId="0"/>
    <xf borderId="106" fillId="20" fontId="38" numFmtId="0"/>
    <xf borderId="107" fillId="0" fontId="43" numFmtId="0"/>
    <xf borderId="108" fillId="23" fontId="21" numFmtId="0"/>
    <xf borderId="105" fillId="7" fontId="37" numFmtId="0"/>
    <xf borderId="107" fillId="0" fontId="43" numFmtId="0"/>
    <xf borderId="108" fillId="23" fontId="21" numFmtId="0"/>
    <xf borderId="105" fillId="7" fontId="37" numFmtId="0"/>
    <xf borderId="105" fillId="20" fontId="39" numFmtId="0"/>
    <xf borderId="105" fillId="7" fontId="37" numFmtId="0"/>
    <xf borderId="105" fillId="20" fontId="39" numFmtId="0"/>
    <xf borderId="105" fillId="20" fontId="39" numFmtId="0"/>
    <xf borderId="107" fillId="0" fontId="43" numFmtId="0"/>
    <xf borderId="105" fillId="7" fontId="37" numFmtId="0"/>
    <xf borderId="106" fillId="20" fontId="12" numFmtId="0"/>
    <xf borderId="106" fillId="20" fontId="38" numFmtId="0"/>
    <xf borderId="107" fillId="0" fontId="43" numFmtId="0"/>
    <xf borderId="105" fillId="7" fontId="37" numFmtId="0"/>
    <xf borderId="105" fillId="20" fontId="39" numFmtId="0"/>
    <xf borderId="108" fillId="23" fontId="21" numFmtId="0"/>
    <xf borderId="105" fillId="7" fontId="37" numFmtId="0"/>
    <xf borderId="105" fillId="7" fontId="37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5" fillId="20" fontId="39" numFmtId="0"/>
    <xf borderId="108" fillId="23" fontId="21" numFmtId="0"/>
    <xf borderId="106" fillId="20" fontId="38" numFmtId="0"/>
    <xf borderId="107" fillId="0" fontId="43" numFmtId="0"/>
    <xf borderId="106" fillId="20" fontId="38" numFmtId="0"/>
    <xf borderId="105" fillId="20" fontId="39" numFmtId="0"/>
    <xf borderId="108" fillId="23" fontId="21" numFmtId="0"/>
    <xf borderId="106" fillId="20" fontId="38" numFmtId="0"/>
    <xf borderId="108" fillId="23" fontId="21" numFmtId="0"/>
    <xf borderId="105" fillId="7" fontId="37" numFmtId="0"/>
    <xf borderId="105" fillId="20" fontId="39" numFmtId="0"/>
    <xf borderId="108" fillId="23" fontId="21" numFmtId="0"/>
    <xf borderId="108" fillId="23" fontId="21" numFmtId="0"/>
    <xf borderId="106" fillId="20" fontId="38" numFmtId="0"/>
    <xf borderId="107" fillId="0" fontId="43" numFmtId="0"/>
    <xf borderId="105" fillId="7" fontId="37" numFmtId="0"/>
    <xf borderId="106" fillId="20" fontId="38" numFmtId="0"/>
    <xf borderId="107" fillId="0" fontId="43" numFmtId="0"/>
    <xf borderId="105" fillId="7" fontId="37" numFmtId="0"/>
    <xf borderId="105" fillId="20" fontId="39" numFmtId="0"/>
    <xf borderId="105" fillId="20" fontId="39" numFmtId="0"/>
    <xf borderId="108" fillId="23" fontId="21" numFmtId="0"/>
    <xf borderId="105" fillId="20" fontId="39" numFmtId="0"/>
    <xf borderId="108" fillId="23" fontId="21" numFmtId="0"/>
    <xf borderId="105" fillId="7" fontId="37" numFmtId="0"/>
    <xf borderId="105" fillId="20" fontId="39" numFmtId="0"/>
    <xf borderId="107" fillId="0" fontId="43" numFmtId="0"/>
    <xf borderId="106" fillId="20" fontId="38" numFmtId="0"/>
    <xf borderId="105" fillId="20" fontId="39" numFmtId="0"/>
    <xf borderId="108" fillId="23" fontId="21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5" fillId="20" fontId="39" numFmtId="0"/>
    <xf borderId="105" fillId="7" fontId="11" numFmtId="0"/>
    <xf borderId="105" fillId="7" fontId="37" numFmtId="0"/>
    <xf borderId="105" fillId="20" fontId="39" numFmtId="0"/>
    <xf borderId="108" fillId="23" fontId="21" numFmtId="0"/>
    <xf borderId="106" fillId="20" fontId="38" numFmtId="0"/>
    <xf borderId="107" fillId="0" fontId="43" numFmtId="0"/>
    <xf borderId="106" fillId="20" fontId="38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20" fontId="39" numFmtId="0"/>
    <xf borderId="105" fillId="20" fontId="39" numFmtId="0"/>
    <xf borderId="106" fillId="20" fontId="38" numFmtId="0"/>
    <xf borderId="106" fillId="20" fontId="38" numFmtId="0"/>
    <xf borderId="107" fillId="0" fontId="43" numFmtId="0"/>
    <xf borderId="107" fillId="0" fontId="43" numFmtId="0"/>
    <xf borderId="106" fillId="20" fontId="38" numFmtId="0"/>
    <xf borderId="105" fillId="7" fontId="37" numFmtId="0"/>
    <xf borderId="106" fillId="20" fontId="38" numFmtId="0"/>
    <xf borderId="108" fillId="23" fontId="21" numFmtId="0"/>
    <xf borderId="105" fillId="20" fontId="39" numFmtId="0"/>
    <xf borderId="107" fillId="0" fontId="43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5" fillId="7" fontId="37" numFmtId="0"/>
    <xf borderId="108" fillId="23" fontId="21" numFmtId="0"/>
    <xf borderId="108" fillId="23" fontId="21" numFmtId="0"/>
    <xf borderId="105" fillId="20" fontId="39" numFmtId="0"/>
    <xf borderId="106" fillId="20" fontId="38" numFmtId="0"/>
    <xf borderId="108" fillId="23" fontId="21" numFmtId="0"/>
    <xf borderId="105" fillId="20" fontId="39" numFmtId="0"/>
    <xf borderId="106" fillId="20" fontId="38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5" fillId="7" fontId="37" numFmtId="0"/>
    <xf borderId="108" fillId="23" fontId="21" numFmtId="0"/>
    <xf borderId="108" fillId="23" fontId="21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6" fillId="20" fontId="38" numFmtId="0"/>
    <xf borderId="105" fillId="7" fontId="37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6" fillId="20" fontId="38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5" fillId="20" fontId="39" numFmtId="0"/>
    <xf borderId="105" fillId="7" fontId="37" numFmtId="0"/>
    <xf borderId="105" fillId="7" fontId="37" numFmtId="0"/>
    <xf borderId="105" fillId="20" fontId="39" numFmtId="0"/>
    <xf borderId="108" fillId="23" fontId="21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5" fillId="7" fontId="37" numFmtId="0"/>
    <xf borderId="107" fillId="0" fontId="43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8" fillId="23" fontId="21" numFmtId="0"/>
    <xf borderId="107" fillId="0" fontId="43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applyAlignment="1" borderId="0" fillId="0" fontId="29" numFmtId="6">
      <alignment vertical="center"/>
    </xf>
    <xf borderId="108" fillId="23" fontId="21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8" fillId="23" fontId="21" numFmtId="0"/>
    <xf borderId="107" fillId="0" fontId="43" numFmtId="0"/>
    <xf borderId="105" fillId="20" fontId="39" numFmtId="0"/>
    <xf borderId="105" fillId="7" fontId="37" numFmtId="0"/>
    <xf borderId="107" fillId="0" fontId="43" numFmtId="0"/>
    <xf borderId="107" fillId="0" fontId="43" numFmtId="0"/>
    <xf borderId="105" fillId="20" fontId="39" numFmtId="0"/>
    <xf borderId="102" fillId="0" fontId="42" numFmtId="0"/>
    <xf borderId="106" fillId="20" fontId="38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6" fillId="20" fontId="38" numFmtId="0"/>
    <xf borderId="105" fillId="7" fontId="37" numFmtId="0"/>
    <xf borderId="106" fillId="20" fontId="38" numFmtId="0"/>
    <xf applyAlignment="1" borderId="0" fillId="0" fontId="29" numFmtId="6">
      <alignment vertical="center"/>
    </xf>
    <xf borderId="106" fillId="20" fontId="38" numFmtId="0"/>
    <xf borderId="108" fillId="23" fontId="21" numFmtId="0"/>
    <xf borderId="105" fillId="7" fontId="37" numFmtId="0"/>
    <xf borderId="108" fillId="23" fontId="21" numFmtId="0"/>
    <xf borderId="105" fillId="7" fontId="37" numFmtId="0"/>
    <xf borderId="105" fillId="20" fontId="39" numFmtId="0"/>
    <xf borderId="105" fillId="7" fontId="37" numFmtId="0"/>
    <xf borderId="106" fillId="20" fontId="38" numFmtId="0"/>
    <xf borderId="105" fillId="7" fontId="37" numFmtId="0"/>
    <xf borderId="107" fillId="0" fontId="43" numFmtId="0"/>
    <xf borderId="106" fillId="20" fontId="38" numFmtId="0"/>
    <xf borderId="105" fillId="20" fontId="39" numFmtId="0"/>
    <xf borderId="106" fillId="20" fontId="38" numFmtId="0"/>
    <xf borderId="108" fillId="23" fontId="21" numFmtId="0"/>
    <xf borderId="107" fillId="0" fontId="43" numFmtId="0"/>
    <xf borderId="105" fillId="20" fontId="39" numFmtId="0"/>
    <xf borderId="108" fillId="23" fontId="21" numFmtId="0"/>
    <xf borderId="106" fillId="20" fontId="38" numFmtId="0"/>
    <xf borderId="105" fillId="20" fontId="39" numFmtId="0"/>
    <xf borderId="108" fillId="23" fontId="21" numFmtId="0"/>
    <xf borderId="105" fillId="20" fontId="39" numFmtId="0"/>
    <xf borderId="105" fillId="7" fontId="37" numFmtId="0"/>
    <xf borderId="108" fillId="23" fontId="21" numFmtId="0"/>
    <xf borderId="108" fillId="23" fontId="21" numFmtId="0"/>
    <xf borderId="107" fillId="0" fontId="43" numFmtId="0"/>
    <xf borderId="105" fillId="7" fontId="37" numFmtId="0"/>
    <xf borderId="107" fillId="0" fontId="43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6" fillId="20" fontId="38" numFmtId="0"/>
    <xf borderId="105" fillId="20" fontId="39" numFmtId="0"/>
    <xf borderId="105" fillId="7" fontId="37" numFmtId="0"/>
    <xf borderId="105" fillId="20" fontId="39" numFmtId="0"/>
    <xf borderId="105" fillId="7" fontId="37" numFmtId="0"/>
    <xf borderId="107" fillId="0" fontId="43" numFmtId="0"/>
    <xf borderId="106" fillId="20" fontId="38" numFmtId="0"/>
    <xf borderId="105" fillId="20" fontId="39" numFmtId="0"/>
    <xf borderId="105" fillId="7" fontId="37" numFmtId="0"/>
    <xf borderId="106" fillId="20" fontId="38" numFmtId="0"/>
    <xf borderId="107" fillId="0" fontId="43" numFmtId="0"/>
    <xf borderId="105" fillId="20" fontId="39" numFmtId="0"/>
    <xf borderId="108" fillId="23" fontId="21" numFmtId="0"/>
    <xf borderId="105" fillId="20" fontId="39" numFmtId="0"/>
    <xf borderId="108" fillId="23" fontId="21" numFmtId="0"/>
    <xf borderId="105" fillId="20" fontId="39" numFmtId="0"/>
    <xf borderId="105" fillId="7" fontId="37" numFmtId="0"/>
    <xf borderId="107" fillId="0" fontId="43" numFmtId="0"/>
    <xf borderId="108" fillId="23" fontId="21" numFmtId="0"/>
    <xf borderId="105" fillId="7" fontId="37" numFmtId="0"/>
    <xf borderId="105" fillId="7" fontId="37" numFmtId="0"/>
    <xf borderId="0" fillId="0" fontId="2" numFmtId="0"/>
    <xf applyAlignment="1" borderId="0" fillId="0" fontId="29" numFmtId="6">
      <alignment vertical="center"/>
    </xf>
    <xf borderId="105" fillId="20" fontId="39" numFmtId="0"/>
    <xf borderId="105" fillId="7" fontId="37" numFmtId="0"/>
    <xf borderId="105" fillId="20" fontId="39" numFmtId="0"/>
    <xf borderId="108" fillId="23" fontId="21" numFmtId="0"/>
    <xf borderId="106" fillId="20" fontId="38" numFmtId="0"/>
    <xf borderId="107" fillId="0" fontId="43" numFmtId="0"/>
    <xf borderId="106" fillId="20" fontId="38" numFmtId="0"/>
    <xf borderId="107" fillId="0" fontId="43" numFmtId="0"/>
    <xf borderId="105" fillId="20" fontId="39" numFmtId="0"/>
    <xf borderId="105" fillId="7" fontId="37" numFmtId="0"/>
    <xf borderId="105" fillId="7" fontId="37" numFmtId="0"/>
    <xf borderId="108" fillId="23" fontId="21" numFmtId="0"/>
    <xf applyAlignment="1" borderId="0" fillId="0" fontId="29" numFmtId="6">
      <alignment vertical="center"/>
    </xf>
    <xf borderId="105" fillId="20" fontId="39" numFmtId="0"/>
    <xf borderId="108" fillId="23" fontId="21" numFmtId="0"/>
    <xf borderId="106" fillId="20" fontId="38" numFmtId="0"/>
    <xf borderId="108" fillId="23" fontId="21" numFmtId="0"/>
    <xf borderId="105" fillId="20" fontId="39" numFmtId="0"/>
    <xf borderId="105" fillId="7" fontId="37" numFmtId="0"/>
    <xf borderId="106" fillId="20" fontId="38" numFmtId="0"/>
    <xf borderId="108" fillId="23" fontId="21" numFmtId="0"/>
    <xf borderId="105" fillId="7" fontId="37" numFmtId="0"/>
    <xf borderId="108" fillId="23" fontId="21" numFmtId="0"/>
    <xf borderId="105" fillId="7" fontId="37" numFmtId="0"/>
    <xf borderId="107" fillId="0" fontId="43" numFmtId="0"/>
    <xf borderId="107" fillId="0" fontId="43" numFmtId="0"/>
    <xf borderId="106" fillId="20" fontId="38" numFmtId="0"/>
    <xf borderId="107" fillId="0" fontId="43" numFmtId="0"/>
    <xf borderId="105" fillId="7" fontId="37" numFmtId="0"/>
    <xf borderId="106" fillId="20" fontId="38" numFmtId="0"/>
    <xf borderId="108" fillId="23" fontId="21" numFmtId="0"/>
    <xf borderId="107" fillId="0" fontId="43" numFmtId="0"/>
    <xf borderId="106" fillId="20" fontId="38" numFmtId="0"/>
    <xf borderId="107" fillId="0" fontId="43" numFmtId="0"/>
    <xf borderId="107" fillId="0" fontId="43" numFmtId="0"/>
    <xf borderId="107" fillId="0" fontId="43" numFmtId="0"/>
    <xf borderId="108" fillId="23" fontId="21" numFmtId="0"/>
    <xf borderId="105" fillId="20" fontId="39" numFmtId="0"/>
    <xf borderId="108" fillId="23" fontId="21" numFmtId="0"/>
    <xf borderId="105" fillId="20" fontId="39" numFmtId="0"/>
    <xf borderId="105" fillId="7" fontId="37" numFmtId="0"/>
    <xf borderId="107" fillId="0" fontId="43" numFmtId="0"/>
    <xf borderId="107" fillId="0" fontId="43" numFmtId="0"/>
    <xf borderId="108" fillId="23" fontId="21" numFmtId="0"/>
    <xf borderId="102" fillId="0" fontId="42" numFmtId="0"/>
    <xf borderId="105" fillId="20" fontId="39" numFmtId="0"/>
    <xf borderId="106" fillId="20" fontId="38" numFmtId="0"/>
    <xf borderId="105" fillId="7" fontId="37" numFmtId="0"/>
    <xf borderId="108" fillId="23" fontId="21" numFmtId="0"/>
    <xf borderId="106" fillId="20" fontId="38" numFmtId="0"/>
    <xf borderId="108" fillId="23" fontId="21" numFmtId="0"/>
    <xf borderId="106" fillId="20" fontId="38" numFmtId="0"/>
    <xf borderId="108" fillId="23" fontId="21" numFmtId="0"/>
    <xf borderId="105" fillId="20" fontId="39" numFmtId="0"/>
    <xf borderId="105" fillId="7" fontId="37" numFmtId="0"/>
    <xf borderId="105" fillId="20" fontId="39" numFmtId="0"/>
    <xf borderId="105" fillId="20" fontId="39" numFmtId="0"/>
    <xf borderId="108" fillId="23" fontId="21" numFmtId="0"/>
    <xf borderId="105" fillId="20" fontId="39" numFmtId="0"/>
    <xf borderId="105" fillId="20" fontId="39" numFmtId="0"/>
    <xf borderId="106" fillId="20" fontId="38" numFmtId="0"/>
    <xf borderId="108" fillId="23" fontId="21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7" fillId="0" fontId="43" numFmtId="0"/>
    <xf borderId="106" fillId="20" fontId="38" numFmtId="0"/>
    <xf borderId="0" fillId="0" fontId="2" numFmtId="0"/>
    <xf borderId="106" fillId="20" fontId="38" numFmtId="0"/>
    <xf borderId="107" fillId="0" fontId="43" numFmtId="0"/>
    <xf borderId="108" fillId="23" fontId="21" numFmtId="0"/>
    <xf borderId="107" fillId="0" fontId="43" numFmtId="0"/>
    <xf borderId="105" fillId="20" fontId="39" numFmtId="0"/>
    <xf borderId="107" fillId="0" fontId="43" numFmtId="0"/>
    <xf borderId="105" fillId="7" fontId="37" numFmtId="0"/>
    <xf borderId="107" fillId="0" fontId="43" numFmtId="0"/>
    <xf borderId="106" fillId="20" fontId="38" numFmtId="0"/>
    <xf borderId="108" fillId="23" fontId="21" numFmtId="0"/>
    <xf borderId="105" fillId="7" fontId="37" numFmtId="0"/>
    <xf borderId="105" fillId="7" fontId="37" numFmtId="0"/>
    <xf borderId="108" fillId="23" fontId="21" numFmtId="0"/>
    <xf borderId="105" fillId="7" fontId="37" numFmtId="0"/>
    <xf borderId="108" fillId="23" fontId="21" numFmtId="0"/>
    <xf borderId="105" fillId="20" fontId="39" numFmtId="0"/>
    <xf borderId="105" fillId="7" fontId="37" numFmtId="0"/>
    <xf borderId="108" fillId="23" fontId="21" numFmtId="0"/>
    <xf borderId="105" fillId="7" fontId="37" numFmtId="0"/>
    <xf borderId="105" fillId="20" fontId="39" numFmtId="0"/>
    <xf borderId="106" fillId="20" fontId="38" numFmtId="0"/>
    <xf borderId="105" fillId="7" fontId="37" numFmtId="0"/>
    <xf borderId="107" fillId="0" fontId="43" numFmtId="0"/>
    <xf borderId="105" fillId="20" fontId="39" numFmtId="0"/>
    <xf borderId="105" fillId="7" fontId="37" numFmtId="0"/>
    <xf borderId="108" fillId="23" fontId="21" numFmtId="0"/>
    <xf borderId="105" fillId="20" fontId="39" numFmtId="0"/>
    <xf borderId="105" fillId="20" fontId="39" numFmtId="0"/>
    <xf borderId="105" fillId="7" fontId="37" numFmtId="0"/>
    <xf borderId="107" fillId="0" fontId="43" numFmtId="0"/>
    <xf borderId="106" fillId="20" fontId="38" numFmtId="0"/>
    <xf borderId="107" fillId="0" fontId="43" numFmtId="0"/>
    <xf borderId="106" fillId="20" fontId="38" numFmtId="0"/>
    <xf borderId="108" fillId="23" fontId="21" numFmtId="0"/>
    <xf borderId="105" fillId="20" fontId="39" numFmtId="0"/>
    <xf borderId="108" fillId="23" fontId="21" numFmtId="0"/>
    <xf borderId="107" fillId="0" fontId="43" numFmtId="0"/>
    <xf borderId="106" fillId="20" fontId="38" numFmtId="0"/>
    <xf borderId="105" fillId="7" fontId="37" numFmtId="0"/>
    <xf borderId="108" fillId="23" fontId="21" numFmtId="0"/>
    <xf borderId="107" fillId="0" fontId="43" numFmtId="0"/>
    <xf borderId="105" fillId="7" fontId="37" numFmtId="0"/>
    <xf borderId="107" fillId="0" fontId="43" numFmtId="0"/>
    <xf borderId="105" fillId="7" fontId="37" numFmtId="0"/>
    <xf borderId="107" fillId="0" fontId="43" numFmtId="0"/>
    <xf borderId="106" fillId="20" fontId="38" numFmtId="0"/>
    <xf borderId="108" fillId="23" fontId="21" numFmtId="0"/>
    <xf borderId="106" fillId="20" fontId="38" numFmtId="0"/>
    <xf borderId="106" fillId="20" fontId="38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5" fillId="7" fontId="37" numFmtId="0"/>
    <xf borderId="105" fillId="20" fontId="39" numFmtId="0"/>
    <xf borderId="105" fillId="7" fontId="37" numFmtId="0"/>
    <xf borderId="107" fillId="0" fontId="43" numFmtId="0"/>
    <xf borderId="106" fillId="20" fontId="38" numFmtId="0"/>
    <xf borderId="105" fillId="20" fontId="39" numFmtId="0"/>
    <xf borderId="105" fillId="20" fontId="39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7" fillId="0" fontId="43" numFmtId="0"/>
    <xf borderId="105" fillId="20" fontId="39" numFmtId="0"/>
    <xf borderId="106" fillId="20" fontId="38" numFmtId="0"/>
    <xf borderId="105" fillId="7" fontId="37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6" fillId="20" fontId="38" numFmtId="0"/>
    <xf borderId="105" fillId="7" fontId="37" numFmtId="0"/>
    <xf borderId="107" fillId="0" fontId="43" numFmtId="0"/>
    <xf borderId="107" fillId="0" fontId="43" numFmtId="0"/>
    <xf borderId="105" fillId="7" fontId="37" numFmtId="0"/>
    <xf borderId="108" fillId="23" fontId="21" numFmtId="0"/>
    <xf borderId="105" fillId="20" fontId="39" numFmtId="0"/>
    <xf borderId="106" fillId="20" fontId="38" numFmtId="0"/>
    <xf borderId="105" fillId="7" fontId="37" numFmtId="0"/>
    <xf borderId="106" fillId="20" fontId="38" numFmtId="0"/>
    <xf borderId="105" fillId="20" fontId="39" numFmtId="0"/>
    <xf borderId="105" fillId="20" fontId="39" numFmtId="0"/>
    <xf borderId="107" fillId="0" fontId="43" numFmtId="0"/>
    <xf borderId="108" fillId="23" fontId="21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borderId="105" fillId="7" fontId="37" numFmtId="0"/>
    <xf borderId="106" fillId="20" fontId="38" numFmtId="0"/>
    <xf borderId="105" fillId="20" fontId="39" numFmtId="0"/>
    <xf borderId="107" fillId="0" fontId="43" numFmtId="0"/>
    <xf borderId="108" fillId="23" fontId="21" numFmtId="0"/>
    <xf applyAlignment="1" borderId="0" fillId="0" fontId="29" numFmtId="38">
      <alignment vertical="center"/>
    </xf>
  </cellStyleXfs>
  <cellXfs count="353">
    <xf applyAlignment="1" borderId="0" fillId="0" fontId="0" numFmtId="0" pivotButton="0" quotePrefix="0" xfId="0">
      <alignment vertical="center"/>
    </xf>
    <xf applyAlignment="1" borderId="24" fillId="0" fontId="53" numFmtId="0" pivotButton="0" quotePrefix="0" xfId="0">
      <alignment vertical="center"/>
    </xf>
    <xf borderId="0" fillId="0" fontId="64" numFmtId="9" pivotButton="0" quotePrefix="0" xfId="122"/>
    <xf applyAlignment="1" borderId="98" fillId="0" fontId="63" numFmtId="164" pivotButton="0" quotePrefix="0" xfId="62">
      <alignment horizontal="center" vertical="center"/>
    </xf>
    <xf applyAlignment="1" borderId="91" fillId="24" fontId="55" numFmtId="0" pivotButton="0" quotePrefix="0" xfId="0">
      <alignment vertical="center"/>
    </xf>
    <xf applyAlignment="1" borderId="0" fillId="24" fontId="76" numFmtId="0" pivotButton="0" quotePrefix="0" xfId="0">
      <alignment vertical="center"/>
    </xf>
    <xf applyAlignment="1" borderId="0" fillId="24" fontId="55" numFmtId="0" pivotButton="0" quotePrefix="0" xfId="0">
      <alignment vertical="top"/>
    </xf>
    <xf applyAlignment="1" borderId="23" fillId="24" fontId="52" numFmtId="0" pivotButton="0" quotePrefix="0" xfId="0">
      <alignment vertical="center"/>
    </xf>
    <xf applyAlignment="1" borderId="0" fillId="0" fontId="55" numFmtId="0" pivotButton="0" quotePrefix="0" xfId="0">
      <alignment vertical="center"/>
    </xf>
    <xf applyAlignment="1" borderId="0" fillId="0" fontId="53" numFmtId="0" pivotButton="0" quotePrefix="0" xfId="0">
      <alignment vertical="center"/>
    </xf>
    <xf applyAlignment="1" borderId="95" fillId="0" fontId="55" numFmtId="0" pivotButton="0" quotePrefix="0" xfId="0">
      <alignment vertical="center"/>
    </xf>
    <xf applyAlignment="1" borderId="97" fillId="0" fontId="53" numFmtId="0" pivotButton="0" quotePrefix="0" xfId="0">
      <alignment vertical="center"/>
    </xf>
    <xf applyAlignment="1" borderId="95" fillId="0" fontId="53" numFmtId="0" pivotButton="0" quotePrefix="0" xfId="0">
      <alignment vertical="center"/>
    </xf>
    <xf applyAlignment="1" borderId="0" fillId="24" fontId="55" numFmtId="164" pivotButton="0" quotePrefix="0" xfId="0">
      <alignment vertical="center"/>
    </xf>
    <xf borderId="0" fillId="24" fontId="77" numFmtId="0" pivotButton="0" quotePrefix="0" xfId="59"/>
    <xf borderId="0" fillId="24" fontId="78" numFmtId="0" pivotButton="0" quotePrefix="0" xfId="59"/>
    <xf borderId="0" fillId="24" fontId="60" numFmtId="0" pivotButton="0" quotePrefix="0" xfId="59"/>
    <xf applyAlignment="1" borderId="0" fillId="24" fontId="60" numFmtId="0" pivotButton="0" quotePrefix="0" xfId="59">
      <alignment horizontal="right"/>
    </xf>
    <xf applyAlignment="1" borderId="0" fillId="24" fontId="60" numFmtId="0" pivotButton="0" quotePrefix="0" xfId="0">
      <alignment vertical="center"/>
    </xf>
    <xf borderId="17" fillId="24" fontId="60" numFmtId="0" pivotButton="0" quotePrefix="0" xfId="59"/>
    <xf borderId="20" fillId="24" fontId="79" numFmtId="0" pivotButton="0" quotePrefix="0" xfId="59"/>
    <xf applyAlignment="1" borderId="91" fillId="24" fontId="52" numFmtId="0" pivotButton="0" quotePrefix="0" xfId="0">
      <alignment horizontal="center" vertical="center"/>
    </xf>
    <xf applyAlignment="1" borderId="0" fillId="24" fontId="55" numFmtId="0" pivotButton="0" quotePrefix="0" xfId="0">
      <alignment vertical="center"/>
    </xf>
    <xf applyAlignment="1" borderId="0" fillId="24" fontId="55" numFmtId="49" pivotButton="0" quotePrefix="0" xfId="0">
      <alignment vertical="center"/>
    </xf>
    <xf applyAlignment="1" borderId="0" fillId="0" fontId="80" numFmtId="0" pivotButton="0" quotePrefix="0" xfId="58">
      <alignment horizontal="left"/>
    </xf>
    <xf borderId="0" fillId="0" fontId="80" numFmtId="0" pivotButton="0" quotePrefix="0" xfId="58"/>
    <xf borderId="0" fillId="0" fontId="80" numFmtId="9" pivotButton="0" quotePrefix="0" xfId="122"/>
    <xf borderId="24" fillId="0" fontId="80" numFmtId="49" pivotButton="0" quotePrefix="0" xfId="58"/>
    <xf borderId="0" fillId="0" fontId="80" numFmtId="165" pivotButton="0" quotePrefix="0" xfId="58"/>
    <xf borderId="0" fillId="0" fontId="64" numFmtId="0" pivotButton="0" quotePrefix="0" xfId="58"/>
    <xf borderId="0" fillId="0" fontId="65" numFmtId="0" pivotButton="0" quotePrefix="0" xfId="58"/>
    <xf applyAlignment="1" borderId="0" fillId="0" fontId="64" numFmtId="0" pivotButton="0" quotePrefix="0" xfId="58">
      <alignment horizontal="left"/>
    </xf>
    <xf borderId="0" fillId="0" fontId="64" numFmtId="166" pivotButton="0" quotePrefix="0" xfId="58"/>
    <xf applyAlignment="1" borderId="0" fillId="0" fontId="64" numFmtId="14" pivotButton="0" quotePrefix="0" xfId="58">
      <alignment horizontal="center"/>
    </xf>
    <xf borderId="11" fillId="0" fontId="64" numFmtId="0" pivotButton="0" quotePrefix="0" xfId="58"/>
    <xf borderId="12" fillId="0" fontId="64" numFmtId="0" pivotButton="0" quotePrefix="0" xfId="58"/>
    <xf borderId="25" fillId="0" fontId="64" numFmtId="166" pivotButton="0" quotePrefix="0" xfId="58"/>
    <xf borderId="12" fillId="0" fontId="64" numFmtId="166" pivotButton="0" quotePrefix="0" xfId="58"/>
    <xf borderId="13" fillId="0" fontId="64" numFmtId="166" pivotButton="0" quotePrefix="0" xfId="58"/>
    <xf borderId="14" fillId="0" fontId="64" numFmtId="0" pivotButton="0" quotePrefix="0" xfId="58"/>
    <xf borderId="24" fillId="0" fontId="64" numFmtId="0" pivotButton="0" quotePrefix="0" xfId="58"/>
    <xf borderId="15" fillId="0" fontId="64" numFmtId="0" pivotButton="0" quotePrefix="0" xfId="58"/>
    <xf borderId="14" fillId="0" fontId="64" numFmtId="14" pivotButton="0" quotePrefix="0" xfId="57"/>
    <xf borderId="15" fillId="0" fontId="64" numFmtId="166" pivotButton="0" quotePrefix="0" xfId="58"/>
    <xf borderId="14" fillId="0" fontId="64" numFmtId="0" pivotButton="0" quotePrefix="0" xfId="57"/>
    <xf borderId="24" fillId="0" fontId="64" numFmtId="49" pivotButton="0" quotePrefix="0" xfId="58"/>
    <xf borderId="0" fillId="0" fontId="68" numFmtId="165" pivotButton="0" quotePrefix="0" xfId="58"/>
    <xf applyAlignment="1" borderId="0" fillId="0" fontId="64" numFmtId="0" pivotButton="0" quotePrefix="0" xfId="58">
      <alignment horizontal="center"/>
    </xf>
    <xf borderId="0" fillId="0" fontId="64" numFmtId="0" pivotButton="0" quotePrefix="0" xfId="57"/>
    <xf borderId="21" fillId="0" fontId="64" numFmtId="0" pivotButton="0" quotePrefix="0" xfId="58"/>
    <xf borderId="17" fillId="0" fontId="64" numFmtId="0" pivotButton="0" quotePrefix="0" xfId="58"/>
    <xf borderId="17" fillId="0" fontId="64" numFmtId="166" pivotButton="0" quotePrefix="0" xfId="58"/>
    <xf borderId="18" fillId="0" fontId="64" numFmtId="166" pivotButton="0" quotePrefix="0" xfId="58"/>
    <xf borderId="19" fillId="0" fontId="64" numFmtId="0" pivotButton="0" quotePrefix="0" xfId="58"/>
    <xf borderId="20" fillId="0" fontId="64" numFmtId="0" pivotButton="0" quotePrefix="0" xfId="58"/>
    <xf borderId="16" fillId="0" fontId="64" numFmtId="0" pivotButton="0" quotePrefix="0" xfId="58"/>
    <xf borderId="21" fillId="0" fontId="69" numFmtId="0" pivotButton="0" quotePrefix="0" xfId="58"/>
    <xf borderId="17" fillId="0" fontId="69" numFmtId="0" pivotButton="0" quotePrefix="0" xfId="58"/>
    <xf borderId="0" fillId="0" fontId="68" numFmtId="0" pivotButton="0" quotePrefix="0" xfId="58"/>
    <xf borderId="22" fillId="0" fontId="64" numFmtId="0" pivotButton="0" quotePrefix="0" xfId="58"/>
    <xf borderId="91" fillId="0" fontId="64" numFmtId="0" pivotButton="0" quotePrefix="0" xfId="58"/>
    <xf borderId="23" fillId="0" fontId="64" numFmtId="0" pivotButton="0" quotePrefix="0" xfId="58"/>
    <xf borderId="91" fillId="0" fontId="64" numFmtId="166" pivotButton="0" quotePrefix="0" xfId="58"/>
    <xf borderId="1" fillId="0" fontId="64" numFmtId="166" pivotButton="0" quotePrefix="0" xfId="58"/>
    <xf borderId="93" fillId="0" fontId="64" numFmtId="0" pivotButton="0" quotePrefix="0" xfId="58"/>
    <xf borderId="93" fillId="0" fontId="61" numFmtId="0" pivotButton="0" quotePrefix="0" xfId="58"/>
    <xf applyAlignment="1" borderId="93" fillId="0" fontId="64" numFmtId="0" pivotButton="0" quotePrefix="0" xfId="58">
      <alignment horizontal="center" vertical="center"/>
    </xf>
    <xf borderId="93" fillId="0" fontId="64" numFmtId="166" pivotButton="0" quotePrefix="0" xfId="58"/>
    <xf applyAlignment="1" borderId="92" fillId="0" fontId="69" numFmtId="0" pivotButton="0" quotePrefix="0" xfId="58">
      <alignment horizontal="center"/>
    </xf>
    <xf applyAlignment="1" borderId="86" fillId="0" fontId="64" numFmtId="0" pivotButton="0" quotePrefix="0" xfId="58">
      <alignment horizontal="center"/>
    </xf>
    <xf applyAlignment="1" borderId="98" fillId="0" fontId="62" numFmtId="0" pivotButton="0" quotePrefix="0" xfId="0">
      <alignment vertical="center"/>
    </xf>
    <xf applyAlignment="1" borderId="98" fillId="0" fontId="63" numFmtId="166" pivotButton="0" quotePrefix="0" xfId="58">
      <alignment horizontal="right" vertical="center"/>
    </xf>
    <xf applyAlignment="1" borderId="86" fillId="0" fontId="73" numFmtId="167" pivotButton="0" quotePrefix="0" xfId="58">
      <alignment horizontal="right" vertical="center"/>
    </xf>
    <xf borderId="0" fillId="0" fontId="32" numFmtId="0" pivotButton="0" quotePrefix="0" xfId="58"/>
    <xf borderId="0" fillId="0" fontId="32" numFmtId="166" pivotButton="0" quotePrefix="0" xfId="58"/>
    <xf borderId="86" fillId="0" fontId="33" numFmtId="166" pivotButton="0" quotePrefix="0" xfId="58"/>
    <xf applyAlignment="1" borderId="86" fillId="0" fontId="74" numFmtId="167" pivotButton="0" quotePrefix="0" xfId="58">
      <alignment horizontal="right" vertical="center"/>
    </xf>
    <xf borderId="0" fillId="0" fontId="59" numFmtId="0" pivotButton="0" quotePrefix="0" xfId="58"/>
    <xf borderId="0" fillId="0" fontId="59" numFmtId="166" pivotButton="0" quotePrefix="0" xfId="58"/>
    <xf applyAlignment="1" borderId="0" fillId="0" fontId="86" numFmtId="0" pivotButton="0" quotePrefix="0" xfId="0">
      <alignment shrinkToFit="1" vertical="center"/>
    </xf>
    <xf applyAlignment="1" borderId="0" fillId="0" fontId="86" numFmtId="38" pivotButton="0" quotePrefix="0" xfId="0">
      <alignment vertical="center"/>
    </xf>
    <xf applyAlignment="1" borderId="0" fillId="0" fontId="33" numFmtId="0" pivotButton="0" quotePrefix="0" xfId="58">
      <alignment horizontal="center" vertical="center"/>
    </xf>
    <xf applyAlignment="1" borderId="0" fillId="0" fontId="73" numFmtId="167" pivotButton="0" quotePrefix="0" xfId="58">
      <alignment horizontal="right" vertical="center"/>
    </xf>
    <xf applyAlignment="1" borderId="0" fillId="0" fontId="74" numFmtId="167" pivotButton="0" quotePrefix="0" xfId="58">
      <alignment horizontal="right" vertical="center"/>
    </xf>
    <xf applyAlignment="1" borderId="0" fillId="0" fontId="85" numFmtId="0" pivotButton="0" quotePrefix="0" xfId="58">
      <alignment horizontal="center"/>
    </xf>
    <xf applyAlignment="1" borderId="0" fillId="0" fontId="77" numFmtId="0" pivotButton="0" quotePrefix="0" xfId="58">
      <alignment horizontal="center" vertical="center"/>
    </xf>
    <xf borderId="0" fillId="0" fontId="81" numFmtId="0" pivotButton="0" quotePrefix="0" xfId="58"/>
    <xf borderId="0" fillId="0" fontId="80" numFmtId="166" pivotButton="0" quotePrefix="0" xfId="58"/>
    <xf applyAlignment="1" borderId="0" fillId="0" fontId="80" numFmtId="14" pivotButton="0" quotePrefix="0" xfId="58">
      <alignment horizontal="center"/>
    </xf>
    <xf borderId="11" fillId="0" fontId="80" numFmtId="0" pivotButton="0" quotePrefix="0" xfId="58"/>
    <xf borderId="12" fillId="0" fontId="80" numFmtId="0" pivotButton="0" quotePrefix="0" xfId="58"/>
    <xf borderId="25" fillId="0" fontId="80" numFmtId="166" pivotButton="0" quotePrefix="0" xfId="58"/>
    <xf borderId="12" fillId="0" fontId="80" numFmtId="166" pivotButton="0" quotePrefix="0" xfId="58"/>
    <xf borderId="13" fillId="0" fontId="80" numFmtId="166" pivotButton="0" quotePrefix="0" xfId="58"/>
    <xf borderId="14" fillId="0" fontId="80" numFmtId="0" pivotButton="0" quotePrefix="0" xfId="58"/>
    <xf borderId="24" fillId="0" fontId="80" numFmtId="0" pivotButton="0" quotePrefix="0" xfId="58"/>
    <xf borderId="15" fillId="0" fontId="80" numFmtId="0" pivotButton="0" quotePrefix="0" xfId="58"/>
    <xf borderId="14" fillId="0" fontId="80" numFmtId="14" pivotButton="0" quotePrefix="0" xfId="57"/>
    <xf borderId="15" fillId="0" fontId="80" numFmtId="166" pivotButton="0" quotePrefix="0" xfId="58"/>
    <xf borderId="14" fillId="0" fontId="80" numFmtId="0" pivotButton="0" quotePrefix="0" xfId="57"/>
    <xf applyAlignment="1" borderId="0" fillId="0" fontId="80" numFmtId="0" pivotButton="0" quotePrefix="0" xfId="58">
      <alignment horizontal="center"/>
    </xf>
    <xf borderId="0" fillId="0" fontId="80" numFmtId="0" pivotButton="0" quotePrefix="0" xfId="57"/>
    <xf borderId="21" fillId="0" fontId="80" numFmtId="0" pivotButton="0" quotePrefix="0" xfId="58"/>
    <xf borderId="17" fillId="0" fontId="80" numFmtId="0" pivotButton="0" quotePrefix="0" xfId="58"/>
    <xf borderId="17" fillId="0" fontId="80" numFmtId="166" pivotButton="0" quotePrefix="0" xfId="58"/>
    <xf borderId="18" fillId="0" fontId="80" numFmtId="166" pivotButton="0" quotePrefix="0" xfId="58"/>
    <xf borderId="19" fillId="0" fontId="80" numFmtId="0" pivotButton="0" quotePrefix="0" xfId="58"/>
    <xf borderId="20" fillId="0" fontId="80" numFmtId="0" pivotButton="0" quotePrefix="0" xfId="58"/>
    <xf borderId="16" fillId="0" fontId="80" numFmtId="0" pivotButton="0" quotePrefix="0" xfId="58"/>
    <xf borderId="17" fillId="0" fontId="68" numFmtId="0" pivotButton="0" quotePrefix="0" xfId="58"/>
    <xf borderId="22" fillId="0" fontId="80" numFmtId="0" pivotButton="0" quotePrefix="0" xfId="58"/>
    <xf borderId="91" fillId="0" fontId="80" numFmtId="0" pivotButton="0" quotePrefix="0" xfId="58"/>
    <xf borderId="23" fillId="0" fontId="80" numFmtId="0" pivotButton="0" quotePrefix="0" xfId="58"/>
    <xf borderId="91" fillId="0" fontId="80" numFmtId="166" pivotButton="0" quotePrefix="0" xfId="58"/>
    <xf borderId="1" fillId="0" fontId="80" numFmtId="166" pivotButton="0" quotePrefix="0" xfId="58"/>
    <xf borderId="93" fillId="0" fontId="60" numFmtId="0" pivotButton="0" quotePrefix="0" xfId="58"/>
    <xf applyAlignment="1" borderId="93" fillId="0" fontId="80" numFmtId="0" pivotButton="0" quotePrefix="0" xfId="58">
      <alignment horizontal="center" vertical="center"/>
    </xf>
    <xf borderId="93" fillId="0" fontId="80" numFmtId="166" pivotButton="0" quotePrefix="0" xfId="58"/>
    <xf applyAlignment="1" borderId="86" fillId="0" fontId="80" numFmtId="0" pivotButton="0" quotePrefix="0" xfId="58">
      <alignment horizontal="center"/>
    </xf>
    <xf borderId="0" fillId="0" fontId="84" numFmtId="165" pivotButton="0" quotePrefix="0" xfId="58"/>
    <xf applyAlignment="1" borderId="94" fillId="0" fontId="63" numFmtId="167" pivotButton="0" quotePrefix="0" xfId="58">
      <alignment horizontal="right" vertical="center"/>
    </xf>
    <xf applyAlignment="1" borderId="0" fillId="0" fontId="63" numFmtId="167" pivotButton="0" quotePrefix="0" xfId="58">
      <alignment horizontal="right" vertical="center"/>
    </xf>
    <xf applyAlignment="1" borderId="0" fillId="0" fontId="80" numFmtId="165" pivotButton="0" quotePrefix="0" xfId="58">
      <alignment horizontal="left"/>
    </xf>
    <xf borderId="0" fillId="0" fontId="80" numFmtId="168" pivotButton="0" quotePrefix="0" xfId="58"/>
    <xf borderId="0" fillId="0" fontId="84" numFmtId="0" pivotButton="0" quotePrefix="0" xfId="58"/>
    <xf applyAlignment="1" borderId="110" fillId="0" fontId="80" numFmtId="0" pivotButton="0" quotePrefix="0" xfId="58">
      <alignment horizontal="center"/>
    </xf>
    <xf applyAlignment="1" borderId="109" fillId="0" fontId="63" numFmtId="167" pivotButton="0" quotePrefix="0" xfId="58">
      <alignment horizontal="right" vertical="center"/>
    </xf>
    <xf borderId="112" fillId="0" fontId="80" numFmtId="0" pivotButton="0" quotePrefix="0" xfId="58"/>
    <xf applyAlignment="1" borderId="113" fillId="0" fontId="80" numFmtId="0" pivotButton="0" quotePrefix="0" xfId="58">
      <alignment horizontal="center"/>
    </xf>
    <xf borderId="22" fillId="0" fontId="63" numFmtId="0" pivotButton="0" quotePrefix="0" xfId="58"/>
    <xf applyAlignment="1" borderId="91" fillId="0" fontId="63" numFmtId="164" pivotButton="0" quotePrefix="0" xfId="62">
      <alignment horizontal="center" vertical="center"/>
    </xf>
    <xf applyAlignment="1" borderId="1" fillId="0" fontId="63" numFmtId="166" pivotButton="0" quotePrefix="0" xfId="58">
      <alignment horizontal="right" vertical="center"/>
    </xf>
    <xf applyAlignment="1" borderId="91" fillId="0" fontId="89" numFmtId="0" pivotButton="0" quotePrefix="0" xfId="0">
      <alignment vertical="center"/>
    </xf>
    <xf applyAlignment="1" borderId="0" fillId="0" fontId="87" numFmtId="0" pivotButton="0" quotePrefix="0" xfId="0">
      <alignment vertical="center"/>
    </xf>
    <xf borderId="0" fillId="0" fontId="87" numFmtId="0" pivotButton="0" quotePrefix="0" xfId="57"/>
    <xf applyAlignment="1" borderId="0" fillId="0" fontId="87" numFmtId="0" pivotButton="0" quotePrefix="0" xfId="57">
      <alignment horizontal="center"/>
    </xf>
    <xf applyAlignment="1" borderId="0" fillId="0" fontId="87" numFmtId="169" pivotButton="0" quotePrefix="0" xfId="1">
      <alignment horizontal="center"/>
    </xf>
    <xf applyAlignment="1" borderId="0" fillId="0" fontId="87" numFmtId="170" pivotButton="0" quotePrefix="0" xfId="1">
      <alignment horizontal="center" vertical="center"/>
    </xf>
    <xf applyAlignment="1" borderId="0" fillId="0" fontId="87" numFmtId="169" pivotButton="0" quotePrefix="0" xfId="1">
      <alignment horizontal="left" vertical="center"/>
    </xf>
    <xf applyAlignment="1" borderId="0" fillId="0" fontId="87" numFmtId="169" pivotButton="0" quotePrefix="0" xfId="1">
      <alignment horizontal="right"/>
    </xf>
    <xf borderId="0" fillId="0" fontId="87" numFmtId="171" pivotButton="0" quotePrefix="0" xfId="57"/>
    <xf applyAlignment="1" borderId="0" fillId="0" fontId="87" numFmtId="0" pivotButton="0" quotePrefix="0" xfId="2">
      <alignment horizontal="center"/>
    </xf>
    <xf borderId="0" fillId="0" fontId="87" numFmtId="169" pivotButton="0" quotePrefix="0" xfId="1"/>
    <xf applyAlignment="1" borderId="0" fillId="0" fontId="87" numFmtId="170" pivotButton="0" quotePrefix="0" xfId="1">
      <alignment horizontal="right"/>
    </xf>
    <xf applyAlignment="1" borderId="0" fillId="0" fontId="87" numFmtId="0" pivotButton="0" quotePrefix="0" xfId="2">
      <alignment horizontal="left" vertical="center"/>
    </xf>
    <xf borderId="0" fillId="0" fontId="87" numFmtId="0" pivotButton="0" quotePrefix="0" xfId="2"/>
    <xf applyAlignment="1" borderId="0" fillId="0" fontId="87" numFmtId="0" pivotButton="0" quotePrefix="0" xfId="2">
      <alignment horizontal="center" shrinkToFit="1"/>
    </xf>
    <xf applyAlignment="1" borderId="0" fillId="0" fontId="87" numFmtId="49" pivotButton="0" quotePrefix="0" xfId="1">
      <alignment horizontal="right"/>
    </xf>
    <xf applyAlignment="1" borderId="0" fillId="0" fontId="87" numFmtId="49" pivotButton="0" quotePrefix="0" xfId="1">
      <alignment horizontal="center"/>
    </xf>
    <xf applyAlignment="1" borderId="0" fillId="0" fontId="90" numFmtId="0" pivotButton="0" quotePrefix="0" xfId="2">
      <alignment horizontal="center"/>
    </xf>
    <xf applyAlignment="1" borderId="96" fillId="0" fontId="90" numFmtId="169" pivotButton="0" quotePrefix="0" xfId="1">
      <alignment shrinkToFit="1"/>
    </xf>
    <xf applyAlignment="1" borderId="96" fillId="0" fontId="90" numFmtId="170" pivotButton="0" quotePrefix="0" xfId="1">
      <alignment horizontal="center" shrinkToFit="1"/>
    </xf>
    <xf applyAlignment="1" borderId="86" fillId="0" fontId="87" numFmtId="169" pivotButton="0" quotePrefix="0" xfId="1">
      <alignment horizontal="center"/>
    </xf>
    <xf applyAlignment="1" borderId="86" fillId="0" fontId="87" numFmtId="172" pivotButton="0" quotePrefix="0" xfId="3">
      <alignment horizontal="center"/>
    </xf>
    <xf applyAlignment="1" borderId="86" fillId="0" fontId="87" numFmtId="0" pivotButton="0" quotePrefix="0" xfId="3">
      <alignment horizontal="center"/>
    </xf>
    <xf applyAlignment="1" borderId="86" fillId="0" fontId="87" numFmtId="173" pivotButton="0" quotePrefix="0" xfId="0">
      <alignment horizontal="right" vertical="center" wrapText="1"/>
    </xf>
    <xf applyAlignment="1" borderId="86" fillId="0" fontId="90" numFmtId="174" pivotButton="0" quotePrefix="0" xfId="57">
      <alignment horizontal="center" shrinkToFit="1" vertical="center"/>
    </xf>
    <xf applyAlignment="1" borderId="0" fillId="0" fontId="87" numFmtId="0" pivotButton="0" quotePrefix="0" xfId="0">
      <alignment horizontal="center" vertical="center"/>
    </xf>
    <xf applyAlignment="1" borderId="0" fillId="0" fontId="91" numFmtId="175" pivotButton="0" quotePrefix="0" xfId="0">
      <alignment horizontal="center" vertical="center"/>
    </xf>
    <xf applyAlignment="1" borderId="0" fillId="0" fontId="87" numFmtId="174" pivotButton="0" quotePrefix="0" xfId="0">
      <alignment vertical="center"/>
    </xf>
    <xf applyAlignment="1" borderId="0" fillId="0" fontId="87" numFmtId="174" pivotButton="0" quotePrefix="0" xfId="0">
      <alignment horizontal="center" vertical="center"/>
    </xf>
    <xf applyAlignment="1" borderId="0" fillId="0" fontId="87" numFmtId="176" pivotButton="0" quotePrefix="0" xfId="0">
      <alignment vertical="center"/>
    </xf>
    <xf applyAlignment="1" borderId="0" fillId="0" fontId="87" numFmtId="177" pivotButton="0" quotePrefix="0" xfId="0">
      <alignment vertical="center"/>
    </xf>
    <xf applyAlignment="1" borderId="0" fillId="0" fontId="87" numFmtId="178" pivotButton="0" quotePrefix="0" xfId="0">
      <alignment vertical="center"/>
    </xf>
    <xf applyAlignment="1" borderId="0" fillId="0" fontId="87" numFmtId="179" pivotButton="0" quotePrefix="0" xfId="0">
      <alignment vertical="center"/>
    </xf>
    <xf applyAlignment="1" borderId="0" fillId="0" fontId="87" numFmtId="165" pivotButton="0" quotePrefix="0" xfId="0">
      <alignment horizontal="left" vertical="center"/>
    </xf>
    <xf borderId="0" fillId="0" fontId="83" numFmtId="166" pivotButton="0" quotePrefix="0" xfId="58"/>
    <xf applyAlignment="1" borderId="96" fillId="0" fontId="90" numFmtId="169" pivotButton="0" quotePrefix="0" xfId="1">
      <alignment horizontal="center" shrinkToFit="1"/>
    </xf>
    <xf borderId="0" fillId="0" fontId="85" numFmtId="166" pivotButton="0" quotePrefix="0" xfId="58"/>
    <xf applyAlignment="1" borderId="86" fillId="0" fontId="90" numFmtId="180" pivotButton="0" quotePrefix="0" xfId="57">
      <alignment horizontal="right" vertical="center"/>
    </xf>
    <xf applyAlignment="1" borderId="86" fillId="0" fontId="90" numFmtId="167" pivotButton="0" quotePrefix="0" xfId="57">
      <alignment horizontal="right" vertical="center"/>
    </xf>
    <xf applyAlignment="1" borderId="86" fillId="0" fontId="90" numFmtId="179" pivotButton="0" quotePrefix="0" xfId="57">
      <alignment horizontal="right" vertical="center"/>
    </xf>
    <xf applyAlignment="1" borderId="86" fillId="0" fontId="87" numFmtId="0" pivotButton="0" quotePrefix="0" xfId="122">
      <alignment horizontal="right" vertical="center"/>
    </xf>
    <xf applyAlignment="1" borderId="0" fillId="24" fontId="55" numFmtId="165" pivotButton="0" quotePrefix="0" xfId="0">
      <alignment vertical="center"/>
    </xf>
    <xf applyAlignment="1" borderId="0" fillId="24" fontId="60" numFmtId="164" pivotButton="0" quotePrefix="0" xfId="62">
      <alignment shrinkToFit="1" vertical="center"/>
    </xf>
    <xf applyAlignment="1" borderId="0" fillId="24" fontId="60" numFmtId="164" pivotButton="0" quotePrefix="0" xfId="62">
      <alignment vertical="center"/>
    </xf>
    <xf borderId="0" fillId="0" fontId="64" numFmtId="181" pivotButton="0" quotePrefix="0" xfId="58"/>
    <xf applyAlignment="1" borderId="0" fillId="0" fontId="87" numFmtId="182" pivotButton="0" quotePrefix="0" xfId="0">
      <alignment vertical="center"/>
    </xf>
    <xf applyAlignment="1" borderId="0" fillId="0" fontId="55" numFmtId="38" pivotButton="0" quotePrefix="0" xfId="0">
      <alignment vertical="center"/>
    </xf>
    <xf applyAlignment="1" borderId="0" fillId="24" fontId="93" numFmtId="0" pivotButton="0" quotePrefix="0" xfId="0">
      <alignment vertical="center"/>
    </xf>
    <xf applyAlignment="1" borderId="0" fillId="24" fontId="52" numFmtId="164" pivotButton="0" quotePrefix="0" xfId="0">
      <alignment vertical="center"/>
    </xf>
    <xf applyAlignment="1" borderId="114" fillId="0" fontId="55" numFmtId="38" pivotButton="0" quotePrefix="0" xfId="0">
      <alignment vertical="center"/>
    </xf>
    <xf applyAlignment="1" borderId="115" fillId="0" fontId="55" numFmtId="38" pivotButton="0" quotePrefix="0" xfId="0">
      <alignment vertical="center"/>
    </xf>
    <xf applyAlignment="1" borderId="116" fillId="0" fontId="55" numFmtId="38" pivotButton="0" quotePrefix="0" xfId="0">
      <alignment vertical="center"/>
    </xf>
    <xf applyAlignment="1" borderId="117" fillId="0" fontId="55" numFmtId="38" pivotButton="0" quotePrefix="0" xfId="0">
      <alignment vertical="center"/>
    </xf>
    <xf applyAlignment="1" borderId="116" fillId="0" fontId="55" numFmtId="0" pivotButton="0" quotePrefix="0" xfId="0">
      <alignment vertical="center"/>
    </xf>
    <xf applyAlignment="1" borderId="117" fillId="0" fontId="55" numFmtId="0" pivotButton="0" quotePrefix="0" xfId="0">
      <alignment vertical="center"/>
    </xf>
    <xf applyAlignment="1" borderId="24" fillId="0" fontId="55" numFmtId="0" pivotButton="0" quotePrefix="0" xfId="0">
      <alignment vertical="center"/>
    </xf>
    <xf applyAlignment="1" borderId="116" fillId="0" fontId="53" numFmtId="0" pivotButton="0" quotePrefix="0" xfId="0">
      <alignment vertical="center"/>
    </xf>
    <xf applyAlignment="1" borderId="117" fillId="0" fontId="53" numFmtId="0" pivotButton="0" quotePrefix="0" xfId="0">
      <alignment vertical="center"/>
    </xf>
    <xf applyAlignment="1" borderId="118" fillId="0" fontId="55" numFmtId="38" pivotButton="0" quotePrefix="0" xfId="0">
      <alignment vertical="center"/>
    </xf>
    <xf applyAlignment="1" borderId="95" fillId="0" fontId="55" numFmtId="38" pivotButton="0" quotePrefix="0" xfId="0">
      <alignment vertical="center"/>
    </xf>
    <xf applyAlignment="1" borderId="119" fillId="0" fontId="55" numFmtId="38" pivotButton="0" quotePrefix="0" xfId="0">
      <alignment vertical="center"/>
    </xf>
    <xf applyAlignment="1" borderId="0" fillId="24" fontId="96" numFmtId="165" pivotButton="0" quotePrefix="0" xfId="0">
      <alignment vertical="center"/>
    </xf>
    <xf applyAlignment="1" borderId="0" fillId="24" fontId="52" numFmtId="38" pivotButton="0" quotePrefix="0" xfId="0">
      <alignment vertical="center"/>
    </xf>
    <xf applyAlignment="1" borderId="0" fillId="24" fontId="55" numFmtId="38" pivotButton="0" quotePrefix="0" xfId="0">
      <alignment vertical="center"/>
    </xf>
    <xf applyAlignment="1" borderId="97" fillId="0" fontId="55" numFmtId="0" pivotButton="0" quotePrefix="0" xfId="0">
      <alignment horizontal="center" vertical="center"/>
    </xf>
    <xf applyAlignment="1" borderId="95" fillId="0" fontId="55" numFmtId="0" pivotButton="0" quotePrefix="0" xfId="0">
      <alignment horizontal="center" vertical="center"/>
    </xf>
    <xf applyAlignment="1" borderId="0" fillId="0" fontId="55" numFmtId="164" pivotButton="0" quotePrefix="0" xfId="62">
      <alignment horizontal="center" vertical="center"/>
    </xf>
    <xf applyAlignment="1" borderId="0" fillId="24" fontId="52" numFmtId="164" pivotButton="0" quotePrefix="0" xfId="0">
      <alignment vertical="center"/>
    </xf>
    <xf applyAlignment="1" borderId="0" fillId="24" fontId="52" numFmtId="0" pivotButton="0" quotePrefix="0" xfId="0">
      <alignment vertical="center"/>
    </xf>
    <xf applyAlignment="1" borderId="24" fillId="0" fontId="55" numFmtId="0" pivotButton="0" quotePrefix="0" xfId="0">
      <alignment horizontal="center" vertical="center"/>
    </xf>
    <xf applyAlignment="1" borderId="0" fillId="0" fontId="55" numFmtId="0" pivotButton="0" quotePrefix="0" xfId="0">
      <alignment horizontal="center" vertical="center"/>
    </xf>
    <xf applyAlignment="1" borderId="24" fillId="0" fontId="53" numFmtId="0" pivotButton="0" quotePrefix="0" xfId="0">
      <alignment horizontal="center" vertical="center"/>
    </xf>
    <xf applyAlignment="1" borderId="0" fillId="0" fontId="53" numFmtId="0" pivotButton="0" quotePrefix="0" xfId="0">
      <alignment horizontal="center" vertical="center"/>
    </xf>
    <xf applyAlignment="1" borderId="23" fillId="24" fontId="52" numFmtId="0" pivotButton="0" quotePrefix="0" xfId="0">
      <alignment horizontal="center" vertical="center"/>
    </xf>
    <xf applyAlignment="1" borderId="91" fillId="24" fontId="52" numFmtId="0" pivotButton="0" quotePrefix="0" xfId="0">
      <alignment horizontal="center" vertical="center"/>
    </xf>
    <xf applyAlignment="1" borderId="23" fillId="24" fontId="95" numFmtId="0" pivotButton="0" quotePrefix="0" xfId="0">
      <alignment horizontal="center" vertical="center"/>
    </xf>
    <xf applyAlignment="1" borderId="91" fillId="24" fontId="95" numFmtId="0" pivotButton="0" quotePrefix="0" xfId="0">
      <alignment horizontal="center" vertical="center"/>
    </xf>
    <xf applyAlignment="1" borderId="0" fillId="24" fontId="82" numFmtId="0" pivotButton="0" quotePrefix="0" xfId="0">
      <alignment horizontal="right" vertical="center"/>
    </xf>
    <xf applyAlignment="1" borderId="0" fillId="24" fontId="55" numFmtId="0" pivotButton="0" quotePrefix="0" xfId="0">
      <alignment horizontal="left" vertical="center" wrapText="1"/>
    </xf>
    <xf applyAlignment="1" borderId="0" fillId="24" fontId="75" numFmtId="0" pivotButton="0" quotePrefix="0" xfId="0">
      <alignment horizontal="center" vertical="center"/>
    </xf>
    <xf applyAlignment="1" borderId="91" fillId="24" fontId="75" numFmtId="0" pivotButton="0" quotePrefix="0" xfId="0">
      <alignment horizontal="center" vertical="center"/>
    </xf>
    <xf applyAlignment="1" borderId="0" fillId="24" fontId="55" numFmtId="0" pivotButton="0" quotePrefix="0" xfId="0">
      <alignment vertical="center"/>
    </xf>
    <xf applyAlignment="1" borderId="0" fillId="24" fontId="92" numFmtId="0" pivotButton="0" quotePrefix="0" xfId="0">
      <alignment vertical="center"/>
    </xf>
    <xf applyAlignment="1" borderId="0" fillId="24" fontId="57" numFmtId="0" pivotButton="0" quotePrefix="0" xfId="0">
      <alignment vertical="center"/>
    </xf>
    <xf applyAlignment="1" borderId="0" fillId="24" fontId="55" numFmtId="171" pivotButton="0" quotePrefix="0" xfId="0">
      <alignment horizontal="left" vertical="center"/>
    </xf>
    <xf applyAlignment="1" borderId="0" fillId="24" fontId="54" numFmtId="0" pivotButton="0" quotePrefix="0" xfId="0">
      <alignment horizontal="left" vertical="center"/>
    </xf>
    <xf applyAlignment="1" borderId="0" fillId="24" fontId="55" numFmtId="0" pivotButton="0" quotePrefix="0" xfId="0">
      <alignment horizontal="left" vertical="center"/>
    </xf>
    <xf applyAlignment="1" borderId="0" fillId="24" fontId="55" numFmtId="49" pivotButton="0" quotePrefix="0" xfId="0">
      <alignment vertical="center"/>
    </xf>
    <xf applyAlignment="1" borderId="0" fillId="24" fontId="55" numFmtId="0" pivotButton="0" quotePrefix="0" xfId="0">
      <alignment horizontal="center" vertical="center"/>
    </xf>
    <xf applyAlignment="1" borderId="0" fillId="0" fontId="55" numFmtId="0" pivotButton="0" quotePrefix="0" xfId="0">
      <alignment vertical="center"/>
    </xf>
    <xf applyAlignment="1" borderId="0" fillId="0" fontId="55" numFmtId="0" pivotButton="0" quotePrefix="0" xfId="0">
      <alignment horizontal="left" vertical="top" wrapText="1"/>
    </xf>
    <xf applyAlignment="1" borderId="0" fillId="0" fontId="86" numFmtId="164" pivotButton="0" quotePrefix="0" xfId="0">
      <alignment horizontal="right" indent="1" vertical="center"/>
    </xf>
    <xf applyAlignment="1" borderId="0" fillId="0" fontId="86" numFmtId="0" pivotButton="0" quotePrefix="0" xfId="0">
      <alignment horizontal="right" indent="1" vertical="center"/>
    </xf>
    <xf applyAlignment="1" borderId="25" fillId="0" fontId="55" numFmtId="0" pivotButton="0" quotePrefix="0" xfId="0">
      <alignment horizontal="center" vertical="center"/>
    </xf>
    <xf applyAlignment="1" borderId="12" fillId="0" fontId="55" numFmtId="0" pivotButton="0" quotePrefix="0" xfId="0">
      <alignment horizontal="center" vertical="center"/>
    </xf>
    <xf applyAlignment="1" borderId="0" fillId="0" fontId="77" numFmtId="0" pivotButton="0" quotePrefix="0" xfId="58">
      <alignment horizontal="center" vertical="center"/>
    </xf>
    <xf applyAlignment="1" borderId="91" fillId="0" fontId="77" numFmtId="0" pivotButton="0" quotePrefix="0" xfId="58">
      <alignment horizontal="center"/>
    </xf>
    <xf applyAlignment="1" borderId="0" fillId="0" fontId="33" numFmtId="0" pivotButton="0" quotePrefix="0" xfId="58">
      <alignment horizontal="center" vertical="center"/>
    </xf>
    <xf applyAlignment="1" borderId="98" fillId="0" fontId="33" numFmtId="0" pivotButton="0" quotePrefix="0" xfId="58">
      <alignment horizontal="center"/>
    </xf>
    <xf applyAlignment="1" borderId="111" fillId="0" fontId="56" numFmtId="0" pivotButton="0" quotePrefix="0" xfId="58">
      <alignment horizontal="center"/>
    </xf>
    <xf applyAlignment="1" borderId="86" fillId="0" fontId="87" numFmtId="0" pivotButton="0" quotePrefix="0" xfId="2">
      <alignment horizontal="center" vertical="center"/>
    </xf>
    <xf applyAlignment="1" borderId="86" fillId="0" fontId="90" numFmtId="0" pivotButton="0" quotePrefix="0" xfId="57">
      <alignment horizontal="center" vertical="center"/>
    </xf>
    <xf applyAlignment="1" borderId="110" fillId="0" fontId="87" numFmtId="0" pivotButton="0" quotePrefix="0" xfId="0">
      <alignment horizontal="center" vertical="center"/>
    </xf>
    <xf applyAlignment="1" borderId="86" fillId="0" fontId="87" numFmtId="0" pivotButton="0" quotePrefix="0" xfId="0">
      <alignment horizontal="center" vertical="center"/>
    </xf>
    <xf applyAlignment="1" borderId="96" fillId="0" fontId="90" numFmtId="169" pivotButton="0" quotePrefix="0" xfId="1">
      <alignment horizontal="center" shrinkToFit="1"/>
    </xf>
    <xf applyAlignment="1" borderId="96" fillId="0" fontId="90" numFmtId="0" pivotButton="0" quotePrefix="0" xfId="2">
      <alignment horizontal="center" shrinkToFit="1"/>
    </xf>
    <xf applyAlignment="1" borderId="86" fillId="0" fontId="87" numFmtId="169" pivotButton="0" quotePrefix="0" xfId="1">
      <alignment horizontal="center" shrinkToFit="1"/>
    </xf>
    <xf applyAlignment="1" borderId="86" fillId="0" fontId="90" numFmtId="169" pivotButton="0" quotePrefix="0" xfId="1">
      <alignment horizontal="center" vertical="center"/>
    </xf>
    <xf applyAlignment="1" borderId="86" fillId="0" fontId="90" numFmtId="169" pivotButton="0" quotePrefix="0" xfId="1">
      <alignment horizontal="center"/>
    </xf>
    <xf applyAlignment="1" borderId="86" fillId="0" fontId="90" numFmtId="0" pivotButton="0" quotePrefix="0" xfId="2">
      <alignment horizontal="center" shrinkToFit="1" vertical="center"/>
    </xf>
    <xf applyAlignment="1" borderId="86" fillId="0" fontId="90" numFmtId="169" pivotButton="0" quotePrefix="0" xfId="1">
      <alignment horizontal="center" shrinkToFit="1" vertical="center"/>
    </xf>
    <xf applyAlignment="1" borderId="86" fillId="0" fontId="90" numFmtId="170" pivotButton="0" quotePrefix="0" xfId="1">
      <alignment horizontal="center" vertical="center"/>
    </xf>
    <xf applyAlignment="1" borderId="0" fillId="0" fontId="90" numFmtId="0" pivotButton="0" quotePrefix="0" xfId="57">
      <alignment horizontal="center" vertical="center"/>
    </xf>
    <xf applyAlignment="1" borderId="0" fillId="0" fontId="87" numFmtId="0" pivotButton="0" quotePrefix="0" xfId="2">
      <alignment horizontal="right"/>
    </xf>
    <xf applyAlignment="1" borderId="0" fillId="0" fontId="87" numFmtId="165" pivotButton="0" quotePrefix="0" xfId="1">
      <alignment horizontal="center"/>
    </xf>
    <xf applyAlignment="1" borderId="0" fillId="0" fontId="87" numFmtId="165" pivotButton="0" quotePrefix="0" xfId="0">
      <alignment horizontal="left" vertical="center"/>
    </xf>
    <xf applyAlignment="1" borderId="0" fillId="0" fontId="87" numFmtId="171" pivotButton="0" quotePrefix="0" xfId="57">
      <alignment horizontal="center"/>
    </xf>
    <xf applyAlignment="1" borderId="0" fillId="24" fontId="55" numFmtId="0" pivotButton="0" quotePrefix="0" xfId="0">
      <alignment horizontal="left" vertical="top" wrapText="1"/>
    </xf>
    <xf applyAlignment="1" borderId="12" fillId="24" fontId="57" numFmtId="0" pivotButton="0" quotePrefix="0" xfId="0">
      <alignment vertical="center"/>
    </xf>
    <xf borderId="0" fillId="0" fontId="0" numFmtId="0" pivotButton="0" quotePrefix="0" xfId="0"/>
    <xf borderId="91" fillId="0" fontId="0" numFmtId="0" pivotButton="0" quotePrefix="0" xfId="0"/>
    <xf applyAlignment="1" borderId="0" fillId="24" fontId="55" numFmtId="171" pivotButton="0" quotePrefix="0" xfId="0">
      <alignment horizontal="left" vertical="center"/>
    </xf>
    <xf applyAlignment="1" borderId="0" fillId="24" fontId="60" numFmtId="164" pivotButton="0" quotePrefix="0" xfId="62">
      <alignment shrinkToFit="1" vertical="center"/>
    </xf>
    <xf applyAlignment="1" borderId="0" fillId="24" fontId="55" numFmtId="164" pivotButton="0" quotePrefix="0" xfId="0">
      <alignment vertical="center"/>
    </xf>
    <xf applyAlignment="1" borderId="0" fillId="0" fontId="86" numFmtId="164" pivotButton="0" quotePrefix="0" xfId="0">
      <alignment horizontal="right" indent="1" vertical="center"/>
    </xf>
    <xf borderId="12" fillId="0" fontId="0" numFmtId="0" pivotButton="0" quotePrefix="0" xfId="0"/>
    <xf borderId="0" fillId="0" fontId="0" numFmtId="2" pivotButton="0" quotePrefix="0" xfId="0"/>
    <xf applyAlignment="1" borderId="116" fillId="0" fontId="55" numFmtId="1" pivotButton="0" quotePrefix="0" xfId="0">
      <alignment vertical="center"/>
    </xf>
    <xf applyAlignment="1" borderId="24" fillId="0" fontId="55" numFmtId="3" pivotButton="0" quotePrefix="0" xfId="0">
      <alignment horizontal="center" vertical="center"/>
    </xf>
    <xf applyAlignment="1" borderId="116" fillId="0" fontId="53" numFmtId="1" pivotButton="0" quotePrefix="0" xfId="0">
      <alignment vertical="center"/>
    </xf>
    <xf applyAlignment="1" borderId="24" fillId="0" fontId="53" numFmtId="3" pivotButton="0" quotePrefix="0" xfId="0">
      <alignment horizontal="center" vertical="center"/>
    </xf>
    <xf borderId="95" fillId="0" fontId="0" numFmtId="0" pivotButton="0" quotePrefix="0" xfId="0"/>
    <xf applyAlignment="1" borderId="0" fillId="0" fontId="55" numFmtId="164" pivotButton="0" quotePrefix="0" xfId="62">
      <alignment horizontal="center" vertical="center"/>
    </xf>
    <xf applyAlignment="1" borderId="0" fillId="24" fontId="96" numFmtId="165" pivotButton="0" quotePrefix="0" xfId="0">
      <alignment vertical="center"/>
    </xf>
    <xf applyAlignment="1" borderId="0" fillId="24" fontId="52" numFmtId="164" pivotButton="0" quotePrefix="0" xfId="0">
      <alignment vertical="center"/>
    </xf>
    <xf applyAlignment="1" borderId="0" fillId="24" fontId="55" numFmtId="165" pivotButton="0" quotePrefix="0" xfId="0">
      <alignment vertical="center"/>
    </xf>
    <xf applyAlignment="1" borderId="0" fillId="24" fontId="60" numFmtId="164" pivotButton="0" quotePrefix="0" xfId="62">
      <alignment vertical="center"/>
    </xf>
    <xf borderId="0" fillId="0" fontId="80" numFmtId="166" pivotButton="0" quotePrefix="0" xfId="58"/>
    <xf borderId="0" fillId="0" fontId="80" numFmtId="165" pivotButton="0" quotePrefix="0" xfId="58"/>
    <xf borderId="25" fillId="0" fontId="80" numFmtId="166" pivotButton="0" quotePrefix="0" xfId="58"/>
    <xf borderId="12" fillId="0" fontId="80" numFmtId="166" pivotButton="0" quotePrefix="0" xfId="58"/>
    <xf borderId="13" fillId="0" fontId="80" numFmtId="166" pivotButton="0" quotePrefix="0" xfId="58"/>
    <xf borderId="15" fillId="0" fontId="80" numFmtId="166" pivotButton="0" quotePrefix="0" xfId="58"/>
    <xf borderId="17" fillId="0" fontId="80" numFmtId="166" pivotButton="0" quotePrefix="0" xfId="58"/>
    <xf borderId="18" fillId="0" fontId="80" numFmtId="166" pivotButton="0" quotePrefix="0" xfId="58"/>
    <xf borderId="91" fillId="0" fontId="80" numFmtId="166" pivotButton="0" quotePrefix="0" xfId="58"/>
    <xf borderId="1" fillId="0" fontId="80" numFmtId="166" pivotButton="0" quotePrefix="0" xfId="58"/>
    <xf borderId="93" fillId="0" fontId="80" numFmtId="166" pivotButton="0" quotePrefix="0" xfId="58"/>
    <xf borderId="0" fillId="0" fontId="84" numFmtId="165" pivotButton="0" quotePrefix="0" xfId="58"/>
    <xf borderId="125" fillId="0" fontId="97" numFmtId="0" pivotButton="0" quotePrefix="0" xfId="0"/>
    <xf applyAlignment="1" borderId="91" fillId="0" fontId="63" numFmtId="164" pivotButton="0" quotePrefix="0" xfId="62">
      <alignment horizontal="center" vertical="center"/>
    </xf>
    <xf applyAlignment="1" borderId="1" fillId="0" fontId="63" numFmtId="166" pivotButton="0" quotePrefix="0" xfId="58">
      <alignment horizontal="right" vertical="center"/>
    </xf>
    <xf applyAlignment="1" borderId="109" fillId="0" fontId="63" numFmtId="167" pivotButton="0" quotePrefix="0" xfId="58">
      <alignment horizontal="right" vertical="center"/>
    </xf>
    <xf applyAlignment="1" borderId="94" fillId="0" fontId="63" numFmtId="167" pivotButton="0" quotePrefix="0" xfId="58">
      <alignment horizontal="right" vertical="center"/>
    </xf>
    <xf applyAlignment="1" borderId="0" fillId="0" fontId="63" numFmtId="167" pivotButton="0" quotePrefix="0" xfId="58">
      <alignment horizontal="right" vertical="center"/>
    </xf>
    <xf applyAlignment="1" borderId="0" fillId="0" fontId="80" numFmtId="165" pivotButton="0" quotePrefix="0" xfId="58">
      <alignment horizontal="left"/>
    </xf>
    <xf borderId="0" fillId="0" fontId="80" numFmtId="168" pivotButton="0" quotePrefix="0" xfId="58"/>
    <xf borderId="0" fillId="0" fontId="83" numFmtId="166" pivotButton="0" quotePrefix="0" xfId="58"/>
    <xf borderId="0" fillId="0" fontId="85" numFmtId="166" pivotButton="0" quotePrefix="0" xfId="58"/>
    <xf borderId="0" fillId="0" fontId="64" numFmtId="166" pivotButton="0" quotePrefix="0" xfId="58"/>
    <xf borderId="25" fillId="0" fontId="64" numFmtId="166" pivotButton="0" quotePrefix="0" xfId="58"/>
    <xf borderId="12" fillId="0" fontId="64" numFmtId="166" pivotButton="0" quotePrefix="0" xfId="58"/>
    <xf borderId="13" fillId="0" fontId="64" numFmtId="166" pivotButton="0" quotePrefix="0" xfId="58"/>
    <xf borderId="15" fillId="0" fontId="64" numFmtId="166" pivotButton="0" quotePrefix="0" xfId="58"/>
    <xf borderId="0" fillId="0" fontId="68" numFmtId="165" pivotButton="0" quotePrefix="0" xfId="58"/>
    <xf borderId="17" fillId="0" fontId="64" numFmtId="166" pivotButton="0" quotePrefix="0" xfId="58"/>
    <xf borderId="18" fillId="0" fontId="64" numFmtId="166" pivotButton="0" quotePrefix="0" xfId="58"/>
    <xf borderId="91" fillId="0" fontId="64" numFmtId="166" pivotButton="0" quotePrefix="0" xfId="58"/>
    <xf borderId="1" fillId="0" fontId="64" numFmtId="166" pivotButton="0" quotePrefix="0" xfId="58"/>
    <xf borderId="93" fillId="0" fontId="64" numFmtId="166" pivotButton="0" quotePrefix="0" xfId="58"/>
    <xf borderId="98" fillId="0" fontId="0" numFmtId="0" pivotButton="0" quotePrefix="0" xfId="0"/>
    <xf applyAlignment="1" borderId="98" fillId="0" fontId="63" numFmtId="164" pivotButton="0" quotePrefix="0" xfId="62">
      <alignment horizontal="center" vertical="center"/>
    </xf>
    <xf applyAlignment="1" borderId="98" fillId="0" fontId="63" numFmtId="166" pivotButton="0" quotePrefix="0" xfId="58">
      <alignment horizontal="right" vertical="center"/>
    </xf>
    <xf applyAlignment="1" borderId="86" fillId="0" fontId="73" numFmtId="167" pivotButton="0" quotePrefix="0" xfId="58">
      <alignment horizontal="right" vertical="center"/>
    </xf>
    <xf applyAlignment="1" borderId="0" fillId="0" fontId="73" numFmtId="167" pivotButton="0" quotePrefix="0" xfId="58">
      <alignment horizontal="right" vertical="center"/>
    </xf>
    <xf borderId="111" fillId="0" fontId="0" numFmtId="0" pivotButton="0" quotePrefix="0" xfId="0"/>
    <xf borderId="0" fillId="0" fontId="32" numFmtId="166" pivotButton="0" quotePrefix="0" xfId="58"/>
    <xf borderId="86" fillId="0" fontId="33" numFmtId="166" pivotButton="0" quotePrefix="0" xfId="58"/>
    <xf applyAlignment="1" borderId="86" fillId="0" fontId="74" numFmtId="167" pivotButton="0" quotePrefix="0" xfId="58">
      <alignment horizontal="right" vertical="center"/>
    </xf>
    <xf applyAlignment="1" borderId="0" fillId="0" fontId="74" numFmtId="167" pivotButton="0" quotePrefix="0" xfId="58">
      <alignment horizontal="right" vertical="center"/>
    </xf>
    <xf borderId="0" fillId="0" fontId="59" numFmtId="166" pivotButton="0" quotePrefix="0" xfId="58"/>
    <xf borderId="0" fillId="0" fontId="64" numFmtId="181" pivotButton="0" quotePrefix="0" xfId="58"/>
    <xf applyAlignment="1" borderId="0" fillId="0" fontId="87" numFmtId="165" pivotButton="0" quotePrefix="0" xfId="0">
      <alignment horizontal="left" vertical="center"/>
    </xf>
    <xf applyAlignment="1" borderId="0" fillId="0" fontId="87" numFmtId="169" pivotButton="0" quotePrefix="0" xfId="1">
      <alignment horizontal="center"/>
    </xf>
    <xf applyAlignment="1" borderId="0" fillId="0" fontId="87" numFmtId="165" pivotButton="0" quotePrefix="0" xfId="1">
      <alignment horizontal="center"/>
    </xf>
    <xf applyAlignment="1" borderId="0" fillId="0" fontId="87" numFmtId="170" pivotButton="0" quotePrefix="0" xfId="1">
      <alignment horizontal="center" vertical="center"/>
    </xf>
    <xf applyAlignment="1" borderId="0" fillId="0" fontId="87" numFmtId="169" pivotButton="0" quotePrefix="0" xfId="1">
      <alignment horizontal="left" vertical="center"/>
    </xf>
    <xf applyAlignment="1" borderId="0" fillId="0" fontId="87" numFmtId="169" pivotButton="0" quotePrefix="0" xfId="1">
      <alignment horizontal="right"/>
    </xf>
    <xf borderId="0" fillId="0" fontId="87" numFmtId="171" pivotButton="0" quotePrefix="0" xfId="57"/>
    <xf applyAlignment="1" borderId="0" fillId="0" fontId="87" numFmtId="171" pivotButton="0" quotePrefix="0" xfId="57">
      <alignment horizontal="center"/>
    </xf>
    <xf borderId="0" fillId="0" fontId="87" numFmtId="169" pivotButton="0" quotePrefix="0" xfId="1"/>
    <xf applyAlignment="1" borderId="0" fillId="0" fontId="87" numFmtId="170" pivotButton="0" quotePrefix="0" xfId="1">
      <alignment horizontal="right"/>
    </xf>
    <xf borderId="123" fillId="0" fontId="0" numFmtId="0" pivotButton="0" quotePrefix="0" xfId="0"/>
    <xf applyAlignment="1" borderId="96" fillId="0" fontId="90" numFmtId="169" pivotButton="0" quotePrefix="0" xfId="1">
      <alignment shrinkToFit="1"/>
    </xf>
    <xf applyAlignment="1" borderId="96" fillId="0" fontId="90" numFmtId="170" pivotButton="0" quotePrefix="0" xfId="1">
      <alignment horizontal="center" shrinkToFit="1"/>
    </xf>
    <xf applyAlignment="1" borderId="96" fillId="0" fontId="90" numFmtId="169" pivotButton="0" quotePrefix="0" xfId="1">
      <alignment horizontal="center" shrinkToFit="1"/>
    </xf>
    <xf borderId="122" fillId="0" fontId="0" numFmtId="0" pivotButton="0" quotePrefix="0" xfId="0"/>
    <xf applyAlignment="1" borderId="86" fillId="0" fontId="90" numFmtId="169" pivotButton="0" quotePrefix="0" xfId="1">
      <alignment horizontal="center" shrinkToFit="1" vertical="center"/>
    </xf>
    <xf applyAlignment="1" borderId="86" fillId="0" fontId="90" numFmtId="170" pivotButton="0" quotePrefix="0" xfId="1">
      <alignment horizontal="center" vertical="center"/>
    </xf>
    <xf applyAlignment="1" borderId="86" fillId="0" fontId="90" numFmtId="169" pivotButton="0" quotePrefix="0" xfId="1">
      <alignment horizontal="center" vertical="center"/>
    </xf>
    <xf applyAlignment="1" borderId="86" fillId="0" fontId="90" numFmtId="169" pivotButton="0" quotePrefix="0" xfId="1">
      <alignment horizontal="center"/>
    </xf>
    <xf borderId="110" fillId="0" fontId="0" numFmtId="0" pivotButton="0" quotePrefix="0" xfId="0"/>
    <xf borderId="124" fillId="0" fontId="0" numFmtId="0" pivotButton="0" quotePrefix="0" xfId="0"/>
    <xf borderId="94" fillId="0" fontId="0" numFmtId="0" pivotButton="0" quotePrefix="0" xfId="0"/>
    <xf applyAlignment="1" borderId="86" fillId="0" fontId="87" numFmtId="169" pivotButton="0" quotePrefix="0" xfId="1">
      <alignment horizontal="center"/>
    </xf>
    <xf applyAlignment="1" borderId="86" fillId="0" fontId="87" numFmtId="172" pivotButton="0" quotePrefix="0" xfId="3">
      <alignment horizontal="center"/>
    </xf>
    <xf applyAlignment="1" borderId="86" fillId="0" fontId="87" numFmtId="169" pivotButton="0" quotePrefix="0" xfId="1">
      <alignment horizontal="center" shrinkToFit="1"/>
    </xf>
    <xf borderId="109" fillId="0" fontId="0" numFmtId="0" pivotButton="0" quotePrefix="0" xfId="0"/>
    <xf applyAlignment="1" borderId="86" fillId="0" fontId="90" numFmtId="174" pivotButton="0" quotePrefix="0" xfId="57">
      <alignment horizontal="center" shrinkToFit="1" vertical="center"/>
    </xf>
    <xf applyAlignment="1" borderId="86" fillId="0" fontId="90" numFmtId="180" pivotButton="0" quotePrefix="0" xfId="57">
      <alignment horizontal="right" vertical="center"/>
    </xf>
    <xf applyAlignment="1" borderId="86" fillId="0" fontId="90" numFmtId="167" pivotButton="0" quotePrefix="0" xfId="57">
      <alignment horizontal="right" vertical="center"/>
    </xf>
    <xf applyAlignment="1" borderId="86" fillId="0" fontId="87" numFmtId="173" pivotButton="0" quotePrefix="0" xfId="0">
      <alignment horizontal="right" vertical="center" wrapText="1"/>
    </xf>
    <xf applyAlignment="1" borderId="86" fillId="0" fontId="90" numFmtId="179" pivotButton="0" quotePrefix="0" xfId="57">
      <alignment horizontal="right" vertical="center"/>
    </xf>
    <xf applyAlignment="1" borderId="0" fillId="0" fontId="91" numFmtId="175" pivotButton="0" quotePrefix="0" xfId="0">
      <alignment horizontal="center" vertical="center"/>
    </xf>
    <xf applyAlignment="1" borderId="0" fillId="0" fontId="87" numFmtId="174" pivotButton="0" quotePrefix="0" xfId="0">
      <alignment vertical="center"/>
    </xf>
    <xf applyAlignment="1" borderId="0" fillId="0" fontId="87" numFmtId="174" pivotButton="0" quotePrefix="0" xfId="0">
      <alignment horizontal="center" vertical="center"/>
    </xf>
    <xf applyAlignment="1" borderId="0" fillId="0" fontId="87" numFmtId="179" pivotButton="0" quotePrefix="0" xfId="0">
      <alignment vertical="center"/>
    </xf>
    <xf applyAlignment="1" borderId="0" fillId="0" fontId="87" numFmtId="182" pivotButton="0" quotePrefix="0" xfId="0">
      <alignment vertical="center"/>
    </xf>
    <xf applyAlignment="1" borderId="0" fillId="0" fontId="87" numFmtId="176" pivotButton="0" quotePrefix="0" xfId="0">
      <alignment vertical="center"/>
    </xf>
    <xf applyAlignment="1" borderId="0" fillId="0" fontId="87" numFmtId="177" pivotButton="0" quotePrefix="0" xfId="0">
      <alignment vertical="center"/>
    </xf>
    <xf applyAlignment="1" borderId="0" fillId="0" fontId="87" numFmtId="178" pivotButton="0" quotePrefix="0" xfId="0">
      <alignment vertical="center"/>
    </xf>
  </cellXfs>
  <cellStyles count="2637">
    <cellStyle builtinId="0" name="標準" xf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builtinId="7" name="通貨" xfId="62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builtinId="5" name="パーセント" xfId="122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8"/>
  <sheetViews>
    <sheetView tabSelected="1" topLeftCell="A11" view="pageBreakPreview" workbookViewId="0" zoomScaleNormal="100" zoomScaleSheetLayoutView="100">
      <selection activeCell="I32" sqref="I32:J32"/>
    </sheetView>
  </sheetViews>
  <sheetFormatPr baseColWidth="8" defaultColWidth="9.375" defaultRowHeight="15"/>
  <cols>
    <col customWidth="1" max="2" min="1" style="213" width="9.375"/>
    <col bestFit="1" customWidth="1" max="3" min="3" style="213" width="10"/>
    <col hidden="1" max="5" min="4" style="213"/>
    <col customWidth="1" max="7" min="6" style="213" width="9.375"/>
    <col bestFit="1" customWidth="1" max="8" min="8" style="213" width="15.875"/>
    <col customWidth="1" max="9" min="9" style="213" width="9.375"/>
    <col bestFit="1" customWidth="1" max="10" min="10" style="213" width="10.5"/>
    <col customWidth="1" max="16384" min="11" style="213" width="9.375"/>
  </cols>
  <sheetData>
    <row r="1">
      <c r="G1" s="212" t="inlineStr">
        <is>
          <t>INVOICE</t>
        </is>
      </c>
    </row>
    <row customHeight="1" ht="15.75" r="2" s="251" thickBot="1">
      <c r="A2" s="4" t="n"/>
      <c r="B2" s="4" t="n"/>
      <c r="C2" s="4" t="n"/>
      <c r="D2" s="4" t="n"/>
      <c r="E2" s="4" t="n"/>
      <c r="F2" s="4" t="n"/>
      <c r="G2" s="252" t="n"/>
      <c r="H2" s="252" t="n"/>
      <c r="I2" s="252" t="n"/>
      <c r="J2" s="252" t="n"/>
    </row>
    <row customHeight="1" ht="22.5" r="3" s="251">
      <c r="A3" s="214" t="inlineStr">
        <is>
          <t>KS EURASIA Co.,Ltd.</t>
        </is>
      </c>
      <c r="E3" s="5" t="n"/>
    </row>
    <row customHeight="1" ht="22.5" r="4" s="251">
      <c r="E4" s="5" t="n"/>
      <c r="G4" s="213" t="inlineStr">
        <is>
          <t>Date:</t>
        </is>
      </c>
      <c r="H4" s="253" t="n">
        <v>45777</v>
      </c>
    </row>
    <row customHeight="1" ht="15" r="5" s="25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customHeight="1" ht="15.75" r="6" s="251">
      <c r="A6" s="213" t="inlineStr">
        <is>
          <t>Sendai-shi, Miyagi 980-0065, Japan</t>
        </is>
      </c>
      <c r="E6" s="6" t="n"/>
      <c r="F6" s="6" t="n"/>
      <c r="G6" s="213" t="inlineStr">
        <is>
          <t>Invoice#</t>
        </is>
      </c>
      <c r="H6" s="217" t="inlineStr">
        <is>
          <t>2505D</t>
        </is>
      </c>
    </row>
    <row r="7">
      <c r="A7" s="213" t="inlineStr">
        <is>
          <t>Phone:</t>
        </is>
      </c>
      <c r="B7" s="219" t="inlineStr">
        <is>
          <t>+81-22-217-6841</t>
        </is>
      </c>
      <c r="C7" s="219" t="n"/>
      <c r="D7" s="219" t="n"/>
    </row>
    <row r="8">
      <c r="A8" s="213" t="inlineStr">
        <is>
          <t>Fax:</t>
        </is>
      </c>
      <c r="B8" s="219" t="inlineStr">
        <is>
          <t>+81-22-217-6842</t>
        </is>
      </c>
      <c r="H8" s="220" t="n"/>
    </row>
    <row r="9">
      <c r="G9" s="213" t="inlineStr">
        <is>
          <t>For:</t>
        </is>
      </c>
    </row>
    <row r="10">
      <c r="G10" s="213" t="inlineStr">
        <is>
          <t>NIPPONIKA TRADING LLC</t>
        </is>
      </c>
    </row>
    <row r="11">
      <c r="G11" s="222" t="inlineStr">
        <is>
          <t>Marina Byblos Hotel - G-S01
7594 Dubai</t>
        </is>
      </c>
    </row>
    <row r="12"/>
    <row r="13"/>
    <row r="14">
      <c r="G14" s="213" t="inlineStr">
        <is>
          <t>Phone:</t>
        </is>
      </c>
      <c r="H14" s="221" t="n"/>
    </row>
    <row r="15">
      <c r="H15" s="213" t="n"/>
    </row>
    <row hidden="1" r="16" s="251">
      <c r="A16" s="18" t="n"/>
      <c r="B16" s="254" t="n"/>
      <c r="C16" s="255">
        <f>I16*0.9</f>
        <v/>
      </c>
      <c r="G16" s="79" t="inlineStr">
        <is>
          <t>Total(N.C.V.)</t>
        </is>
      </c>
      <c r="H16" s="80">
        <f>#REF!</f>
        <v/>
      </c>
      <c r="I16" s="256">
        <f>#REF!</f>
        <v/>
      </c>
    </row>
    <row customHeight="1" ht="18.75" r="17" s="251" thickBot="1">
      <c r="A17" s="206" t="inlineStr">
        <is>
          <t>NO</t>
        </is>
      </c>
      <c r="B17" s="205" t="inlineStr">
        <is>
          <t>Description</t>
        </is>
      </c>
      <c r="C17" s="252" t="n"/>
      <c r="D17" s="252" t="n"/>
      <c r="E17" s="252" t="n"/>
      <c r="F17" s="252" t="n"/>
      <c r="G17" s="252" t="n"/>
      <c r="H17" s="7" t="inlineStr">
        <is>
          <t>Q'ty</t>
        </is>
      </c>
      <c r="I17" s="205" t="inlineStr">
        <is>
          <t>Amount</t>
        </is>
      </c>
      <c r="J17" s="252" t="n"/>
      <c r="K17" s="207" t="inlineStr">
        <is>
          <t>NET重量照合用</t>
        </is>
      </c>
      <c r="L17" s="252" t="n"/>
      <c r="M17" s="252" t="n"/>
      <c r="N17" s="252" t="n"/>
    </row>
    <row r="18">
      <c r="A18" s="221" t="n"/>
      <c r="B18" s="1" t="n"/>
      <c r="C18" s="9" t="n"/>
      <c r="D18" s="221" t="n"/>
      <c r="E18" s="221" t="n"/>
      <c r="F18" s="221" t="n"/>
      <c r="G18" s="221" t="n"/>
      <c r="H18" s="181" t="n"/>
      <c r="I18" s="225" t="n"/>
      <c r="J18" s="257" t="n"/>
      <c r="K18" s="181" t="inlineStr">
        <is>
          <t>Ner w/t product</t>
        </is>
      </c>
      <c r="L18" s="178" t="inlineStr">
        <is>
          <t>tester</t>
        </is>
      </c>
      <c r="M18" s="181" t="inlineStr">
        <is>
          <t>TTL</t>
        </is>
      </c>
      <c r="N18" s="182" t="inlineStr">
        <is>
          <t>PL</t>
        </is>
      </c>
    </row>
    <row r="19">
      <c r="A19" s="221" t="n">
        <v>1</v>
      </c>
      <c r="B19" s="1" t="inlineStr">
        <is>
          <t>FLOUVEIL</t>
        </is>
      </c>
      <c r="C19" s="9" t="n"/>
      <c r="D19" s="221" t="n"/>
      <c r="E19" s="221" t="n"/>
      <c r="F19" s="221" t="n"/>
      <c r="G19" s="221" t="n"/>
      <c r="H19" s="183" t="n"/>
      <c r="I19" s="201" t="n"/>
      <c r="K19" s="183" t="n"/>
      <c r="L19" s="178" t="n"/>
      <c r="M19" s="183" t="n"/>
      <c r="N19" s="184" t="n"/>
      <c r="S19" s="258" t="n">
        <v>0</v>
      </c>
      <c r="T19" s="258" t="n">
        <v>0</v>
      </c>
      <c r="U19" s="258" t="n">
        <v>0</v>
      </c>
      <c r="V19" s="258" t="n">
        <v>0</v>
      </c>
    </row>
    <row r="20">
      <c r="A20" s="221" t="n">
        <v>2</v>
      </c>
      <c r="B20" s="1" t="inlineStr">
        <is>
          <t>RELENT</t>
        </is>
      </c>
      <c r="C20" s="9" t="n"/>
      <c r="D20" s="221" t="n"/>
      <c r="E20" s="221" t="n"/>
      <c r="F20" s="221" t="n"/>
      <c r="G20" s="221" t="n"/>
      <c r="H20" s="259" t="n">
        <v>424</v>
      </c>
      <c r="I20" s="260" t="n">
        <v>1500829</v>
      </c>
      <c r="K20" s="183" t="n"/>
      <c r="L20" s="178" t="n"/>
      <c r="M20" s="183" t="n"/>
      <c r="N20" s="184" t="n"/>
      <c r="S20" s="258" t="n">
        <v>86.78899999999999</v>
      </c>
      <c r="T20" s="258" t="n">
        <v>1.872</v>
      </c>
      <c r="U20" s="258" t="n">
        <v>88.66099999999999</v>
      </c>
      <c r="V20" s="258" t="n">
        <v>0</v>
      </c>
    </row>
    <row r="21">
      <c r="A21" s="221" t="n">
        <v>3</v>
      </c>
      <c r="B21" s="1" t="inlineStr">
        <is>
          <t>C'BON</t>
        </is>
      </c>
      <c r="C21" s="9" t="n"/>
      <c r="D21" s="221" t="n"/>
      <c r="E21" s="221" t="n"/>
      <c r="F21" s="221" t="n"/>
      <c r="G21" s="221" t="n"/>
      <c r="H21" s="259" t="n">
        <v>15</v>
      </c>
      <c r="I21" s="260" t="n">
        <v>51264</v>
      </c>
      <c r="K21" s="185" t="n"/>
      <c r="L21" s="221" t="n"/>
      <c r="M21" s="185" t="n"/>
      <c r="N21" s="186" t="n"/>
      <c r="S21" s="258" t="n">
        <v>2.901</v>
      </c>
      <c r="T21" s="258" t="n">
        <v>1.004</v>
      </c>
      <c r="U21" s="258" t="n">
        <v>3.905</v>
      </c>
      <c r="V21" s="258" t="n">
        <v>0</v>
      </c>
    </row>
    <row r="22">
      <c r="A22" s="221" t="n">
        <v>4</v>
      </c>
      <c r="B22" s="187" t="inlineStr">
        <is>
          <t>Q1st</t>
        </is>
      </c>
      <c r="C22" s="9" t="n"/>
      <c r="D22" s="221" t="n"/>
      <c r="E22" s="221" t="n"/>
      <c r="F22" s="221" t="n"/>
      <c r="G22" s="221" t="n"/>
      <c r="H22" s="185" t="n"/>
      <c r="I22" s="201" t="n"/>
      <c r="K22" s="185" t="n"/>
      <c r="L22" s="221" t="n"/>
      <c r="M22" s="185" t="n"/>
      <c r="N22" s="186" t="n"/>
      <c r="S22" s="258" t="n">
        <v>0</v>
      </c>
      <c r="T22" s="258" t="n">
        <v>0</v>
      </c>
      <c r="U22" s="258" t="n">
        <v>0</v>
      </c>
      <c r="V22" s="258" t="n">
        <v>0</v>
      </c>
    </row>
    <row r="23">
      <c r="A23" s="221" t="n">
        <v>5</v>
      </c>
      <c r="B23" s="187" t="inlineStr">
        <is>
          <t>HIMELABO</t>
        </is>
      </c>
      <c r="C23" s="9" t="n"/>
      <c r="D23" s="221" t="n"/>
      <c r="E23" s="221" t="n"/>
      <c r="F23" s="221" t="n"/>
      <c r="G23" s="221" t="n"/>
      <c r="H23" s="185" t="n"/>
      <c r="I23" s="201" t="n"/>
      <c r="K23" s="185" t="n"/>
      <c r="L23" s="221" t="n"/>
      <c r="M23" s="185" t="n"/>
      <c r="N23" s="186" t="n"/>
      <c r="S23" s="258" t="n">
        <v>0</v>
      </c>
      <c r="T23" s="258" t="n">
        <v>0</v>
      </c>
      <c r="U23" s="258" t="n">
        <v>0</v>
      </c>
      <c r="V23" s="258" t="n">
        <v>0</v>
      </c>
    </row>
    <row r="24">
      <c r="A24" s="221" t="n">
        <v>6</v>
      </c>
      <c r="B24" s="187" t="inlineStr">
        <is>
          <t>SUNSORIT</t>
        </is>
      </c>
      <c r="C24" s="221" t="n"/>
      <c r="D24" s="221" t="n"/>
      <c r="E24" s="221" t="n"/>
      <c r="F24" s="221" t="n"/>
      <c r="G24" s="221" t="n"/>
      <c r="H24" s="185" t="n"/>
      <c r="I24" s="201" t="n"/>
      <c r="K24" s="185" t="n"/>
      <c r="L24" s="221" t="n"/>
      <c r="M24" s="185" t="n"/>
      <c r="N24" s="186" t="n"/>
      <c r="S24" s="258" t="n">
        <v>0</v>
      </c>
      <c r="T24" s="258" t="n">
        <v>1.6</v>
      </c>
      <c r="U24" s="258" t="n">
        <v>1.6</v>
      </c>
      <c r="V24" s="258" t="n">
        <v>0</v>
      </c>
    </row>
    <row r="25">
      <c r="A25" s="221" t="n">
        <v>7</v>
      </c>
      <c r="B25" s="187" t="inlineStr">
        <is>
          <t>ELEGADOLL</t>
        </is>
      </c>
      <c r="C25" s="221" t="n"/>
      <c r="D25" s="221" t="n"/>
      <c r="E25" s="221" t="n"/>
      <c r="F25" s="221" t="n"/>
      <c r="G25" s="221" t="n"/>
      <c r="H25" s="185" t="n"/>
      <c r="I25" s="201" t="n"/>
      <c r="K25" s="185" t="n"/>
      <c r="L25" s="221" t="n"/>
      <c r="M25" s="185" t="n"/>
      <c r="N25" s="186" t="n"/>
      <c r="S25" s="258" t="n">
        <v>0</v>
      </c>
      <c r="T25" s="258" t="n">
        <v>0</v>
      </c>
      <c r="U25" s="258" t="n">
        <v>0</v>
      </c>
      <c r="V25" s="258" t="n">
        <v>0</v>
      </c>
    </row>
    <row r="26">
      <c r="A26" s="221" t="n">
        <v>8</v>
      </c>
      <c r="B26" s="1" t="inlineStr">
        <is>
          <t>MAYURI</t>
        </is>
      </c>
      <c r="C26" s="9" t="n"/>
      <c r="D26" s="221" t="n"/>
      <c r="E26" s="221" t="n"/>
      <c r="F26" s="221" t="n"/>
      <c r="G26" s="221" t="n"/>
      <c r="H26" s="185" t="n"/>
      <c r="I26" s="201" t="n"/>
      <c r="K26" s="185" t="n"/>
      <c r="L26" s="221" t="n"/>
      <c r="M26" s="185" t="n"/>
      <c r="N26" s="186" t="n"/>
      <c r="S26" s="258" t="n">
        <v>0</v>
      </c>
      <c r="T26" s="258" t="n">
        <v>0</v>
      </c>
      <c r="U26" s="258" t="n">
        <v>0</v>
      </c>
      <c r="V26" s="258" t="n">
        <v>0</v>
      </c>
    </row>
    <row r="27">
      <c r="A27" s="221" t="n">
        <v>9</v>
      </c>
      <c r="B27" s="1" t="inlineStr">
        <is>
          <t>ATMORE</t>
        </is>
      </c>
      <c r="C27" s="9" t="n"/>
      <c r="D27" s="221" t="n"/>
      <c r="E27" s="221" t="n"/>
      <c r="F27" s="221" t="n"/>
      <c r="G27" s="221" t="n"/>
      <c r="H27" s="259" t="n">
        <v>3</v>
      </c>
      <c r="I27" s="260" t="n">
        <v>42000</v>
      </c>
      <c r="K27" s="185" t="n"/>
      <c r="L27" s="221" t="n"/>
      <c r="M27" s="185" t="n"/>
      <c r="N27" s="186" t="n"/>
      <c r="S27" s="258" t="n">
        <v>1.755</v>
      </c>
      <c r="T27" s="258" t="n">
        <v>0</v>
      </c>
      <c r="U27" s="258" t="n">
        <v>1.755</v>
      </c>
      <c r="V27" s="258" t="n">
        <v>1.716666666666667</v>
      </c>
    </row>
    <row r="28">
      <c r="A28" s="221" t="n">
        <v>10</v>
      </c>
      <c r="B28" s="1" t="inlineStr">
        <is>
          <t>DIME HEALTH CARE</t>
        </is>
      </c>
      <c r="C28" s="9" t="n"/>
      <c r="D28" s="221" t="n"/>
      <c r="E28" s="221" t="n"/>
      <c r="F28" s="221" t="n"/>
      <c r="G28" s="221" t="n"/>
      <c r="H28" s="185" t="n"/>
      <c r="I28" s="201" t="n"/>
      <c r="K28" s="185" t="n"/>
      <c r="L28" s="221" t="n"/>
      <c r="M28" s="185" t="n"/>
      <c r="N28" s="186" t="n"/>
      <c r="S28" s="258" t="n">
        <v>0</v>
      </c>
      <c r="T28" s="258" t="n">
        <v>0</v>
      </c>
      <c r="U28" s="258" t="n">
        <v>0</v>
      </c>
      <c r="V28" s="258" t="n">
        <v>0</v>
      </c>
    </row>
    <row r="29">
      <c r="A29" s="221" t="n">
        <v>11</v>
      </c>
      <c r="B29" s="1" t="inlineStr">
        <is>
          <t>LAPIDEM</t>
        </is>
      </c>
      <c r="C29" s="9" t="n"/>
      <c r="D29" s="221" t="n"/>
      <c r="E29" s="221" t="n"/>
      <c r="F29" s="221" t="n"/>
      <c r="G29" s="221" t="n"/>
      <c r="H29" s="259" t="n">
        <v>27</v>
      </c>
      <c r="I29" s="260" t="n">
        <v>270423</v>
      </c>
      <c r="K29" s="185" t="n"/>
      <c r="L29" s="221" t="n"/>
      <c r="M29" s="185" t="n"/>
      <c r="N29" s="186" t="n"/>
      <c r="S29" s="258" t="n">
        <v>10.125</v>
      </c>
      <c r="T29" s="258" t="n">
        <v>65.608</v>
      </c>
      <c r="U29" s="258" t="n">
        <v>75.733</v>
      </c>
      <c r="V29" s="258" t="n">
        <v>0</v>
      </c>
    </row>
    <row r="30">
      <c r="A30" s="221" t="n">
        <v>12</v>
      </c>
      <c r="B30" s="1" t="inlineStr">
        <is>
          <t>ROSY DROP</t>
        </is>
      </c>
      <c r="C30" s="9" t="n"/>
      <c r="D30" s="221" t="n"/>
      <c r="E30" s="221" t="n"/>
      <c r="F30" s="221" t="n"/>
      <c r="G30" s="221" t="n"/>
      <c r="H30" s="259" t="n">
        <v>62</v>
      </c>
      <c r="I30" s="260" t="n">
        <v>30260</v>
      </c>
      <c r="K30" s="185" t="n"/>
      <c r="L30" s="221" t="n"/>
      <c r="M30" s="185" t="n"/>
      <c r="N30" s="186" t="n"/>
      <c r="S30" s="258" t="n">
        <v>8.358000000000001</v>
      </c>
      <c r="T30" s="258" t="n">
        <v>0</v>
      </c>
      <c r="U30" s="258" t="n">
        <v>8.358000000000001</v>
      </c>
      <c r="V30" s="258" t="n">
        <v>0.852</v>
      </c>
    </row>
    <row r="31">
      <c r="A31" s="221" t="n">
        <v>13</v>
      </c>
      <c r="B31" s="1" t="inlineStr">
        <is>
          <t>ESTLABO</t>
        </is>
      </c>
      <c r="C31" s="9" t="n"/>
      <c r="D31" s="221" t="n"/>
      <c r="E31" s="221" t="n"/>
      <c r="F31" s="221" t="n"/>
      <c r="G31" s="221" t="n"/>
      <c r="H31" s="259" t="n">
        <v>87</v>
      </c>
      <c r="I31" s="260" t="n">
        <v>418177</v>
      </c>
      <c r="K31" s="185" t="n"/>
      <c r="L31" s="221" t="n"/>
      <c r="M31" s="185" t="n"/>
      <c r="N31" s="186" t="n"/>
      <c r="S31" s="258" t="n">
        <v>10.736</v>
      </c>
      <c r="T31" s="258" t="n">
        <v>67.09999999999999</v>
      </c>
      <c r="U31" s="258" t="n">
        <v>77.836</v>
      </c>
      <c r="V31" s="258" t="n">
        <v>0</v>
      </c>
    </row>
    <row r="32">
      <c r="A32" s="221" t="n">
        <v>14</v>
      </c>
      <c r="B32" s="1" t="inlineStr">
        <is>
          <t>MEROS</t>
        </is>
      </c>
      <c r="C32" s="9" t="n"/>
      <c r="D32" s="221" t="n"/>
      <c r="E32" s="221" t="n"/>
      <c r="F32" s="221" t="n"/>
      <c r="G32" s="221" t="n"/>
      <c r="H32" s="185" t="n"/>
      <c r="I32" s="201" t="n"/>
      <c r="K32" s="185" t="n"/>
      <c r="L32" s="221" t="n"/>
      <c r="M32" s="185" t="n"/>
      <c r="N32" s="186" t="n"/>
      <c r="S32" s="258" t="n">
        <v>0</v>
      </c>
      <c r="T32" s="258" t="n">
        <v>0</v>
      </c>
      <c r="U32" s="258" t="n">
        <v>0</v>
      </c>
      <c r="V32" s="258" t="n">
        <v>0</v>
      </c>
    </row>
    <row r="33">
      <c r="A33" s="221" t="n">
        <v>15</v>
      </c>
      <c r="B33" s="1" t="inlineStr">
        <is>
          <t>COSMEPRO</t>
        </is>
      </c>
      <c r="C33" s="9" t="n"/>
      <c r="D33" s="221" t="n"/>
      <c r="E33" s="221" t="n"/>
      <c r="F33" s="221" t="n"/>
      <c r="G33" s="221" t="n"/>
      <c r="H33" s="185" t="n"/>
      <c r="I33" s="203" t="n"/>
      <c r="K33" s="185" t="n"/>
      <c r="L33" s="221" t="n"/>
      <c r="M33" s="185" t="n"/>
      <c r="N33" s="186" t="n"/>
      <c r="S33" s="258" t="n">
        <v>0</v>
      </c>
      <c r="T33" s="258" t="n">
        <v>0</v>
      </c>
      <c r="U33" s="258" t="n">
        <v>0</v>
      </c>
      <c r="V33" s="258" t="n">
        <v>0</v>
      </c>
    </row>
    <row r="34">
      <c r="A34" s="221" t="n">
        <v>16</v>
      </c>
      <c r="B34" s="1" t="inlineStr">
        <is>
          <t>AFURA</t>
        </is>
      </c>
      <c r="C34" s="221" t="n"/>
      <c r="D34" s="221" t="n"/>
      <c r="E34" s="221" t="n"/>
      <c r="F34" s="9" t="n"/>
      <c r="G34" s="221" t="n"/>
      <c r="H34" s="185" t="n"/>
      <c r="I34" s="203" t="n"/>
      <c r="K34" s="185" t="n"/>
      <c r="L34" s="221" t="n"/>
      <c r="M34" s="185" t="n"/>
      <c r="N34" s="186" t="n"/>
      <c r="S34" s="258" t="n">
        <v>0</v>
      </c>
      <c r="T34" s="258" t="n">
        <v>29.931</v>
      </c>
      <c r="U34" s="258" t="n">
        <v>29.931</v>
      </c>
      <c r="V34" s="258" t="n">
        <v>0</v>
      </c>
    </row>
    <row r="35">
      <c r="A35" s="221" t="n">
        <v>17</v>
      </c>
      <c r="B35" s="1" t="inlineStr">
        <is>
          <t>PECLIA</t>
        </is>
      </c>
      <c r="C35" s="221" t="n"/>
      <c r="D35" s="221" t="n"/>
      <c r="E35" s="221" t="n"/>
      <c r="F35" s="9" t="n"/>
      <c r="G35" s="221" t="n"/>
      <c r="H35" s="185" t="n"/>
      <c r="I35" s="203" t="n"/>
      <c r="K35" s="185" t="n"/>
      <c r="L35" s="221" t="n"/>
      <c r="M35" s="185" t="n"/>
      <c r="N35" s="186" t="n"/>
      <c r="S35" s="258" t="n">
        <v>0</v>
      </c>
      <c r="T35" s="258" t="n">
        <v>0</v>
      </c>
      <c r="U35" s="258" t="n">
        <v>0</v>
      </c>
      <c r="V35" s="258" t="n">
        <v>0</v>
      </c>
    </row>
    <row r="36">
      <c r="A36" s="221" t="n">
        <v>18</v>
      </c>
      <c r="B36" s="1" t="inlineStr">
        <is>
          <t>LEJEU</t>
        </is>
      </c>
      <c r="C36" s="221" t="n"/>
      <c r="D36" s="221" t="n"/>
      <c r="E36" s="221" t="n"/>
      <c r="F36" s="9" t="n"/>
      <c r="G36" s="221" t="n"/>
      <c r="H36" s="188" t="n"/>
      <c r="I36" s="203" t="n"/>
      <c r="K36" s="188" t="n"/>
      <c r="L36" s="9" t="n"/>
      <c r="M36" s="188" t="n"/>
      <c r="N36" s="189" t="n"/>
      <c r="S36" s="258" t="n">
        <v>0</v>
      </c>
      <c r="T36" s="258" t="n">
        <v>0</v>
      </c>
      <c r="U36" s="258" t="n">
        <v>0</v>
      </c>
      <c r="V36" s="258" t="n">
        <v>0</v>
      </c>
    </row>
    <row r="37">
      <c r="A37" s="221" t="n">
        <v>19</v>
      </c>
      <c r="B37" s="1" t="inlineStr">
        <is>
          <t>AISHODO</t>
        </is>
      </c>
      <c r="C37" s="221" t="n"/>
      <c r="D37" s="221" t="n"/>
      <c r="E37" s="221" t="n"/>
      <c r="F37" s="9" t="n"/>
      <c r="G37" s="221" t="n"/>
      <c r="H37" s="261" t="n">
        <v>5</v>
      </c>
      <c r="I37" s="262" t="n">
        <v>9880</v>
      </c>
      <c r="K37" s="188" t="n"/>
      <c r="L37" s="9" t="n"/>
      <c r="M37" s="188" t="n"/>
      <c r="N37" s="189" t="n"/>
      <c r="S37" s="258" t="n">
        <v>0.25</v>
      </c>
      <c r="T37" s="258" t="n">
        <v>3.8</v>
      </c>
      <c r="U37" s="258" t="n">
        <v>4.05</v>
      </c>
      <c r="V37" s="258" t="n">
        <v>1.088541666666667</v>
      </c>
    </row>
    <row r="38">
      <c r="A38" s="221" t="n">
        <v>20</v>
      </c>
      <c r="B38" s="1" t="inlineStr">
        <is>
          <t>Dr.MEDION</t>
        </is>
      </c>
      <c r="C38" s="221" t="n"/>
      <c r="D38" s="221" t="n"/>
      <c r="E38" s="221" t="n"/>
      <c r="F38" s="9" t="n"/>
      <c r="G38" s="221" t="n"/>
      <c r="H38" s="188" t="n"/>
      <c r="I38" s="203" t="n"/>
      <c r="K38" s="188" t="n"/>
      <c r="L38" s="9" t="n"/>
      <c r="M38" s="188" t="n"/>
      <c r="N38" s="189" t="n"/>
      <c r="S38" s="258" t="n">
        <v>0</v>
      </c>
      <c r="T38" s="258" t="n">
        <v>0</v>
      </c>
      <c r="U38" s="258" t="n">
        <v>0</v>
      </c>
      <c r="V38" s="258" t="n">
        <v>0</v>
      </c>
    </row>
    <row r="39">
      <c r="A39" s="221" t="n">
        <v>21</v>
      </c>
      <c r="B39" s="1" t="inlineStr">
        <is>
          <t>McCoy</t>
        </is>
      </c>
      <c r="C39" s="221" t="n"/>
      <c r="D39" s="221" t="n"/>
      <c r="E39" s="221" t="n"/>
      <c r="F39" s="9" t="n"/>
      <c r="G39" s="221" t="n"/>
      <c r="H39" s="261" t="n">
        <v>127</v>
      </c>
      <c r="I39" s="262" t="n">
        <v>761822</v>
      </c>
      <c r="K39" s="188" t="n"/>
      <c r="L39" s="9" t="n"/>
      <c r="M39" s="188" t="n"/>
      <c r="N39" s="189" t="n"/>
      <c r="S39" s="258" t="n">
        <v>19.463</v>
      </c>
      <c r="T39" s="258" t="n">
        <v>1.196</v>
      </c>
      <c r="U39" s="258" t="n">
        <v>20.659</v>
      </c>
      <c r="V39" s="258" t="n">
        <v>0</v>
      </c>
    </row>
    <row r="40">
      <c r="A40" s="221" t="n">
        <v>22</v>
      </c>
      <c r="B40" s="1" t="inlineStr">
        <is>
          <t>Luxces</t>
        </is>
      </c>
      <c r="C40" s="221" t="n"/>
      <c r="D40" s="221" t="n"/>
      <c r="E40" s="221" t="n"/>
      <c r="F40" s="9" t="n"/>
      <c r="G40" s="221" t="n"/>
      <c r="H40" s="261" t="n">
        <v>4</v>
      </c>
      <c r="I40" s="260" t="n">
        <v>16000</v>
      </c>
      <c r="K40" s="188" t="n"/>
      <c r="L40" s="9" t="n"/>
      <c r="M40" s="188" t="n"/>
      <c r="N40" s="189" t="n"/>
      <c r="S40" s="258" t="n">
        <v>1.136</v>
      </c>
      <c r="T40" s="258" t="n">
        <v>7.504</v>
      </c>
      <c r="U40" s="258" t="n">
        <v>8.639999999999999</v>
      </c>
      <c r="V40" s="258" t="n">
        <v>0</v>
      </c>
    </row>
    <row r="41">
      <c r="A41" s="221" t="n">
        <v>23</v>
      </c>
      <c r="B41" s="1" t="inlineStr">
        <is>
          <t>Evliss</t>
        </is>
      </c>
      <c r="C41" s="221" t="n"/>
      <c r="D41" s="221" t="n"/>
      <c r="E41" s="221" t="n"/>
      <c r="F41" s="9" t="n"/>
      <c r="G41" s="221" t="n"/>
      <c r="H41" s="261" t="n">
        <v>36</v>
      </c>
      <c r="I41" s="260" t="n">
        <v>14040</v>
      </c>
      <c r="K41" s="188" t="n"/>
      <c r="L41" s="9" t="n"/>
      <c r="M41" s="188" t="n"/>
      <c r="N41" s="189" t="n"/>
      <c r="S41" s="258" t="n">
        <v>12.2</v>
      </c>
      <c r="T41" s="258" t="n">
        <v>26.8</v>
      </c>
      <c r="U41" s="258" t="n">
        <v>39</v>
      </c>
      <c r="V41" s="258" t="n">
        <v>13.91666666666667</v>
      </c>
    </row>
    <row r="42">
      <c r="A42" s="221" t="n">
        <v>24</v>
      </c>
      <c r="B42" s="1" t="inlineStr">
        <is>
          <t>Esthe Pro Labo</t>
        </is>
      </c>
      <c r="C42" s="221" t="n"/>
      <c r="D42" s="221" t="n"/>
      <c r="E42" s="221" t="n"/>
      <c r="F42" s="9" t="n"/>
      <c r="G42" s="221" t="n"/>
      <c r="H42" s="188" t="n"/>
      <c r="I42" s="201" t="n"/>
      <c r="K42" s="188" t="n"/>
      <c r="L42" s="9" t="n"/>
      <c r="M42" s="188" t="n"/>
      <c r="N42" s="189" t="n"/>
      <c r="S42" s="258" t="n">
        <v>0</v>
      </c>
      <c r="T42" s="258" t="n">
        <v>0</v>
      </c>
      <c r="U42" s="258" t="n">
        <v>0</v>
      </c>
      <c r="V42" s="258" t="n">
        <v>0</v>
      </c>
    </row>
    <row r="43">
      <c r="A43" s="221" t="n">
        <v>25</v>
      </c>
      <c r="B43" s="1" t="inlineStr">
        <is>
          <t>COCOCHI</t>
        </is>
      </c>
      <c r="C43" s="221" t="n"/>
      <c r="D43" s="221" t="n"/>
      <c r="E43" s="221" t="n"/>
      <c r="F43" s="9" t="n"/>
      <c r="G43" s="221" t="n"/>
      <c r="H43" s="183" t="n"/>
      <c r="I43" s="201" t="n"/>
      <c r="K43" s="183" t="n"/>
      <c r="L43" s="178" t="n"/>
      <c r="M43" s="183" t="n"/>
      <c r="N43" s="184" t="n"/>
      <c r="S43" s="258" t="n">
        <v>0</v>
      </c>
      <c r="T43" s="258" t="n">
        <v>0</v>
      </c>
      <c r="U43" s="258" t="n">
        <v>0</v>
      </c>
      <c r="V43" s="258" t="n">
        <v>0</v>
      </c>
    </row>
    <row r="44">
      <c r="A44" s="221" t="n">
        <v>26</v>
      </c>
      <c r="B44" s="1" t="inlineStr">
        <is>
          <t>PURE BIO</t>
        </is>
      </c>
      <c r="C44" s="221" t="n"/>
      <c r="D44" s="221" t="n"/>
      <c r="E44" s="221" t="n"/>
      <c r="F44" s="9" t="n"/>
      <c r="G44" s="221" t="n"/>
      <c r="H44" s="259" t="n">
        <v>13</v>
      </c>
      <c r="I44" s="260" t="n">
        <v>328055</v>
      </c>
      <c r="K44" s="183" t="n"/>
      <c r="L44" s="178" t="n"/>
      <c r="M44" s="183" t="n"/>
      <c r="N44" s="184" t="n"/>
      <c r="S44" s="258" t="n">
        <v>0</v>
      </c>
      <c r="T44" s="258" t="n">
        <v>0</v>
      </c>
      <c r="U44" s="258" t="n">
        <v>0</v>
      </c>
      <c r="V44" s="258" t="n">
        <v>0</v>
      </c>
    </row>
    <row r="45">
      <c r="A45" s="221" t="n">
        <v>27</v>
      </c>
      <c r="B45" s="1" t="inlineStr">
        <is>
          <t>BEAUTY GARAGE</t>
        </is>
      </c>
      <c r="C45" s="221" t="n"/>
      <c r="D45" s="221" t="n"/>
      <c r="E45" s="221" t="n"/>
      <c r="F45" s="9" t="n"/>
      <c r="G45" s="221" t="n"/>
      <c r="H45" s="259" t="n">
        <v>44</v>
      </c>
      <c r="I45" s="260" t="n">
        <v>29524</v>
      </c>
      <c r="K45" s="183" t="n"/>
      <c r="L45" s="178" t="n"/>
      <c r="M45" s="183" t="n"/>
      <c r="N45" s="184" t="n"/>
      <c r="S45" s="258" t="n">
        <v>9.657999999999999</v>
      </c>
      <c r="T45" s="258" t="n">
        <v>0</v>
      </c>
      <c r="U45" s="258" t="n">
        <v>9.657999999999999</v>
      </c>
      <c r="V45" s="258" t="n">
        <v>0</v>
      </c>
    </row>
    <row customHeight="1" ht="15.75" r="46" s="251" thickBot="1">
      <c r="A46" s="10" t="n">
        <v>28</v>
      </c>
      <c r="B46" s="11" t="inlineStr">
        <is>
          <t>DIAMANTE</t>
        </is>
      </c>
      <c r="C46" s="10" t="n"/>
      <c r="D46" s="10" t="n"/>
      <c r="E46" s="10" t="n"/>
      <c r="F46" s="12" t="n"/>
      <c r="G46" s="10" t="n"/>
      <c r="H46" s="190" t="n"/>
      <c r="I46" s="196" t="n"/>
      <c r="J46" s="263" t="n"/>
      <c r="K46" s="190" t="n"/>
      <c r="L46" s="191" t="n"/>
      <c r="M46" s="190" t="n"/>
      <c r="N46" s="192" t="n"/>
      <c r="S46" s="258" t="n">
        <v>0</v>
      </c>
      <c r="T46" s="258" t="n">
        <v>0</v>
      </c>
      <c r="U46" s="258" t="n">
        <v>0</v>
      </c>
      <c r="V46" s="258" t="n">
        <v>0</v>
      </c>
    </row>
    <row customHeight="1" ht="19.5" r="47" s="251" thickTop="1">
      <c r="A47" s="221" t="n"/>
      <c r="B47" s="9" t="inlineStr">
        <is>
          <t>TESTERS</t>
        </is>
      </c>
      <c r="C47" s="221" t="n"/>
      <c r="D47" s="221" t="n"/>
      <c r="E47" s="221" t="n"/>
      <c r="F47" s="9" t="n"/>
      <c r="G47" s="221" t="n"/>
      <c r="H47" s="178" t="n"/>
      <c r="I47" s="264" t="n"/>
      <c r="K47" s="265" t="n"/>
      <c r="L47" s="265" t="n"/>
      <c r="M47" s="265" t="n"/>
    </row>
    <row r="48">
      <c r="A48" s="221" t="n"/>
      <c r="G48" s="194" t="inlineStr">
        <is>
          <t>Total</t>
        </is>
      </c>
      <c r="H48" s="195">
        <f>SUM(H19:H47)</f>
        <v/>
      </c>
      <c r="I48" s="266">
        <f>SUM(I19:J47)</f>
        <v/>
      </c>
      <c r="K48" s="267" t="n"/>
    </row>
    <row r="49">
      <c r="A49" s="209" t="inlineStr">
        <is>
          <t>Deduction for short-delivered items from Invoice No.2503D, dated 07.03 YOKIBI pouches</t>
        </is>
      </c>
      <c r="J49" s="179" t="n">
        <v>-21600</v>
      </c>
    </row>
    <row r="50">
      <c r="A50" s="18" t="n"/>
      <c r="B50" s="268" t="n"/>
      <c r="J50" s="266">
        <f>#REF!+J49</f>
        <v/>
      </c>
    </row>
    <row customHeight="1" ht="18" r="51" s="251">
      <c r="B51" s="255" t="n"/>
      <c r="G51" s="14" t="inlineStr">
        <is>
          <t>K-S Eurasia Co., Ltd.</t>
        </is>
      </c>
      <c r="H51" s="14" t="n"/>
      <c r="I51" s="14" t="n"/>
      <c r="J51" s="15" t="n"/>
    </row>
    <row r="52">
      <c r="A52" s="210" t="inlineStr">
        <is>
          <t>Payment Terms: 50% advance payment upon order confirmation, remaining 50% to be paid within 3 months from the date of shipment.</t>
        </is>
      </c>
      <c r="G52" s="16" t="n"/>
      <c r="H52" s="16" t="n"/>
      <c r="I52" s="16" t="n"/>
      <c r="J52" s="16" t="n"/>
    </row>
    <row r="53">
      <c r="G53" s="17" t="n"/>
      <c r="H53" s="16" t="n"/>
      <c r="I53" s="16" t="n"/>
      <c r="J53" s="16" t="n"/>
    </row>
    <row r="54">
      <c r="G54" s="19" t="n"/>
      <c r="H54" s="19" t="n"/>
      <c r="I54" s="19" t="n"/>
      <c r="J54" s="16" t="n"/>
    </row>
    <row r="55">
      <c r="G55" s="20" t="n"/>
      <c r="H55" s="20" t="n"/>
      <c r="I55" s="20" t="n"/>
      <c r="J55" s="16" t="n"/>
    </row>
    <row r="56">
      <c r="A56" s="18" t="inlineStr">
        <is>
          <t>ACCOUNT WITH BANK:</t>
        </is>
      </c>
    </row>
    <row r="57">
      <c r="A57" s="18" t="inlineStr">
        <is>
          <t>THE BANK OF TOKYO-MITSUBISHI UFJ, LTD.</t>
        </is>
      </c>
    </row>
    <row r="58">
      <c r="A58" s="18" t="inlineStr">
        <is>
          <t xml:space="preserve">ASAGAYA BRANCH </t>
        </is>
      </c>
    </row>
  </sheetData>
  <mergeCells count="47">
    <mergeCell ref="A49:H49"/>
    <mergeCell ref="A52:F55"/>
    <mergeCell ref="G1:J2"/>
    <mergeCell ref="H15:J15"/>
    <mergeCell ref="A3:D4"/>
    <mergeCell ref="H4:J4"/>
    <mergeCell ref="H6:J6"/>
    <mergeCell ref="B8:D8"/>
    <mergeCell ref="H8:J8"/>
    <mergeCell ref="H14:J14"/>
    <mergeCell ref="G10:J10"/>
    <mergeCell ref="G11:J13"/>
    <mergeCell ref="I16:J16"/>
    <mergeCell ref="I27:J27"/>
    <mergeCell ref="I17:J17"/>
    <mergeCell ref="I18:J18"/>
    <mergeCell ref="B17:G17"/>
    <mergeCell ref="K17:N17"/>
    <mergeCell ref="I28:J28"/>
    <mergeCell ref="I29:J29"/>
    <mergeCell ref="I30:J30"/>
    <mergeCell ref="I20:J20"/>
    <mergeCell ref="I22:J22"/>
    <mergeCell ref="I23:J23"/>
    <mergeCell ref="I26:J26"/>
    <mergeCell ref="I24:J24"/>
    <mergeCell ref="I19:J19"/>
    <mergeCell ref="I21:J21"/>
    <mergeCell ref="I25:J25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6:J46"/>
    <mergeCell ref="I47:J47"/>
    <mergeCell ref="I48:J48"/>
    <mergeCell ref="I41:J41"/>
    <mergeCell ref="I42:J42"/>
    <mergeCell ref="I43:J43"/>
    <mergeCell ref="I44:J44"/>
    <mergeCell ref="I45:J45"/>
  </mergeCells>
  <pageMargins bottom="0.75" footer="0.3" header="0.3" left="0.7" right="0.7" top="0.75"/>
  <pageSetup orientation="portrait" paperSize="9" scale="74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7"/>
  <sheetViews>
    <sheetView view="pageBreakPreview" workbookViewId="0" zoomScale="87" zoomScaleNormal="100" zoomScaleSheetLayoutView="87">
      <selection activeCell="E17" sqref="E17"/>
    </sheetView>
  </sheetViews>
  <sheetFormatPr baseColWidth="8" defaultColWidth="9" defaultRowHeight="15.75"/>
  <cols>
    <col customWidth="1" max="1" min="1" style="25" width="10.375"/>
    <col customWidth="1" max="2" min="2" style="25" width="53.375"/>
    <col customWidth="1" max="3" min="3" style="25" width="10.375"/>
    <col customWidth="1" max="4" min="4" style="25" width="14"/>
    <col customWidth="1" max="5" min="5" style="269" width="14.375"/>
    <col customWidth="1" max="6" min="6" style="269" width="22.375"/>
    <col customWidth="1" max="9" min="7" style="269" width="16.375"/>
    <col customWidth="1" max="10" min="10" style="270" width="23.625"/>
    <col customWidth="1" max="11" min="11" style="25" width="13.625"/>
    <col customWidth="1" max="12" min="12" style="25" width="15.875"/>
    <col customWidth="1" max="13" min="13" style="25" width="19"/>
    <col customWidth="1" max="14" min="14" style="25" width="18.625"/>
    <col customWidth="1" max="15" min="15" style="25" width="2.375"/>
    <col customWidth="1" max="16" min="16" style="25" width="19.875"/>
    <col customWidth="1" max="17" min="17" style="25" width="19.375"/>
    <col customWidth="1" max="22" min="18" style="25" width="16.375"/>
    <col customWidth="1" max="28" min="23" style="25" width="2.375"/>
    <col customWidth="1" max="29" min="29" style="25" width="9"/>
    <col customWidth="1" max="30" min="30" style="25" width="19.375"/>
    <col customWidth="1" max="16384" min="31" style="25" width="9"/>
  </cols>
  <sheetData>
    <row customHeight="1" ht="13.5" r="1" s="251">
      <c r="A1" s="227" t="inlineStr">
        <is>
          <t>INVOICE</t>
        </is>
      </c>
      <c r="G1" s="227" t="n"/>
      <c r="H1" s="227" t="n"/>
      <c r="I1" s="227" t="n"/>
    </row>
    <row customHeight="1" ht="13.5" r="2" s="251">
      <c r="G2" s="227" t="n"/>
      <c r="H2" s="227" t="n"/>
      <c r="I2" s="227" t="n"/>
    </row>
    <row customHeight="1" ht="16.5" r="3" s="251" thickBot="1">
      <c r="A3" s="86" t="inlineStr">
        <is>
          <t>INV.NO.：</t>
        </is>
      </c>
      <c r="B3" s="24">
        <f ref="B3:D3" t="array">'INVOICE(without testers)'!H6:J6</f>
        <v/>
      </c>
      <c r="C3" s="25" t="n">
        <v>0</v>
      </c>
      <c r="D3" s="25" t="n">
        <v>0</v>
      </c>
      <c r="F3" s="88">
        <f ref="F3:H3" t="array">'INVOICE(without testers)'!H4:J4</f>
        <v/>
      </c>
      <c r="G3" s="88" t="n">
        <v>0</v>
      </c>
      <c r="H3" s="88" t="n">
        <v>0</v>
      </c>
      <c r="I3" s="88" t="n"/>
    </row>
    <row r="4">
      <c r="A4" s="89" t="inlineStr">
        <is>
          <t>Shipper:</t>
        </is>
      </c>
      <c r="B4" s="90" t="n"/>
      <c r="C4" s="271" t="inlineStr">
        <is>
          <t>Consignee:</t>
        </is>
      </c>
      <c r="D4" s="90" t="inlineStr">
        <is>
          <t>NIPPONIKA TRADING LLC</t>
        </is>
      </c>
      <c r="E4" s="272" t="n"/>
      <c r="F4" s="273" t="n"/>
    </row>
    <row r="5">
      <c r="A5" s="94" t="inlineStr">
        <is>
          <t>KS EURASIA Co.,Ltd.</t>
        </is>
      </c>
      <c r="C5" s="95" t="n"/>
      <c r="D5" s="24" t="inlineStr">
        <is>
          <t>Marina Byblos Hotel - G-S01</t>
        </is>
      </c>
      <c r="E5" s="25" t="n"/>
      <c r="F5" s="96" t="n"/>
      <c r="G5" s="24" t="n"/>
    </row>
    <row customHeight="1" ht="15.75" r="6" s="251">
      <c r="A6" s="97" t="inlineStr">
        <is>
          <t xml:space="preserve">1-1-5 Tsuchitoy, Aoba-ku, Sendai, </t>
        </is>
      </c>
      <c r="C6" s="95" t="n"/>
      <c r="D6" s="25" t="inlineStr">
        <is>
          <t>7594 Dubai</t>
        </is>
      </c>
      <c r="F6" s="274" t="n"/>
      <c r="H6" s="25" t="n"/>
      <c r="I6" s="25" t="n"/>
    </row>
    <row r="7">
      <c r="A7" s="99" t="inlineStr">
        <is>
          <t>Miyagi, 980-0065, JAPAN</t>
        </is>
      </c>
      <c r="C7" s="27" t="n"/>
      <c r="D7" s="270" t="n"/>
      <c r="E7" s="100" t="n"/>
      <c r="F7" s="274" t="n"/>
      <c r="G7" s="25" t="n"/>
      <c r="H7" s="25" t="n"/>
      <c r="I7" s="25" t="n"/>
    </row>
    <row r="8">
      <c r="A8" s="99" t="inlineStr">
        <is>
          <t>TEL： +81-22-217-6841</t>
        </is>
      </c>
      <c r="B8" s="101" t="n"/>
      <c r="C8" s="102" t="n"/>
      <c r="D8" s="103" t="n"/>
      <c r="E8" s="275" t="n"/>
      <c r="F8" s="276" t="n"/>
    </row>
    <row r="9">
      <c r="A9" s="106" t="inlineStr">
        <is>
          <t xml:space="preserve">PORT  OF  SHIPMENT </t>
        </is>
      </c>
      <c r="B9" s="107" t="n"/>
      <c r="C9" s="95" t="inlineStr">
        <is>
          <t xml:space="preserve">SHIPPED PER : </t>
        </is>
      </c>
      <c r="F9" s="274" t="n"/>
      <c r="G9" s="25" t="n"/>
    </row>
    <row r="10">
      <c r="A10" s="108" t="inlineStr">
        <is>
          <t>From：</t>
        </is>
      </c>
      <c r="B10" s="109" t="inlineStr">
        <is>
          <t xml:space="preserve">TOKYO, JAPAN   </t>
        </is>
      </c>
      <c r="C10" s="102" t="inlineStr">
        <is>
          <t>Trade Term:</t>
        </is>
      </c>
      <c r="D10" s="103" t="inlineStr">
        <is>
          <t>C&amp;F</t>
        </is>
      </c>
      <c r="E10" s="275" t="n"/>
      <c r="F10" s="276" t="n"/>
      <c r="G10" s="25" t="n"/>
    </row>
    <row customHeight="1" ht="19.5" r="11" s="251">
      <c r="A11" s="106" t="inlineStr">
        <is>
          <t>PORT  OF  DESTINATION</t>
        </is>
      </c>
      <c r="B11" s="107" t="n"/>
      <c r="C11" s="95" t="inlineStr">
        <is>
          <t xml:space="preserve">Country of Origin：　</t>
        </is>
      </c>
      <c r="E11" s="25" t="inlineStr">
        <is>
          <t xml:space="preserve">　JAPAN</t>
        </is>
      </c>
      <c r="F11" s="274" t="n"/>
    </row>
    <row customHeight="1" ht="16.5" r="12" s="251" thickBot="1">
      <c r="A12" s="110" t="inlineStr">
        <is>
          <t>To　　： DUBAI,UAE</t>
        </is>
      </c>
      <c r="B12" s="111" t="n"/>
      <c r="C12" s="112" t="n"/>
      <c r="D12" s="111" t="n"/>
      <c r="E12" s="277" t="n"/>
      <c r="F12" s="278" t="n"/>
      <c r="G12" s="26" t="n"/>
    </row>
    <row r="13">
      <c r="A13" s="127" t="n"/>
      <c r="B13" s="115" t="inlineStr">
        <is>
          <t>Description of goods</t>
        </is>
      </c>
      <c r="C13" s="115" t="n"/>
      <c r="D13" s="116" t="inlineStr">
        <is>
          <t>Q'ty</t>
        </is>
      </c>
      <c r="E13" s="279" t="inlineStr">
        <is>
          <t>Unit Price</t>
        </is>
      </c>
      <c r="F13" s="128" t="inlineStr">
        <is>
          <t>TTL</t>
        </is>
      </c>
      <c r="G13" s="125" t="inlineStr">
        <is>
          <t>N/W</t>
        </is>
      </c>
      <c r="H13" s="118" t="inlineStr">
        <is>
          <t>TTL N/W</t>
        </is>
      </c>
      <c r="I13" s="84" t="inlineStr">
        <is>
          <t>HS</t>
        </is>
      </c>
      <c r="J13" s="280" t="inlineStr">
        <is>
          <t>JAN</t>
        </is>
      </c>
      <c r="K13" s="25" t="inlineStr">
        <is>
          <t>Артикул</t>
        </is>
      </c>
    </row>
    <row customHeight="1" ht="23.25" r="14" s="251" thickBot="1">
      <c r="A14" s="281" t="n"/>
      <c r="B14" s="281" t="inlineStr">
        <is>
          <t>《ROSY DROP》 BOOSTER LOTION 100ml</t>
        </is>
      </c>
      <c r="C14" s="281" t="n">
        <v>56</v>
      </c>
      <c r="D14" s="281" t="n">
        <v>10</v>
      </c>
      <c r="E14" s="281" t="n">
        <v>560</v>
      </c>
      <c r="F14" s="281" t="inlineStr">
        <is>
          <t>0.114</t>
        </is>
      </c>
      <c r="G14" s="281" t="inlineStr">
        <is>
          <t>0</t>
        </is>
      </c>
      <c r="H14" s="281" t="n"/>
      <c r="I14" s="281" t="inlineStr">
        <is>
          <t>4573221620105</t>
        </is>
      </c>
      <c r="J14" s="281" t="n"/>
    </row>
    <row r="15">
      <c r="A15" s="281" t="n"/>
      <c r="B15" s="281" t="inlineStr">
        <is>
          <t>《Relent》YOKIBI Essence Lotion 80ml</t>
        </is>
      </c>
      <c r="C15" s="281" t="n">
        <v>9</v>
      </c>
      <c r="D15" s="281" t="n">
        <v>3985</v>
      </c>
      <c r="E15" s="281" t="n">
        <v>35865</v>
      </c>
      <c r="F15" s="281" t="inlineStr">
        <is>
          <t>0.19</t>
        </is>
      </c>
      <c r="G15" s="281" t="inlineStr">
        <is>
          <t>6.27</t>
        </is>
      </c>
      <c r="H15" s="281" t="inlineStr">
        <is>
          <t>3304.99-9003</t>
        </is>
      </c>
      <c r="I15" s="281" t="inlineStr">
        <is>
          <t>2100058020208</t>
        </is>
      </c>
      <c r="J15" s="281" t="inlineStr">
        <is>
          <t>5802020</t>
        </is>
      </c>
    </row>
    <row r="16">
      <c r="A16" s="281" t="n"/>
      <c r="B16" s="281" t="inlineStr">
        <is>
          <t>《Relent》La Cerarl Doreor Doll 80ml</t>
        </is>
      </c>
      <c r="C16" s="281" t="n">
        <v>79</v>
      </c>
      <c r="D16" s="281" t="n">
        <v>3387</v>
      </c>
      <c r="E16" s="281" t="n">
        <v>267573</v>
      </c>
      <c r="F16" s="281" t="inlineStr">
        <is>
          <t>0.232</t>
        </is>
      </c>
      <c r="G16" s="281" t="inlineStr">
        <is>
          <t>0</t>
        </is>
      </c>
      <c r="H16" s="281" t="inlineStr">
        <is>
          <t>3304.99-9003</t>
        </is>
      </c>
      <c r="I16" s="281" t="inlineStr">
        <is>
          <t>2100058020505</t>
        </is>
      </c>
      <c r="J16" s="281" t="inlineStr">
        <is>
          <t>5802050</t>
        </is>
      </c>
    </row>
    <row r="17">
      <c r="A17" s="281" t="n"/>
      <c r="B17" s="281" t="inlineStr">
        <is>
          <t>DENBA CHARGE 220V</t>
        </is>
      </c>
      <c r="C17" s="281" t="n">
        <v>44</v>
      </c>
      <c r="D17" s="281" t="n">
        <v>300000</v>
      </c>
      <c r="E17" s="281" t="n">
        <v>13200000</v>
      </c>
      <c r="F17" s="281" t="n"/>
      <c r="G17" s="281" t="n"/>
      <c r="H17" s="281" t="n"/>
      <c r="I17" s="281" t="n"/>
      <c r="J17" s="281" t="n"/>
    </row>
    <row r="18">
      <c r="A18" s="281" t="n"/>
      <c r="B18" s="281" t="inlineStr">
        <is>
          <t>《BEAUTY GARAGE》cleaning cloths</t>
        </is>
      </c>
      <c r="C18" s="281" t="n">
        <v>44</v>
      </c>
      <c r="D18" s="281" t="n">
        <v>671</v>
      </c>
      <c r="E18" s="281" t="n">
        <v>29524</v>
      </c>
      <c r="F18" s="281" t="inlineStr">
        <is>
          <t>0.2195</t>
        </is>
      </c>
      <c r="G18" s="281" t="inlineStr">
        <is>
          <t>9.658</t>
        </is>
      </c>
      <c r="H18" s="281" t="inlineStr">
        <is>
          <t>6307.10-0004</t>
        </is>
      </c>
      <c r="I18" s="281" t="inlineStr">
        <is>
          <t>4970512541994</t>
        </is>
      </c>
      <c r="J18" s="281" t="inlineStr">
        <is>
          <t>TZ-0378N</t>
        </is>
      </c>
    </row>
    <row r="19">
      <c r="A19" s="281" t="n"/>
      <c r="B19" s="281" t="inlineStr">
        <is>
          <t>PureBio Essence Pro 100ml</t>
        </is>
      </c>
      <c r="C19" s="281" t="n">
        <v>13</v>
      </c>
      <c r="D19" s="281" t="n">
        <v>25235</v>
      </c>
      <c r="E19" s="281" t="n">
        <v>328055</v>
      </c>
      <c r="F19" s="281" t="n"/>
      <c r="G19" s="281" t="n"/>
      <c r="H19" s="281" t="n"/>
      <c r="I19" s="281" t="n"/>
      <c r="J19" s="281" t="n"/>
    </row>
    <row r="20">
      <c r="A20" s="281" t="n"/>
      <c r="B20" s="281" t="inlineStr">
        <is>
          <t>《EVLISS》Make.iN BAKUCHIOL + CERAMIDE 10Days FACE MASK</t>
        </is>
      </c>
      <c r="C20" s="281" t="n">
        <v>10</v>
      </c>
      <c r="D20" s="281" t="n">
        <v>295</v>
      </c>
      <c r="E20" s="281" t="n">
        <v>2950</v>
      </c>
      <c r="F20" s="281" t="inlineStr">
        <is>
          <t>0.18</t>
        </is>
      </c>
      <c r="G20" s="281" t="inlineStr">
        <is>
          <t>1.8</t>
        </is>
      </c>
      <c r="H20" s="281" t="n"/>
      <c r="I20" s="281" t="inlineStr">
        <is>
          <t>4573499131839</t>
        </is>
      </c>
      <c r="J20" s="281" t="n"/>
    </row>
    <row r="21">
      <c r="A21" s="281" t="n"/>
      <c r="B21" s="281" t="inlineStr">
        <is>
          <t>《EVLISS》Make.iN NMN100＋ CERAMIDE MOIST FACE MASK</t>
        </is>
      </c>
      <c r="C21" s="281" t="n">
        <v>4</v>
      </c>
      <c r="D21" s="281" t="n">
        <v>380</v>
      </c>
      <c r="E21" s="281" t="n">
        <v>1520</v>
      </c>
      <c r="F21" s="281" t="inlineStr">
        <is>
          <t>0.4</t>
        </is>
      </c>
      <c r="G21" s="281" t="inlineStr">
        <is>
          <t>1.6</t>
        </is>
      </c>
      <c r="H21" s="281" t="n"/>
      <c r="I21" s="281" t="inlineStr">
        <is>
          <t>4573499131723</t>
        </is>
      </c>
      <c r="J21" s="281" t="n"/>
    </row>
    <row r="22">
      <c r="A22" s="281" t="n"/>
      <c r="B22" s="281" t="inlineStr">
        <is>
          <t>《EVLISS》Make.iN CBD MOIST FACE MASK</t>
        </is>
      </c>
      <c r="C22" s="281" t="n">
        <v>22</v>
      </c>
      <c r="D22" s="281" t="n">
        <v>435</v>
      </c>
      <c r="E22" s="281" t="n">
        <v>9570</v>
      </c>
      <c r="F22" s="281" t="inlineStr">
        <is>
          <t>0.4</t>
        </is>
      </c>
      <c r="G22" s="281" t="inlineStr">
        <is>
          <t>8.8</t>
        </is>
      </c>
      <c r="H22" s="281" t="n"/>
      <c r="I22" s="281" t="inlineStr">
        <is>
          <t>4573499130498</t>
        </is>
      </c>
      <c r="J22" s="281" t="n"/>
    </row>
    <row r="23">
      <c r="A23" s="281" t="n"/>
      <c r="B23" s="281" t="inlineStr">
        <is>
          <t>《Luxces》Res-Q Precious Pack&amp;Treatment 230g</t>
        </is>
      </c>
      <c r="C23" s="281" t="n">
        <v>4</v>
      </c>
      <c r="D23" s="281" t="n">
        <v>4000</v>
      </c>
      <c r="E23" s="281" t="n">
        <v>16000</v>
      </c>
      <c r="F23" s="281" t="inlineStr">
        <is>
          <t>0.284</t>
        </is>
      </c>
      <c r="G23" s="281" t="inlineStr">
        <is>
          <t>1.136</t>
        </is>
      </c>
      <c r="H23" s="281" t="inlineStr">
        <is>
          <t>3304.99-9003</t>
        </is>
      </c>
      <c r="I23" s="281" t="inlineStr">
        <is>
          <t>4582593960122</t>
        </is>
      </c>
      <c r="J23" s="281" t="inlineStr">
        <is>
          <t>LUX01</t>
        </is>
      </c>
    </row>
    <row r="24">
      <c r="A24" s="281" t="n"/>
      <c r="B24" s="281" t="inlineStr">
        <is>
          <t>《McCoy》McCoy MASSAGE OIL ROSE 500ml</t>
        </is>
      </c>
      <c r="C24" s="281" t="n">
        <v>4</v>
      </c>
      <c r="D24" s="281" t="n">
        <v>4549</v>
      </c>
      <c r="E24" s="281" t="n">
        <v>18196</v>
      </c>
      <c r="F24" s="281" t="inlineStr">
        <is>
          <t>0.503</t>
        </is>
      </c>
      <c r="G24" s="281" t="inlineStr">
        <is>
          <t>2.012</t>
        </is>
      </c>
      <c r="H24" s="281" t="n"/>
      <c r="I24" s="281" t="inlineStr">
        <is>
          <t>4582487961914</t>
        </is>
      </c>
      <c r="J24" s="281" t="n"/>
    </row>
    <row r="25">
      <c r="A25" s="281" t="n"/>
      <c r="B25" s="281" t="inlineStr">
        <is>
          <t>《McCoy》ENEW ACTIVE BURN 180tablets　образцы не отправляли</t>
        </is>
      </c>
      <c r="C25" s="281" t="n">
        <v>6</v>
      </c>
      <c r="D25" s="281" t="n">
        <v>5765</v>
      </c>
      <c r="E25" s="281" t="n">
        <v>34590</v>
      </c>
      <c r="F25" s="281" t="n"/>
      <c r="G25" s="281" t="n"/>
      <c r="H25" s="281" t="n"/>
      <c r="I25" s="281" t="n"/>
      <c r="J25" s="281" t="n"/>
    </row>
    <row r="26">
      <c r="A26" s="281" t="n"/>
      <c r="B26" s="281" t="inlineStr">
        <is>
          <t>《McCoy》Dolcet Body Make Leggings L size</t>
        </is>
      </c>
      <c r="C26" s="281" t="n">
        <v>5</v>
      </c>
      <c r="D26" s="281" t="n">
        <v>5765</v>
      </c>
      <c r="E26" s="281" t="n">
        <v>28825</v>
      </c>
      <c r="F26" s="281" t="inlineStr">
        <is>
          <t>0.189</t>
        </is>
      </c>
      <c r="G26" s="281" t="inlineStr">
        <is>
          <t>0</t>
        </is>
      </c>
      <c r="H26" s="281" t="n"/>
      <c r="I26" s="281" t="inlineStr">
        <is>
          <t>4582487961709</t>
        </is>
      </c>
      <c r="J26" s="281" t="n"/>
    </row>
    <row r="27">
      <c r="A27" s="281" t="n"/>
      <c r="B27" s="281" t="inlineStr">
        <is>
          <t>《McCoy》Dolcet Sheet Mask 4 set/box</t>
        </is>
      </c>
      <c r="C27" s="281" t="n">
        <v>7</v>
      </c>
      <c r="D27" s="281" t="n">
        <v>3765</v>
      </c>
      <c r="E27" s="281" t="n">
        <v>26355</v>
      </c>
      <c r="F27" s="281" t="n"/>
      <c r="G27" s="281" t="n"/>
      <c r="H27" s="281" t="n"/>
      <c r="I27" s="281" t="inlineStr">
        <is>
          <t>4582487961761</t>
        </is>
      </c>
      <c r="J27" s="281" t="n"/>
    </row>
    <row r="28">
      <c r="A28" s="281" t="n"/>
      <c r="B28" s="281" t="inlineStr">
        <is>
          <t>《McCoy》McCELLRIE Tightening Cream 50g</t>
        </is>
      </c>
      <c r="C28" s="281" t="n">
        <v>98</v>
      </c>
      <c r="D28" s="281" t="n">
        <v>6588</v>
      </c>
      <c r="E28" s="281" t="n">
        <v>645624</v>
      </c>
      <c r="F28" s="281" t="inlineStr">
        <is>
          <t>0.159</t>
        </is>
      </c>
      <c r="G28" s="281" t="inlineStr">
        <is>
          <t>15.582</t>
        </is>
      </c>
      <c r="H28" s="281" t="n"/>
      <c r="I28" s="281" t="inlineStr">
        <is>
          <t>4582487961747</t>
        </is>
      </c>
      <c r="J28" s="281" t="n"/>
    </row>
    <row r="29">
      <c r="A29" s="281" t="n"/>
      <c r="B29" s="281" t="inlineStr">
        <is>
          <t>《McCoy》Press type bottle made for Non F Shape Mineral Balance Body Massage cream 500g</t>
        </is>
      </c>
      <c r="C29" s="281" t="n">
        <v>7</v>
      </c>
      <c r="D29" s="281" t="n">
        <v>1176</v>
      </c>
      <c r="E29" s="281" t="n">
        <v>8232</v>
      </c>
      <c r="F29" s="281" t="inlineStr">
        <is>
          <t>0.132</t>
        </is>
      </c>
      <c r="G29" s="281" t="inlineStr">
        <is>
          <t>0.924</t>
        </is>
      </c>
      <c r="H29" s="281" t="n"/>
      <c r="I29" s="281" t="inlineStr">
        <is>
          <t>4582487961884</t>
        </is>
      </c>
      <c r="J29" s="281" t="n"/>
    </row>
    <row r="30">
      <c r="A30" s="281" t="n"/>
      <c r="B30" s="281" t="inlineStr">
        <is>
          <t>Mediplorer CO2 sheet mask</t>
        </is>
      </c>
      <c r="C30" s="281" t="n">
        <v>7</v>
      </c>
      <c r="D30" s="281" t="n">
        <v>2447</v>
      </c>
      <c r="E30" s="281" t="n">
        <v>17129</v>
      </c>
      <c r="F30" s="281" t="inlineStr">
        <is>
          <t>0.175</t>
        </is>
      </c>
      <c r="G30" s="281" t="inlineStr">
        <is>
          <t>1.225</t>
        </is>
      </c>
      <c r="H30" s="281" t="inlineStr">
        <is>
          <t>3307.90-0002</t>
        </is>
      </c>
      <c r="I30" s="281" t="inlineStr">
        <is>
          <t>4560164470461</t>
        </is>
      </c>
      <c r="J30" s="281" t="inlineStr">
        <is>
          <t>MEDI07</t>
        </is>
      </c>
    </row>
    <row r="31">
      <c r="A31" s="281" t="n"/>
      <c r="B31" s="281" t="inlineStr">
        <is>
          <t>Mediplorer CO2 gel mask</t>
        </is>
      </c>
      <c r="C31" s="281" t="n">
        <v>5</v>
      </c>
      <c r="D31" s="281" t="n">
        <v>4882</v>
      </c>
      <c r="E31" s="281" t="n">
        <v>24410</v>
      </c>
      <c r="F31" s="281" t="inlineStr">
        <is>
          <t>0.256</t>
        </is>
      </c>
      <c r="G31" s="281" t="inlineStr">
        <is>
          <t>1.28</t>
        </is>
      </c>
      <c r="H31" s="281" t="inlineStr">
        <is>
          <t>3304.99-9003</t>
        </is>
      </c>
      <c r="I31" s="281" t="inlineStr">
        <is>
          <t>4560164470454</t>
        </is>
      </c>
      <c r="J31" s="281" t="inlineStr">
        <is>
          <t>MEDI02</t>
        </is>
      </c>
    </row>
    <row r="32">
      <c r="A32" s="281" t="n"/>
      <c r="B32" s="281" t="inlineStr">
        <is>
          <t>Sakura Face Cream</t>
        </is>
      </c>
      <c r="C32" s="281" t="n">
        <v>5</v>
      </c>
      <c r="D32" s="281" t="n">
        <v>1976</v>
      </c>
      <c r="E32" s="281" t="n">
        <v>9880</v>
      </c>
      <c r="F32" s="281" t="inlineStr">
        <is>
          <t>0.05</t>
        </is>
      </c>
      <c r="G32" s="281" t="inlineStr">
        <is>
          <t>0.25</t>
        </is>
      </c>
      <c r="H32" s="281" t="n"/>
      <c r="I32" s="281" t="inlineStr">
        <is>
          <t>4560438577926</t>
        </is>
      </c>
      <c r="J32" s="281" t="n"/>
    </row>
    <row r="33">
      <c r="A33" s="281" t="n"/>
      <c r="B33" s="281" t="inlineStr">
        <is>
          <t>LABO+  Re.pair Milk  PROF</t>
        </is>
      </c>
      <c r="C33" s="281" t="n">
        <v>5</v>
      </c>
      <c r="D33" s="281" t="n">
        <v>5200</v>
      </c>
      <c r="E33" s="281" t="n">
        <v>26000</v>
      </c>
      <c r="F33" s="281" t="inlineStr">
        <is>
          <t>0.19</t>
        </is>
      </c>
      <c r="G33" s="281" t="inlineStr">
        <is>
          <t>0.95</t>
        </is>
      </c>
      <c r="H33" s="281" t="n"/>
      <c r="I33" s="281" t="inlineStr">
        <is>
          <t>4544798102486</t>
        </is>
      </c>
      <c r="J33" s="281" t="inlineStr">
        <is>
          <t>LBP04</t>
        </is>
      </c>
    </row>
    <row r="34">
      <c r="A34" s="281" t="n"/>
      <c r="B34" s="281" t="inlineStr">
        <is>
          <t>LABO+  SP Stinger</t>
        </is>
      </c>
      <c r="C34" s="281" t="n">
        <v>77</v>
      </c>
      <c r="D34" s="281" t="n">
        <v>4956</v>
      </c>
      <c r="E34" s="281" t="n">
        <v>381612</v>
      </c>
      <c r="F34" s="281" t="inlineStr">
        <is>
          <t>0.118</t>
        </is>
      </c>
      <c r="G34" s="281" t="inlineStr">
        <is>
          <t>9.086</t>
        </is>
      </c>
      <c r="H34" s="281" t="n"/>
      <c r="I34" s="281" t="inlineStr">
        <is>
          <t>4544798200120</t>
        </is>
      </c>
      <c r="J34" s="281" t="inlineStr">
        <is>
          <t>LB0011</t>
        </is>
      </c>
    </row>
    <row r="35">
      <c r="A35" s="281" t="n"/>
      <c r="B35" s="281" t="inlineStr">
        <is>
          <t>LABO+  Creamy Foam</t>
        </is>
      </c>
      <c r="C35" s="281" t="n">
        <v>5</v>
      </c>
      <c r="D35" s="281" t="n">
        <v>2113</v>
      </c>
      <c r="E35" s="281" t="n">
        <v>10565</v>
      </c>
      <c r="F35" s="281" t="inlineStr">
        <is>
          <t>0.14</t>
        </is>
      </c>
      <c r="G35" s="281" t="inlineStr">
        <is>
          <t>0.7</t>
        </is>
      </c>
      <c r="H35" s="281" t="n"/>
      <c r="I35" s="281" t="inlineStr">
        <is>
          <t>4544798102721</t>
        </is>
      </c>
      <c r="J35" s="281" t="n"/>
    </row>
    <row r="36">
      <c r="A36" s="281" t="n"/>
      <c r="B36" s="281" t="inlineStr">
        <is>
          <t>《ROSY DROP》 FURROWLESS MASK (25ml×6sheets)</t>
        </is>
      </c>
      <c r="C36" s="281" t="n">
        <v>3</v>
      </c>
      <c r="D36" s="281" t="n">
        <v>5400</v>
      </c>
      <c r="E36" s="281" t="n">
        <v>16200</v>
      </c>
      <c r="F36" s="281" t="inlineStr">
        <is>
          <t>0.383</t>
        </is>
      </c>
      <c r="G36" s="281" t="inlineStr">
        <is>
          <t>1.149</t>
        </is>
      </c>
      <c r="H36" s="281" t="n"/>
      <c r="I36" s="281" t="inlineStr">
        <is>
          <t>4573221620204</t>
        </is>
      </c>
      <c r="J36" s="281" t="n"/>
    </row>
    <row r="37">
      <c r="A37" s="281" t="n"/>
      <c r="B37" s="281" t="inlineStr">
        <is>
          <t>《ROSY DROP》 Perfect Stretch Sheet  (60 pcs/110 mL)</t>
        </is>
      </c>
      <c r="C37" s="281" t="n">
        <v>3</v>
      </c>
      <c r="D37" s="281" t="n">
        <v>4500</v>
      </c>
      <c r="E37" s="281" t="n">
        <v>13500</v>
      </c>
      <c r="F37" s="281" t="inlineStr">
        <is>
          <t>0.275</t>
        </is>
      </c>
      <c r="G37" s="281" t="inlineStr">
        <is>
          <t>0.825</t>
        </is>
      </c>
      <c r="H37" s="281" t="inlineStr">
        <is>
          <t>3304.99-9003</t>
        </is>
      </c>
      <c r="I37" s="281" t="inlineStr">
        <is>
          <t>4573221620068</t>
        </is>
      </c>
      <c r="J37" s="281" t="n"/>
    </row>
    <row r="38">
      <c r="A38" s="281" t="n"/>
      <c r="B38" s="281" t="inlineStr">
        <is>
          <t>SKIN INNOVATION SODA GEL PACK 80 g×2</t>
        </is>
      </c>
      <c r="C38" s="281" t="n">
        <v>3</v>
      </c>
      <c r="D38" s="281" t="n"/>
      <c r="E38" s="281" t="n"/>
      <c r="F38" s="281" t="n"/>
      <c r="G38" s="281" t="n"/>
      <c r="H38" s="281" t="n"/>
      <c r="I38" s="281" t="inlineStr">
        <is>
          <t>4582501710009</t>
        </is>
      </c>
      <c r="J38" s="281" t="n"/>
    </row>
    <row r="39">
      <c r="A39" s="281" t="n"/>
      <c r="B39" s="281" t="inlineStr">
        <is>
          <t>《Lapidem PRO》 RITUAL SMOOTH MATTE TOUCH CREAM 100ml</t>
        </is>
      </c>
      <c r="C39" s="281" t="n">
        <v>3</v>
      </c>
      <c r="D39" s="281" t="n">
        <v>12941</v>
      </c>
      <c r="E39" s="281" t="n">
        <v>38823</v>
      </c>
      <c r="F39" s="281" t="inlineStr">
        <is>
          <t>0.215</t>
        </is>
      </c>
      <c r="G39" s="281" t="inlineStr">
        <is>
          <t>0.645</t>
        </is>
      </c>
      <c r="H39" s="281" t="inlineStr">
        <is>
          <t>3304.99-2003</t>
        </is>
      </c>
      <c r="I39" s="281" t="inlineStr">
        <is>
          <t>4573383083909</t>
        </is>
      </c>
      <c r="J39" s="281" t="inlineStr">
        <is>
          <t>LPD-0187</t>
        </is>
      </c>
    </row>
    <row r="40">
      <c r="A40" s="281" t="n"/>
      <c r="B40" s="281" t="inlineStr">
        <is>
          <t>《Lapidem PRO》 RITUAL Dewy Jelly Scrub 200ml</t>
        </is>
      </c>
      <c r="C40" s="281" t="n">
        <v>3</v>
      </c>
      <c r="D40" s="281" t="n">
        <v>18118</v>
      </c>
      <c r="E40" s="281" t="n">
        <v>54354</v>
      </c>
      <c r="F40" s="281" t="inlineStr">
        <is>
          <t>0.205</t>
        </is>
      </c>
      <c r="G40" s="281" t="inlineStr">
        <is>
          <t>0.615</t>
        </is>
      </c>
      <c r="H40" s="281" t="inlineStr">
        <is>
          <t>3304.99-9003</t>
        </is>
      </c>
      <c r="I40" s="281" t="inlineStr">
        <is>
          <t>4573383083503</t>
        </is>
      </c>
      <c r="J40" s="281" t="inlineStr">
        <is>
          <t>LPD-0183</t>
        </is>
      </c>
    </row>
    <row r="41">
      <c r="A41" s="281" t="n"/>
      <c r="B41" s="281" t="inlineStr">
        <is>
          <t>《Lapidem PRO》Revival Sheet　(25sheets)⇒Facial paper tissues</t>
        </is>
      </c>
      <c r="C41" s="281" t="n">
        <v>3</v>
      </c>
      <c r="D41" s="281" t="n">
        <v>14559</v>
      </c>
      <c r="E41" s="281" t="n">
        <v>43677</v>
      </c>
      <c r="F41" s="281" t="inlineStr">
        <is>
          <t>0.126</t>
        </is>
      </c>
      <c r="G41" s="281" t="inlineStr">
        <is>
          <t>0.378</t>
        </is>
      </c>
      <c r="H41" s="281" t="inlineStr">
        <is>
          <t>4818.20-0004</t>
        </is>
      </c>
      <c r="I41" s="281" t="inlineStr">
        <is>
          <t>4573383081059</t>
        </is>
      </c>
      <c r="J41" s="281" t="inlineStr">
        <is>
          <t>LPD-0090</t>
        </is>
      </c>
    </row>
    <row r="42">
      <c r="A42" s="281" t="n"/>
      <c r="B42" s="281" t="inlineStr">
        <is>
          <t>《Lapidem PRO》BATH &amp; MASSAGE OIL04  500ml</t>
        </is>
      </c>
      <c r="C42" s="281" t="n">
        <v>3</v>
      </c>
      <c r="D42" s="281" t="n">
        <v>13588</v>
      </c>
      <c r="E42" s="281" t="n">
        <v>40764</v>
      </c>
      <c r="F42" s="281" t="inlineStr">
        <is>
          <t>0.55</t>
        </is>
      </c>
      <c r="G42" s="281" t="inlineStr">
        <is>
          <t>1.65</t>
        </is>
      </c>
      <c r="H42" s="281" t="inlineStr">
        <is>
          <t>3304.99-9003</t>
        </is>
      </c>
      <c r="I42" s="281" t="inlineStr">
        <is>
          <t>4573383080984</t>
        </is>
      </c>
      <c r="J42" s="281" t="inlineStr">
        <is>
          <t>LPD-0080</t>
        </is>
      </c>
    </row>
    <row r="43">
      <c r="A43" s="281" t="n"/>
      <c r="B43" s="281" t="inlineStr">
        <is>
          <t>《Lapidem PRO》NUTRITION MOIST TREATMENT 1000 ml</t>
        </is>
      </c>
      <c r="C43" s="281" t="n">
        <v>3</v>
      </c>
      <c r="D43" s="281" t="n">
        <v>5435</v>
      </c>
      <c r="E43" s="281" t="n">
        <v>16305</v>
      </c>
      <c r="F43" s="281" t="inlineStr">
        <is>
          <t>1.068</t>
        </is>
      </c>
      <c r="G43" s="281" t="inlineStr">
        <is>
          <t>3.204</t>
        </is>
      </c>
      <c r="H43" s="281" t="n"/>
      <c r="I43" s="281" t="inlineStr">
        <is>
          <t>4573383082117</t>
        </is>
      </c>
      <c r="J43" s="281" t="inlineStr">
        <is>
          <t>LPD-0159</t>
        </is>
      </c>
    </row>
    <row r="44">
      <c r="A44" s="281" t="n"/>
      <c r="B44" s="281" t="inlineStr">
        <is>
          <t>《Lapidem》NUTRITION MOIST SHAMPOO 300 ml</t>
        </is>
      </c>
      <c r="C44" s="281" t="n">
        <v>3</v>
      </c>
      <c r="D44" s="281" t="n">
        <v>1882</v>
      </c>
      <c r="E44" s="281" t="n">
        <v>5646</v>
      </c>
      <c r="F44" s="281" t="inlineStr">
        <is>
          <t>0.38</t>
        </is>
      </c>
      <c r="G44" s="281" t="inlineStr">
        <is>
          <t>1.14</t>
        </is>
      </c>
      <c r="H44" s="281" t="n"/>
      <c r="I44" s="281" t="inlineStr">
        <is>
          <t>4573383082070</t>
        </is>
      </c>
      <c r="J44" s="281" t="inlineStr">
        <is>
          <t>LPD-0155</t>
        </is>
      </c>
    </row>
    <row r="45">
      <c r="A45" s="281" t="n"/>
      <c r="B45" s="281" t="inlineStr">
        <is>
          <t>《Lapidem》BATH &amp; MASSAGE OIL01  120ml</t>
        </is>
      </c>
      <c r="C45" s="281" t="n">
        <v>3</v>
      </c>
      <c r="D45" s="281" t="n">
        <v>4982</v>
      </c>
      <c r="E45" s="281" t="n">
        <v>14946</v>
      </c>
      <c r="F45" s="281" t="inlineStr">
        <is>
          <t>0.31</t>
        </is>
      </c>
      <c r="G45" s="281" t="inlineStr">
        <is>
          <t>0.93</t>
        </is>
      </c>
      <c r="H45" s="281" t="inlineStr">
        <is>
          <t>3304.99-9003</t>
        </is>
      </c>
      <c r="I45" s="281" t="inlineStr">
        <is>
          <t>4573383082148</t>
        </is>
      </c>
      <c r="J45" s="281" t="inlineStr">
        <is>
          <t>LPD-0168</t>
        </is>
      </c>
    </row>
    <row r="46">
      <c r="A46" s="281" t="n"/>
      <c r="B46" s="281" t="inlineStr">
        <is>
          <t>《Lapidem》RITUAL Moisturizing G Mist 120ml</t>
        </is>
      </c>
      <c r="C46" s="281" t="n">
        <v>3</v>
      </c>
      <c r="D46" s="281" t="n">
        <v>7765</v>
      </c>
      <c r="E46" s="281" t="n">
        <v>23295</v>
      </c>
      <c r="F46" s="281" t="inlineStr">
        <is>
          <t>0.322</t>
        </is>
      </c>
      <c r="G46" s="281" t="inlineStr">
        <is>
          <t>0.966</t>
        </is>
      </c>
      <c r="H46" s="281" t="inlineStr">
        <is>
          <t>3304.99-9003</t>
        </is>
      </c>
      <c r="I46" s="281" t="inlineStr">
        <is>
          <t>4573383082018</t>
        </is>
      </c>
      <c r="J46" s="281" t="inlineStr">
        <is>
          <t>LPD-0149</t>
        </is>
      </c>
    </row>
    <row r="47">
      <c r="A47" s="281" t="n"/>
      <c r="B47" s="281" t="inlineStr">
        <is>
          <t>LAPIDEM RITUAL OKIYOME SERUM 60ml</t>
        </is>
      </c>
      <c r="C47" s="281" t="n">
        <v>3</v>
      </c>
      <c r="D47" s="281" t="n">
        <v>10871</v>
      </c>
      <c r="E47" s="281" t="n">
        <v>32613</v>
      </c>
      <c r="F47" s="281" t="inlineStr">
        <is>
          <t>0.199</t>
        </is>
      </c>
      <c r="G47" s="281" t="inlineStr">
        <is>
          <t>0.597</t>
        </is>
      </c>
      <c r="H47" s="281" t="inlineStr">
        <is>
          <t>3304.99-9003</t>
        </is>
      </c>
      <c r="I47" s="281" t="inlineStr">
        <is>
          <t>4573383083107</t>
        </is>
      </c>
      <c r="J47" s="281" t="inlineStr">
        <is>
          <t>LP-0179</t>
        </is>
      </c>
    </row>
    <row r="48">
      <c r="A48" s="281" t="n"/>
      <c r="B48" s="281" t="inlineStr">
        <is>
          <t>《Atmore》BODY CREAM 400g</t>
        </is>
      </c>
      <c r="C48" s="281" t="n">
        <v>3</v>
      </c>
      <c r="D48" s="281" t="n">
        <v>14000</v>
      </c>
      <c r="E48" s="281" t="n">
        <v>42000</v>
      </c>
      <c r="F48" s="281" t="inlineStr">
        <is>
          <t>0.585</t>
        </is>
      </c>
      <c r="G48" s="281" t="inlineStr">
        <is>
          <t>1.755</t>
        </is>
      </c>
      <c r="H48" s="281" t="n"/>
      <c r="I48" s="281" t="inlineStr">
        <is>
          <t>4589780290116</t>
        </is>
      </c>
      <c r="J48" s="281" t="n"/>
    </row>
    <row r="49">
      <c r="A49" s="281" t="n"/>
      <c r="B49" s="281" t="inlineStr">
        <is>
          <t>《CBON》CALLAFLEUR MOISTURE 3D SERUM</t>
        </is>
      </c>
      <c r="C49" s="281" t="n">
        <v>3</v>
      </c>
      <c r="D49" s="281" t="n">
        <v>2700</v>
      </c>
      <c r="E49" s="281" t="n">
        <v>8100</v>
      </c>
      <c r="F49" s="281" t="inlineStr">
        <is>
          <t>0.125</t>
        </is>
      </c>
      <c r="G49" s="281" t="inlineStr">
        <is>
          <t>0.375</t>
        </is>
      </c>
      <c r="H49" s="281" t="n"/>
      <c r="I49" s="281" t="inlineStr">
        <is>
          <t>4953035055568</t>
        </is>
      </c>
      <c r="J49" s="281" t="inlineStr">
        <is>
          <t>A0003501</t>
        </is>
      </c>
    </row>
    <row r="50">
      <c r="A50" s="281" t="n"/>
      <c r="B50" s="281" t="inlineStr">
        <is>
          <t>《CBON》 FACIALIST FIRMENT POWDER 56P</t>
        </is>
      </c>
      <c r="C50" s="281" t="n">
        <v>3</v>
      </c>
      <c r="D50" s="281" t="n">
        <v>4545</v>
      </c>
      <c r="E50" s="281" t="n">
        <v>13635</v>
      </c>
      <c r="F50" s="281" t="n"/>
      <c r="G50" s="281" t="inlineStr">
        <is>
          <t>0</t>
        </is>
      </c>
      <c r="H50" s="281" t="n"/>
      <c r="I50" s="281" t="inlineStr">
        <is>
          <t>4953035040533</t>
        </is>
      </c>
      <c r="J50" s="281" t="n"/>
    </row>
    <row r="51">
      <c r="A51" s="281" t="n"/>
      <c r="B51" s="281" t="inlineStr">
        <is>
          <t>《CBON》FACIALIST TREATMENT BRIGHT MASSER 230g</t>
        </is>
      </c>
      <c r="C51" s="281" t="n">
        <v>3</v>
      </c>
      <c r="D51" s="281" t="n">
        <v>4812</v>
      </c>
      <c r="E51" s="281" t="n">
        <v>14436</v>
      </c>
      <c r="F51" s="281" t="inlineStr">
        <is>
          <t>0.34</t>
        </is>
      </c>
      <c r="G51" s="281" t="inlineStr">
        <is>
          <t>1.02</t>
        </is>
      </c>
      <c r="H51" s="281" t="n"/>
      <c r="I51" s="281" t="inlineStr">
        <is>
          <t>4953035062726</t>
        </is>
      </c>
      <c r="J51" s="281" t="inlineStr">
        <is>
          <t>A0001118</t>
        </is>
      </c>
    </row>
    <row r="52">
      <c r="A52" s="281" t="n"/>
      <c r="B52" s="281" t="inlineStr">
        <is>
          <t>《CBON》 FACIALIST DUAL MOIST LOTION Q  (120ml)</t>
        </is>
      </c>
      <c r="C52" s="281" t="n">
        <v>3</v>
      </c>
      <c r="D52" s="281" t="n">
        <v>2625</v>
      </c>
      <c r="E52" s="281" t="n">
        <v>7875</v>
      </c>
      <c r="F52" s="281" t="inlineStr">
        <is>
          <t>0.272</t>
        </is>
      </c>
      <c r="G52" s="281" t="inlineStr">
        <is>
          <t>0.816</t>
        </is>
      </c>
      <c r="H52" s="281" t="n"/>
      <c r="I52" s="281" t="inlineStr">
        <is>
          <t>4953035038981</t>
        </is>
      </c>
      <c r="J52" s="281" t="inlineStr">
        <is>
          <t>A0001103</t>
        </is>
      </c>
    </row>
    <row r="53">
      <c r="A53" s="281" t="n"/>
      <c r="B53" s="281" t="inlineStr">
        <is>
          <t>《CBON》 FACIALIST TREATMENT MASSER R (110g)</t>
        </is>
      </c>
      <c r="C53" s="281" t="n">
        <v>3</v>
      </c>
      <c r="D53" s="281" t="n">
        <v>2406</v>
      </c>
      <c r="E53" s="281" t="n">
        <v>7218</v>
      </c>
      <c r="F53" s="281" t="inlineStr">
        <is>
          <t>0.23</t>
        </is>
      </c>
      <c r="G53" s="281" t="inlineStr">
        <is>
          <t>0.69</t>
        </is>
      </c>
      <c r="H53" s="281" t="n"/>
      <c r="I53" s="281" t="inlineStr">
        <is>
          <t>4953035050099</t>
        </is>
      </c>
      <c r="J53" s="281" t="inlineStr">
        <is>
          <t>A0001109</t>
        </is>
      </c>
    </row>
    <row r="54">
      <c r="A54" s="281" t="n"/>
      <c r="B54" s="281" t="inlineStr">
        <is>
          <t>《Relent》ASTEROPE moisture lotion (1ml×48pcs)</t>
        </is>
      </c>
      <c r="C54" s="281" t="n">
        <v>3</v>
      </c>
      <c r="D54" s="281" t="n">
        <v>1680</v>
      </c>
      <c r="E54" s="281" t="n">
        <v>5040</v>
      </c>
      <c r="F54" s="281" t="inlineStr">
        <is>
          <t>0.096</t>
        </is>
      </c>
      <c r="G54" s="281" t="inlineStr">
        <is>
          <t>0.288</t>
        </is>
      </c>
      <c r="H54" s="281" t="inlineStr">
        <is>
          <t>3304.99-9003</t>
        </is>
      </c>
      <c r="I54" s="281" t="inlineStr">
        <is>
          <t>2100058023124</t>
        </is>
      </c>
      <c r="J54" s="281" t="inlineStr">
        <is>
          <t>5802312</t>
        </is>
      </c>
    </row>
    <row r="55">
      <c r="A55" s="281" t="n"/>
      <c r="B55" s="281" t="inlineStr">
        <is>
          <t>《RELENT PRO》La Cerarl Doreor Cream 100g</t>
        </is>
      </c>
      <c r="C55" s="281" t="n">
        <v>5</v>
      </c>
      <c r="D55" s="281" t="n">
        <v>9091</v>
      </c>
      <c r="E55" s="281" t="n">
        <v>45455</v>
      </c>
      <c r="F55" s="281" t="inlineStr">
        <is>
          <t>0.157</t>
        </is>
      </c>
      <c r="G55" s="281" t="inlineStr">
        <is>
          <t>0.785</t>
        </is>
      </c>
      <c r="H55" s="281" t="inlineStr">
        <is>
          <t>3304.99-2003</t>
        </is>
      </c>
      <c r="I55" s="281" t="inlineStr">
        <is>
          <t>2100058021991</t>
        </is>
      </c>
      <c r="J55" s="281" t="inlineStr">
        <is>
          <t>5802199</t>
        </is>
      </c>
    </row>
    <row r="56">
      <c r="A56" s="281" t="n"/>
      <c r="B56" s="281" t="inlineStr">
        <is>
          <t>《RELENT PRO》La cerarl Doreor Doll 250ml</t>
        </is>
      </c>
      <c r="C56" s="281" t="n">
        <v>3</v>
      </c>
      <c r="D56" s="281" t="n">
        <v>3896</v>
      </c>
      <c r="E56" s="281" t="n">
        <v>11688</v>
      </c>
      <c r="F56" s="281" t="inlineStr">
        <is>
          <t>0.294</t>
        </is>
      </c>
      <c r="G56" s="281" t="inlineStr">
        <is>
          <t>0.882</t>
        </is>
      </c>
      <c r="H56" s="281" t="inlineStr">
        <is>
          <t>3304.99-9003</t>
        </is>
      </c>
      <c r="I56" s="281" t="inlineStr">
        <is>
          <t>2100058021946</t>
        </is>
      </c>
      <c r="J56" s="281" t="inlineStr">
        <is>
          <t>5802194</t>
        </is>
      </c>
    </row>
    <row r="57">
      <c r="A57" s="281" t="n"/>
      <c r="B57" s="281" t="inlineStr">
        <is>
          <t>《RELENT PRO》La cerarl Doreor Fresh 250ml</t>
        </is>
      </c>
      <c r="C57" s="281" t="n">
        <v>6</v>
      </c>
      <c r="D57" s="281" t="n">
        <v>2597</v>
      </c>
      <c r="E57" s="281" t="n">
        <v>15582</v>
      </c>
      <c r="F57" s="281" t="inlineStr">
        <is>
          <t>0.296</t>
        </is>
      </c>
      <c r="G57" s="281" t="inlineStr">
        <is>
          <t>1.776</t>
        </is>
      </c>
      <c r="H57" s="281" t="inlineStr">
        <is>
          <t>3304.99-9003</t>
        </is>
      </c>
      <c r="I57" s="281" t="inlineStr">
        <is>
          <t>2100058021922</t>
        </is>
      </c>
      <c r="J57" s="281" t="inlineStr">
        <is>
          <t>5802192</t>
        </is>
      </c>
    </row>
    <row r="58">
      <c r="A58" s="281" t="n"/>
      <c r="B58" s="281" t="inlineStr">
        <is>
          <t>《RELENT PRO》YOKIBI Essence pack 200g</t>
        </is>
      </c>
      <c r="C58" s="281" t="n">
        <v>8</v>
      </c>
      <c r="D58" s="281" t="n">
        <v>8831</v>
      </c>
      <c r="E58" s="281" t="n">
        <v>70648</v>
      </c>
      <c r="F58" s="281" t="inlineStr">
        <is>
          <t>0.241</t>
        </is>
      </c>
      <c r="G58" s="281" t="inlineStr">
        <is>
          <t>1.928</t>
        </is>
      </c>
      <c r="H58" s="281" t="inlineStr">
        <is>
          <t>3304.99-9003</t>
        </is>
      </c>
      <c r="I58" s="281" t="inlineStr">
        <is>
          <t>2100058025371</t>
        </is>
      </c>
      <c r="J58" s="281" t="inlineStr">
        <is>
          <t>5802550</t>
        </is>
      </c>
    </row>
    <row r="59">
      <c r="A59" s="281" t="n"/>
      <c r="B59" s="281" t="inlineStr">
        <is>
          <t>《RELENT PRO》Yokibi Essence Eye Treatment 100ml</t>
        </is>
      </c>
      <c r="C59" s="281" t="n">
        <v>5</v>
      </c>
      <c r="D59" s="281" t="n">
        <v>6234</v>
      </c>
      <c r="E59" s="281" t="n">
        <v>31170</v>
      </c>
      <c r="F59" s="281" t="inlineStr">
        <is>
          <t>0.13</t>
        </is>
      </c>
      <c r="G59" s="281" t="inlineStr">
        <is>
          <t>0.65</t>
        </is>
      </c>
      <c r="H59" s="281" t="inlineStr">
        <is>
          <t>3304.99-9003</t>
        </is>
      </c>
      <c r="I59" s="281" t="inlineStr">
        <is>
          <t>2100058021878</t>
        </is>
      </c>
      <c r="J59" s="281" t="inlineStr">
        <is>
          <t>5802187</t>
        </is>
      </c>
    </row>
    <row r="60">
      <c r="A60" s="281" t="n"/>
      <c r="B60" s="281" t="inlineStr">
        <is>
          <t>《RELENT PRO》Yokibi Essence Cleansing 270g</t>
        </is>
      </c>
      <c r="C60" s="281" t="n">
        <v>9</v>
      </c>
      <c r="D60" s="281" t="n">
        <v>7532</v>
      </c>
      <c r="E60" s="281" t="n">
        <v>67788</v>
      </c>
      <c r="F60" s="281" t="inlineStr">
        <is>
          <t>0.306</t>
        </is>
      </c>
      <c r="G60" s="281" t="inlineStr">
        <is>
          <t>2.754</t>
        </is>
      </c>
      <c r="H60" s="281" t="inlineStr">
        <is>
          <t>3401.30-0000</t>
        </is>
      </c>
      <c r="I60" s="281" t="inlineStr">
        <is>
          <t>2100058025517</t>
        </is>
      </c>
      <c r="J60" s="281" t="inlineStr">
        <is>
          <t>5802551</t>
        </is>
      </c>
    </row>
    <row r="61">
      <c r="A61" s="281" t="n"/>
      <c r="B61" s="281" t="inlineStr">
        <is>
          <t>《Relent》Eye Lush Treatment</t>
        </is>
      </c>
      <c r="C61" s="281" t="n">
        <v>65</v>
      </c>
      <c r="D61" s="281" t="n">
        <v>1195</v>
      </c>
      <c r="E61" s="281" t="n">
        <v>77675</v>
      </c>
      <c r="F61" s="281" t="inlineStr">
        <is>
          <t>0.025</t>
        </is>
      </c>
      <c r="G61" s="281" t="inlineStr">
        <is>
          <t>1.625</t>
        </is>
      </c>
      <c r="H61" s="281" t="n"/>
      <c r="I61" s="281" t="inlineStr">
        <is>
          <t>2100058021113</t>
        </is>
      </c>
      <c r="J61" s="281" t="inlineStr">
        <is>
          <t>5802111</t>
        </is>
      </c>
    </row>
    <row r="62">
      <c r="A62" s="281" t="n"/>
      <c r="B62" s="281" t="inlineStr">
        <is>
          <t>《Relent》YOKIBI Essence Cream Foundation 101 15g</t>
        </is>
      </c>
      <c r="C62" s="281" t="n">
        <v>5</v>
      </c>
      <c r="D62" s="281" t="n">
        <v>4782</v>
      </c>
      <c r="E62" s="281" t="n">
        <v>23910</v>
      </c>
      <c r="F62" s="281" t="inlineStr">
        <is>
          <t>0.084</t>
        </is>
      </c>
      <c r="G62" s="281" t="inlineStr">
        <is>
          <t>0.42</t>
        </is>
      </c>
      <c r="H62" s="281" t="n"/>
      <c r="I62" s="281" t="inlineStr">
        <is>
          <t>2100058021052</t>
        </is>
      </c>
      <c r="J62" s="281" t="inlineStr">
        <is>
          <t>5802105</t>
        </is>
      </c>
    </row>
    <row r="63">
      <c r="A63" s="281" t="n"/>
      <c r="B63" s="281" t="inlineStr">
        <is>
          <t>《Relent》Rinales essence α</t>
        </is>
      </c>
      <c r="C63" s="281" t="n">
        <v>7</v>
      </c>
      <c r="D63" s="281" t="n">
        <v>3985</v>
      </c>
      <c r="E63" s="281" t="n">
        <v>27895</v>
      </c>
      <c r="F63" s="281" t="inlineStr">
        <is>
          <t>0.159</t>
        </is>
      </c>
      <c r="G63" s="281" t="inlineStr">
        <is>
          <t>1.113</t>
        </is>
      </c>
      <c r="H63" s="281" t="inlineStr">
        <is>
          <t>3304.99-9003</t>
        </is>
      </c>
      <c r="I63" s="281" t="inlineStr">
        <is>
          <t>2100058020574</t>
        </is>
      </c>
      <c r="J63" s="281" t="inlineStr">
        <is>
          <t>5802057</t>
        </is>
      </c>
    </row>
    <row r="64">
      <c r="A64" s="281" t="n"/>
      <c r="B64" s="281" t="inlineStr">
        <is>
          <t>《Relent》ASTEROPE moisture lotion</t>
        </is>
      </c>
      <c r="C64" s="281" t="n">
        <v>5</v>
      </c>
      <c r="D64" s="281" t="n">
        <v>2420</v>
      </c>
      <c r="E64" s="281" t="n">
        <v>12100</v>
      </c>
      <c r="F64" s="281" t="inlineStr">
        <is>
          <t>0.085</t>
        </is>
      </c>
      <c r="G64" s="281" t="inlineStr">
        <is>
          <t>0.425</t>
        </is>
      </c>
      <c r="H64" s="281" t="inlineStr">
        <is>
          <t>3304.99-9003</t>
        </is>
      </c>
      <c r="I64" s="281" t="inlineStr">
        <is>
          <t>2100058020383</t>
        </is>
      </c>
      <c r="J64" s="281" t="inlineStr">
        <is>
          <t>5802038</t>
        </is>
      </c>
    </row>
    <row r="65">
      <c r="A65" s="281" t="n"/>
      <c r="B65" s="281" t="inlineStr">
        <is>
          <t>《Relent》YOKIBI Essence Cream 20g</t>
        </is>
      </c>
      <c r="C65" s="281" t="n">
        <v>33</v>
      </c>
      <c r="D65" s="281" t="n">
        <v>9165</v>
      </c>
      <c r="E65" s="281" t="n">
        <v>302445</v>
      </c>
      <c r="F65" s="281" t="inlineStr">
        <is>
          <t>0.07</t>
        </is>
      </c>
      <c r="G65" s="281" t="inlineStr">
        <is>
          <t>2.31</t>
        </is>
      </c>
      <c r="H65" s="281" t="inlineStr">
        <is>
          <t>3304.99-2003</t>
        </is>
      </c>
      <c r="I65" s="281" t="inlineStr">
        <is>
          <t>2100058025241</t>
        </is>
      </c>
      <c r="J65" s="281" t="inlineStr">
        <is>
          <t>5802524</t>
        </is>
      </c>
    </row>
    <row r="66">
      <c r="A66" s="281" t="n"/>
      <c r="B66" s="281" t="inlineStr">
        <is>
          <t>《Relent》YOKIBI Essence Lotion 80ml</t>
        </is>
      </c>
      <c r="C66" s="281" t="n">
        <v>33</v>
      </c>
      <c r="D66" s="281" t="n">
        <v>3985</v>
      </c>
      <c r="E66" s="281" t="n">
        <v>131505</v>
      </c>
      <c r="F66" s="281" t="inlineStr">
        <is>
          <t>0.19</t>
        </is>
      </c>
      <c r="G66" s="281" t="inlineStr">
        <is>
          <t>6.27</t>
        </is>
      </c>
      <c r="H66" s="281" t="inlineStr">
        <is>
          <t>3304.99-9003</t>
        </is>
      </c>
      <c r="I66" s="281" t="inlineStr">
        <is>
          <t>2100058020208</t>
        </is>
      </c>
      <c r="J66" s="281" t="inlineStr">
        <is>
          <t>5802020</t>
        </is>
      </c>
    </row>
    <row r="67">
      <c r="A67" s="281" t="n"/>
      <c r="B67" s="281" t="inlineStr">
        <is>
          <t>《Relent》La Cerarl Doreor Body Shampoo 500ml</t>
        </is>
      </c>
      <c r="C67" s="281" t="n">
        <v>5</v>
      </c>
      <c r="D67" s="281" t="n">
        <v>1368</v>
      </c>
      <c r="E67" s="281" t="n">
        <v>6840</v>
      </c>
      <c r="F67" s="281" t="inlineStr">
        <is>
          <t>0.603</t>
        </is>
      </c>
      <c r="G67" s="281" t="inlineStr">
        <is>
          <t>3.015</t>
        </is>
      </c>
      <c r="H67" s="281" t="n"/>
      <c r="I67" s="281" t="inlineStr">
        <is>
          <t>2100058025364</t>
        </is>
      </c>
      <c r="J67" s="281" t="inlineStr">
        <is>
          <t>5802536</t>
        </is>
      </c>
    </row>
    <row r="68">
      <c r="A68" s="281" t="n"/>
      <c r="B68" s="281" t="inlineStr">
        <is>
          <t>《Relent》La Cerarl Doreor Treatment 500ml</t>
        </is>
      </c>
      <c r="C68" s="281" t="n">
        <v>45</v>
      </c>
      <c r="D68" s="281" t="n">
        <v>1449</v>
      </c>
      <c r="E68" s="281" t="n">
        <v>65205</v>
      </c>
      <c r="F68" s="281" t="inlineStr">
        <is>
          <t>0.594</t>
        </is>
      </c>
      <c r="G68" s="281" t="inlineStr">
        <is>
          <t>26.73</t>
        </is>
      </c>
      <c r="H68" s="281" t="n"/>
      <c r="I68" s="281" t="n"/>
      <c r="J68" s="281" t="inlineStr">
        <is>
          <t>5802535</t>
        </is>
      </c>
    </row>
    <row r="69">
      <c r="A69" s="281" t="n"/>
      <c r="B69" s="281" t="inlineStr">
        <is>
          <t>《Relent》La Cerarl Doreor Runny 30ml</t>
        </is>
      </c>
      <c r="C69" s="281" t="n">
        <v>66</v>
      </c>
      <c r="D69" s="281" t="n">
        <v>3387</v>
      </c>
      <c r="E69" s="281" t="n">
        <v>223542</v>
      </c>
      <c r="F69" s="281" t="inlineStr">
        <is>
          <t>0.119</t>
        </is>
      </c>
      <c r="G69" s="281" t="inlineStr">
        <is>
          <t>7.854</t>
        </is>
      </c>
      <c r="H69" s="281" t="inlineStr">
        <is>
          <t>3304.99-9003</t>
        </is>
      </c>
      <c r="I69" s="281" t="inlineStr">
        <is>
          <t>2100058020512</t>
        </is>
      </c>
      <c r="J69" s="281" t="inlineStr">
        <is>
          <t>5802051</t>
        </is>
      </c>
    </row>
    <row r="70">
      <c r="A70" s="281" t="n"/>
      <c r="B70" s="281" t="inlineStr">
        <is>
          <t>《Relent》La Cerarl Doreor Cold 80g</t>
        </is>
      </c>
      <c r="C70" s="281" t="n">
        <v>33</v>
      </c>
      <c r="D70" s="281" t="n">
        <v>2391</v>
      </c>
      <c r="E70" s="281" t="n">
        <v>78903</v>
      </c>
      <c r="F70" s="281" t="inlineStr">
        <is>
          <t>0.102</t>
        </is>
      </c>
      <c r="G70" s="281" t="inlineStr">
        <is>
          <t>3.366</t>
        </is>
      </c>
      <c r="H70" s="281" t="inlineStr">
        <is>
          <t>3304.99-9003</t>
        </is>
      </c>
      <c r="I70" s="281" t="inlineStr">
        <is>
          <t>2100058020475</t>
        </is>
      </c>
      <c r="J70" s="281" t="inlineStr">
        <is>
          <t>5802047</t>
        </is>
      </c>
    </row>
    <row r="71">
      <c r="A71" s="129" t="n"/>
      <c r="B71" s="228" t="inlineStr">
        <is>
          <t xml:space="preserve">   Sub Total ①</t>
        </is>
      </c>
      <c r="C71" s="252" t="n"/>
      <c r="D71" s="132">
        <f>SUM(#REF!)</f>
        <v/>
      </c>
      <c r="E71" s="282" t="n"/>
      <c r="F71" s="283">
        <f>SUM(#REF!)</f>
        <v/>
      </c>
      <c r="G71" s="284" t="n"/>
      <c r="H71" s="285">
        <f>SUM(#REF!)</f>
        <v/>
      </c>
      <c r="I71" s="286" t="n"/>
      <c r="J71" s="287" t="n"/>
      <c r="M71" s="288" t="n"/>
      <c r="R71" s="124" t="n"/>
    </row>
    <row r="72"/>
    <row r="73">
      <c r="F73" s="289">
        <f>F14+'INVOICE(without testers)'!#REF!</f>
        <v/>
      </c>
    </row>
    <row r="74">
      <c r="F74" s="269">
        <f>F16+'INVOICE(without testers)'!#REF!</f>
        <v/>
      </c>
    </row>
    <row r="75"/>
    <row r="76">
      <c r="F76" s="290" t="n"/>
      <c r="G76" s="26" t="n"/>
    </row>
    <row r="77">
      <c r="G77" s="26" t="n"/>
    </row>
  </sheetData>
  <mergeCells count="2">
    <mergeCell ref="A1:F2"/>
    <mergeCell ref="B71:C71"/>
  </mergeCells>
  <pageMargins bottom="0" footer="0" header="0" left="0" right="0" top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47"/>
  <sheetViews>
    <sheetView view="pageBreakPreview" workbookViewId="0" zoomScale="55" zoomScaleNormal="100" zoomScaleSheetLayoutView="55">
      <selection activeCell="F27" sqref="F27"/>
    </sheetView>
  </sheetViews>
  <sheetFormatPr baseColWidth="8" defaultColWidth="9" defaultRowHeight="15.75"/>
  <cols>
    <col customWidth="1" max="1" min="1" style="29" width="10.375"/>
    <col customWidth="1" max="2" min="2" style="29" width="55.375"/>
    <col customWidth="1" max="3" min="3" style="29" width="15.125"/>
    <col customWidth="1" max="4" min="4" style="29" width="14"/>
    <col customWidth="1" max="5" min="5" style="291" width="14.375"/>
    <col customWidth="1" max="6" min="6" style="291" width="22.375"/>
    <col customWidth="1" max="9" min="7" style="291" width="16.375"/>
    <col customWidth="1" max="10" min="10" style="29" width="31.375"/>
    <col customWidth="1" max="11" min="11" style="29" width="23.125"/>
    <col customWidth="1" max="13" min="12" style="29" width="16.375"/>
    <col customWidth="1" max="19" min="14" style="29" width="2.375"/>
    <col customWidth="1" max="20" min="20" style="29" width="9"/>
    <col customWidth="1" max="21" min="21" style="29" width="19.375"/>
    <col customWidth="1" max="16384" min="22" style="29" width="9"/>
  </cols>
  <sheetData>
    <row customHeight="1" ht="13.5" r="1" s="251">
      <c r="A1" s="229" t="inlineStr">
        <is>
          <t>INVOICE</t>
        </is>
      </c>
      <c r="G1" s="229" t="n"/>
      <c r="H1" s="229" t="n"/>
      <c r="I1" s="229" t="n"/>
    </row>
    <row customHeight="1" ht="13.5" r="2" s="251">
      <c r="G2" s="229" t="n"/>
      <c r="H2" s="229" t="n"/>
      <c r="I2" s="229" t="n"/>
    </row>
    <row customHeight="1" ht="16.5" r="3" s="251" thickBot="1">
      <c r="A3" s="30" t="inlineStr">
        <is>
          <t>INV.NO.：</t>
        </is>
      </c>
      <c r="B3" s="31">
        <f ref="B3:D3" t="array">'INVOICE(without testers)'!H6:J6</f>
        <v/>
      </c>
      <c r="C3" s="29" t="n">
        <v>0</v>
      </c>
      <c r="D3" s="29" t="n">
        <v>0</v>
      </c>
      <c r="F3" s="33">
        <f ref="F3:H3" t="array">'INVOICE(without testers)'!H4:J4</f>
        <v/>
      </c>
      <c r="G3" s="33" t="n">
        <v>0</v>
      </c>
      <c r="H3" s="33" t="n">
        <v>0</v>
      </c>
      <c r="I3" s="33" t="n"/>
    </row>
    <row r="4">
      <c r="A4" s="34" t="inlineStr">
        <is>
          <t>Shipper:</t>
        </is>
      </c>
      <c r="B4" s="35" t="n"/>
      <c r="C4" s="292" t="inlineStr">
        <is>
          <t>Consignee:</t>
        </is>
      </c>
      <c r="D4" s="35" t="inlineStr">
        <is>
          <t>NIPPONIKA TRADING LLC</t>
        </is>
      </c>
      <c r="E4" s="293" t="n"/>
      <c r="F4" s="294" t="n"/>
    </row>
    <row r="5">
      <c r="A5" s="39" t="inlineStr">
        <is>
          <t>KS EURASIA Co.,Ltd.</t>
        </is>
      </c>
      <c r="C5" s="40" t="n"/>
      <c r="D5" s="31" t="inlineStr">
        <is>
          <t>Marina Byblos Hotel - G-S01</t>
        </is>
      </c>
      <c r="E5" s="29" t="n"/>
      <c r="F5" s="41" t="n"/>
      <c r="G5" s="31" t="n"/>
    </row>
    <row customHeight="1" ht="15.75" r="6" s="251">
      <c r="A6" s="42" t="inlineStr">
        <is>
          <t xml:space="preserve">1-1-5 Tsuchitoy, Aoba-ku, Sendai, </t>
        </is>
      </c>
      <c r="C6" s="40" t="n"/>
      <c r="D6" s="29" t="inlineStr">
        <is>
          <t>7594 Dubai</t>
        </is>
      </c>
      <c r="F6" s="295" t="n"/>
      <c r="H6" s="29" t="n"/>
      <c r="I6" s="29" t="n"/>
    </row>
    <row r="7">
      <c r="A7" s="44" t="inlineStr">
        <is>
          <t>Miyagi, 980-0065, JAPAN</t>
        </is>
      </c>
      <c r="C7" s="45" t="inlineStr">
        <is>
          <t>TEL：</t>
        </is>
      </c>
      <c r="D7" s="296" t="n"/>
      <c r="E7" s="47" t="n"/>
      <c r="F7" s="295" t="n"/>
      <c r="G7" s="29" t="n"/>
      <c r="H7" s="29" t="n"/>
      <c r="I7" s="29" t="n"/>
    </row>
    <row r="8">
      <c r="A8" s="44" t="inlineStr">
        <is>
          <t>TEL： +81-22-217-6841</t>
        </is>
      </c>
      <c r="B8" s="48" t="n"/>
      <c r="C8" s="49" t="n"/>
      <c r="D8" s="50" t="n"/>
      <c r="E8" s="297" t="n"/>
      <c r="F8" s="298" t="n"/>
    </row>
    <row r="9">
      <c r="A9" s="53" t="inlineStr">
        <is>
          <t xml:space="preserve">PORT  OF  SHIPMENT </t>
        </is>
      </c>
      <c r="B9" s="54" t="n"/>
      <c r="C9" s="40" t="inlineStr">
        <is>
          <t xml:space="preserve">SHIPPED PER : </t>
        </is>
      </c>
      <c r="F9" s="295" t="n"/>
      <c r="G9" s="29" t="n"/>
    </row>
    <row customHeight="1" ht="19.5" r="10" s="251">
      <c r="A10" s="55" t="inlineStr">
        <is>
          <t>From：</t>
        </is>
      </c>
      <c r="B10" s="50" t="inlineStr">
        <is>
          <t xml:space="preserve"> TOKYO, JAPAN   </t>
        </is>
      </c>
      <c r="C10" s="56" t="inlineStr">
        <is>
          <t>Trade Term:</t>
        </is>
      </c>
      <c r="D10" s="57" t="inlineStr">
        <is>
          <t>C&amp;F</t>
        </is>
      </c>
      <c r="E10" s="297" t="n"/>
      <c r="F10" s="298" t="n"/>
      <c r="G10" s="29" t="n"/>
    </row>
    <row customHeight="1" ht="19.5" r="11" s="251">
      <c r="A11" s="53" t="inlineStr">
        <is>
          <t>PORT  OF  DESTINATION</t>
        </is>
      </c>
      <c r="B11" s="54" t="n"/>
      <c r="C11" s="40" t="inlineStr">
        <is>
          <t xml:space="preserve">Country of Origin：　</t>
        </is>
      </c>
      <c r="D11" s="58" t="inlineStr">
        <is>
          <t xml:space="preserve">　JAPAN</t>
        </is>
      </c>
      <c r="F11" s="295" t="n"/>
    </row>
    <row customHeight="1" ht="16.5" r="12" s="251" thickBot="1">
      <c r="A12" s="59" t="inlineStr">
        <is>
          <t>To　　：   DUBAI,　UAE</t>
        </is>
      </c>
      <c r="B12" s="60" t="n"/>
      <c r="C12" s="61" t="n"/>
      <c r="D12" s="60" t="n"/>
      <c r="E12" s="299" t="n"/>
      <c r="F12" s="300" t="n"/>
      <c r="G12" s="2" t="n"/>
    </row>
    <row customHeight="1" ht="19.5" r="13" s="251">
      <c r="A13" s="64" t="n"/>
      <c r="B13" s="65" t="inlineStr">
        <is>
          <t>Description of goods</t>
        </is>
      </c>
      <c r="C13" s="65" t="n"/>
      <c r="D13" s="66" t="inlineStr">
        <is>
          <t>Q'ty</t>
        </is>
      </c>
      <c r="E13" s="301" t="inlineStr">
        <is>
          <t>Unit Price</t>
        </is>
      </c>
      <c r="F13" s="68" t="inlineStr">
        <is>
          <t>TTL</t>
        </is>
      </c>
      <c r="G13" s="69" t="inlineStr">
        <is>
          <t>N/W</t>
        </is>
      </c>
      <c r="H13" s="69" t="inlineStr">
        <is>
          <t>TTL N/W</t>
        </is>
      </c>
      <c r="I13" s="84" t="inlineStr">
        <is>
          <t>HS</t>
        </is>
      </c>
      <c r="J13" s="29" t="inlineStr">
        <is>
          <t>JAN</t>
        </is>
      </c>
      <c r="K13" s="29" t="inlineStr">
        <is>
          <t>Артикул</t>
        </is>
      </c>
    </row>
    <row customHeight="1" ht="23.25" r="14" s="251" thickBot="1">
      <c r="A14" s="281" t="n"/>
      <c r="B14" s="281" t="inlineStr">
        <is>
          <t>Beauty Smile TESTER (Commercial Free)</t>
        </is>
      </c>
      <c r="C14" s="281" t="n">
        <v>77</v>
      </c>
      <c r="D14" s="281" t="n">
        <v>100</v>
      </c>
      <c r="E14" s="281" t="n">
        <v>7700</v>
      </c>
      <c r="F14" s="281" t="inlineStr">
        <is>
          <t>0.101</t>
        </is>
      </c>
      <c r="G14" s="281" t="inlineStr">
        <is>
          <t>7.777</t>
        </is>
      </c>
      <c r="H14" s="281" t="n"/>
      <c r="I14" s="281" t="n"/>
      <c r="J14" s="281" t="n"/>
    </row>
    <row customHeight="1" ht="33" r="15" s="251" thickTop="1">
      <c r="A15" s="281" t="n"/>
      <c r="B15" s="281" t="inlineStr">
        <is>
          <t>《EVLISS》Make.iN VitaminC100 MOIST FACE MASK 350ml Tester (commercial free)</t>
        </is>
      </c>
      <c r="C15" s="281" t="n">
        <v>67</v>
      </c>
      <c r="D15" s="281" t="n">
        <v>380</v>
      </c>
      <c r="E15" s="281" t="n">
        <v>25460</v>
      </c>
      <c r="F15" s="281" t="inlineStr">
        <is>
          <t>0.4</t>
        </is>
      </c>
      <c r="G15" s="281" t="inlineStr">
        <is>
          <t>26.8</t>
        </is>
      </c>
      <c r="H15" s="281" t="n"/>
      <c r="I15" s="281" t="inlineStr">
        <is>
          <t>4573499131358</t>
        </is>
      </c>
      <c r="J15" s="281" t="n"/>
    </row>
    <row customHeight="1" ht="18.75" r="16" s="251">
      <c r="A16" s="281" t="n"/>
      <c r="B16" s="281" t="inlineStr">
        <is>
          <t>LUXCES Res-Q Precious Liquid Tester (commercial free)</t>
        </is>
      </c>
      <c r="C16" s="281" t="n">
        <v>67</v>
      </c>
      <c r="D16" s="281" t="n">
        <v>4000</v>
      </c>
      <c r="E16" s="281" t="n">
        <v>268000</v>
      </c>
      <c r="F16" s="281" t="inlineStr">
        <is>
          <t>0.112</t>
        </is>
      </c>
      <c r="G16" s="281" t="inlineStr">
        <is>
          <t>7.504</t>
        </is>
      </c>
      <c r="H16" s="281" t="n"/>
      <c r="I16" s="281" t="inlineStr">
        <is>
          <t>4582593960146</t>
        </is>
      </c>
      <c r="J16" s="281" t="n"/>
    </row>
    <row r="17">
      <c r="A17" s="281" t="n"/>
      <c r="B17" s="281" t="inlineStr">
        <is>
          <t>《McCoy》McCELLRIE CARNIVAL EYE CARE ESSENCE 2.7ml TESTER (commercial free)</t>
        </is>
      </c>
      <c r="C17" s="281" t="n">
        <v>70</v>
      </c>
      <c r="D17" s="281" t="n">
        <v>2800</v>
      </c>
      <c r="E17" s="281" t="n">
        <v>196000</v>
      </c>
      <c r="F17" s="281" t="inlineStr">
        <is>
          <t>0.017</t>
        </is>
      </c>
      <c r="G17" s="281" t="inlineStr">
        <is>
          <t>1.19</t>
        </is>
      </c>
      <c r="H17" s="281" t="n"/>
      <c r="I17" s="281" t="n"/>
      <c r="J17" s="281" t="n"/>
    </row>
    <row r="18">
      <c r="A18" s="281" t="n"/>
      <c r="B18" s="281" t="inlineStr">
        <is>
          <t>《AISHODO》Sakura Face Cream  TESTER (commercial free)</t>
        </is>
      </c>
      <c r="C18" s="281" t="n">
        <v>76</v>
      </c>
      <c r="D18" s="281" t="n">
        <v>1976</v>
      </c>
      <c r="E18" s="281" t="n">
        <v>150176</v>
      </c>
      <c r="F18" s="281" t="inlineStr">
        <is>
          <t>0.05</t>
        </is>
      </c>
      <c r="G18" s="281" t="inlineStr">
        <is>
          <t>3.8</t>
        </is>
      </c>
      <c r="H18" s="281" t="n"/>
      <c r="I18" s="281" t="inlineStr">
        <is>
          <t>4560438577926</t>
        </is>
      </c>
      <c r="J18" s="281" t="n"/>
    </row>
    <row r="19">
      <c r="A19" s="281" t="n"/>
      <c r="B19" s="281" t="inlineStr">
        <is>
          <t>《B-10》PREMIUM FACE MASK TESTER  N.C.V</t>
        </is>
      </c>
      <c r="C19" s="281" t="n">
        <v>66</v>
      </c>
      <c r="D19" s="281" t="n">
        <v>1750</v>
      </c>
      <c r="E19" s="281" t="n">
        <v>115500</v>
      </c>
      <c r="F19" s="281" t="inlineStr">
        <is>
          <t>0.177</t>
        </is>
      </c>
      <c r="G19" s="281" t="inlineStr">
        <is>
          <t>11.682</t>
        </is>
      </c>
      <c r="H19" s="281" t="inlineStr">
        <is>
          <t>3307.90-0002</t>
        </is>
      </c>
      <c r="I19" s="281" t="inlineStr">
        <is>
          <t>4560393650122</t>
        </is>
      </c>
      <c r="J19" s="281" t="n"/>
    </row>
    <row r="20">
      <c r="A20" s="281" t="n"/>
      <c r="B20" s="281" t="inlineStr">
        <is>
          <t>《B-10》PREMIUM BC EYE SHEET TESTER  N.C.V</t>
        </is>
      </c>
      <c r="C20" s="281" t="n">
        <v>77</v>
      </c>
      <c r="D20" s="281" t="n">
        <v>2406</v>
      </c>
      <c r="E20" s="281" t="n">
        <v>185262</v>
      </c>
      <c r="F20" s="281" t="inlineStr">
        <is>
          <t>0.237</t>
        </is>
      </c>
      <c r="G20" s="281" t="inlineStr">
        <is>
          <t>18.249</t>
        </is>
      </c>
      <c r="H20" s="281" t="inlineStr">
        <is>
          <t>3304.20-0001</t>
        </is>
      </c>
      <c r="I20" s="281" t="inlineStr">
        <is>
          <t>4560393650139</t>
        </is>
      </c>
      <c r="J20" s="281" t="n"/>
    </row>
    <row r="21">
      <c r="A21" s="281" t="n"/>
      <c r="B21" s="281" t="inlineStr">
        <is>
          <t>OSAKA MATSUGE Mascara TESTER  comercial free</t>
        </is>
      </c>
      <c r="C21" s="281" t="n">
        <v>76</v>
      </c>
      <c r="D21" s="281" t="n">
        <v>1130</v>
      </c>
      <c r="E21" s="281" t="n">
        <v>85880</v>
      </c>
      <c r="F21" s="281" t="inlineStr">
        <is>
          <t>0.027</t>
        </is>
      </c>
      <c r="G21" s="281" t="inlineStr">
        <is>
          <t>2.052</t>
        </is>
      </c>
      <c r="H21" s="281" t="n"/>
      <c r="I21" s="281" t="n"/>
      <c r="J21" s="281" t="n"/>
    </row>
    <row r="22">
      <c r="A22" s="281" t="n"/>
      <c r="B22" s="281" t="inlineStr">
        <is>
          <t>LABO+  Re.pair UV Color Natural  (FOR TESTER) comercial free</t>
        </is>
      </c>
      <c r="C22" s="281" t="n">
        <v>56</v>
      </c>
      <c r="D22" s="281" t="n">
        <v>100</v>
      </c>
      <c r="E22" s="281" t="n">
        <v>5600</v>
      </c>
      <c r="F22" s="281" t="inlineStr">
        <is>
          <t>0.04</t>
        </is>
      </c>
      <c r="G22" s="281" t="inlineStr">
        <is>
          <t>2.24</t>
        </is>
      </c>
      <c r="H22" s="281" t="n"/>
      <c r="I22" s="281" t="n"/>
      <c r="J22" s="281" t="n"/>
    </row>
    <row r="23">
      <c r="A23" s="281" t="n"/>
      <c r="B23" s="281" t="inlineStr">
        <is>
          <t>ESTLABO   ORIGINAL  MIX  OIL (FOR TESTER) comercial free</t>
        </is>
      </c>
      <c r="C23" s="281" t="n">
        <v>77</v>
      </c>
      <c r="D23" s="281" t="n">
        <v>100</v>
      </c>
      <c r="E23" s="281" t="n">
        <v>7700</v>
      </c>
      <c r="F23" s="281" t="inlineStr">
        <is>
          <t>0.53</t>
        </is>
      </c>
      <c r="G23" s="281" t="inlineStr">
        <is>
          <t>40.81</t>
        </is>
      </c>
      <c r="H23" s="281" t="n"/>
      <c r="I23" s="281" t="n"/>
      <c r="J23" s="281" t="n"/>
    </row>
    <row r="24">
      <c r="A24" s="281" t="n"/>
      <c r="B24" s="281" t="inlineStr">
        <is>
          <t>ESTLABO   CLEAN  OFF  PACK (FOR TESTER) comercial free</t>
        </is>
      </c>
      <c r="C24" s="281" t="n">
        <v>65</v>
      </c>
      <c r="D24" s="281" t="n">
        <v>100</v>
      </c>
      <c r="E24" s="281" t="n">
        <v>6500</v>
      </c>
      <c r="F24" s="281" t="inlineStr">
        <is>
          <t>0.37</t>
        </is>
      </c>
      <c r="G24" s="281" t="inlineStr">
        <is>
          <t>24.05</t>
        </is>
      </c>
      <c r="H24" s="281" t="n"/>
      <c r="I24" s="281" t="n"/>
      <c r="J24" s="281" t="n"/>
    </row>
    <row r="25">
      <c r="A25" s="281" t="n"/>
      <c r="B25" s="281" t="inlineStr">
        <is>
          <t>《Lapidem》NUTRITION MOIST BODY CREAM 300 ml TESTER (N.C.V)</t>
        </is>
      </c>
      <c r="C25" s="281" t="n">
        <v>90</v>
      </c>
      <c r="D25" s="281" t="n">
        <v>4659</v>
      </c>
      <c r="E25" s="281" t="n">
        <v>419310</v>
      </c>
      <c r="F25" s="281" t="inlineStr">
        <is>
          <t>0.37</t>
        </is>
      </c>
      <c r="G25" s="281" t="inlineStr">
        <is>
          <t>33.3</t>
        </is>
      </c>
      <c r="H25" s="281" t="inlineStr">
        <is>
          <t>0</t>
        </is>
      </c>
      <c r="I25" s="281" t="inlineStr">
        <is>
          <t>4573383082124</t>
        </is>
      </c>
      <c r="J25" s="281" t="inlineStr">
        <is>
          <t>LPD-0166</t>
        </is>
      </c>
    </row>
    <row r="26">
      <c r="A26" s="281" t="n"/>
      <c r="B26" s="281" t="inlineStr">
        <is>
          <t>《Lapidem PRO》CLEAR WATERY CLEANSING GEL 500ml  TESTER (N.C.V)</t>
        </is>
      </c>
      <c r="C26" s="281" t="n">
        <v>10</v>
      </c>
      <c r="D26" s="281" t="n">
        <v>7635</v>
      </c>
      <c r="E26" s="281" t="n">
        <v>76350</v>
      </c>
      <c r="F26" s="281" t="n"/>
      <c r="G26" s="281" t="n"/>
      <c r="H26" s="281" t="inlineStr">
        <is>
          <t>3401.30-0000</t>
        </is>
      </c>
      <c r="I26" s="281" t="inlineStr">
        <is>
          <t>4573383084012</t>
        </is>
      </c>
      <c r="J26" s="281" t="inlineStr">
        <is>
          <t>LPD-0196</t>
        </is>
      </c>
    </row>
    <row r="27">
      <c r="A27" s="281" t="n"/>
      <c r="B27" s="281" t="inlineStr">
        <is>
          <t>《Lapidem PRO》 RITUAL SMOOTH MATTE TOUCH CREAM 100ml  TESTER (N.C.V)</t>
        </is>
      </c>
      <c r="C27" s="281" t="n">
        <v>44</v>
      </c>
      <c r="D27" s="281" t="n">
        <v>12941</v>
      </c>
      <c r="E27" s="281" t="n">
        <v>569404</v>
      </c>
      <c r="F27" s="281" t="inlineStr">
        <is>
          <t>0.215</t>
        </is>
      </c>
      <c r="G27" s="281" t="inlineStr">
        <is>
          <t>0</t>
        </is>
      </c>
      <c r="H27" s="281" t="inlineStr">
        <is>
          <t>3304.99-2003</t>
        </is>
      </c>
      <c r="I27" s="281" t="inlineStr">
        <is>
          <t>4573383083909</t>
        </is>
      </c>
      <c r="J27" s="281" t="inlineStr">
        <is>
          <t>LPD-0187</t>
        </is>
      </c>
    </row>
    <row r="28">
      <c r="A28" s="281" t="n"/>
      <c r="B28" s="281" t="inlineStr">
        <is>
          <t>《Lapidem PRO》 RITUAL Dewy Jelly Scrub 200ml  TESTER (N.C.V)</t>
        </is>
      </c>
      <c r="C28" s="281" t="n">
        <v>32</v>
      </c>
      <c r="D28" s="281" t="n">
        <v>18118</v>
      </c>
      <c r="E28" s="281" t="n">
        <v>579776</v>
      </c>
      <c r="F28" s="281" t="inlineStr">
        <is>
          <t>0.205</t>
        </is>
      </c>
      <c r="G28" s="281" t="inlineStr">
        <is>
          <t>0</t>
        </is>
      </c>
      <c r="H28" s="281" t="inlineStr">
        <is>
          <t>3304.99-9003</t>
        </is>
      </c>
      <c r="I28" s="281" t="inlineStr">
        <is>
          <t>4573383083503</t>
        </is>
      </c>
      <c r="J28" s="281" t="inlineStr">
        <is>
          <t>LPD-0183</t>
        </is>
      </c>
    </row>
    <row r="29">
      <c r="A29" s="281" t="n"/>
      <c r="B29" s="281" t="inlineStr">
        <is>
          <t>LAPIDEM RITUAL OKIYOME SERUM 60ml  TESTER (N.C.V)</t>
        </is>
      </c>
      <c r="C29" s="281" t="n">
        <v>32</v>
      </c>
      <c r="D29" s="281" t="n">
        <v>10871</v>
      </c>
      <c r="E29" s="281" t="n">
        <v>347872</v>
      </c>
      <c r="F29" s="281" t="inlineStr">
        <is>
          <t>0.199</t>
        </is>
      </c>
      <c r="G29" s="281" t="inlineStr">
        <is>
          <t>6.368</t>
        </is>
      </c>
      <c r="H29" s="281" t="inlineStr">
        <is>
          <t>3304.99-9003</t>
        </is>
      </c>
      <c r="I29" s="281" t="inlineStr">
        <is>
          <t>4573383083107</t>
        </is>
      </c>
      <c r="J29" s="281" t="inlineStr">
        <is>
          <t>LP-0179</t>
        </is>
      </c>
    </row>
    <row r="30">
      <c r="A30" s="281" t="n"/>
      <c r="B30" s="281" t="inlineStr">
        <is>
          <t>《Lapidem》BATH &amp; MASSAGE OIL02 (CALM) TESTER (N.C.V)</t>
        </is>
      </c>
      <c r="C30" s="281" t="n">
        <v>32</v>
      </c>
      <c r="D30" s="281" t="n">
        <v>3247</v>
      </c>
      <c r="E30" s="281" t="n">
        <v>103904</v>
      </c>
      <c r="F30" s="281" t="inlineStr">
        <is>
          <t>0.31</t>
        </is>
      </c>
      <c r="G30" s="281" t="inlineStr">
        <is>
          <t>9.92</t>
        </is>
      </c>
      <c r="H30" s="281" t="inlineStr">
        <is>
          <t>3304.99-2003</t>
        </is>
      </c>
      <c r="I30" s="281" t="inlineStr">
        <is>
          <t>4573383082155</t>
        </is>
      </c>
      <c r="J30" s="281" t="inlineStr">
        <is>
          <t>LPD-0169</t>
        </is>
      </c>
    </row>
    <row r="31">
      <c r="A31" s="281" t="n"/>
      <c r="B31" s="281" t="inlineStr">
        <is>
          <t>《Sunsorit》 Bright BC Mask (FOR TESTER) comercial free</t>
        </is>
      </c>
      <c r="C31" s="281" t="n">
        <v>32</v>
      </c>
      <c r="D31" s="281" t="n">
        <v>789</v>
      </c>
      <c r="E31" s="281" t="n">
        <v>25248</v>
      </c>
      <c r="F31" s="281" t="inlineStr">
        <is>
          <t>0.05</t>
        </is>
      </c>
      <c r="G31" s="281" t="inlineStr">
        <is>
          <t>1.6</t>
        </is>
      </c>
      <c r="H31" s="281" t="n"/>
      <c r="I31" s="281" t="inlineStr">
        <is>
          <t>4544884917581</t>
        </is>
      </c>
      <c r="J31" s="281" t="n"/>
    </row>
    <row r="32">
      <c r="A32" s="281" t="n"/>
      <c r="B32" s="281" t="inlineStr">
        <is>
          <t>《CBON》 FACIALIST  TREATMENT MASSER R (18g*10 pcs) N.C.V.</t>
        </is>
      </c>
      <c r="C32" s="281" t="n">
        <v>33</v>
      </c>
      <c r="D32" s="281" t="n">
        <v>10</v>
      </c>
      <c r="E32" s="281" t="n">
        <v>330</v>
      </c>
      <c r="F32" s="281" t="inlineStr">
        <is>
          <t>0.0017</t>
        </is>
      </c>
      <c r="G32" s="281" t="inlineStr">
        <is>
          <t>0.056</t>
        </is>
      </c>
      <c r="H32" s="281" t="n"/>
      <c r="I32" s="281" t="inlineStr">
        <is>
          <t>4953035050228</t>
        </is>
      </c>
      <c r="J32" s="281" t="inlineStr">
        <is>
          <t>A2200428</t>
        </is>
      </c>
    </row>
    <row r="33">
      <c r="A33" s="281" t="n"/>
      <c r="B33" s="281" t="inlineStr">
        <is>
          <t>《CBON》 ME ESSENCE MD (1 ml*10 pcs) N.C.V.</t>
        </is>
      </c>
      <c r="C33" s="281" t="n">
        <v>4</v>
      </c>
      <c r="D33" s="281" t="n">
        <v>10</v>
      </c>
      <c r="E33" s="281" t="n">
        <v>40</v>
      </c>
      <c r="F33" s="281" t="inlineStr">
        <is>
          <t>0.0233</t>
        </is>
      </c>
      <c r="G33" s="281" t="inlineStr">
        <is>
          <t>0.093</t>
        </is>
      </c>
      <c r="H33" s="281" t="inlineStr">
        <is>
          <t>3304.99-9003</t>
        </is>
      </c>
      <c r="I33" s="281" t="inlineStr">
        <is>
          <t>4953035049574</t>
        </is>
      </c>
      <c r="J33" s="281" t="inlineStr">
        <is>
          <t>A2200418</t>
        </is>
      </c>
    </row>
    <row r="34">
      <c r="A34" s="281" t="n"/>
      <c r="B34" s="281" t="inlineStr">
        <is>
          <t>《CBON》 СH Essence MDa  (1 ml*10 pcs)  N.C.V</t>
        </is>
      </c>
      <c r="C34" s="281" t="n">
        <v>33</v>
      </c>
      <c r="D34" s="281" t="n">
        <v>10</v>
      </c>
      <c r="E34" s="281" t="n">
        <v>330</v>
      </c>
      <c r="F34" s="281" t="inlineStr">
        <is>
          <t>0.0259</t>
        </is>
      </c>
      <c r="G34" s="281" t="inlineStr">
        <is>
          <t>0.855</t>
        </is>
      </c>
      <c r="H34" s="281" t="inlineStr">
        <is>
          <t>3304.99-9003</t>
        </is>
      </c>
      <c r="I34" s="281" t="inlineStr">
        <is>
          <t>4953035059856</t>
        </is>
      </c>
      <c r="J34" s="281" t="inlineStr">
        <is>
          <t>A2200486</t>
        </is>
      </c>
    </row>
    <row r="35">
      <c r="A35" s="281" t="n"/>
      <c r="B35" s="281" t="inlineStr">
        <is>
          <t>《McCoy》 McCELLRIE  Pique sample pouch 1g</t>
        </is>
      </c>
      <c r="C35" s="281" t="n">
        <v>4</v>
      </c>
      <c r="D35" s="281" t="n">
        <v>330</v>
      </c>
      <c r="E35" s="281" t="n">
        <v>1320</v>
      </c>
      <c r="F35" s="281" t="inlineStr">
        <is>
          <t>0.0016</t>
        </is>
      </c>
      <c r="G35" s="281" t="inlineStr">
        <is>
          <t>0.006</t>
        </is>
      </c>
      <c r="H35" s="281" t="n"/>
      <c r="I35" s="281" t="n"/>
      <c r="J35" s="281" t="n"/>
    </row>
    <row r="36">
      <c r="A36" s="281" t="n"/>
      <c r="B36" s="281" t="inlineStr">
        <is>
          <t>《MEDION》Mediplorer trial sets
(2 sets of CO2 gel mask, cup, spatula, Radiance Lift mini
samples, cleansing balm mini jar and original pouch)</t>
        </is>
      </c>
      <c r="C36" s="281" t="n">
        <v>7</v>
      </c>
      <c r="D36" s="281" t="n">
        <v>4500</v>
      </c>
      <c r="E36" s="281" t="n">
        <v>31500</v>
      </c>
      <c r="F36" s="281" t="inlineStr">
        <is>
          <t>0.275</t>
        </is>
      </c>
      <c r="G36" s="281" t="inlineStr">
        <is>
          <t>1.925</t>
        </is>
      </c>
      <c r="H36" s="281" t="n"/>
      <c r="I36" s="281" t="n"/>
      <c r="J36" s="281" t="n"/>
    </row>
    <row r="37">
      <c r="A37" s="281" t="n"/>
      <c r="B37" s="281" t="inlineStr">
        <is>
          <t>《Relent》ASTEROPE moisture cream mini sample(1g×48pcs)</t>
        </is>
      </c>
      <c r="C37" s="281" t="n">
        <v>3</v>
      </c>
      <c r="D37" s="281" t="n">
        <v>1680</v>
      </c>
      <c r="E37" s="281" t="n">
        <v>5040</v>
      </c>
      <c r="F37" s="281" t="inlineStr">
        <is>
          <t>0.096</t>
        </is>
      </c>
      <c r="G37" s="281" t="inlineStr">
        <is>
          <t>0.288</t>
        </is>
      </c>
      <c r="H37" s="281" t="inlineStr">
        <is>
          <t>3304.99-2003</t>
        </is>
      </c>
      <c r="I37" s="281" t="inlineStr">
        <is>
          <t>2100058023148</t>
        </is>
      </c>
      <c r="J37" s="281" t="inlineStr">
        <is>
          <t>5802314</t>
        </is>
      </c>
    </row>
    <row r="38">
      <c r="A38" s="281" t="n"/>
      <c r="B38" s="281" t="inlineStr">
        <is>
          <t>《Relent》ASTEROPE cleansing cream mini sample(1g×48pcs)</t>
        </is>
      </c>
      <c r="C38" s="281" t="n">
        <v>3</v>
      </c>
      <c r="D38" s="281" t="n">
        <v>1680</v>
      </c>
      <c r="E38" s="281" t="n">
        <v>5040</v>
      </c>
      <c r="F38" s="281" t="inlineStr">
        <is>
          <t>0.096</t>
        </is>
      </c>
      <c r="G38" s="281" t="inlineStr">
        <is>
          <t>0.288</t>
        </is>
      </c>
      <c r="H38" s="281" t="inlineStr">
        <is>
          <t>3401.30-0000</t>
        </is>
      </c>
      <c r="I38" s="281" t="inlineStr">
        <is>
          <t>2100058023070</t>
        </is>
      </c>
      <c r="J38" s="281" t="inlineStr">
        <is>
          <t>5802307</t>
        </is>
      </c>
    </row>
    <row r="39">
      <c r="A39" s="281" t="n"/>
      <c r="B39" s="281" t="inlineStr">
        <is>
          <t>《Relent》Rinales skin lotion mini sample(1ml×48pcs)</t>
        </is>
      </c>
      <c r="C39" s="281" t="n">
        <v>4</v>
      </c>
      <c r="D39" s="281" t="n">
        <v>1920</v>
      </c>
      <c r="E39" s="281" t="n">
        <v>7680</v>
      </c>
      <c r="F39" s="281" t="inlineStr">
        <is>
          <t>0.048</t>
        </is>
      </c>
      <c r="G39" s="281" t="inlineStr">
        <is>
          <t>0.192</t>
        </is>
      </c>
      <c r="H39" s="281" t="inlineStr">
        <is>
          <t>3304.99-9003</t>
        </is>
      </c>
      <c r="I39" s="281" t="inlineStr">
        <is>
          <t>2100058023261</t>
        </is>
      </c>
      <c r="J39" s="281" t="inlineStr">
        <is>
          <t>5802326</t>
        </is>
      </c>
    </row>
    <row r="40">
      <c r="A40" s="281" t="n"/>
      <c r="B40" s="281" t="inlineStr">
        <is>
          <t>《Relent》La Cerarl Doreor Cream mini sample(1g×48pcs)</t>
        </is>
      </c>
      <c r="C40" s="281" t="n">
        <v>3</v>
      </c>
      <c r="D40" s="281" t="n">
        <v>1920</v>
      </c>
      <c r="E40" s="281" t="n">
        <v>5760</v>
      </c>
      <c r="F40" s="281" t="inlineStr">
        <is>
          <t>0.096</t>
        </is>
      </c>
      <c r="G40" s="281" t="inlineStr">
        <is>
          <t>0.288</t>
        </is>
      </c>
      <c r="H40" s="281" t="inlineStr">
        <is>
          <t>3304.99-2003</t>
        </is>
      </c>
      <c r="I40" s="281" t="inlineStr">
        <is>
          <t>2100058023223</t>
        </is>
      </c>
      <c r="J40" s="281" t="inlineStr">
        <is>
          <t>5802322</t>
        </is>
      </c>
    </row>
    <row r="41">
      <c r="A41" s="281" t="n"/>
      <c r="B41" s="281" t="inlineStr">
        <is>
          <t>《Relent》La Cerarl Doreor Runny mini sample(1ml×48pcs)</t>
        </is>
      </c>
      <c r="C41" s="281" t="n">
        <v>4</v>
      </c>
      <c r="D41" s="281" t="n">
        <v>1680</v>
      </c>
      <c r="E41" s="281" t="n">
        <v>6720</v>
      </c>
      <c r="F41" s="281" t="inlineStr">
        <is>
          <t>0.096</t>
        </is>
      </c>
      <c r="G41" s="281" t="inlineStr">
        <is>
          <t>0.384</t>
        </is>
      </c>
      <c r="H41" s="281" t="inlineStr">
        <is>
          <t>3304.99-9003</t>
        </is>
      </c>
      <c r="I41" s="281" t="inlineStr">
        <is>
          <t>2100058023193</t>
        </is>
      </c>
      <c r="J41" s="281" t="inlineStr">
        <is>
          <t>5802319</t>
        </is>
      </c>
    </row>
    <row r="42">
      <c r="A42" s="281" t="n"/>
      <c r="B42" s="281" t="inlineStr">
        <is>
          <t>《Relent》YOKIBI Essence Cream mini sample(1g×48pcs)</t>
        </is>
      </c>
      <c r="C42" s="281" t="n">
        <v>3</v>
      </c>
      <c r="D42" s="281" t="n">
        <v>5040</v>
      </c>
      <c r="E42" s="281" t="n">
        <v>15120</v>
      </c>
      <c r="F42" s="281" t="inlineStr">
        <is>
          <t>0.048</t>
        </is>
      </c>
      <c r="G42" s="281" t="inlineStr">
        <is>
          <t>0.144</t>
        </is>
      </c>
      <c r="H42" s="281" t="inlineStr">
        <is>
          <t>3304.99-2003</t>
        </is>
      </c>
      <c r="I42" s="281" t="inlineStr">
        <is>
          <t>2100058023063</t>
        </is>
      </c>
      <c r="J42" s="281" t="inlineStr">
        <is>
          <t>5802306</t>
        </is>
      </c>
    </row>
    <row r="43">
      <c r="A43" s="281" t="n"/>
      <c r="B43" s="281" t="inlineStr">
        <is>
          <t>《Relent》YOKIBI Essence Cleansing mini sample(1g×48pcs)</t>
        </is>
      </c>
      <c r="C43" s="281" t="n">
        <v>3</v>
      </c>
      <c r="D43" s="281" t="n">
        <v>1920</v>
      </c>
      <c r="E43" s="281" t="n">
        <v>5760</v>
      </c>
      <c r="F43" s="281" t="inlineStr">
        <is>
          <t>0.096</t>
        </is>
      </c>
      <c r="G43" s="281" t="inlineStr">
        <is>
          <t>0.288</t>
        </is>
      </c>
      <c r="H43" s="281" t="inlineStr">
        <is>
          <t>3401.30-0000</t>
        </is>
      </c>
      <c r="I43" s="281" t="inlineStr">
        <is>
          <t>2100058022998</t>
        </is>
      </c>
      <c r="J43" s="281" t="inlineStr">
        <is>
          <t>5802299</t>
        </is>
      </c>
    </row>
    <row r="44">
      <c r="A44" s="230" t="inlineStr">
        <is>
          <t xml:space="preserve">   Sub Total 2</t>
        </is>
      </c>
      <c r="B44" s="302" t="n"/>
      <c r="C44" s="302" t="n"/>
      <c r="D44" s="70">
        <f>SUM(#REF!)</f>
        <v/>
      </c>
      <c r="E44" s="303" t="n"/>
      <c r="F44" s="304">
        <f>SUM(#REF!)</f>
        <v/>
      </c>
      <c r="G44" s="305" t="n"/>
      <c r="H44" s="305">
        <f>SUM(#REF!)</f>
        <v/>
      </c>
      <c r="I44" s="306" t="n"/>
      <c r="J44" s="25" t="n"/>
    </row>
    <row r="45">
      <c r="A45" s="231" t="inlineStr">
        <is>
          <t>TOTAL</t>
        </is>
      </c>
      <c r="B45" s="307" t="n"/>
      <c r="C45" s="307" t="n"/>
      <c r="D45" s="73">
        <f>'Invoice-1 '!D14+'Invoice-2 (TESTER)'!D14</f>
        <v/>
      </c>
      <c r="E45" s="308" t="n"/>
      <c r="F45" s="308">
        <f>F14+'Invoice-1 '!F14</f>
        <v/>
      </c>
      <c r="G45" s="309" t="n"/>
      <c r="H45" s="310">
        <f>H14+'Invoice-1 '!H14</f>
        <v/>
      </c>
      <c r="I45" s="311" t="n"/>
    </row>
    <row r="46">
      <c r="D46" s="77" t="n"/>
      <c r="E46" s="312" t="n"/>
      <c r="F46" s="312" t="n"/>
      <c r="H46" s="313" t="n">
        <v>226.859</v>
      </c>
    </row>
    <row r="47">
      <c r="H47" s="313">
        <f>H16-H15</f>
        <v/>
      </c>
    </row>
  </sheetData>
  <mergeCells count="3">
    <mergeCell ref="A1:F2"/>
    <mergeCell ref="A44:C44"/>
    <mergeCell ref="A45:C45"/>
  </mergeCells>
  <pageMargins bottom="0" footer="0" header="0" left="0" right="0" top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 zoomScale="85" zoomScaleNormal="85" zoomScaleSheetLayoutView="84">
      <selection activeCell="H34" sqref="H34"/>
    </sheetView>
  </sheetViews>
  <sheetFormatPr baseColWidth="8" defaultColWidth="9" defaultRowHeight="11.25"/>
  <cols>
    <col customWidth="1" max="1" min="1" style="133" width="6.375"/>
    <col customWidth="1" max="2" min="2" style="133" width="7.375"/>
    <col customWidth="1" max="3" min="3" style="133" width="5.375"/>
    <col customWidth="1" max="4" min="4" style="133" width="10.125"/>
    <col customWidth="1" max="5" min="5" style="133" width="41.375"/>
    <col customWidth="1" max="6" min="6" style="133" width="11.375"/>
    <col customWidth="1" max="7" min="7" style="133" width="9"/>
    <col customWidth="1" max="8" min="8" style="133" width="9.375"/>
    <col bestFit="1" customWidth="1" max="9" min="9" style="133" width="9.125"/>
    <col bestFit="1" customWidth="1" max="10" min="10" style="133" width="11.125"/>
    <col customWidth="1" max="11" min="11" style="133" width="12"/>
    <col customWidth="1" max="12" min="12" style="133" width="10.875"/>
    <col customWidth="1" max="13" min="13" style="133" width="13.375"/>
    <col customWidth="1" max="14" min="14" style="133" width="7.125"/>
    <col customWidth="1" max="15" min="15" style="133" width="16"/>
    <col customWidth="1" max="16" min="16" style="314" width="21.375"/>
    <col customWidth="1" max="16384" min="17" style="133" width="9"/>
  </cols>
  <sheetData>
    <row r="1">
      <c r="A1" s="244" t="inlineStr">
        <is>
          <t>PACKING LIST</t>
        </is>
      </c>
    </row>
    <row customHeight="1" ht="20.25" r="2" s="251"/>
    <row r="3"/>
    <row r="4">
      <c r="A4" s="134" t="n"/>
      <c r="B4" s="135" t="n"/>
      <c r="C4" s="134" t="n"/>
      <c r="D4" s="134" t="n"/>
      <c r="E4" s="134" t="n"/>
      <c r="F4" s="134" t="n"/>
      <c r="G4" s="134" t="n"/>
      <c r="H4" s="134" t="n"/>
      <c r="I4" s="315" t="n"/>
      <c r="J4" s="245" t="n"/>
      <c r="L4" s="316" t="n"/>
    </row>
    <row r="5">
      <c r="A5" s="134" t="inlineStr">
        <is>
          <t>INV.NO.</t>
        </is>
      </c>
      <c r="B5" s="314">
        <f>'Invoice-1 '!B3</f>
        <v/>
      </c>
      <c r="E5" s="317" t="n"/>
      <c r="F5" s="318" t="n"/>
      <c r="G5" s="319" t="n"/>
      <c r="H5" s="319" t="n"/>
      <c r="I5" s="320" t="n"/>
      <c r="J5" s="320" t="n"/>
      <c r="K5" s="321" t="n"/>
    </row>
    <row r="6">
      <c r="A6" s="141" t="n"/>
      <c r="B6" s="141" t="n"/>
      <c r="C6" s="322" t="n"/>
      <c r="D6" s="323" t="n"/>
      <c r="E6" s="319" t="n"/>
      <c r="F6" s="319" t="n"/>
      <c r="G6" s="319" t="n"/>
      <c r="H6" s="319" t="n"/>
      <c r="I6" s="315" t="n"/>
      <c r="J6" s="319" t="n"/>
      <c r="K6" s="319" t="n"/>
      <c r="L6" s="319" t="n"/>
      <c r="M6" s="315" t="n"/>
    </row>
    <row r="7">
      <c r="A7" s="144" t="inlineStr">
        <is>
          <t>Customer : NIPPONIKA TRADING LLC</t>
        </is>
      </c>
      <c r="B7" s="144" t="n"/>
      <c r="C7" s="322" t="n"/>
      <c r="D7" s="323" t="n"/>
      <c r="E7" s="319" t="n"/>
      <c r="F7" s="319" t="n"/>
      <c r="H7" s="319" t="n"/>
      <c r="I7" s="141" t="n"/>
      <c r="J7" s="145" t="n"/>
      <c r="K7" s="145" t="n"/>
      <c r="L7" s="145" t="n"/>
      <c r="M7" s="141" t="n"/>
    </row>
    <row r="8">
      <c r="A8" s="146" t="n"/>
      <c r="B8" s="146" t="n"/>
      <c r="C8" s="322" t="inlineStr">
        <is>
          <t>Marina Byblos Hotel - G-S01,7594 Dubai</t>
        </is>
      </c>
      <c r="D8" s="323" t="n"/>
      <c r="E8" s="319" t="n"/>
      <c r="F8" s="319" t="n"/>
      <c r="G8" s="319" t="n"/>
      <c r="H8" s="319" t="n"/>
      <c r="I8" s="315" t="n"/>
      <c r="J8" s="147" t="n"/>
      <c r="K8" s="147" t="n"/>
      <c r="L8" s="147" t="n"/>
      <c r="M8" s="148" t="n"/>
    </row>
    <row r="9">
      <c r="A9" s="144" t="inlineStr">
        <is>
          <t>Delivery: KS EURASIA CO.,LTD.</t>
        </is>
      </c>
      <c r="B9" s="144" t="n"/>
      <c r="C9" s="322" t="n"/>
      <c r="D9" s="322" t="n"/>
      <c r="E9" s="145" t="n"/>
      <c r="F9" s="319" t="n"/>
      <c r="G9" s="319" t="n"/>
      <c r="H9" s="319" t="n"/>
      <c r="I9" s="315" t="n"/>
      <c r="J9" s="147" t="n"/>
      <c r="K9" s="147" t="n"/>
      <c r="L9" s="147" t="n"/>
      <c r="M9" s="148" t="n"/>
    </row>
    <row r="10">
      <c r="A10" s="149" t="n"/>
      <c r="B10" s="149" t="n"/>
      <c r="C10" s="322" t="n"/>
      <c r="D10" s="145" t="n"/>
      <c r="E10" s="319" t="n"/>
      <c r="F10" s="319" t="n"/>
      <c r="G10" s="319" t="n"/>
      <c r="H10" s="319" t="n"/>
      <c r="I10" s="315" t="n"/>
      <c r="J10" s="147" t="n"/>
      <c r="K10" s="147" t="n"/>
      <c r="L10" s="147" t="n"/>
      <c r="M10" s="148" t="n"/>
    </row>
    <row r="11">
      <c r="A11" s="237" t="inlineStr">
        <is>
          <t>箱番号</t>
        </is>
      </c>
      <c r="B11" s="324" t="n"/>
      <c r="C11" s="325" t="inlineStr">
        <is>
          <t>箱数</t>
        </is>
      </c>
      <c r="D11" s="326" t="inlineStr">
        <is>
          <t>1箱入数(総数）</t>
        </is>
      </c>
      <c r="E11" s="327" t="n"/>
      <c r="F11" s="327" t="n"/>
      <c r="G11" s="327" t="inlineStr">
        <is>
          <t>梱包サイズ(Ｍ3）</t>
        </is>
      </c>
      <c r="H11" s="324" t="n"/>
      <c r="I11" s="327" t="inlineStr">
        <is>
          <t>ネット重量(kg)</t>
        </is>
      </c>
      <c r="J11" s="328" t="n"/>
      <c r="K11" s="324" t="n"/>
      <c r="L11" s="327" t="inlineStr">
        <is>
          <t>総重量(kg)</t>
        </is>
      </c>
      <c r="M11" s="324" t="n"/>
    </row>
    <row customHeight="1" ht="13.5" r="12" s="251">
      <c r="A12" s="241" t="inlineStr">
        <is>
          <t>C/ No.</t>
        </is>
      </c>
      <c r="B12" s="241" t="inlineStr">
        <is>
          <t>(BOX. No.)</t>
        </is>
      </c>
      <c r="C12" s="329" t="inlineStr">
        <is>
          <t>Case</t>
        </is>
      </c>
      <c r="D12" s="330" t="inlineStr">
        <is>
          <t>Q'ty</t>
        </is>
      </c>
      <c r="E12" s="331" t="inlineStr">
        <is>
          <t>Description of goods</t>
        </is>
      </c>
      <c r="F12" s="331" t="inlineStr">
        <is>
          <t>Contents</t>
        </is>
      </c>
      <c r="G12" s="332" t="inlineStr">
        <is>
          <t>Measurement</t>
        </is>
      </c>
      <c r="H12" s="333" t="n"/>
      <c r="I12" s="332" t="inlineStr">
        <is>
          <t>Net Weight(kg)</t>
        </is>
      </c>
      <c r="J12" s="334" t="n"/>
      <c r="K12" s="333" t="n"/>
      <c r="L12" s="332" t="inlineStr">
        <is>
          <t>Gross Weight</t>
        </is>
      </c>
      <c r="M12" s="333" t="n"/>
      <c r="N12" s="234" t="inlineStr">
        <is>
          <t>Цена за шт</t>
        </is>
      </c>
      <c r="O12" s="235" t="inlineStr">
        <is>
          <t>Цена TTL</t>
        </is>
      </c>
    </row>
    <row customHeight="1" ht="13.5" r="13" s="251">
      <c r="A13" s="335" t="n"/>
      <c r="B13" s="335" t="n"/>
      <c r="C13" s="335" t="n"/>
      <c r="D13" s="335" t="n"/>
      <c r="E13" s="335" t="n"/>
      <c r="F13" s="335" t="n"/>
      <c r="G13" s="336" t="inlineStr">
        <is>
          <t>Case</t>
        </is>
      </c>
      <c r="H13" s="337" t="inlineStr">
        <is>
          <t>Total</t>
        </is>
      </c>
      <c r="I13" s="338" t="inlineStr">
        <is>
          <t>Case</t>
        </is>
      </c>
      <c r="J13" s="333" t="n"/>
      <c r="K13" s="154" t="inlineStr">
        <is>
          <t>Total</t>
        </is>
      </c>
      <c r="L13" s="336" t="inlineStr">
        <is>
          <t>Case</t>
        </is>
      </c>
      <c r="M13" s="154" t="inlineStr">
        <is>
          <t>Total</t>
        </is>
      </c>
      <c r="N13" s="339" t="n"/>
      <c r="O13" s="335" t="n"/>
    </row>
    <row customHeight="1" ht="24" r="14" s="251">
      <c r="A14" s="281" t="n"/>
      <c r="B14" s="281" t="n"/>
      <c r="C14" s="281" t="inlineStr">
        <is>
          <t>5</t>
        </is>
      </c>
      <c r="D14" s="281" t="n">
        <v>56</v>
      </c>
      <c r="E14" s="281" t="inlineStr">
        <is>
          <t>《ROSY DROP》 BOOSTER LOTION 100ml</t>
        </is>
      </c>
      <c r="F14" s="281" t="inlineStr">
        <is>
          <t>face lotion</t>
        </is>
      </c>
      <c r="G14" s="281" t="inlineStr">
        <is>
          <t>0.012</t>
        </is>
      </c>
      <c r="H14" s="281" t="n"/>
      <c r="I14" s="281" t="inlineStr">
        <is>
          <t>5</t>
        </is>
      </c>
      <c r="J14" s="281" t="n"/>
      <c r="K14" s="281" t="n"/>
      <c r="L14" s="281" t="inlineStr">
        <is>
          <t>0</t>
        </is>
      </c>
      <c r="M14" s="281" t="n"/>
      <c r="N14" s="281" t="n">
        <v>10</v>
      </c>
      <c r="O14" s="281" t="n">
        <v>560</v>
      </c>
      <c r="P14" s="281" t="n"/>
      <c r="Q14" s="281" t="n"/>
      <c r="R14" s="281" t="n"/>
      <c r="S14" s="281" t="n"/>
      <c r="T14" s="281" t="n"/>
    </row>
    <row r="15">
      <c r="A15" s="281" t="n"/>
      <c r="B15" s="281" t="n"/>
      <c r="C15" s="281" t="inlineStr">
        <is>
          <t>9</t>
        </is>
      </c>
      <c r="D15" s="281" t="n">
        <v>9</v>
      </c>
      <c r="E15" s="281" t="inlineStr">
        <is>
          <t>《Relent》YOKIBI Essence Lotion 80ml</t>
        </is>
      </c>
      <c r="F15" s="281" t="inlineStr">
        <is>
          <t>face lotion</t>
        </is>
      </c>
      <c r="G15" s="281" t="n"/>
      <c r="H15" s="281" t="n"/>
      <c r="I15" s="281" t="inlineStr">
        <is>
          <t>9</t>
        </is>
      </c>
      <c r="J15" s="281" t="n"/>
      <c r="K15" s="281" t="n"/>
      <c r="L15" s="281" t="n"/>
      <c r="M15" s="281" t="n"/>
      <c r="N15" s="281" t="n">
        <v>3985</v>
      </c>
      <c r="O15" s="281" t="n">
        <v>35865</v>
      </c>
      <c r="P15" s="281" t="n"/>
      <c r="Q15" s="281" t="n"/>
      <c r="R15" s="281" t="n"/>
      <c r="S15" s="281" t="n"/>
      <c r="T15" s="281" t="n"/>
    </row>
    <row r="16">
      <c r="A16" s="281" t="n"/>
      <c r="B16" s="281" t="n"/>
      <c r="C16" s="281" t="n"/>
      <c r="D16" s="281" t="n">
        <v>79</v>
      </c>
      <c r="E16" s="281" t="inlineStr">
        <is>
          <t>《Relent》La Cerarl Doreor Doll 80ml</t>
        </is>
      </c>
      <c r="F16" s="281" t="inlineStr">
        <is>
          <t>face lotion</t>
        </is>
      </c>
      <c r="G16" s="281" t="n"/>
      <c r="H16" s="281" t="n"/>
      <c r="I16" s="281" t="n"/>
      <c r="J16" s="281" t="n"/>
      <c r="K16" s="281" t="n"/>
      <c r="L16" s="281" t="n"/>
      <c r="M16" s="281" t="n"/>
      <c r="N16" s="281" t="n">
        <v>3387</v>
      </c>
      <c r="O16" s="281" t="n">
        <v>267573</v>
      </c>
      <c r="P16" s="281" t="n"/>
      <c r="Q16" s="281" t="n"/>
      <c r="R16" s="281" t="n"/>
      <c r="S16" s="281" t="n"/>
      <c r="T16" s="281" t="n"/>
    </row>
    <row r="17">
      <c r="A17" s="281" t="n"/>
      <c r="B17" s="281" t="n"/>
      <c r="C17" s="281" t="n"/>
      <c r="D17" s="281" t="n">
        <v>44</v>
      </c>
      <c r="E17" s="281" t="inlineStr">
        <is>
          <t>DENBA CHARGE 220V</t>
        </is>
      </c>
      <c r="F17" s="281" t="n"/>
      <c r="G17" s="281" t="n"/>
      <c r="H17" s="281" t="n"/>
      <c r="I17" s="281" t="n"/>
      <c r="J17" s="281" t="n"/>
      <c r="K17" s="281" t="n"/>
      <c r="L17" s="281" t="n"/>
      <c r="M17" s="281" t="n"/>
      <c r="N17" s="281" t="n">
        <v>300000</v>
      </c>
      <c r="O17" s="281" t="n">
        <v>13200000</v>
      </c>
      <c r="P17" s="281" t="n"/>
      <c r="Q17" s="281" t="n"/>
      <c r="R17" s="281" t="n"/>
      <c r="S17" s="281" t="n"/>
      <c r="T17" s="281" t="n"/>
    </row>
    <row r="18">
      <c r="A18" s="281" t="n"/>
      <c r="B18" s="281" t="n"/>
      <c r="C18" s="281" t="n"/>
      <c r="D18" s="281" t="n">
        <v>44</v>
      </c>
      <c r="E18" s="281" t="inlineStr">
        <is>
          <t>《BEAUTY GARAGE》cleaning cloths</t>
        </is>
      </c>
      <c r="F18" s="281" t="inlineStr">
        <is>
          <t>cleaning cloths</t>
        </is>
      </c>
      <c r="G18" s="281" t="n"/>
      <c r="H18" s="281" t="n"/>
      <c r="I18" s="281" t="n"/>
      <c r="J18" s="281" t="n"/>
      <c r="K18" s="281" t="n"/>
      <c r="L18" s="281" t="n"/>
      <c r="M18" s="281" t="n"/>
      <c r="N18" s="281" t="n">
        <v>671</v>
      </c>
      <c r="O18" s="281" t="n">
        <v>29524</v>
      </c>
      <c r="P18" s="281" t="n"/>
      <c r="Q18" s="281" t="n"/>
      <c r="R18" s="281" t="n"/>
      <c r="S18" s="281" t="n"/>
      <c r="T18" s="281" t="n"/>
    </row>
    <row r="19">
      <c r="A19" s="281" t="n"/>
      <c r="B19" s="281" t="n"/>
      <c r="C19" s="281" t="n"/>
      <c r="D19" s="281" t="n">
        <v>13</v>
      </c>
      <c r="E19" s="281" t="inlineStr">
        <is>
          <t>PureBio Essence Pro 100ml</t>
        </is>
      </c>
      <c r="F19" s="281" t="inlineStr">
        <is>
          <t>face essence</t>
        </is>
      </c>
      <c r="G19" s="281" t="n"/>
      <c r="H19" s="281" t="n"/>
      <c r="I19" s="281" t="n"/>
      <c r="J19" s="281" t="n"/>
      <c r="K19" s="281" t="n"/>
      <c r="L19" s="281" t="n"/>
      <c r="M19" s="281" t="n"/>
      <c r="N19" s="281" t="n">
        <v>25235</v>
      </c>
      <c r="O19" s="281" t="n">
        <v>328055</v>
      </c>
      <c r="P19" s="281" t="n"/>
      <c r="Q19" s="281" t="n"/>
      <c r="R19" s="281" t="n"/>
      <c r="S19" s="281" t="n"/>
      <c r="T19" s="281" t="n"/>
    </row>
    <row r="20">
      <c r="A20" s="281" t="n"/>
      <c r="B20" s="281" t="n"/>
      <c r="C20" s="281" t="inlineStr">
        <is>
          <t>12</t>
        </is>
      </c>
      <c r="D20" s="281" t="n">
        <v>10</v>
      </c>
      <c r="E20" s="281" t="inlineStr">
        <is>
          <t>《EVLISS》Make.iN BAKUCHIOL + CERAMIDE 10Days FACE MASK</t>
        </is>
      </c>
      <c r="F20" s="281" t="inlineStr">
        <is>
          <t>face mask</t>
        </is>
      </c>
      <c r="G20" s="281" t="inlineStr">
        <is>
          <t>0.025</t>
        </is>
      </c>
      <c r="H20" s="281" t="n"/>
      <c r="I20" s="281" t="inlineStr">
        <is>
          <t>12</t>
        </is>
      </c>
      <c r="J20" s="281" t="n"/>
      <c r="K20" s="281" t="n"/>
      <c r="L20" s="281" t="inlineStr">
        <is>
          <t>0.16666666666666666</t>
        </is>
      </c>
      <c r="M20" s="281" t="n"/>
      <c r="N20" s="281" t="n">
        <v>295</v>
      </c>
      <c r="O20" s="281" t="n">
        <v>2950</v>
      </c>
      <c r="P20" s="281" t="n"/>
      <c r="Q20" s="281" t="n"/>
      <c r="R20" s="281" t="n"/>
      <c r="S20" s="281" t="n"/>
      <c r="T20" s="281" t="n"/>
    </row>
    <row r="21">
      <c r="A21" s="281" t="n"/>
      <c r="B21" s="281" t="n"/>
      <c r="C21" s="281" t="inlineStr">
        <is>
          <t>11</t>
        </is>
      </c>
      <c r="D21" s="281" t="n">
        <v>4</v>
      </c>
      <c r="E21" s="281" t="inlineStr">
        <is>
          <t>《EVLISS》Make.iN NMN100＋ CERAMIDE MOIST FACE MASK</t>
        </is>
      </c>
      <c r="F21" s="281" t="inlineStr">
        <is>
          <t>face mask</t>
        </is>
      </c>
      <c r="G21" s="281" t="inlineStr">
        <is>
          <t>0.025</t>
        </is>
      </c>
      <c r="H21" s="281" t="n"/>
      <c r="I21" s="281" t="inlineStr">
        <is>
          <t>11</t>
        </is>
      </c>
      <c r="J21" s="281" t="n"/>
      <c r="K21" s="281" t="n"/>
      <c r="L21" s="281" t="inlineStr">
        <is>
          <t>0.16666666666666666</t>
        </is>
      </c>
      <c r="M21" s="281" t="n"/>
      <c r="N21" s="281" t="n">
        <v>380</v>
      </c>
      <c r="O21" s="281" t="n">
        <v>1520</v>
      </c>
      <c r="P21" s="281" t="n"/>
      <c r="Q21" s="281" t="n"/>
      <c r="R21" s="281" t="n"/>
      <c r="S21" s="281" t="n"/>
      <c r="T21" s="281" t="n"/>
    </row>
    <row r="22">
      <c r="A22" s="281" t="n"/>
      <c r="B22" s="281" t="n"/>
      <c r="C22" s="281" t="inlineStr">
        <is>
          <t>11</t>
        </is>
      </c>
      <c r="D22" s="281" t="n">
        <v>22</v>
      </c>
      <c r="E22" s="281" t="inlineStr">
        <is>
          <t>《EVLISS》Make.iN CBD MOIST FACE MASK</t>
        </is>
      </c>
      <c r="F22" s="281" t="inlineStr">
        <is>
          <t>face mask</t>
        </is>
      </c>
      <c r="G22" s="281" t="inlineStr">
        <is>
          <t>0.024</t>
        </is>
      </c>
      <c r="H22" s="281" t="n"/>
      <c r="I22" s="281" t="inlineStr">
        <is>
          <t>11</t>
        </is>
      </c>
      <c r="J22" s="281" t="n"/>
      <c r="K22" s="281" t="n"/>
      <c r="L22" s="281" t="inlineStr">
        <is>
          <t>0.9166666666666666</t>
        </is>
      </c>
      <c r="M22" s="281" t="n"/>
      <c r="N22" s="281" t="n">
        <v>435</v>
      </c>
      <c r="O22" s="281" t="n">
        <v>9570</v>
      </c>
      <c r="P22" s="281" t="n"/>
      <c r="Q22" s="281" t="n"/>
      <c r="R22" s="281" t="n"/>
      <c r="S22" s="281" t="n"/>
      <c r="T22" s="281" t="n"/>
    </row>
    <row r="23">
      <c r="A23" s="281" t="n"/>
      <c r="B23" s="281" t="n"/>
      <c r="C23" s="281" t="n"/>
      <c r="D23" s="281" t="n">
        <v>4</v>
      </c>
      <c r="E23" s="281" t="inlineStr">
        <is>
          <t>《Luxces》Res-Q Precious Pack&amp;Treatment 230g</t>
        </is>
      </c>
      <c r="F23" s="281" t="inlineStr">
        <is>
          <t>hair mask</t>
        </is>
      </c>
      <c r="G23" s="281" t="n"/>
      <c r="H23" s="281" t="n"/>
      <c r="I23" s="281" t="n"/>
      <c r="J23" s="281" t="n"/>
      <c r="K23" s="281" t="n"/>
      <c r="L23" s="281" t="n"/>
      <c r="M23" s="281" t="n"/>
      <c r="N23" s="281" t="n">
        <v>4000</v>
      </c>
      <c r="O23" s="281" t="n">
        <v>16000</v>
      </c>
      <c r="P23" s="281" t="n"/>
      <c r="Q23" s="281" t="n"/>
      <c r="R23" s="281" t="n"/>
      <c r="S23" s="281" t="n"/>
      <c r="T23" s="281" t="n"/>
    </row>
    <row r="24">
      <c r="A24" s="281" t="n"/>
      <c r="B24" s="281" t="n"/>
      <c r="C24" s="281" t="n"/>
      <c r="D24" s="281" t="n">
        <v>4</v>
      </c>
      <c r="E24" s="281" t="inlineStr">
        <is>
          <t>《McCoy》McCoy MASSAGE OIL ROSE 500ml</t>
        </is>
      </c>
      <c r="F24" s="281" t="inlineStr">
        <is>
          <t>massage oil</t>
        </is>
      </c>
      <c r="G24" s="281" t="n"/>
      <c r="H24" s="281" t="n"/>
      <c r="I24" s="281" t="n"/>
      <c r="J24" s="281" t="n"/>
      <c r="K24" s="281" t="n"/>
      <c r="L24" s="281" t="n"/>
      <c r="M24" s="281" t="n"/>
      <c r="N24" s="281" t="n">
        <v>4549</v>
      </c>
      <c r="O24" s="281" t="n">
        <v>18196</v>
      </c>
      <c r="P24" s="281" t="n"/>
      <c r="Q24" s="281" t="n"/>
      <c r="R24" s="281" t="n"/>
      <c r="S24" s="281" t="n"/>
      <c r="T24" s="281" t="n"/>
    </row>
    <row r="25">
      <c r="A25" s="281" t="n"/>
      <c r="B25" s="281" t="n"/>
      <c r="C25" s="281" t="n"/>
      <c r="D25" s="281" t="n">
        <v>6</v>
      </c>
      <c r="E25" s="281" t="inlineStr">
        <is>
          <t>《McCoy》ENEW ACTIVE BURN 180tablets　образцы не отправляли</t>
        </is>
      </c>
      <c r="F25" s="281" t="inlineStr">
        <is>
          <t>supplement</t>
        </is>
      </c>
      <c r="G25" s="281" t="n"/>
      <c r="H25" s="281" t="n"/>
      <c r="I25" s="281" t="n"/>
      <c r="J25" s="281" t="n"/>
      <c r="K25" s="281" t="n"/>
      <c r="L25" s="281" t="n"/>
      <c r="M25" s="281" t="n"/>
      <c r="N25" s="281" t="n">
        <v>5765</v>
      </c>
      <c r="O25" s="281" t="n">
        <v>34590</v>
      </c>
      <c r="P25" s="281" t="n"/>
      <c r="Q25" s="281" t="n"/>
      <c r="R25" s="281" t="n"/>
      <c r="S25" s="281" t="n"/>
      <c r="T25" s="281" t="n"/>
    </row>
    <row r="26">
      <c r="A26" s="281" t="n"/>
      <c r="B26" s="281" t="n"/>
      <c r="C26" s="281" t="n"/>
      <c r="D26" s="281" t="n">
        <v>5</v>
      </c>
      <c r="E26" s="281" t="inlineStr">
        <is>
          <t>《McCoy》Dolcet Body Make Leggings L size</t>
        </is>
      </c>
      <c r="F26" s="281" t="inlineStr">
        <is>
          <t>leggins</t>
        </is>
      </c>
      <c r="G26" s="281" t="n"/>
      <c r="H26" s="281" t="n"/>
      <c r="I26" s="281" t="n"/>
      <c r="J26" s="281" t="n"/>
      <c r="K26" s="281" t="n"/>
      <c r="L26" s="281" t="n"/>
      <c r="M26" s="281" t="n"/>
      <c r="N26" s="281" t="n">
        <v>5765</v>
      </c>
      <c r="O26" s="281" t="n">
        <v>28825</v>
      </c>
      <c r="P26" s="281" t="n"/>
      <c r="Q26" s="281" t="n"/>
      <c r="R26" s="281" t="n"/>
      <c r="S26" s="281" t="n"/>
      <c r="T26" s="281" t="n"/>
    </row>
    <row r="27">
      <c r="A27" s="281" t="n"/>
      <c r="B27" s="281" t="n"/>
      <c r="C27" s="281" t="n"/>
      <c r="D27" s="281" t="n">
        <v>7</v>
      </c>
      <c r="E27" s="281" t="inlineStr">
        <is>
          <t>《McCoy》Dolcet Sheet Mask 4 set/box</t>
        </is>
      </c>
      <c r="F27" s="281" t="inlineStr">
        <is>
          <t>face mask</t>
        </is>
      </c>
      <c r="G27" s="281" t="n"/>
      <c r="H27" s="281" t="n"/>
      <c r="I27" s="281" t="n"/>
      <c r="J27" s="281" t="n"/>
      <c r="K27" s="281" t="n"/>
      <c r="L27" s="281" t="n"/>
      <c r="M27" s="281" t="n"/>
      <c r="N27" s="281" t="n">
        <v>3765</v>
      </c>
      <c r="O27" s="281" t="n">
        <v>26355</v>
      </c>
      <c r="P27" s="281" t="n"/>
      <c r="Q27" s="281" t="n"/>
      <c r="R27" s="281" t="n"/>
      <c r="S27" s="281" t="n"/>
      <c r="T27" s="281" t="n"/>
    </row>
    <row r="28">
      <c r="A28" s="281" t="n"/>
      <c r="B28" s="281" t="n"/>
      <c r="C28" s="281" t="n"/>
      <c r="D28" s="281" t="n">
        <v>98</v>
      </c>
      <c r="E28" s="281" t="inlineStr">
        <is>
          <t>《McCoy》McCELLRIE Tightening Cream 50g</t>
        </is>
      </c>
      <c r="F28" s="281" t="inlineStr">
        <is>
          <t>face cream</t>
        </is>
      </c>
      <c r="G28" s="281" t="n"/>
      <c r="H28" s="281" t="n"/>
      <c r="I28" s="281" t="n"/>
      <c r="J28" s="281" t="n"/>
      <c r="K28" s="281" t="n"/>
      <c r="L28" s="281" t="n"/>
      <c r="M28" s="281" t="n"/>
      <c r="N28" s="281" t="n">
        <v>6588</v>
      </c>
      <c r="O28" s="281" t="n">
        <v>645624</v>
      </c>
      <c r="P28" s="281" t="n"/>
      <c r="Q28" s="281" t="n"/>
      <c r="R28" s="281" t="n"/>
      <c r="S28" s="281" t="n"/>
      <c r="T28" s="281" t="n"/>
    </row>
    <row r="29">
      <c r="A29" s="281" t="n"/>
      <c r="B29" s="281" t="n"/>
      <c r="C29" s="281" t="n"/>
      <c r="D29" s="281" t="n">
        <v>7</v>
      </c>
      <c r="E29" s="281" t="inlineStr">
        <is>
          <t>《McCoy》Press type bottle made for Non F Shape Mineral Balance Body Massage cream 500g</t>
        </is>
      </c>
      <c r="F29" s="281" t="inlineStr">
        <is>
          <t>bottle</t>
        </is>
      </c>
      <c r="G29" s="281" t="n"/>
      <c r="H29" s="281" t="n"/>
      <c r="I29" s="281" t="n"/>
      <c r="J29" s="281" t="n"/>
      <c r="K29" s="281" t="n"/>
      <c r="L29" s="281" t="n"/>
      <c r="M29" s="281" t="n"/>
      <c r="N29" s="281" t="n">
        <v>1176</v>
      </c>
      <c r="O29" s="281" t="n">
        <v>8232</v>
      </c>
      <c r="P29" s="281" t="n"/>
      <c r="Q29" s="281" t="n"/>
      <c r="R29" s="281" t="n"/>
      <c r="S29" s="281" t="n"/>
      <c r="T29" s="281" t="n"/>
    </row>
    <row r="30">
      <c r="A30" s="281" t="n"/>
      <c r="B30" s="281" t="n"/>
      <c r="C30" s="281" t="inlineStr">
        <is>
          <t>4.3</t>
        </is>
      </c>
      <c r="D30" s="281" t="n">
        <v>7</v>
      </c>
      <c r="E30" s="281" t="inlineStr">
        <is>
          <t>Mediplorer CO2 sheet mask</t>
        </is>
      </c>
      <c r="F30" s="281" t="inlineStr">
        <is>
          <t>face mask</t>
        </is>
      </c>
      <c r="G30" s="281" t="inlineStr">
        <is>
          <t>0.034</t>
        </is>
      </c>
      <c r="H30" s="281" t="n"/>
      <c r="I30" s="281" t="inlineStr">
        <is>
          <t>4.3</t>
        </is>
      </c>
      <c r="J30" s="281" t="n"/>
      <c r="K30" s="281" t="n"/>
      <c r="L30" s="281" t="inlineStr">
        <is>
          <t>0.2916666666666667</t>
        </is>
      </c>
      <c r="M30" s="281" t="n"/>
      <c r="N30" s="281" t="n">
        <v>2447</v>
      </c>
      <c r="O30" s="281" t="n">
        <v>17129</v>
      </c>
      <c r="P30" s="281" t="n"/>
      <c r="Q30" s="281" t="n"/>
      <c r="R30" s="281" t="n"/>
      <c r="S30" s="281" t="n"/>
      <c r="T30" s="281" t="n"/>
    </row>
    <row r="31">
      <c r="A31" s="281" t="n"/>
      <c r="B31" s="281" t="n"/>
      <c r="C31" s="281" t="inlineStr">
        <is>
          <t>6.7</t>
        </is>
      </c>
      <c r="D31" s="281" t="n">
        <v>5</v>
      </c>
      <c r="E31" s="281" t="inlineStr">
        <is>
          <t>Mediplorer CO2 gel mask</t>
        </is>
      </c>
      <c r="F31" s="281" t="inlineStr">
        <is>
          <t>face mask</t>
        </is>
      </c>
      <c r="G31" s="281" t="inlineStr">
        <is>
          <t>0.027</t>
        </is>
      </c>
      <c r="H31" s="281" t="n"/>
      <c r="I31" s="281" t="inlineStr">
        <is>
          <t>6.7</t>
        </is>
      </c>
      <c r="J31" s="281" t="n"/>
      <c r="K31" s="281" t="n"/>
      <c r="L31" s="281" t="inlineStr">
        <is>
          <t>0.20833333333333334</t>
        </is>
      </c>
      <c r="M31" s="281" t="n"/>
      <c r="N31" s="281" t="n">
        <v>4882</v>
      </c>
      <c r="O31" s="281" t="n">
        <v>24410</v>
      </c>
      <c r="P31" s="281" t="n"/>
      <c r="Q31" s="281" t="n"/>
      <c r="R31" s="281" t="n"/>
      <c r="S31" s="281" t="n"/>
      <c r="T31" s="281" t="n"/>
    </row>
    <row r="32">
      <c r="A32" s="281" t="n"/>
      <c r="B32" s="281" t="n"/>
      <c r="C32" s="281" t="inlineStr">
        <is>
          <t>10.45</t>
        </is>
      </c>
      <c r="D32" s="281" t="n">
        <v>5</v>
      </c>
      <c r="E32" s="281" t="inlineStr">
        <is>
          <t>Sakura Face Cream</t>
        </is>
      </c>
      <c r="F32" s="281" t="inlineStr">
        <is>
          <t>face cream</t>
        </is>
      </c>
      <c r="G32" s="281" t="inlineStr">
        <is>
          <t>0.03</t>
        </is>
      </c>
      <c r="H32" s="281" t="n"/>
      <c r="I32" s="281" t="inlineStr">
        <is>
          <t>10.45</t>
        </is>
      </c>
      <c r="J32" s="281" t="n"/>
      <c r="K32" s="281" t="n"/>
      <c r="L32" s="281" t="inlineStr">
        <is>
          <t>0.10416666666666667</t>
        </is>
      </c>
      <c r="M32" s="281" t="n"/>
      <c r="N32" s="281" t="n">
        <v>1976</v>
      </c>
      <c r="O32" s="281" t="n">
        <v>9880</v>
      </c>
      <c r="P32" s="281" t="n"/>
      <c r="Q32" s="281" t="n"/>
      <c r="R32" s="281" t="n"/>
      <c r="S32" s="281" t="n"/>
      <c r="T32" s="281" t="n"/>
    </row>
    <row r="33">
      <c r="A33" s="281" t="n"/>
      <c r="B33" s="281" t="n"/>
      <c r="C33" s="281" t="n"/>
      <c r="D33" s="281" t="n">
        <v>5</v>
      </c>
      <c r="E33" s="281" t="inlineStr">
        <is>
          <t>LABO+  Re.pair Milk  PROF</t>
        </is>
      </c>
      <c r="F33" s="281" t="inlineStr">
        <is>
          <t>face milk</t>
        </is>
      </c>
      <c r="G33" s="281" t="n"/>
      <c r="H33" s="281" t="n"/>
      <c r="I33" s="281" t="n"/>
      <c r="J33" s="281" t="n"/>
      <c r="K33" s="281" t="n"/>
      <c r="L33" s="281" t="n"/>
      <c r="M33" s="281" t="n"/>
      <c r="N33" s="281" t="n">
        <v>5200</v>
      </c>
      <c r="O33" s="281" t="n">
        <v>26000</v>
      </c>
      <c r="P33" s="281" t="n"/>
      <c r="Q33" s="281" t="n"/>
      <c r="R33" s="281" t="n"/>
      <c r="S33" s="281" t="n"/>
      <c r="T33" s="281" t="n"/>
    </row>
    <row r="34">
      <c r="A34" s="281" t="n"/>
      <c r="B34" s="281" t="n"/>
      <c r="C34" s="281" t="n"/>
      <c r="D34" s="281" t="n">
        <v>77</v>
      </c>
      <c r="E34" s="281" t="inlineStr">
        <is>
          <t>LABO+  SP Stinger</t>
        </is>
      </c>
      <c r="F34" s="281" t="inlineStr">
        <is>
          <t>face serum</t>
        </is>
      </c>
      <c r="G34" s="281" t="n"/>
      <c r="H34" s="281" t="n"/>
      <c r="I34" s="281" t="n"/>
      <c r="J34" s="281" t="n"/>
      <c r="K34" s="281" t="n"/>
      <c r="L34" s="281" t="n"/>
      <c r="M34" s="281" t="n"/>
      <c r="N34" s="281" t="n">
        <v>4956</v>
      </c>
      <c r="O34" s="281" t="n">
        <v>381612</v>
      </c>
      <c r="P34" s="281" t="n"/>
      <c r="Q34" s="281" t="n"/>
      <c r="R34" s="281" t="n"/>
      <c r="S34" s="281" t="n"/>
      <c r="T34" s="281" t="n"/>
    </row>
    <row r="35">
      <c r="A35" s="281" t="n"/>
      <c r="B35" s="281" t="n"/>
      <c r="C35" s="281" t="n"/>
      <c r="D35" s="281" t="n">
        <v>5</v>
      </c>
      <c r="E35" s="281" t="inlineStr">
        <is>
          <t>LABO+  Creamy Foam</t>
        </is>
      </c>
      <c r="F35" s="281" t="inlineStr">
        <is>
          <t>face wash</t>
        </is>
      </c>
      <c r="G35" s="281" t="n"/>
      <c r="H35" s="281" t="n"/>
      <c r="I35" s="281" t="n"/>
      <c r="J35" s="281" t="n"/>
      <c r="K35" s="281" t="n"/>
      <c r="L35" s="281" t="n"/>
      <c r="M35" s="281" t="n"/>
      <c r="N35" s="281" t="n">
        <v>2113</v>
      </c>
      <c r="O35" s="281" t="n">
        <v>10565</v>
      </c>
      <c r="P35" s="281" t="n"/>
      <c r="Q35" s="281" t="n"/>
      <c r="R35" s="281" t="n"/>
      <c r="S35" s="281" t="n"/>
      <c r="T35" s="281" t="n"/>
    </row>
    <row r="36">
      <c r="A36" s="281" t="n"/>
      <c r="B36" s="281" t="n"/>
      <c r="C36" s="281" t="n"/>
      <c r="D36" s="281" t="n">
        <v>3</v>
      </c>
      <c r="E36" s="281" t="inlineStr">
        <is>
          <t>《ROSY DROP》 FURROWLESS MASK (25ml×6sheets)</t>
        </is>
      </c>
      <c r="F36" s="281" t="inlineStr">
        <is>
          <t>face mask</t>
        </is>
      </c>
      <c r="G36" s="281" t="inlineStr">
        <is>
          <t>0.015</t>
        </is>
      </c>
      <c r="H36" s="281" t="n"/>
      <c r="I36" s="281" t="n"/>
      <c r="J36" s="281" t="n"/>
      <c r="K36" s="281" t="n"/>
      <c r="L36" s="281" t="n"/>
      <c r="M36" s="281" t="n"/>
      <c r="N36" s="281" t="n">
        <v>5400</v>
      </c>
      <c r="O36" s="281" t="n">
        <v>16200</v>
      </c>
      <c r="P36" s="281" t="n"/>
      <c r="Q36" s="281" t="n"/>
      <c r="R36" s="281" t="n"/>
      <c r="S36" s="281" t="n"/>
      <c r="T36" s="281" t="n"/>
    </row>
    <row r="37">
      <c r="A37" s="281" t="n"/>
      <c r="B37" s="281" t="n"/>
      <c r="C37" s="281" t="inlineStr">
        <is>
          <t>14.2</t>
        </is>
      </c>
      <c r="D37" s="281" t="n">
        <v>3</v>
      </c>
      <c r="E37" s="281" t="inlineStr">
        <is>
          <t>《ROSY DROP》 Perfect Stretch Sheet  (60 pcs/110 mL)</t>
        </is>
      </c>
      <c r="F37" s="281" t="inlineStr">
        <is>
          <t>Eye mask</t>
        </is>
      </c>
      <c r="G37" s="281" t="inlineStr">
        <is>
          <t>0.043</t>
        </is>
      </c>
      <c r="H37" s="281" t="n"/>
      <c r="I37" s="281" t="inlineStr">
        <is>
          <t>14.2</t>
        </is>
      </c>
      <c r="J37" s="281" t="n"/>
      <c r="K37" s="281" t="n"/>
      <c r="L37" s="281" t="inlineStr">
        <is>
          <t>0.06</t>
        </is>
      </c>
      <c r="M37" s="281" t="n"/>
      <c r="N37" s="281" t="n">
        <v>4500</v>
      </c>
      <c r="O37" s="281" t="n">
        <v>13500</v>
      </c>
      <c r="P37" s="281" t="n"/>
      <c r="Q37" s="281" t="n"/>
      <c r="R37" s="281" t="n"/>
      <c r="S37" s="281" t="n"/>
      <c r="T37" s="281" t="n"/>
    </row>
    <row r="38">
      <c r="A38" s="281" t="n"/>
      <c r="B38" s="281" t="n"/>
      <c r="C38" s="281" t="n"/>
      <c r="D38" s="281" t="n">
        <v>3</v>
      </c>
      <c r="E38" s="281" t="inlineStr">
        <is>
          <t>SKIN INNOVATION SODA GEL PACK 80 g×2</t>
        </is>
      </c>
      <c r="F38" s="281" t="inlineStr">
        <is>
          <t>face pack</t>
        </is>
      </c>
      <c r="G38" s="281" t="n"/>
      <c r="H38" s="281" t="n"/>
      <c r="I38" s="281" t="n"/>
      <c r="J38" s="281" t="n"/>
      <c r="K38" s="281" t="n"/>
      <c r="L38" s="281" t="n"/>
      <c r="M38" s="281" t="n"/>
      <c r="N38" s="281" t="n"/>
      <c r="O38" s="281" t="n"/>
      <c r="P38" s="281" t="n"/>
      <c r="Q38" s="281" t="n"/>
      <c r="R38" s="281" t="n"/>
      <c r="S38" s="281" t="n"/>
      <c r="T38" s="281" t="n"/>
    </row>
    <row r="39">
      <c r="A39" s="281" t="n"/>
      <c r="B39" s="281" t="n"/>
      <c r="C39" s="281" t="n"/>
      <c r="D39" s="281" t="n">
        <v>3</v>
      </c>
      <c r="E39" s="281" t="inlineStr">
        <is>
          <t>《Lapidem PRO》 RITUAL SMOOTH MATTE TOUCH CREAM 100ml</t>
        </is>
      </c>
      <c r="F39" s="281" t="inlineStr">
        <is>
          <t>face cream</t>
        </is>
      </c>
      <c r="G39" s="281" t="n"/>
      <c r="H39" s="281" t="n"/>
      <c r="I39" s="281" t="n"/>
      <c r="J39" s="281" t="n"/>
      <c r="K39" s="281" t="n"/>
      <c r="L39" s="281" t="n"/>
      <c r="M39" s="281" t="n"/>
      <c r="N39" s="281" t="n">
        <v>12941</v>
      </c>
      <c r="O39" s="281" t="n">
        <v>38823</v>
      </c>
      <c r="P39" s="281" t="n"/>
      <c r="Q39" s="281" t="n"/>
      <c r="R39" s="281" t="n"/>
      <c r="S39" s="281" t="n"/>
      <c r="T39" s="281" t="n"/>
    </row>
    <row r="40">
      <c r="A40" s="281" t="n"/>
      <c r="B40" s="281" t="n"/>
      <c r="C40" s="281" t="n"/>
      <c r="D40" s="281" t="n">
        <v>3</v>
      </c>
      <c r="E40" s="281" t="inlineStr">
        <is>
          <t>《Lapidem PRO》 RITUAL Dewy Jelly Scrub 200ml</t>
        </is>
      </c>
      <c r="F40" s="281" t="inlineStr">
        <is>
          <t>face scrub</t>
        </is>
      </c>
      <c r="G40" s="281" t="n"/>
      <c r="H40" s="281" t="n"/>
      <c r="I40" s="281" t="n"/>
      <c r="J40" s="281" t="n"/>
      <c r="K40" s="281" t="n"/>
      <c r="L40" s="281" t="n"/>
      <c r="M40" s="281" t="n"/>
      <c r="N40" s="281" t="n">
        <v>18118</v>
      </c>
      <c r="O40" s="281" t="n">
        <v>54354</v>
      </c>
      <c r="P40" s="281" t="n"/>
      <c r="Q40" s="281" t="n"/>
      <c r="R40" s="281" t="n"/>
      <c r="S40" s="281" t="n"/>
      <c r="T40" s="281" t="n"/>
    </row>
    <row r="41">
      <c r="A41" s="281" t="n"/>
      <c r="B41" s="281" t="n"/>
      <c r="C41" s="281" t="n"/>
      <c r="D41" s="281" t="n">
        <v>3</v>
      </c>
      <c r="E41" s="281" t="inlineStr">
        <is>
          <t>《Lapidem PRO》Revival Sheet　(25sheets)⇒Facial paper tissues</t>
        </is>
      </c>
      <c r="F41" s="281" t="inlineStr">
        <is>
          <t>face tissue</t>
        </is>
      </c>
      <c r="G41" s="281" t="n"/>
      <c r="H41" s="281" t="n"/>
      <c r="I41" s="281" t="n"/>
      <c r="J41" s="281" t="n"/>
      <c r="K41" s="281" t="n"/>
      <c r="L41" s="281" t="n"/>
      <c r="M41" s="281" t="n"/>
      <c r="N41" s="281" t="n">
        <v>14559</v>
      </c>
      <c r="O41" s="281" t="n">
        <v>43677</v>
      </c>
      <c r="P41" s="281" t="n"/>
      <c r="Q41" s="281" t="n"/>
      <c r="R41" s="281" t="n"/>
      <c r="S41" s="281" t="n"/>
      <c r="T41" s="281" t="n"/>
    </row>
    <row r="42">
      <c r="A42" s="281" t="n"/>
      <c r="B42" s="281" t="n"/>
      <c r="C42" s="281" t="n"/>
      <c r="D42" s="281" t="n">
        <v>3</v>
      </c>
      <c r="E42" s="281" t="inlineStr">
        <is>
          <t>《Lapidem PRO》BATH &amp; MASSAGE OIL04  500ml</t>
        </is>
      </c>
      <c r="F42" s="281" t="inlineStr">
        <is>
          <t>oil</t>
        </is>
      </c>
      <c r="G42" s="281" t="n"/>
      <c r="H42" s="281" t="n"/>
      <c r="I42" s="281" t="n"/>
      <c r="J42" s="281" t="n"/>
      <c r="K42" s="281" t="n"/>
      <c r="L42" s="281" t="n"/>
      <c r="M42" s="281" t="n"/>
      <c r="N42" s="281" t="n">
        <v>13588</v>
      </c>
      <c r="O42" s="281" t="n">
        <v>40764</v>
      </c>
      <c r="P42" s="281" t="n"/>
      <c r="Q42" s="281" t="n"/>
      <c r="R42" s="281" t="n"/>
      <c r="S42" s="281" t="n"/>
      <c r="T42" s="281" t="n"/>
    </row>
    <row r="43">
      <c r="A43" s="281" t="n"/>
      <c r="B43" s="281" t="n"/>
      <c r="C43" s="281" t="n"/>
      <c r="D43" s="281" t="n">
        <v>3</v>
      </c>
      <c r="E43" s="281" t="inlineStr">
        <is>
          <t>《Lapidem PRO》NUTRITION MOIST TREATMENT 1000 ml</t>
        </is>
      </c>
      <c r="F43" s="281" t="inlineStr">
        <is>
          <t>hair treatment</t>
        </is>
      </c>
      <c r="G43" s="281" t="n"/>
      <c r="H43" s="281" t="n"/>
      <c r="I43" s="281" t="n"/>
      <c r="J43" s="281" t="n"/>
      <c r="K43" s="281" t="n"/>
      <c r="L43" s="281" t="n"/>
      <c r="M43" s="281" t="n"/>
      <c r="N43" s="281" t="n">
        <v>5435</v>
      </c>
      <c r="O43" s="281" t="n">
        <v>16305</v>
      </c>
      <c r="P43" s="281" t="n"/>
      <c r="Q43" s="281" t="n"/>
      <c r="R43" s="281" t="n"/>
      <c r="S43" s="281" t="n"/>
      <c r="T43" s="281" t="n"/>
    </row>
    <row r="44">
      <c r="A44" s="281" t="n"/>
      <c r="B44" s="281" t="n"/>
      <c r="C44" s="281" t="n"/>
      <c r="D44" s="281" t="n">
        <v>3</v>
      </c>
      <c r="E44" s="281" t="inlineStr">
        <is>
          <t>《Lapidem》NUTRITION MOIST SHAMPOO 300 ml</t>
        </is>
      </c>
      <c r="F44" s="281" t="inlineStr">
        <is>
          <t>hair shampoo</t>
        </is>
      </c>
      <c r="G44" s="281" t="n"/>
      <c r="H44" s="281" t="n"/>
      <c r="I44" s="281" t="n"/>
      <c r="J44" s="281" t="n"/>
      <c r="K44" s="281" t="n"/>
      <c r="L44" s="281" t="n"/>
      <c r="M44" s="281" t="n"/>
      <c r="N44" s="281" t="n">
        <v>1882</v>
      </c>
      <c r="O44" s="281" t="n">
        <v>5646</v>
      </c>
      <c r="P44" s="281" t="n"/>
      <c r="Q44" s="281" t="n"/>
      <c r="R44" s="281" t="n"/>
      <c r="S44" s="281" t="n"/>
      <c r="T44" s="281" t="n"/>
    </row>
    <row r="45">
      <c r="A45" s="281" t="n"/>
      <c r="B45" s="281" t="n"/>
      <c r="C45" s="281" t="n"/>
      <c r="D45" s="281" t="n">
        <v>3</v>
      </c>
      <c r="E45" s="281" t="inlineStr">
        <is>
          <t>《Lapidem》BATH &amp; MASSAGE OIL01  120ml</t>
        </is>
      </c>
      <c r="F45" s="281" t="inlineStr">
        <is>
          <t>oil</t>
        </is>
      </c>
      <c r="G45" s="281" t="n"/>
      <c r="H45" s="281" t="n"/>
      <c r="I45" s="281" t="n"/>
      <c r="J45" s="281" t="n"/>
      <c r="K45" s="281" t="n"/>
      <c r="L45" s="281" t="n"/>
      <c r="M45" s="281" t="n"/>
      <c r="N45" s="281" t="n">
        <v>4982</v>
      </c>
      <c r="O45" s="281" t="n">
        <v>14946</v>
      </c>
      <c r="P45" s="281" t="n"/>
      <c r="Q45" s="281" t="n"/>
      <c r="R45" s="281" t="n"/>
      <c r="S45" s="281" t="n"/>
      <c r="T45" s="281" t="n"/>
    </row>
    <row r="46">
      <c r="A46" s="281" t="n"/>
      <c r="B46" s="281" t="n"/>
      <c r="C46" s="281" t="n"/>
      <c r="D46" s="281" t="n">
        <v>3</v>
      </c>
      <c r="E46" s="281" t="inlineStr">
        <is>
          <t>《Lapidem》RITUAL Moisturizing G Mist 120ml</t>
        </is>
      </c>
      <c r="F46" s="281" t="inlineStr">
        <is>
          <t>face lotion</t>
        </is>
      </c>
      <c r="G46" s="281" t="n"/>
      <c r="H46" s="281" t="n"/>
      <c r="I46" s="281" t="n"/>
      <c r="J46" s="281" t="n"/>
      <c r="K46" s="281" t="n"/>
      <c r="L46" s="281" t="n"/>
      <c r="M46" s="281" t="n"/>
      <c r="N46" s="281" t="n">
        <v>7765</v>
      </c>
      <c r="O46" s="281" t="n">
        <v>23295</v>
      </c>
      <c r="P46" s="281" t="n"/>
      <c r="Q46" s="281" t="n"/>
      <c r="R46" s="281" t="n"/>
      <c r="S46" s="281" t="n"/>
      <c r="T46" s="281" t="n"/>
    </row>
    <row r="47">
      <c r="A47" s="281" t="n"/>
      <c r="B47" s="281" t="n"/>
      <c r="C47" s="281" t="n"/>
      <c r="D47" s="281" t="n">
        <v>3</v>
      </c>
      <c r="E47" s="281" t="inlineStr">
        <is>
          <t>LAPIDEM RITUAL OKIYOME SERUM 60ml</t>
        </is>
      </c>
      <c r="F47" s="281" t="inlineStr">
        <is>
          <t>face serum</t>
        </is>
      </c>
      <c r="G47" s="281" t="n"/>
      <c r="H47" s="281" t="n"/>
      <c r="I47" s="281" t="n"/>
      <c r="J47" s="281" t="n"/>
      <c r="K47" s="281" t="n"/>
      <c r="L47" s="281" t="n"/>
      <c r="M47" s="281" t="n"/>
      <c r="N47" s="281" t="n">
        <v>10871</v>
      </c>
      <c r="O47" s="281" t="n">
        <v>32613</v>
      </c>
      <c r="P47" s="281" t="n"/>
      <c r="Q47" s="281" t="n"/>
      <c r="R47" s="281" t="n"/>
      <c r="S47" s="281" t="n"/>
      <c r="T47" s="281" t="n"/>
    </row>
    <row r="48">
      <c r="A48" s="281" t="n"/>
      <c r="B48" s="281" t="n"/>
      <c r="C48" s="281" t="inlineStr">
        <is>
          <t>10.3</t>
        </is>
      </c>
      <c r="D48" s="281" t="n">
        <v>3</v>
      </c>
      <c r="E48" s="281" t="inlineStr">
        <is>
          <t>《Atmore》BODY CREAM 400g</t>
        </is>
      </c>
      <c r="F48" s="281" t="inlineStr">
        <is>
          <t>body cream</t>
        </is>
      </c>
      <c r="G48" s="281" t="inlineStr">
        <is>
          <t>0.037</t>
        </is>
      </c>
      <c r="H48" s="281" t="n"/>
      <c r="I48" s="281" t="inlineStr">
        <is>
          <t>10.3</t>
        </is>
      </c>
      <c r="J48" s="281" t="n"/>
      <c r="K48" s="281" t="n"/>
      <c r="L48" s="281" t="inlineStr">
        <is>
          <t>0.16666666666666666</t>
        </is>
      </c>
      <c r="M48" s="281" t="n"/>
      <c r="N48" s="281" t="n">
        <v>14000</v>
      </c>
      <c r="O48" s="281" t="n">
        <v>42000</v>
      </c>
      <c r="P48" s="281" t="n"/>
      <c r="Q48" s="281" t="n"/>
      <c r="R48" s="281" t="n"/>
      <c r="S48" s="281" t="n"/>
      <c r="T48" s="281" t="n"/>
    </row>
    <row r="49">
      <c r="A49" s="281" t="n"/>
      <c r="B49" s="281" t="n"/>
      <c r="C49" s="281" t="n"/>
      <c r="D49" s="281" t="n">
        <v>3</v>
      </c>
      <c r="E49" s="281" t="inlineStr">
        <is>
          <t>《CBON》CALLAFLEUR MOISTURE 3D SERUM</t>
        </is>
      </c>
      <c r="F49" s="281" t="inlineStr">
        <is>
          <t>face serum</t>
        </is>
      </c>
      <c r="G49" s="281" t="n"/>
      <c r="H49" s="281" t="n"/>
      <c r="I49" s="281" t="n"/>
      <c r="J49" s="281" t="n"/>
      <c r="K49" s="281" t="n"/>
      <c r="L49" s="281" t="n"/>
      <c r="M49" s="281" t="n"/>
      <c r="N49" s="281" t="n">
        <v>2700</v>
      </c>
      <c r="O49" s="281" t="n">
        <v>8100</v>
      </c>
      <c r="P49" s="281" t="n"/>
      <c r="Q49" s="281" t="n"/>
      <c r="R49" s="281" t="n"/>
      <c r="S49" s="281" t="n"/>
      <c r="T49" s="281" t="n"/>
    </row>
    <row r="50">
      <c r="A50" s="281" t="n"/>
      <c r="B50" s="281" t="n"/>
      <c r="C50" s="281" t="n"/>
      <c r="D50" s="281" t="n">
        <v>3</v>
      </c>
      <c r="E50" s="281" t="inlineStr">
        <is>
          <t>《CBON》 FACIALIST FIRMENT POWDER 56P</t>
        </is>
      </c>
      <c r="F50" s="281" t="inlineStr">
        <is>
          <t>face wash</t>
        </is>
      </c>
      <c r="G50" s="281" t="n"/>
      <c r="H50" s="281" t="n"/>
      <c r="I50" s="281" t="n"/>
      <c r="J50" s="281" t="n"/>
      <c r="K50" s="281" t="n"/>
      <c r="L50" s="281" t="n"/>
      <c r="M50" s="281" t="n"/>
      <c r="N50" s="281" t="n">
        <v>4545</v>
      </c>
      <c r="O50" s="281" t="n">
        <v>13635</v>
      </c>
      <c r="P50" s="281" t="n"/>
      <c r="Q50" s="281" t="n"/>
      <c r="R50" s="281" t="n"/>
      <c r="S50" s="281" t="n"/>
      <c r="T50" s="281" t="n"/>
    </row>
    <row r="51">
      <c r="A51" s="281" t="n"/>
      <c r="B51" s="281" t="n"/>
      <c r="C51" s="281" t="n"/>
      <c r="D51" s="281" t="n">
        <v>3</v>
      </c>
      <c r="E51" s="281" t="inlineStr">
        <is>
          <t>《CBON》FACIALIST TREATMENT BRIGHT MASSER 230g</t>
        </is>
      </c>
      <c r="F51" s="281" t="inlineStr">
        <is>
          <t>face cleansing</t>
        </is>
      </c>
      <c r="G51" s="281" t="n"/>
      <c r="H51" s="281" t="n"/>
      <c r="I51" s="281" t="n"/>
      <c r="J51" s="281" t="n"/>
      <c r="K51" s="281" t="n"/>
      <c r="L51" s="281" t="n"/>
      <c r="M51" s="281" t="n"/>
      <c r="N51" s="281" t="n">
        <v>4812</v>
      </c>
      <c r="O51" s="281" t="n">
        <v>14436</v>
      </c>
      <c r="P51" s="281" t="n"/>
      <c r="Q51" s="281" t="n"/>
      <c r="R51" s="281" t="n"/>
      <c r="S51" s="281" t="n"/>
      <c r="T51" s="281" t="n"/>
    </row>
    <row r="52">
      <c r="A52" s="281" t="n"/>
      <c r="B52" s="281" t="n"/>
      <c r="C52" s="281" t="n"/>
      <c r="D52" s="281" t="n">
        <v>3</v>
      </c>
      <c r="E52" s="281" t="inlineStr">
        <is>
          <t>《CBON》 FACIALIST DUAL MOIST LOTION Q  (120ml)</t>
        </is>
      </c>
      <c r="F52" s="281" t="inlineStr">
        <is>
          <t>face lotion</t>
        </is>
      </c>
      <c r="G52" s="281" t="n"/>
      <c r="H52" s="281" t="n"/>
      <c r="I52" s="281" t="n"/>
      <c r="J52" s="281" t="n"/>
      <c r="K52" s="281" t="n"/>
      <c r="L52" s="281" t="n"/>
      <c r="M52" s="281" t="n"/>
      <c r="N52" s="281" t="n">
        <v>2625</v>
      </c>
      <c r="O52" s="281" t="n">
        <v>7875</v>
      </c>
      <c r="P52" s="281" t="n"/>
      <c r="Q52" s="281" t="n"/>
      <c r="R52" s="281" t="n"/>
      <c r="S52" s="281" t="n"/>
      <c r="T52" s="281" t="n"/>
    </row>
    <row r="53">
      <c r="A53" s="281" t="n"/>
      <c r="B53" s="281" t="n"/>
      <c r="C53" s="281" t="n"/>
      <c r="D53" s="281" t="n">
        <v>3</v>
      </c>
      <c r="E53" s="281" t="inlineStr">
        <is>
          <t>《CBON》 FACIALIST TREATMENT MASSER R (110g)</t>
        </is>
      </c>
      <c r="F53" s="281" t="inlineStr">
        <is>
          <t>face cleansing</t>
        </is>
      </c>
      <c r="G53" s="281" t="n"/>
      <c r="H53" s="281" t="n"/>
      <c r="I53" s="281" t="n"/>
      <c r="J53" s="281" t="n"/>
      <c r="K53" s="281" t="n"/>
      <c r="L53" s="281" t="n"/>
      <c r="M53" s="281" t="n"/>
      <c r="N53" s="281" t="n">
        <v>2406</v>
      </c>
      <c r="O53" s="281" t="n">
        <v>7218</v>
      </c>
      <c r="P53" s="281" t="n"/>
      <c r="Q53" s="281" t="n"/>
      <c r="R53" s="281" t="n"/>
      <c r="S53" s="281" t="n"/>
      <c r="T53" s="281" t="n"/>
    </row>
    <row r="54">
      <c r="A54" s="281" t="n"/>
      <c r="B54" s="281" t="n"/>
      <c r="C54" s="281" t="n"/>
      <c r="D54" s="281" t="n">
        <v>3</v>
      </c>
      <c r="E54" s="281" t="inlineStr">
        <is>
          <t>《Relent》ASTEROPE moisture lotion (1ml×48pcs)</t>
        </is>
      </c>
      <c r="F54" s="281" t="inlineStr">
        <is>
          <t>face lotion</t>
        </is>
      </c>
      <c r="G54" s="281" t="n"/>
      <c r="H54" s="281" t="n"/>
      <c r="I54" s="281" t="n"/>
      <c r="J54" s="281" t="n"/>
      <c r="K54" s="281" t="n"/>
      <c r="L54" s="281" t="n"/>
      <c r="M54" s="281" t="n"/>
      <c r="N54" s="281" t="n">
        <v>1680</v>
      </c>
      <c r="O54" s="281" t="n">
        <v>5040</v>
      </c>
      <c r="P54" s="281" t="n"/>
      <c r="Q54" s="281" t="n"/>
      <c r="R54" s="281" t="n"/>
      <c r="S54" s="281" t="n"/>
      <c r="T54" s="281" t="n"/>
    </row>
    <row r="55">
      <c r="A55" s="281" t="n"/>
      <c r="B55" s="281" t="n"/>
      <c r="C55" s="281" t="n"/>
      <c r="D55" s="281" t="n">
        <v>5</v>
      </c>
      <c r="E55" s="281" t="inlineStr">
        <is>
          <t>《RELENT PRO》La Cerarl Doreor Cream 100g</t>
        </is>
      </c>
      <c r="F55" s="281" t="inlineStr">
        <is>
          <t>face cream</t>
        </is>
      </c>
      <c r="G55" s="281" t="n"/>
      <c r="H55" s="281" t="n"/>
      <c r="I55" s="281" t="n"/>
      <c r="J55" s="281" t="n"/>
      <c r="K55" s="281" t="n"/>
      <c r="L55" s="281" t="n"/>
      <c r="M55" s="281" t="n"/>
      <c r="N55" s="281" t="n">
        <v>9091</v>
      </c>
      <c r="O55" s="281" t="n">
        <v>45455</v>
      </c>
      <c r="P55" s="281" t="n"/>
      <c r="Q55" s="281" t="n"/>
      <c r="R55" s="281" t="n"/>
      <c r="S55" s="281" t="n"/>
      <c r="T55" s="281" t="n"/>
    </row>
    <row r="56">
      <c r="A56" s="281" t="n"/>
      <c r="B56" s="281" t="n"/>
      <c r="C56" s="281" t="n"/>
      <c r="D56" s="281" t="n">
        <v>3</v>
      </c>
      <c r="E56" s="281" t="inlineStr">
        <is>
          <t>《RELENT PRO》La cerarl Doreor Doll 250ml</t>
        </is>
      </c>
      <c r="F56" s="281" t="inlineStr">
        <is>
          <t>face lotion</t>
        </is>
      </c>
      <c r="G56" s="281" t="n"/>
      <c r="H56" s="281" t="n"/>
      <c r="I56" s="281" t="n"/>
      <c r="J56" s="281" t="n"/>
      <c r="K56" s="281" t="n"/>
      <c r="L56" s="281" t="n"/>
      <c r="M56" s="281" t="n"/>
      <c r="N56" s="281" t="n">
        <v>3896</v>
      </c>
      <c r="O56" s="281" t="n">
        <v>11688</v>
      </c>
      <c r="P56" s="281" t="n"/>
      <c r="Q56" s="281" t="n"/>
      <c r="R56" s="281" t="n"/>
      <c r="S56" s="281" t="n"/>
      <c r="T56" s="281" t="n"/>
    </row>
    <row r="57">
      <c r="A57" s="281" t="n"/>
      <c r="B57" s="281" t="n"/>
      <c r="C57" s="281" t="n"/>
      <c r="D57" s="281" t="n">
        <v>6</v>
      </c>
      <c r="E57" s="281" t="inlineStr">
        <is>
          <t>《RELENT PRO》La cerarl Doreor Fresh 250ml</t>
        </is>
      </c>
      <c r="F57" s="281" t="inlineStr">
        <is>
          <t>face lotion</t>
        </is>
      </c>
      <c r="G57" s="281" t="n"/>
      <c r="H57" s="281" t="n"/>
      <c r="I57" s="281" t="n"/>
      <c r="J57" s="281" t="n"/>
      <c r="K57" s="281" t="n"/>
      <c r="L57" s="281" t="n"/>
      <c r="M57" s="281" t="n"/>
      <c r="N57" s="281" t="n">
        <v>2597</v>
      </c>
      <c r="O57" s="281" t="n">
        <v>15582</v>
      </c>
      <c r="P57" s="281" t="n"/>
      <c r="Q57" s="281" t="n"/>
      <c r="R57" s="281" t="n"/>
      <c r="S57" s="281" t="n"/>
      <c r="T57" s="281" t="n"/>
    </row>
    <row r="58">
      <c r="A58" s="281" t="n"/>
      <c r="B58" s="281" t="n"/>
      <c r="C58" s="281" t="n"/>
      <c r="D58" s="281" t="n">
        <v>8</v>
      </c>
      <c r="E58" s="281" t="inlineStr">
        <is>
          <t>《RELENT PRO》YOKIBI Essence pack 200g</t>
        </is>
      </c>
      <c r="F58" s="281" t="inlineStr">
        <is>
          <t>face serum</t>
        </is>
      </c>
      <c r="G58" s="281" t="n"/>
      <c r="H58" s="281" t="n"/>
      <c r="I58" s="281" t="n"/>
      <c r="J58" s="281" t="n"/>
      <c r="K58" s="281" t="n"/>
      <c r="L58" s="281" t="n"/>
      <c r="M58" s="281" t="n"/>
      <c r="N58" s="281" t="n">
        <v>8831</v>
      </c>
      <c r="O58" s="281" t="n">
        <v>70648</v>
      </c>
      <c r="P58" s="281" t="n"/>
      <c r="Q58" s="281" t="n"/>
      <c r="R58" s="281" t="n"/>
      <c r="S58" s="281" t="n"/>
      <c r="T58" s="281" t="n"/>
    </row>
    <row r="59">
      <c r="A59" s="281" t="n"/>
      <c r="B59" s="281" t="n"/>
      <c r="C59" s="281" t="n"/>
      <c r="D59" s="281" t="n">
        <v>5</v>
      </c>
      <c r="E59" s="281" t="inlineStr">
        <is>
          <t>《RELENT PRO》Yokibi Essence Eye Treatment 100ml</t>
        </is>
      </c>
      <c r="F59" s="281" t="inlineStr">
        <is>
          <t>eye treatment</t>
        </is>
      </c>
      <c r="G59" s="281" t="n"/>
      <c r="H59" s="281" t="n"/>
      <c r="I59" s="281" t="n"/>
      <c r="J59" s="281" t="n"/>
      <c r="K59" s="281" t="n"/>
      <c r="L59" s="281" t="n"/>
      <c r="M59" s="281" t="n"/>
      <c r="N59" s="281" t="n">
        <v>6234</v>
      </c>
      <c r="O59" s="281" t="n">
        <v>31170</v>
      </c>
      <c r="P59" s="281" t="n"/>
      <c r="Q59" s="281" t="n"/>
      <c r="R59" s="281" t="n"/>
      <c r="S59" s="281" t="n"/>
      <c r="T59" s="281" t="n"/>
    </row>
    <row r="60">
      <c r="A60" s="281" t="n"/>
      <c r="B60" s="281" t="n"/>
      <c r="C60" s="281" t="n"/>
      <c r="D60" s="281" t="n">
        <v>9</v>
      </c>
      <c r="E60" s="281" t="inlineStr">
        <is>
          <t>《RELENT PRO》Yokibi Essence Cleansing 270g</t>
        </is>
      </c>
      <c r="F60" s="281" t="inlineStr">
        <is>
          <t>face cleansing</t>
        </is>
      </c>
      <c r="G60" s="281" t="n"/>
      <c r="H60" s="281" t="n"/>
      <c r="I60" s="281" t="n"/>
      <c r="J60" s="281" t="n"/>
      <c r="K60" s="281" t="n"/>
      <c r="L60" s="281" t="n"/>
      <c r="M60" s="281" t="n"/>
      <c r="N60" s="281" t="n">
        <v>7532</v>
      </c>
      <c r="O60" s="281" t="n">
        <v>67788</v>
      </c>
      <c r="P60" s="281" t="n"/>
      <c r="Q60" s="281" t="n"/>
      <c r="R60" s="281" t="n"/>
      <c r="S60" s="281" t="n"/>
      <c r="T60" s="281" t="n"/>
    </row>
    <row r="61">
      <c r="A61" s="281" t="n"/>
      <c r="B61" s="281" t="n"/>
      <c r="C61" s="281" t="n"/>
      <c r="D61" s="281" t="n">
        <v>65</v>
      </c>
      <c r="E61" s="281" t="inlineStr">
        <is>
          <t>《Relent》Eye Lush Treatment</t>
        </is>
      </c>
      <c r="F61" s="281" t="inlineStr">
        <is>
          <t>eyelush serum</t>
        </is>
      </c>
      <c r="G61" s="281" t="n"/>
      <c r="H61" s="281" t="n"/>
      <c r="I61" s="281" t="n"/>
      <c r="J61" s="281" t="n"/>
      <c r="K61" s="281" t="n"/>
      <c r="L61" s="281" t="n"/>
      <c r="M61" s="281" t="n"/>
      <c r="N61" s="281" t="n">
        <v>1195</v>
      </c>
      <c r="O61" s="281" t="n">
        <v>77675</v>
      </c>
      <c r="P61" s="281" t="n"/>
      <c r="Q61" s="281" t="n"/>
      <c r="R61" s="281" t="n"/>
      <c r="S61" s="281" t="n"/>
      <c r="T61" s="281" t="n"/>
    </row>
    <row r="62">
      <c r="A62" s="281" t="n"/>
      <c r="B62" s="281" t="n"/>
      <c r="C62" s="281" t="n"/>
      <c r="D62" s="281" t="n">
        <v>5</v>
      </c>
      <c r="E62" s="281" t="inlineStr">
        <is>
          <t>《Relent》YOKIBI Essence Cream Foundation 101 15g</t>
        </is>
      </c>
      <c r="F62" s="281" t="inlineStr">
        <is>
          <t>cream foundation</t>
        </is>
      </c>
      <c r="G62" s="281" t="n"/>
      <c r="H62" s="281" t="n"/>
      <c r="I62" s="281" t="n"/>
      <c r="J62" s="281" t="n"/>
      <c r="K62" s="281" t="n"/>
      <c r="L62" s="281" t="n"/>
      <c r="M62" s="281" t="n"/>
      <c r="N62" s="281" t="n">
        <v>4782</v>
      </c>
      <c r="O62" s="281" t="n">
        <v>23910</v>
      </c>
      <c r="P62" s="281" t="n"/>
      <c r="Q62" s="281" t="n"/>
      <c r="R62" s="281" t="n"/>
      <c r="S62" s="281" t="n"/>
      <c r="T62" s="281" t="n"/>
    </row>
    <row r="63">
      <c r="A63" s="281" t="n"/>
      <c r="B63" s="281" t="n"/>
      <c r="C63" s="281" t="n"/>
      <c r="D63" s="281" t="n">
        <v>7</v>
      </c>
      <c r="E63" s="281" t="inlineStr">
        <is>
          <t>《Relent》Rinales essence α</t>
        </is>
      </c>
      <c r="F63" s="281" t="inlineStr">
        <is>
          <t>face essence</t>
        </is>
      </c>
      <c r="G63" s="281" t="n"/>
      <c r="H63" s="281" t="n"/>
      <c r="I63" s="281" t="n"/>
      <c r="J63" s="281" t="n"/>
      <c r="K63" s="281" t="n"/>
      <c r="L63" s="281" t="n"/>
      <c r="M63" s="281" t="n"/>
      <c r="N63" s="281" t="n">
        <v>3985</v>
      </c>
      <c r="O63" s="281" t="n">
        <v>27895</v>
      </c>
      <c r="P63" s="281" t="n"/>
      <c r="Q63" s="281" t="n"/>
      <c r="R63" s="281" t="n"/>
      <c r="S63" s="281" t="n"/>
      <c r="T63" s="281" t="n"/>
    </row>
    <row r="64">
      <c r="A64" s="281" t="n"/>
      <c r="B64" s="281" t="n"/>
      <c r="C64" s="281" t="n"/>
      <c r="D64" s="281" t="n">
        <v>5</v>
      </c>
      <c r="E64" s="281" t="inlineStr">
        <is>
          <t>《Relent》ASTEROPE moisture lotion</t>
        </is>
      </c>
      <c r="F64" s="281" t="inlineStr">
        <is>
          <t>face lotion</t>
        </is>
      </c>
      <c r="G64" s="281" t="n"/>
      <c r="H64" s="281" t="n"/>
      <c r="I64" s="281" t="n"/>
      <c r="J64" s="281" t="n"/>
      <c r="K64" s="281" t="n"/>
      <c r="L64" s="281" t="n"/>
      <c r="M64" s="281" t="n"/>
      <c r="N64" s="281" t="n">
        <v>2420</v>
      </c>
      <c r="O64" s="281" t="n">
        <v>12100</v>
      </c>
      <c r="P64" s="281" t="n"/>
      <c r="Q64" s="281" t="n"/>
      <c r="R64" s="281" t="n"/>
      <c r="S64" s="281" t="n"/>
      <c r="T64" s="281" t="n"/>
    </row>
    <row r="65">
      <c r="A65" s="281" t="n"/>
      <c r="B65" s="281" t="n"/>
      <c r="C65" s="281" t="n"/>
      <c r="D65" s="281" t="n">
        <v>33</v>
      </c>
      <c r="E65" s="281" t="inlineStr">
        <is>
          <t>《Relent》YOKIBI Essence Cream 20g</t>
        </is>
      </c>
      <c r="F65" s="281" t="inlineStr">
        <is>
          <t>face cream</t>
        </is>
      </c>
      <c r="G65" s="281" t="n"/>
      <c r="H65" s="281" t="n"/>
      <c r="I65" s="281" t="n"/>
      <c r="J65" s="281" t="n"/>
      <c r="K65" s="281" t="n"/>
      <c r="L65" s="281" t="n"/>
      <c r="M65" s="281" t="n"/>
      <c r="N65" s="281" t="n">
        <v>9165</v>
      </c>
      <c r="O65" s="281" t="n">
        <v>302445</v>
      </c>
      <c r="P65" s="281" t="n"/>
      <c r="Q65" s="281" t="n"/>
      <c r="R65" s="281" t="n"/>
      <c r="S65" s="281" t="n"/>
      <c r="T65" s="281" t="n"/>
    </row>
    <row r="66">
      <c r="A66" s="281" t="n"/>
      <c r="B66" s="281" t="n"/>
      <c r="C66" s="281" t="inlineStr">
        <is>
          <t>9</t>
        </is>
      </c>
      <c r="D66" s="281" t="n">
        <v>33</v>
      </c>
      <c r="E66" s="281" t="inlineStr">
        <is>
          <t>《Relent》YOKIBI Essence Lotion 80ml</t>
        </is>
      </c>
      <c r="F66" s="281" t="inlineStr">
        <is>
          <t>face lotion</t>
        </is>
      </c>
      <c r="G66" s="281" t="n"/>
      <c r="H66" s="281" t="n"/>
      <c r="I66" s="281" t="inlineStr">
        <is>
          <t>9</t>
        </is>
      </c>
      <c r="J66" s="281" t="n"/>
      <c r="K66" s="281" t="n"/>
      <c r="L66" s="281" t="n"/>
      <c r="M66" s="281" t="n"/>
      <c r="N66" s="281" t="n">
        <v>3985</v>
      </c>
      <c r="O66" s="281" t="n">
        <v>131505</v>
      </c>
      <c r="P66" s="281" t="n"/>
      <c r="Q66" s="281" t="n"/>
      <c r="R66" s="281" t="n"/>
      <c r="S66" s="281" t="n"/>
      <c r="T66" s="281" t="n"/>
    </row>
    <row r="67">
      <c r="A67" s="281" t="n"/>
      <c r="B67" s="281" t="n"/>
      <c r="C67" s="281" t="n"/>
      <c r="D67" s="281" t="n">
        <v>5</v>
      </c>
      <c r="E67" s="281" t="inlineStr">
        <is>
          <t>《Relent》La Cerarl Doreor Body Shampoo 500ml</t>
        </is>
      </c>
      <c r="F67" s="281" t="inlineStr">
        <is>
          <t>body wash</t>
        </is>
      </c>
      <c r="G67" s="281" t="n"/>
      <c r="H67" s="281" t="n"/>
      <c r="I67" s="281" t="n"/>
      <c r="J67" s="281" t="n"/>
      <c r="K67" s="281" t="n"/>
      <c r="L67" s="281" t="n"/>
      <c r="M67" s="281" t="n"/>
      <c r="N67" s="281" t="n">
        <v>1368</v>
      </c>
      <c r="O67" s="281" t="n">
        <v>6840</v>
      </c>
      <c r="P67" s="281" t="n"/>
      <c r="Q67" s="281" t="n"/>
      <c r="R67" s="281" t="n"/>
      <c r="S67" s="281" t="n"/>
      <c r="T67" s="281" t="n"/>
    </row>
    <row r="68">
      <c r="A68" s="281" t="n"/>
      <c r="B68" s="281" t="n"/>
      <c r="C68" s="281" t="n"/>
      <c r="D68" s="281" t="n">
        <v>45</v>
      </c>
      <c r="E68" s="281" t="inlineStr">
        <is>
          <t>《Relent》La Cerarl Doreor Treatment 500ml</t>
        </is>
      </c>
      <c r="F68" s="281" t="inlineStr">
        <is>
          <t>hair treatment</t>
        </is>
      </c>
      <c r="G68" s="281" t="n"/>
      <c r="H68" s="281" t="n"/>
      <c r="I68" s="281" t="n"/>
      <c r="J68" s="281" t="n"/>
      <c r="K68" s="281" t="n"/>
      <c r="L68" s="281" t="n"/>
      <c r="M68" s="281" t="n"/>
      <c r="N68" s="281" t="n">
        <v>1449</v>
      </c>
      <c r="O68" s="281" t="n">
        <v>65205</v>
      </c>
      <c r="P68" s="281" t="n"/>
      <c r="Q68" s="281" t="n"/>
      <c r="R68" s="281" t="n"/>
      <c r="S68" s="281" t="n"/>
      <c r="T68" s="281" t="n"/>
    </row>
    <row r="69">
      <c r="A69" s="281" t="n"/>
      <c r="B69" s="281" t="n"/>
      <c r="C69" s="281" t="n"/>
      <c r="D69" s="281" t="n">
        <v>66</v>
      </c>
      <c r="E69" s="281" t="inlineStr">
        <is>
          <t>《Relent》La Cerarl Doreor Runny 30ml</t>
        </is>
      </c>
      <c r="F69" s="281" t="inlineStr">
        <is>
          <t>face serum</t>
        </is>
      </c>
      <c r="G69" s="281" t="n"/>
      <c r="H69" s="281" t="n"/>
      <c r="I69" s="281" t="n"/>
      <c r="J69" s="281" t="n"/>
      <c r="K69" s="281" t="n"/>
      <c r="L69" s="281" t="n"/>
      <c r="M69" s="281" t="n"/>
      <c r="N69" s="281" t="n">
        <v>3387</v>
      </c>
      <c r="O69" s="281" t="n">
        <v>223542</v>
      </c>
      <c r="P69" s="281" t="n"/>
      <c r="Q69" s="281" t="n"/>
      <c r="R69" s="281" t="n"/>
      <c r="S69" s="281" t="n"/>
      <c r="T69" s="281" t="n"/>
    </row>
    <row r="70">
      <c r="A70" s="281" t="n"/>
      <c r="B70" s="281" t="n"/>
      <c r="C70" s="281" t="n"/>
      <c r="D70" s="281" t="n">
        <v>33</v>
      </c>
      <c r="E70" s="281" t="inlineStr">
        <is>
          <t>《Relent》La Cerarl Doreor Cold 80g</t>
        </is>
      </c>
      <c r="F70" s="281" t="inlineStr">
        <is>
          <t>massage cream</t>
        </is>
      </c>
      <c r="G70" s="281" t="n"/>
      <c r="H70" s="281" t="n"/>
      <c r="I70" s="281" t="n"/>
      <c r="J70" s="281" t="n"/>
      <c r="K70" s="281" t="n"/>
      <c r="L70" s="281" t="n"/>
      <c r="M70" s="281" t="n"/>
      <c r="N70" s="281" t="n">
        <v>2391</v>
      </c>
      <c r="O70" s="281" t="n">
        <v>78903</v>
      </c>
      <c r="P70" s="281" t="n"/>
      <c r="Q70" s="281" t="n"/>
      <c r="R70" s="281" t="n"/>
      <c r="S70" s="281" t="n"/>
      <c r="T70" s="281" t="n"/>
    </row>
    <row r="71">
      <c r="A71" s="232" t="n"/>
      <c r="B71" s="333" t="n"/>
      <c r="C71" s="340">
        <f>SUM(#REF!)</f>
        <v/>
      </c>
      <c r="D71" s="340">
        <f>SUM(#REF!)</f>
        <v/>
      </c>
      <c r="E71" s="233" t="inlineStr">
        <is>
          <t xml:space="preserve">  Sub Total ①</t>
        </is>
      </c>
      <c r="F71" s="333" t="n"/>
      <c r="G71" s="341" t="n"/>
      <c r="H71" s="342">
        <f>SUM(#REF!)</f>
        <v/>
      </c>
      <c r="I71" s="342" t="n"/>
      <c r="J71" s="343" t="n"/>
      <c r="K71" s="344">
        <f>SUM(#REF!)</f>
        <v/>
      </c>
      <c r="L71" s="172" t="n"/>
      <c r="M71" s="344">
        <f>ROUND(SUM(#REF!),3)</f>
        <v/>
      </c>
      <c r="N71" s="157" t="n"/>
      <c r="O71" s="345">
        <f>SUM(#REF!)</f>
        <v/>
      </c>
    </row>
    <row r="72">
      <c r="D72" s="346" t="n"/>
      <c r="N72" s="157" t="n"/>
      <c r="O72" s="157" t="n"/>
    </row>
    <row r="73">
      <c r="D73" s="347">
        <f>D14-'Invoice-2 (TESTER)'!D15</f>
        <v/>
      </c>
      <c r="H73" s="133" t="n">
        <v>2.543</v>
      </c>
      <c r="M73" s="348">
        <f>305-M14</f>
        <v/>
      </c>
    </row>
    <row r="74">
      <c r="H74" s="349">
        <f>H16-H14</f>
        <v/>
      </c>
      <c r="L74" s="350" t="n"/>
      <c r="M74" s="133">
        <f>M16/38</f>
        <v/>
      </c>
    </row>
    <row r="75">
      <c r="H75" s="133">
        <f>H17/38</f>
        <v/>
      </c>
      <c r="L75" s="350" t="n"/>
    </row>
    <row r="76">
      <c r="L76" s="350" t="n"/>
      <c r="N76" s="351" t="n"/>
    </row>
    <row r="77">
      <c r="L77" s="350" t="n"/>
      <c r="N77" s="351" t="n"/>
    </row>
    <row r="78">
      <c r="L78" s="352" t="n"/>
    </row>
    <row r="79"/>
    <row r="80"/>
    <row r="81"/>
    <row r="82"/>
    <row r="83"/>
    <row r="84"/>
    <row r="85"/>
    <row r="86"/>
    <row r="87"/>
    <row r="88"/>
    <row r="89"/>
    <row r="90"/>
    <row r="91"/>
    <row r="92">
      <c r="L92" s="133" t="inlineStr">
        <is>
          <t>*+.3.</t>
        </is>
      </c>
    </row>
  </sheetData>
  <autoFilter ref="A11:Q14">
    <filterColumn colId="0" showButton="0"/>
    <filterColumn colId="6" showButton="0"/>
    <filterColumn colId="8" showButton="0"/>
    <filterColumn colId="9" showButton="0"/>
    <filterColumn colId="11" showButton="0"/>
  </autoFilter>
  <mergeCells count="23">
    <mergeCell ref="D12:D13"/>
    <mergeCell ref="E12:E13"/>
    <mergeCell ref="A1:M3"/>
    <mergeCell ref="J4:K4"/>
    <mergeCell ref="L4:M4"/>
    <mergeCell ref="B5:D5"/>
    <mergeCell ref="K5:M5"/>
    <mergeCell ref="A71:B71"/>
    <mergeCell ref="E71:F71"/>
    <mergeCell ref="N12:N13"/>
    <mergeCell ref="O12:O13"/>
    <mergeCell ref="I11:K11"/>
    <mergeCell ref="L11:M11"/>
    <mergeCell ref="A11:B11"/>
    <mergeCell ref="G11:H11"/>
    <mergeCell ref="I13:J13"/>
    <mergeCell ref="F12:F13"/>
    <mergeCell ref="G12:H12"/>
    <mergeCell ref="I12:K12"/>
    <mergeCell ref="L12:M12"/>
    <mergeCell ref="A12:A13"/>
    <mergeCell ref="B12:B13"/>
    <mergeCell ref="C12:C13"/>
  </mergeCells>
  <pageMargins bottom="0.75" footer="0.3" header="0.3" left="0.25" right="0.25" top="0.75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58"/>
  <sheetViews>
    <sheetView topLeftCell="A24" view="pageBreakPreview" workbookViewId="0" zoomScale="98" zoomScaleNormal="100" zoomScaleSheetLayoutView="98">
      <selection activeCell="A17" sqref="A17:XFD48"/>
    </sheetView>
  </sheetViews>
  <sheetFormatPr baseColWidth="8" defaultColWidth="9.375" defaultRowHeight="15"/>
  <cols>
    <col customWidth="1" max="3" min="1" style="213" width="9.375"/>
    <col hidden="1" max="5" min="4" style="213"/>
    <col customWidth="1" max="7" min="6" style="213" width="9.375"/>
    <col bestFit="1" customWidth="1" max="8" min="8" style="213" width="15.875"/>
    <col customWidth="1" max="10" min="9" style="213" width="9.375"/>
    <col customWidth="1" max="11" min="11" style="213" width="14.75"/>
    <col customWidth="1" max="16384" min="12" style="213" width="9.375"/>
  </cols>
  <sheetData>
    <row customHeight="1" ht="15" r="1" s="251">
      <c r="G1" s="212" t="inlineStr">
        <is>
          <t>INVOICE</t>
        </is>
      </c>
    </row>
    <row customHeight="1" ht="15.75" r="2" s="251" thickBot="1">
      <c r="A2" s="4" t="n"/>
      <c r="B2" s="4" t="n"/>
      <c r="C2" s="4" t="n"/>
      <c r="D2" s="4" t="n"/>
      <c r="E2" s="4" t="n"/>
      <c r="F2" s="4" t="n"/>
      <c r="G2" s="252" t="n"/>
      <c r="H2" s="252" t="n"/>
      <c r="I2" s="252" t="n"/>
      <c r="J2" s="252" t="n"/>
    </row>
    <row customHeight="1" ht="22.5" r="3" s="251">
      <c r="A3" s="250" t="inlineStr">
        <is>
          <t>KS EURASIA Co.,Ltd.</t>
        </is>
      </c>
      <c r="B3" s="257" t="n"/>
      <c r="C3" s="257" t="n"/>
      <c r="D3" s="257" t="n"/>
      <c r="E3" s="5" t="n"/>
    </row>
    <row customHeight="1" ht="22.5" r="4" s="251">
      <c r="E4" s="5" t="n"/>
      <c r="G4" s="213" t="inlineStr">
        <is>
          <t>Date:</t>
        </is>
      </c>
      <c r="H4" s="253" t="n">
        <v>45842</v>
      </c>
    </row>
    <row customHeight="1" ht="15" r="5" s="25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customHeight="1" ht="15.75" r="6" s="251">
      <c r="A6" s="213" t="inlineStr">
        <is>
          <t>Sendai-shi, Miyagi 980-0065, Japan</t>
        </is>
      </c>
      <c r="E6" s="6" t="n"/>
      <c r="F6" s="6" t="n"/>
      <c r="G6" s="213" t="inlineStr">
        <is>
          <t>Invoice#</t>
        </is>
      </c>
      <c r="H6" s="217" t="inlineStr">
        <is>
          <t>250701-MOS</t>
        </is>
      </c>
    </row>
    <row r="7">
      <c r="A7" s="213" t="inlineStr">
        <is>
          <t>Phone:</t>
        </is>
      </c>
      <c r="B7" s="219" t="inlineStr">
        <is>
          <t>+81-22-217-6841</t>
        </is>
      </c>
      <c r="C7" s="219" t="n"/>
      <c r="D7" s="219" t="n"/>
    </row>
    <row r="8">
      <c r="A8" s="213" t="inlineStr">
        <is>
          <t>Fax:</t>
        </is>
      </c>
      <c r="B8" s="219" t="inlineStr">
        <is>
          <t>+81-22-217-6842</t>
        </is>
      </c>
      <c r="H8" s="220" t="n"/>
    </row>
    <row r="9">
      <c r="G9" s="213" t="inlineStr">
        <is>
          <t>For:</t>
        </is>
      </c>
    </row>
    <row r="10">
      <c r="G10" s="213" t="inlineStr">
        <is>
          <t>Royal Cosmetics Co., Ltd.</t>
        </is>
      </c>
    </row>
    <row customHeight="1" ht="15" r="11" s="251">
      <c r="G11" s="249" t="inlineStr">
        <is>
          <t>119590 Moscow Mosfilmovskaya Street 70-6
Russian Federation</t>
        </is>
      </c>
    </row>
    <row r="12"/>
    <row r="13"/>
    <row r="14">
      <c r="G14" s="213" t="inlineStr">
        <is>
          <t>Phone:</t>
        </is>
      </c>
      <c r="H14" s="213" t="inlineStr">
        <is>
          <t>7-925-505-3799</t>
        </is>
      </c>
    </row>
    <row r="15">
      <c r="H15" s="213" t="n"/>
    </row>
    <row customHeight="1" ht="18.75" r="17" s="251" thickBot="1">
      <c r="A17" s="206" t="inlineStr">
        <is>
          <t>NO</t>
        </is>
      </c>
      <c r="B17" s="205" t="inlineStr">
        <is>
          <t>Description</t>
        </is>
      </c>
      <c r="C17" s="252" t="n"/>
      <c r="D17" s="252" t="n"/>
      <c r="E17" s="252" t="n"/>
      <c r="F17" s="252" t="n"/>
      <c r="G17" s="252" t="n"/>
      <c r="H17" s="7" t="inlineStr">
        <is>
          <t>Q'ty</t>
        </is>
      </c>
      <c r="I17" s="205" t="inlineStr">
        <is>
          <t>Amount</t>
        </is>
      </c>
      <c r="J17" s="252" t="n"/>
      <c r="K17" s="207" t="inlineStr">
        <is>
          <t>NET重量照合用</t>
        </is>
      </c>
      <c r="L17" s="252" t="n"/>
      <c r="M17" s="252" t="n"/>
      <c r="N17" s="252" t="n"/>
    </row>
    <row r="18">
      <c r="A18" s="221" t="n"/>
      <c r="B18" s="1" t="n"/>
      <c r="C18" s="9" t="n"/>
      <c r="D18" s="221" t="n"/>
      <c r="E18" s="221" t="n"/>
      <c r="F18" s="221" t="n"/>
      <c r="G18" s="221" t="n"/>
      <c r="H18" s="181" t="n"/>
      <c r="I18" s="225" t="n"/>
      <c r="J18" s="257" t="n"/>
      <c r="K18" s="181" t="inlineStr">
        <is>
          <t>Ner w/t product</t>
        </is>
      </c>
      <c r="L18" s="178" t="inlineStr">
        <is>
          <t>tester</t>
        </is>
      </c>
      <c r="M18" s="181" t="inlineStr">
        <is>
          <t>TTL</t>
        </is>
      </c>
      <c r="N18" s="182" t="inlineStr">
        <is>
          <t>PL</t>
        </is>
      </c>
    </row>
    <row r="19">
      <c r="A19" s="221" t="n">
        <v>1</v>
      </c>
      <c r="B19" s="1" t="inlineStr">
        <is>
          <t>FLOUVEIL</t>
        </is>
      </c>
      <c r="C19" s="9" t="n"/>
      <c r="D19" s="221" t="n"/>
      <c r="E19" s="221" t="n"/>
      <c r="F19" s="221" t="n"/>
      <c r="G19" s="221" t="n"/>
      <c r="H19" s="183" t="n"/>
      <c r="I19" s="201" t="n"/>
      <c r="K19" s="183" t="n"/>
      <c r="L19" s="178" t="n"/>
      <c r="M19" s="183" t="n"/>
      <c r="N19" s="184" t="n"/>
    </row>
    <row r="20">
      <c r="A20" s="221" t="n">
        <v>2</v>
      </c>
      <c r="B20" s="1" t="inlineStr">
        <is>
          <t>RELENT</t>
        </is>
      </c>
      <c r="C20" s="9" t="n"/>
      <c r="D20" s="221" t="n"/>
      <c r="E20" s="221" t="n"/>
      <c r="F20" s="221" t="n"/>
      <c r="G20" s="221" t="n"/>
      <c r="H20" s="183" t="n"/>
      <c r="I20" s="201" t="n"/>
      <c r="K20" s="183" t="n"/>
      <c r="L20" s="178" t="n"/>
      <c r="M20" s="183" t="n"/>
      <c r="N20" s="184" t="n"/>
    </row>
    <row r="21">
      <c r="A21" s="221" t="n">
        <v>3</v>
      </c>
      <c r="B21" s="1" t="inlineStr">
        <is>
          <t>C'BON</t>
        </is>
      </c>
      <c r="C21" s="9" t="n"/>
      <c r="D21" s="221" t="n"/>
      <c r="E21" s="221" t="n"/>
      <c r="F21" s="221" t="n"/>
      <c r="G21" s="221" t="n"/>
      <c r="H21" s="185" t="n"/>
      <c r="I21" s="201" t="n"/>
      <c r="K21" s="185" t="n"/>
      <c r="L21" s="221" t="n"/>
      <c r="M21" s="185" t="n"/>
      <c r="N21" s="186" t="n"/>
    </row>
    <row r="22">
      <c r="A22" s="221" t="n">
        <v>4</v>
      </c>
      <c r="B22" s="187" t="inlineStr">
        <is>
          <t>Q1st</t>
        </is>
      </c>
      <c r="C22" s="9" t="n"/>
      <c r="D22" s="221" t="n"/>
      <c r="E22" s="221" t="n"/>
      <c r="F22" s="221" t="n"/>
      <c r="G22" s="221" t="n"/>
      <c r="H22" s="185" t="n"/>
      <c r="I22" s="201" t="n"/>
      <c r="K22" s="185" t="n"/>
      <c r="L22" s="221" t="n"/>
      <c r="M22" s="185" t="n"/>
      <c r="N22" s="186" t="n"/>
    </row>
    <row r="23">
      <c r="A23" s="221" t="n">
        <v>5</v>
      </c>
      <c r="B23" s="187" t="inlineStr">
        <is>
          <t>HIMELABO</t>
        </is>
      </c>
      <c r="C23" s="9" t="n"/>
      <c r="D23" s="221" t="n"/>
      <c r="E23" s="221" t="n"/>
      <c r="F23" s="221" t="n"/>
      <c r="G23" s="221" t="n"/>
      <c r="H23" s="185" t="n"/>
      <c r="I23" s="201" t="n"/>
      <c r="K23" s="185" t="n"/>
      <c r="L23" s="221" t="n"/>
      <c r="M23" s="185" t="n"/>
      <c r="N23" s="186" t="n"/>
    </row>
    <row r="24">
      <c r="A24" s="221" t="n">
        <v>6</v>
      </c>
      <c r="B24" s="187" t="inlineStr">
        <is>
          <t>SUNSORIT</t>
        </is>
      </c>
      <c r="C24" s="221" t="n"/>
      <c r="D24" s="221" t="n"/>
      <c r="E24" s="221" t="n"/>
      <c r="F24" s="221" t="n"/>
      <c r="G24" s="221" t="n"/>
      <c r="H24" s="185" t="n"/>
      <c r="I24" s="201" t="n"/>
      <c r="K24" s="185" t="n"/>
      <c r="L24" s="221" t="n"/>
      <c r="M24" s="185" t="n"/>
      <c r="N24" s="186" t="n"/>
    </row>
    <row r="25">
      <c r="A25" s="221" t="n">
        <v>7</v>
      </c>
      <c r="B25" s="187" t="inlineStr">
        <is>
          <t>ELEGADOLL</t>
        </is>
      </c>
      <c r="C25" s="221" t="n"/>
      <c r="D25" s="221" t="n"/>
      <c r="E25" s="221" t="n"/>
      <c r="F25" s="221" t="n"/>
      <c r="G25" s="221" t="n"/>
      <c r="H25" s="185" t="n"/>
      <c r="I25" s="201" t="n"/>
      <c r="K25" s="185" t="n"/>
      <c r="L25" s="221" t="n"/>
      <c r="M25" s="185" t="n"/>
      <c r="N25" s="186" t="n"/>
    </row>
    <row r="26">
      <c r="A26" s="221" t="n">
        <v>8</v>
      </c>
      <c r="B26" s="1" t="inlineStr">
        <is>
          <t>MAYURI</t>
        </is>
      </c>
      <c r="C26" s="9" t="n"/>
      <c r="D26" s="221" t="n"/>
      <c r="E26" s="221" t="n"/>
      <c r="F26" s="221" t="n"/>
      <c r="G26" s="221" t="n"/>
      <c r="H26" s="185" t="n"/>
      <c r="I26" s="201" t="n"/>
      <c r="K26" s="185" t="n"/>
      <c r="L26" s="221" t="n"/>
      <c r="M26" s="185" t="n"/>
      <c r="N26" s="186" t="n"/>
    </row>
    <row r="27">
      <c r="A27" s="221" t="n">
        <v>9</v>
      </c>
      <c r="B27" s="1" t="inlineStr">
        <is>
          <t>ATMORE</t>
        </is>
      </c>
      <c r="C27" s="9" t="n"/>
      <c r="D27" s="221" t="n"/>
      <c r="E27" s="221" t="n"/>
      <c r="F27" s="221" t="n"/>
      <c r="G27" s="221" t="n"/>
      <c r="H27" s="185" t="n"/>
      <c r="I27" s="201" t="n"/>
      <c r="K27" s="185" t="n"/>
      <c r="L27" s="221" t="n"/>
      <c r="M27" s="185" t="n"/>
      <c r="N27" s="186" t="n"/>
    </row>
    <row r="28">
      <c r="A28" s="221" t="n">
        <v>10</v>
      </c>
      <c r="B28" s="1" t="inlineStr">
        <is>
          <t>DIME HEALTH CARE</t>
        </is>
      </c>
      <c r="C28" s="9" t="n"/>
      <c r="D28" s="221" t="n"/>
      <c r="E28" s="221" t="n"/>
      <c r="F28" s="221" t="n"/>
      <c r="G28" s="221" t="n"/>
      <c r="H28" s="185" t="n"/>
      <c r="I28" s="201" t="n"/>
      <c r="K28" s="185" t="n"/>
      <c r="L28" s="221" t="n"/>
      <c r="M28" s="185" t="n"/>
      <c r="N28" s="186" t="n"/>
    </row>
    <row r="29">
      <c r="A29" s="221" t="n">
        <v>11</v>
      </c>
      <c r="B29" s="1" t="inlineStr">
        <is>
          <t>LAPIDEM</t>
        </is>
      </c>
      <c r="C29" s="9" t="n"/>
      <c r="D29" s="221" t="n"/>
      <c r="E29" s="221" t="n"/>
      <c r="F29" s="221" t="n"/>
      <c r="G29" s="221" t="n"/>
      <c r="H29" s="185" t="n"/>
      <c r="I29" s="201" t="n"/>
      <c r="K29" s="185" t="n"/>
      <c r="L29" s="221" t="n"/>
      <c r="M29" s="185" t="n"/>
      <c r="N29" s="186" t="n"/>
    </row>
    <row r="30">
      <c r="A30" s="221" t="n">
        <v>12</v>
      </c>
      <c r="B30" s="1" t="inlineStr">
        <is>
          <t>ROSY DROP</t>
        </is>
      </c>
      <c r="C30" s="9" t="n"/>
      <c r="D30" s="221" t="n"/>
      <c r="E30" s="221" t="n"/>
      <c r="F30" s="221" t="n"/>
      <c r="G30" s="221" t="n"/>
      <c r="H30" s="185" t="n"/>
      <c r="I30" s="201" t="n"/>
      <c r="K30" s="185" t="n"/>
      <c r="L30" s="221" t="n"/>
      <c r="M30" s="185" t="n"/>
      <c r="N30" s="186" t="n"/>
    </row>
    <row r="31">
      <c r="A31" s="221" t="n">
        <v>13</v>
      </c>
      <c r="B31" s="1" t="inlineStr">
        <is>
          <t>ESTLABO</t>
        </is>
      </c>
      <c r="C31" s="9" t="n"/>
      <c r="D31" s="221" t="n"/>
      <c r="E31" s="221" t="n"/>
      <c r="F31" s="221" t="n"/>
      <c r="G31" s="221" t="n"/>
      <c r="H31" s="185" t="n"/>
      <c r="I31" s="201" t="n"/>
      <c r="K31" s="185" t="n"/>
      <c r="L31" s="221" t="n"/>
      <c r="M31" s="185" t="n"/>
      <c r="N31" s="186" t="n"/>
    </row>
    <row r="32">
      <c r="A32" s="221" t="n">
        <v>14</v>
      </c>
      <c r="B32" s="1" t="inlineStr">
        <is>
          <t>MEROS</t>
        </is>
      </c>
      <c r="C32" s="9" t="n"/>
      <c r="D32" s="221" t="n"/>
      <c r="E32" s="221" t="n"/>
      <c r="F32" s="221" t="n"/>
      <c r="G32" s="221" t="n"/>
      <c r="H32" s="185" t="n"/>
      <c r="I32" s="201" t="n"/>
      <c r="K32" s="185" t="n"/>
      <c r="L32" s="221" t="n"/>
      <c r="M32" s="185" t="n"/>
      <c r="N32" s="186" t="n"/>
    </row>
    <row r="33">
      <c r="A33" s="221" t="n">
        <v>15</v>
      </c>
      <c r="B33" s="1" t="inlineStr">
        <is>
          <t>COSMEPRO</t>
        </is>
      </c>
      <c r="C33" s="9" t="n"/>
      <c r="D33" s="221" t="n"/>
      <c r="E33" s="221" t="n"/>
      <c r="F33" s="221" t="n"/>
      <c r="G33" s="221" t="n"/>
      <c r="H33" s="185" t="n"/>
      <c r="I33" s="203" t="n"/>
      <c r="K33" s="185" t="n"/>
      <c r="L33" s="221" t="n"/>
      <c r="M33" s="185" t="n"/>
      <c r="N33" s="186" t="n"/>
    </row>
    <row r="34">
      <c r="A34" s="221" t="n">
        <v>16</v>
      </c>
      <c r="B34" s="1" t="inlineStr">
        <is>
          <t>AFURA</t>
        </is>
      </c>
      <c r="C34" s="221" t="n"/>
      <c r="D34" s="221" t="n"/>
      <c r="E34" s="221" t="n"/>
      <c r="F34" s="9" t="n"/>
      <c r="G34" s="221" t="n"/>
      <c r="H34" s="185" t="n"/>
      <c r="I34" s="203" t="n"/>
      <c r="K34" s="185" t="n"/>
      <c r="L34" s="221" t="n"/>
      <c r="M34" s="185" t="n"/>
      <c r="N34" s="186" t="n"/>
    </row>
    <row r="35">
      <c r="A35" s="221" t="n">
        <v>17</v>
      </c>
      <c r="B35" s="1" t="inlineStr">
        <is>
          <t>PECLIA</t>
        </is>
      </c>
      <c r="C35" s="221" t="n"/>
      <c r="D35" s="221" t="n"/>
      <c r="E35" s="221" t="n"/>
      <c r="F35" s="9" t="n"/>
      <c r="G35" s="221" t="n"/>
      <c r="H35" s="185" t="n"/>
      <c r="I35" s="203" t="n"/>
      <c r="K35" s="185" t="n"/>
      <c r="L35" s="221" t="n"/>
      <c r="M35" s="185" t="n"/>
      <c r="N35" s="186" t="n"/>
    </row>
    <row r="36">
      <c r="A36" s="221" t="n">
        <v>18</v>
      </c>
      <c r="B36" s="1" t="inlineStr">
        <is>
          <t>LEJEU</t>
        </is>
      </c>
      <c r="C36" s="221" t="n"/>
      <c r="D36" s="221" t="n"/>
      <c r="E36" s="221" t="n"/>
      <c r="F36" s="9" t="n"/>
      <c r="G36" s="221" t="n"/>
      <c r="H36" s="188" t="n"/>
      <c r="I36" s="203" t="n"/>
      <c r="K36" s="188" t="n"/>
      <c r="L36" s="9" t="n"/>
      <c r="M36" s="188" t="n"/>
      <c r="N36" s="189" t="n"/>
    </row>
    <row r="37">
      <c r="A37" s="221" t="n">
        <v>19</v>
      </c>
      <c r="B37" s="1" t="inlineStr">
        <is>
          <t>AISHODO</t>
        </is>
      </c>
      <c r="C37" s="221" t="n"/>
      <c r="D37" s="221" t="n"/>
      <c r="E37" s="221" t="n"/>
      <c r="F37" s="9" t="n"/>
      <c r="G37" s="221" t="n"/>
      <c r="H37" s="188" t="n"/>
      <c r="I37" s="203" t="n"/>
      <c r="K37" s="188" t="n"/>
      <c r="L37" s="9" t="n"/>
      <c r="M37" s="188" t="n"/>
      <c r="N37" s="189" t="n"/>
    </row>
    <row r="38">
      <c r="A38" s="221" t="n">
        <v>20</v>
      </c>
      <c r="B38" s="1" t="inlineStr">
        <is>
          <t>Dr.MEDION</t>
        </is>
      </c>
      <c r="C38" s="221" t="n"/>
      <c r="D38" s="221" t="n"/>
      <c r="E38" s="221" t="n"/>
      <c r="F38" s="9" t="n"/>
      <c r="G38" s="221" t="n"/>
      <c r="H38" s="188" t="n"/>
      <c r="I38" s="203" t="n"/>
      <c r="K38" s="188" t="n"/>
      <c r="L38" s="9" t="n"/>
      <c r="M38" s="188" t="n"/>
      <c r="N38" s="189" t="n"/>
    </row>
    <row r="39">
      <c r="A39" s="221" t="n">
        <v>21</v>
      </c>
      <c r="B39" s="1" t="inlineStr">
        <is>
          <t>McCoy</t>
        </is>
      </c>
      <c r="C39" s="221" t="n"/>
      <c r="D39" s="221" t="n"/>
      <c r="E39" s="221" t="n"/>
      <c r="F39" s="9" t="n"/>
      <c r="G39" s="221" t="n"/>
      <c r="H39" s="188" t="n"/>
      <c r="I39" s="203" t="n"/>
      <c r="K39" s="188" t="n"/>
      <c r="L39" s="9" t="n"/>
      <c r="M39" s="188" t="n"/>
      <c r="N39" s="189" t="n"/>
    </row>
    <row r="40">
      <c r="A40" s="221" t="n">
        <v>22</v>
      </c>
      <c r="B40" s="1" t="inlineStr">
        <is>
          <t>Luxces</t>
        </is>
      </c>
      <c r="C40" s="221" t="n"/>
      <c r="D40" s="221" t="n"/>
      <c r="E40" s="221" t="n"/>
      <c r="F40" s="9" t="n"/>
      <c r="G40" s="221" t="n"/>
      <c r="H40" s="188" t="n"/>
      <c r="I40" s="201" t="n"/>
      <c r="K40" s="188" t="n"/>
      <c r="L40" s="9" t="n"/>
      <c r="M40" s="188" t="n"/>
      <c r="N40" s="189" t="n"/>
    </row>
    <row r="41">
      <c r="A41" s="221" t="n">
        <v>23</v>
      </c>
      <c r="B41" s="1" t="inlineStr">
        <is>
          <t>Evliss</t>
        </is>
      </c>
      <c r="C41" s="221" t="n"/>
      <c r="D41" s="221" t="n"/>
      <c r="E41" s="221" t="n"/>
      <c r="F41" s="9" t="n"/>
      <c r="G41" s="221" t="n"/>
      <c r="H41" s="188" t="n"/>
      <c r="I41" s="201" t="n"/>
      <c r="K41" s="188" t="n"/>
      <c r="L41" s="9" t="n"/>
      <c r="M41" s="188" t="n"/>
      <c r="N41" s="189" t="n"/>
    </row>
    <row r="42">
      <c r="A42" s="221" t="n">
        <v>24</v>
      </c>
      <c r="B42" s="1" t="inlineStr">
        <is>
          <t>Esthe Pro Labo</t>
        </is>
      </c>
      <c r="C42" s="221" t="n"/>
      <c r="D42" s="221" t="n"/>
      <c r="E42" s="221" t="n"/>
      <c r="F42" s="9" t="n"/>
      <c r="G42" s="221" t="n"/>
      <c r="H42" s="188" t="n"/>
      <c r="I42" s="201" t="n"/>
      <c r="K42" s="188" t="n"/>
      <c r="L42" s="9" t="n"/>
      <c r="M42" s="188" t="n"/>
      <c r="N42" s="189" t="n"/>
    </row>
    <row r="43">
      <c r="A43" s="221" t="n">
        <v>25</v>
      </c>
      <c r="B43" s="1" t="inlineStr">
        <is>
          <t>COCOCHI</t>
        </is>
      </c>
      <c r="C43" s="221" t="n"/>
      <c r="D43" s="221" t="n"/>
      <c r="E43" s="221" t="n"/>
      <c r="F43" s="9" t="n"/>
      <c r="G43" s="221" t="n"/>
      <c r="H43" s="183" t="n"/>
      <c r="I43" s="201" t="n"/>
      <c r="K43" s="183" t="n"/>
      <c r="L43" s="178" t="n"/>
      <c r="M43" s="183" t="n"/>
      <c r="N43" s="184" t="n"/>
    </row>
    <row r="44">
      <c r="A44" s="221" t="n">
        <v>26</v>
      </c>
      <c r="B44" s="1" t="inlineStr">
        <is>
          <t>PURE BIO</t>
        </is>
      </c>
      <c r="C44" s="221" t="n"/>
      <c r="D44" s="221" t="n"/>
      <c r="E44" s="221" t="n"/>
      <c r="F44" s="9" t="n"/>
      <c r="G44" s="221" t="n"/>
      <c r="H44" s="183" t="n"/>
      <c r="I44" s="201" t="n"/>
      <c r="K44" s="183" t="n"/>
      <c r="L44" s="178" t="n"/>
      <c r="M44" s="183" t="n"/>
      <c r="N44" s="184" t="n"/>
    </row>
    <row r="45">
      <c r="A45" s="221" t="n">
        <v>27</v>
      </c>
      <c r="B45" s="1" t="inlineStr">
        <is>
          <t>BEAUTY GARAGE</t>
        </is>
      </c>
      <c r="C45" s="221" t="n"/>
      <c r="D45" s="221" t="n"/>
      <c r="E45" s="221" t="n"/>
      <c r="F45" s="9" t="n"/>
      <c r="G45" s="221" t="n"/>
      <c r="H45" s="183" t="n"/>
      <c r="I45" s="201" t="n"/>
      <c r="K45" s="183" t="n"/>
      <c r="L45" s="178" t="n"/>
      <c r="M45" s="183" t="n"/>
      <c r="N45" s="184" t="n"/>
    </row>
    <row customHeight="1" ht="15.75" r="46" s="251" thickBot="1">
      <c r="A46" s="10" t="n">
        <v>28</v>
      </c>
      <c r="B46" s="11" t="inlineStr">
        <is>
          <t>DIAMANTE</t>
        </is>
      </c>
      <c r="C46" s="10" t="n"/>
      <c r="D46" s="10" t="n"/>
      <c r="E46" s="10" t="n"/>
      <c r="F46" s="12" t="n"/>
      <c r="G46" s="10" t="n"/>
      <c r="H46" s="190" t="n"/>
      <c r="I46" s="196" t="n"/>
      <c r="J46" s="263" t="n"/>
      <c r="K46" s="190" t="n"/>
      <c r="L46" s="191" t="n"/>
      <c r="M46" s="190" t="n"/>
      <c r="N46" s="192" t="n"/>
    </row>
    <row customHeight="1" ht="19.5" r="47" s="251" thickTop="1">
      <c r="A47" s="221" t="n"/>
      <c r="B47" s="9" t="inlineStr">
        <is>
          <t>TESTERS</t>
        </is>
      </c>
      <c r="C47" s="221" t="n"/>
      <c r="D47" s="221" t="n"/>
      <c r="E47" s="221" t="n"/>
      <c r="F47" s="9" t="n"/>
      <c r="G47" s="221" t="n"/>
      <c r="H47" s="178" t="n"/>
      <c r="I47" s="264" t="n"/>
      <c r="K47" s="265" t="n"/>
      <c r="L47" s="265" t="n"/>
      <c r="M47" s="265" t="n"/>
    </row>
    <row r="48">
      <c r="A48" s="221" t="n"/>
      <c r="G48" s="194" t="inlineStr">
        <is>
          <t>Total</t>
        </is>
      </c>
      <c r="H48" s="195">
        <f>SUM(H19:H47)</f>
        <v/>
      </c>
      <c r="I48" s="266">
        <f>SUM(I19:J47)</f>
        <v/>
      </c>
      <c r="K48" s="267" t="n"/>
    </row>
    <row r="49">
      <c r="K49" s="267" t="n"/>
    </row>
    <row customHeight="1" ht="18" r="51" s="251">
      <c r="G51" s="14" t="inlineStr">
        <is>
          <t>K-S Eurasia Co., Ltd.</t>
        </is>
      </c>
      <c r="H51" s="14" t="n"/>
      <c r="I51" s="14" t="n"/>
      <c r="J51" s="15" t="n"/>
    </row>
    <row r="52">
      <c r="G52" s="16" t="n"/>
      <c r="H52" s="16" t="n"/>
      <c r="I52" s="16" t="n"/>
      <c r="J52" s="16" t="n"/>
    </row>
    <row r="53">
      <c r="G53" s="17" t="n"/>
      <c r="H53" s="16" t="n"/>
      <c r="I53" s="16" t="n"/>
      <c r="J53" s="16" t="n"/>
    </row>
    <row r="54">
      <c r="A54" s="18" t="n"/>
      <c r="G54" s="19" t="n"/>
      <c r="H54" s="19" t="n"/>
      <c r="I54" s="19" t="n"/>
      <c r="J54" s="16" t="n"/>
    </row>
    <row r="55">
      <c r="A55" s="18" t="n"/>
      <c r="G55" s="20" t="n"/>
      <c r="H55" s="20" t="n"/>
      <c r="I55" s="20" t="n"/>
      <c r="J55" s="16" t="n"/>
    </row>
    <row r="56">
      <c r="A56" s="18" t="inlineStr">
        <is>
          <t>ACCOUNT WITH BANK:</t>
        </is>
      </c>
    </row>
    <row r="57">
      <c r="A57" s="18" t="inlineStr">
        <is>
          <t>THE BANK OF TOKYO-MITSUBISHI UFJ, LTD.</t>
        </is>
      </c>
    </row>
    <row r="58">
      <c r="A58" s="18" t="inlineStr">
        <is>
          <t xml:space="preserve">ASAGAYA BRANCH </t>
        </is>
      </c>
    </row>
  </sheetData>
  <autoFilter ref="A17:J17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4">
    <mergeCell ref="G1:J2"/>
    <mergeCell ref="A3:D4"/>
    <mergeCell ref="H4:J4"/>
    <mergeCell ref="H6:J6"/>
    <mergeCell ref="B8:D8"/>
    <mergeCell ref="H8:J8"/>
    <mergeCell ref="G10:J10"/>
    <mergeCell ref="G11:J13"/>
    <mergeCell ref="H14:J14"/>
    <mergeCell ref="H15:J15"/>
    <mergeCell ref="B17:G17"/>
    <mergeCell ref="I17:J17"/>
    <mergeCell ref="I28:J28"/>
    <mergeCell ref="K17:N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40:J40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7:J47"/>
    <mergeCell ref="I48:J48"/>
    <mergeCell ref="I41:J41"/>
    <mergeCell ref="I42:J42"/>
    <mergeCell ref="I43:J43"/>
    <mergeCell ref="I44:J44"/>
    <mergeCell ref="I45:J45"/>
    <mergeCell ref="I46:J46"/>
  </mergeCells>
  <pageMargins bottom="0.75" footer="0.3" header="0.3" left="0.7" right="0.7" top="0.75"/>
  <pageSetup horizontalDpi="4294967293" orientation="portrait" paperSize="9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2025-09-23T17:58:57Z</dcterms:modified>
  <cp:lastModifiedBy>aoi kuwamura</cp:lastModifiedBy>
  <cp:lastPrinted>2025-06-05T07:53:45Z</cp:lastPrinted>
</cp:coreProperties>
</file>