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5720" windowWidth="29040" xWindow="-120" yWindow="-120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O2308~2407 " sheetId="5" state="visible" r:id="rId5"/>
  </sheets>
  <definedNames>
    <definedName localSheetId="1" name="_xlnm.Print_Area">'R&amp;C'!$A$1:$D$275</definedName>
    <definedName localSheetId="2" name="_xlnm.Print_Area">'NIPPONIKA'!$A$1:$D$275</definedName>
    <definedName localSheetId="3" name="_xlnm.Print_Area">'YAMATO'!$A$1:$D$30</definedName>
    <definedName localSheetId="4" name="_xlnm.Print_Area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formatCode="&quot;¥&quot;#,##0;[Red]&quot;¥&quot;\-#,##0" numFmtId="164"/>
    <numFmt formatCode="¥#,##0" numFmtId="165"/>
  </numFmts>
  <fonts count="2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applyAlignment="1" borderId="0" fillId="0" fontId="11" numFmtId="0">
      <alignment vertical="center"/>
    </xf>
    <xf applyAlignment="1" borderId="0" fillId="0" fontId="11" numFmtId="6">
      <alignment vertical="center"/>
    </xf>
    <xf applyAlignment="1" borderId="0" fillId="0" fontId="11" numFmtId="9">
      <alignment vertical="center"/>
    </xf>
    <xf applyAlignment="1" borderId="0" fillId="0" fontId="11" numFmtId="38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</cellStyleXfs>
  <cellXfs count="237">
    <xf applyAlignment="1" borderId="0" fillId="0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0" fontId="11" numFmtId="9" pivotButton="0" quotePrefix="0" xfId="2">
      <alignment horizontal="center" vertical="center"/>
    </xf>
    <xf applyAlignment="1" borderId="0" fillId="0" fontId="0" numFmtId="38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4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4" numFmtId="38" pivotButton="0" quotePrefix="0" xfId="3">
      <alignment vertical="center"/>
    </xf>
    <xf applyAlignment="1" borderId="1" fillId="0" fontId="14" numFmtId="164" pivotButton="0" quotePrefix="0" xfId="0">
      <alignment vertical="center"/>
    </xf>
    <xf applyAlignment="1" borderId="4" fillId="0" fontId="14" numFmtId="0" pivotButton="0" quotePrefix="0" xfId="0">
      <alignment horizontal="center" vertical="center" wrapText="1"/>
    </xf>
    <xf applyAlignment="1" borderId="0" fillId="0" fontId="14" numFmtId="164" pivotButton="0" quotePrefix="0" xfId="0">
      <alignment vertical="center"/>
    </xf>
    <xf applyAlignment="1" borderId="1" fillId="0" fontId="14" numFmtId="9" pivotButton="0" quotePrefix="0" xfId="2">
      <alignment vertical="center"/>
    </xf>
    <xf applyAlignment="1" borderId="1" fillId="0" fontId="14" numFmtId="9" pivotButton="0" quotePrefix="0" xfId="0">
      <alignment vertical="center"/>
    </xf>
    <xf applyAlignment="1" borderId="1" fillId="0" fontId="14" numFmtId="164" pivotButton="0" quotePrefix="0" xfId="1">
      <alignment vertical="center"/>
    </xf>
    <xf applyAlignment="1" borderId="1" fillId="0" fontId="14" numFmtId="164" pivotButton="0" quotePrefix="0" xfId="2">
      <alignment vertical="center"/>
    </xf>
    <xf applyAlignment="1" borderId="0" fillId="4" fontId="14" numFmtId="0" pivotButton="0" quotePrefix="0" xfId="0">
      <alignment vertical="center"/>
    </xf>
    <xf applyAlignment="1" borderId="0" fillId="4" fontId="14" numFmtId="164" pivotButton="0" quotePrefix="0" xfId="0">
      <alignment vertical="center"/>
    </xf>
    <xf applyAlignment="1" borderId="1" fillId="5" fontId="14" numFmtId="0" pivotButton="0" quotePrefix="0" xfId="0">
      <alignment vertical="center"/>
    </xf>
    <xf applyAlignment="1" borderId="1" fillId="6" fontId="14" numFmtId="0" pivotButton="0" quotePrefix="0" xfId="0">
      <alignment vertical="center" wrapText="1"/>
    </xf>
    <xf applyAlignment="1" borderId="5" fillId="6" fontId="14" numFmtId="0" pivotButton="0" quotePrefix="0" xfId="0">
      <alignment vertical="center" wrapText="1"/>
    </xf>
    <xf applyAlignment="1" borderId="1" fillId="6" fontId="14" numFmtId="0" pivotButton="0" quotePrefix="0" xfId="0">
      <alignment vertical="top" wrapText="1"/>
    </xf>
    <xf applyAlignment="1" borderId="1" fillId="6" fontId="14" numFmtId="0" pivotButton="0" quotePrefix="0" xfId="0">
      <alignment horizontal="center" vertical="center" wrapText="1"/>
    </xf>
    <xf applyAlignment="1" borderId="4" fillId="6" fontId="14" numFmtId="0" pivotButton="0" quotePrefix="0" xfId="0">
      <alignment horizontal="center" vertical="center" wrapText="1"/>
    </xf>
    <xf applyAlignment="1" borderId="0" fillId="0" fontId="14" numFmtId="38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11" numFmtId="9" pivotButton="0" quotePrefix="0" xfId="2">
      <alignment horizontal="center" vertical="center"/>
    </xf>
    <xf applyAlignment="1" borderId="1" fillId="0" fontId="14" numFmtId="9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8" fillId="6" fontId="14" numFmtId="0" pivotButton="0" quotePrefix="0" xfId="0">
      <alignment vertical="center" wrapText="1"/>
    </xf>
    <xf applyAlignment="1" borderId="18" fillId="0" fontId="14" numFmtId="0" pivotButton="0" quotePrefix="0" xfId="0">
      <alignment horizontal="center" vertical="center" wrapText="1"/>
    </xf>
    <xf applyAlignment="1" borderId="18" fillId="0" fontId="14" numFmtId="38" pivotButton="0" quotePrefix="0" xfId="3">
      <alignment vertical="center"/>
    </xf>
    <xf applyAlignment="1" borderId="18" fillId="0" fontId="14" numFmtId="0" pivotButton="0" quotePrefix="0" xfId="0">
      <alignment vertical="center"/>
    </xf>
    <xf applyAlignment="1" borderId="5" fillId="0" fontId="14" numFmtId="38" pivotButton="0" quotePrefix="0" xfId="3">
      <alignment vertical="center"/>
    </xf>
    <xf applyAlignment="1" borderId="8" fillId="6" fontId="14" numFmtId="0" pivotButton="0" quotePrefix="0" xfId="0">
      <alignment vertical="center" wrapText="1"/>
    </xf>
    <xf applyAlignment="1" borderId="8" fillId="0" fontId="14" numFmtId="38" pivotButton="0" quotePrefix="0" xfId="3">
      <alignment vertical="center"/>
    </xf>
    <xf applyAlignment="1" borderId="1" fillId="0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left" vertical="center"/>
    </xf>
    <xf applyAlignment="1" borderId="1" fillId="3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center" vertical="center"/>
    </xf>
    <xf applyAlignment="1" borderId="1" fillId="6" fontId="14" numFmtId="0" pivotButton="0" quotePrefix="0" xfId="0">
      <alignment horizontal="left" vertical="center" wrapText="1"/>
    </xf>
    <xf applyAlignment="1" borderId="18" fillId="6" fontId="14" numFmtId="0" pivotButton="0" quotePrefix="0" xfId="0">
      <alignment vertical="center"/>
    </xf>
    <xf applyAlignment="1" borderId="1" fillId="0" fontId="12" numFmtId="164" pivotButton="0" quotePrefix="0" xfId="1">
      <alignment vertical="center"/>
    </xf>
    <xf applyAlignment="1" borderId="8" fillId="7" fontId="14" numFmtId="0" pivotButton="0" quotePrefix="0" xfId="0">
      <alignment horizontal="center" textRotation="255" vertical="center"/>
    </xf>
    <xf applyAlignment="1" borderId="0" fillId="0" fontId="19" numFmtId="0" pivotButton="0" quotePrefix="0" xfId="0">
      <alignment vertical="center"/>
    </xf>
    <xf applyAlignment="1" borderId="0" fillId="7" fontId="15" numFmtId="0" pivotButton="0" quotePrefix="0" xfId="0">
      <alignment horizontal="left" vertical="center" wrapText="1"/>
    </xf>
    <xf applyAlignment="1" borderId="1" fillId="6" fontId="2" numFmtId="0" pivotButton="0" quotePrefix="0" xfId="0">
      <alignment vertical="center" wrapText="1"/>
    </xf>
    <xf applyAlignment="1" borderId="5" fillId="6" fontId="2" numFmtId="0" pivotButton="0" quotePrefix="0" xfId="0">
      <alignment vertical="center" wrapText="1"/>
    </xf>
    <xf applyAlignment="1" borderId="19" fillId="7" fontId="15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textRotation="255" vertical="center"/>
    </xf>
    <xf applyAlignment="1" borderId="8" fillId="12" fontId="17" numFmtId="0" pivotButton="0" quotePrefix="0" xfId="0">
      <alignment horizontal="center" vertical="center" wrapText="1"/>
    </xf>
    <xf applyAlignment="1" borderId="3" fillId="7" fontId="14" numFmtId="0" pivotButton="0" quotePrefix="0" xfId="0">
      <alignment horizontal="center" textRotation="255" vertical="center"/>
    </xf>
    <xf applyAlignment="1" borderId="7" fillId="7" fontId="14" numFmtId="0" pivotButton="0" quotePrefix="0" xfId="0">
      <alignment horizontal="left" vertical="center"/>
    </xf>
    <xf applyAlignment="1" borderId="7" fillId="7" fontId="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5" fillId="6" fontId="1" numFmtId="0" pivotButton="0" quotePrefix="0" xfId="0">
      <alignment vertical="center" wrapText="1"/>
    </xf>
    <xf applyAlignment="1" borderId="0" fillId="0" fontId="14" numFmtId="9" pivotButton="0" quotePrefix="0" xfId="2">
      <alignment vertical="center"/>
    </xf>
    <xf applyAlignment="1" borderId="6" fillId="0" fontId="11" numFmtId="38" pivotButton="0" quotePrefix="0" xfId="3">
      <alignment horizontal="right" vertical="center"/>
    </xf>
    <xf applyAlignment="1" borderId="6" fillId="0" fontId="11" numFmtId="9" pivotButton="0" quotePrefix="0" xfId="2">
      <alignment horizontal="right" vertical="center"/>
    </xf>
    <xf applyAlignment="1" borderId="7" fillId="0" fontId="11" numFmtId="38" pivotButton="0" quotePrefix="0" xfId="3">
      <alignment horizontal="right" vertical="center"/>
    </xf>
    <xf applyAlignment="1" borderId="0" fillId="0" fontId="12" numFmtId="14" pivotButton="0" quotePrefix="0" xfId="0">
      <alignment vertical="center"/>
    </xf>
    <xf applyAlignment="1" borderId="0" fillId="0" fontId="12" numFmtId="164" pivotButton="0" quotePrefix="0" xfId="1">
      <alignment vertical="center"/>
    </xf>
    <xf applyAlignment="1" borderId="0" fillId="0" fontId="18" numFmtId="14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4" fillId="0" fontId="1" numFmtId="0" pivotButton="0" quotePrefix="0" xfId="0">
      <alignment horizontal="center" vertical="center" wrapText="1"/>
    </xf>
    <xf applyAlignment="1" borderId="0" fillId="0" fontId="24" numFmtId="0" pivotButton="0" quotePrefix="0" xfId="0">
      <alignment vertical="center"/>
    </xf>
    <xf applyAlignment="1" borderId="3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3" fillId="7" fontId="15" numFmtId="0" pivotButton="0" quotePrefix="0" xfId="0">
      <alignment horizontal="left" vertical="center" wrapText="1"/>
    </xf>
    <xf applyAlignment="1" borderId="7" fillId="7" fontId="15" numFmtId="0" pivotButton="0" quotePrefix="0" xfId="0">
      <alignment horizontal="left" vertical="center" wrapText="1"/>
    </xf>
    <xf applyAlignment="1" borderId="12" fillId="7" fontId="15" numFmtId="0" pivotButton="0" quotePrefix="0" xfId="0">
      <alignment horizontal="left" vertical="center" wrapText="1"/>
    </xf>
    <xf applyAlignment="1" borderId="16" fillId="7" fontId="15" numFmtId="0" pivotButton="0" quotePrefix="0" xfId="0">
      <alignment horizontal="left" vertical="center" wrapText="1"/>
    </xf>
    <xf applyAlignment="1" borderId="11" fillId="7" fontId="15" numFmtId="0" pivotButton="0" quotePrefix="0" xfId="0">
      <alignment horizontal="left" vertical="center" wrapText="1"/>
    </xf>
    <xf applyAlignment="1" borderId="13" fillId="7" fontId="15" numFmtId="0" pivotButton="0" quotePrefix="0" xfId="0">
      <alignment horizontal="left" vertical="center" wrapText="1"/>
    </xf>
    <xf applyAlignment="1" borderId="3" fillId="7" fontId="15" numFmtId="0" pivotButton="0" quotePrefix="0" xfId="0">
      <alignment horizontal="left" vertical="center"/>
    </xf>
    <xf applyAlignment="1" borderId="11" fillId="7" fontId="15" numFmtId="0" pivotButton="0" quotePrefix="0" xfId="0">
      <alignment horizontal="left" vertical="center"/>
    </xf>
    <xf applyAlignment="1" borderId="12" fillId="7" fontId="15" numFmtId="0" pivotButton="0" quotePrefix="0" xfId="0">
      <alignment horizontal="left" vertical="center"/>
    </xf>
    <xf applyAlignment="1" borderId="13" fillId="7" fontId="15" numFmtId="0" pivotButton="0" quotePrefix="0" xfId="0">
      <alignment horizontal="left" vertical="center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14" numFmtId="14" pivotButton="0" quotePrefix="0" xfId="0">
      <alignment horizontal="center" vertical="center"/>
    </xf>
    <xf applyAlignment="1" borderId="3" fillId="0" fontId="16" numFmtId="0" pivotButton="0" quotePrefix="0" xfId="0">
      <alignment horizontal="center" vertical="center"/>
    </xf>
    <xf applyAlignment="1" borderId="7" fillId="0" fontId="16" numFmtId="0" pivotButton="0" quotePrefix="0" xfId="0">
      <alignment horizontal="center" vertical="center"/>
    </xf>
    <xf applyAlignment="1" borderId="12" fillId="0" fontId="16" numFmtId="0" pivotButton="0" quotePrefix="0" xfId="0">
      <alignment horizontal="center" vertical="center"/>
    </xf>
    <xf applyAlignment="1" borderId="16" fillId="0" fontId="16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7" fillId="0" fontId="14" numFmtId="0" pivotButton="0" quotePrefix="0" xfId="0">
      <alignment horizontal="center" vertical="center"/>
    </xf>
    <xf applyAlignment="1" borderId="12" fillId="0" fontId="14" numFmtId="0" pivotButton="0" quotePrefix="0" xfId="0">
      <alignment horizontal="center" vertical="center"/>
    </xf>
    <xf applyAlignment="1" borderId="16" fillId="0" fontId="14" numFmtId="0" pivotButton="0" quotePrefix="0" xfId="0">
      <alignment horizontal="center" vertical="center"/>
    </xf>
    <xf applyAlignment="1" borderId="15" fillId="0" fontId="14" numFmtId="164" pivotButton="0" quotePrefix="0" xfId="0">
      <alignment horizontal="center" vertical="center"/>
    </xf>
    <xf applyAlignment="1" borderId="9" fillId="0" fontId="14" numFmtId="164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applyAlignment="1" borderId="3" fillId="7" fontId="21" numFmtId="0" pivotButton="0" quotePrefix="0" xfId="0">
      <alignment horizontal="left" vertical="center"/>
    </xf>
    <xf applyAlignment="1" borderId="11" fillId="7" fontId="21" numFmtId="0" pivotButton="0" quotePrefix="0" xfId="0">
      <alignment horizontal="left" vertical="center"/>
    </xf>
    <xf applyAlignment="1" borderId="12" fillId="7" fontId="21" numFmtId="0" pivotButton="0" quotePrefix="0" xfId="0">
      <alignment horizontal="left" vertical="center"/>
    </xf>
    <xf applyAlignment="1" borderId="13" fillId="7" fontId="21" numFmtId="0" pivotButton="0" quotePrefix="0" xfId="0">
      <alignment horizontal="left" vertical="center"/>
    </xf>
    <xf applyAlignment="1" borderId="5" fillId="5" fontId="2" numFmtId="0" pivotButton="0" quotePrefix="0" xfId="0">
      <alignment horizontal="center" vertical="center" wrapText="1"/>
    </xf>
    <xf applyAlignment="1" borderId="8" fillId="5" fontId="14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/>
    </xf>
    <xf applyAlignment="1" borderId="4" fillId="11" fontId="14" numFmtId="0" pivotButton="0" quotePrefix="0" xfId="0">
      <alignment horizontal="center" vertical="center"/>
    </xf>
    <xf applyAlignment="1" borderId="1" fillId="5" fontId="14" numFmtId="0" pivotButton="0" quotePrefix="0" xfId="0">
      <alignment horizontal="center" vertical="center" wrapText="1"/>
    </xf>
    <xf applyAlignment="1" borderId="4" fillId="0" fontId="16" numFmtId="0" pivotButton="0" quotePrefix="0" xfId="0">
      <alignment horizontal="center" vertical="center" wrapText="1"/>
    </xf>
    <xf applyAlignment="1" borderId="17" fillId="0" fontId="16" numFmtId="0" pivotButton="0" quotePrefix="0" xfId="0">
      <alignment horizontal="center" vertical="center" wrapText="1"/>
    </xf>
    <xf applyAlignment="1" borderId="1" fillId="7" fontId="14" numFmtId="0" pivotButton="0" quotePrefix="0" xfId="0">
      <alignment horizontal="center" textRotation="255" vertical="center"/>
    </xf>
    <xf applyAlignment="1" borderId="1" fillId="7" fontId="14" numFmtId="0" pivotButton="0" quotePrefix="0" xfId="0">
      <alignment horizontal="left" vertical="center"/>
    </xf>
    <xf applyAlignment="1" borderId="4" fillId="7" fontId="14" numFmtId="0" pivotButton="0" quotePrefix="0" xfId="0">
      <alignment horizontal="left" vertical="center"/>
    </xf>
    <xf applyAlignment="1" borderId="1" fillId="6" fontId="2" numFmtId="0" pivotButton="0" quotePrefix="0" xfId="0">
      <alignment horizontal="center" textRotation="255" vertical="center"/>
    </xf>
    <xf applyAlignment="1" borderId="1" fillId="6" fontId="14" numFmtId="0" pivotButton="0" quotePrefix="0" xfId="0">
      <alignment horizontal="center" textRotation="255" vertical="center"/>
    </xf>
    <xf applyAlignment="1" borderId="4" fillId="6" fontId="14" numFmtId="0" pivotButton="0" quotePrefix="0" xfId="0">
      <alignment horizontal="center" textRotation="255" vertical="center"/>
    </xf>
    <xf applyAlignment="1" borderId="1" fillId="5" fontId="1" numFmtId="0" pivotButton="0" quotePrefix="0" xfId="0">
      <alignment horizontal="center" vertical="center" wrapText="1"/>
    </xf>
    <xf applyAlignment="1" borderId="7" fillId="7" fontId="15" numFmtId="0" pivotButton="0" quotePrefix="0" xfId="0">
      <alignment horizontal="left" vertical="center"/>
    </xf>
    <xf applyAlignment="1" borderId="16" fillId="7" fontId="15" numFmtId="0" pivotButton="0" quotePrefix="0" xfId="0">
      <alignment horizontal="left" vertical="center"/>
    </xf>
    <xf applyAlignment="1" borderId="1" fillId="7" fontId="20" numFmtId="0" pivotButton="0" quotePrefix="0" xfId="0">
      <alignment horizontal="left" vertical="center"/>
    </xf>
    <xf applyAlignment="1" borderId="4" fillId="7" fontId="15" numFmtId="0" pivotButton="0" quotePrefix="0" xfId="0">
      <alignment horizontal="left" vertical="center"/>
    </xf>
    <xf applyAlignment="1" borderId="4" fillId="6" fontId="14" numFmtId="0" pivotButton="0" quotePrefix="0" xfId="0">
      <alignment horizontal="center" vertical="center"/>
    </xf>
    <xf applyAlignment="1" borderId="17" fillId="6" fontId="14" numFmtId="0" pivotButton="0" quotePrefix="0" xfId="0">
      <alignment horizontal="center" vertical="center"/>
    </xf>
    <xf applyAlignment="1" borderId="3" fillId="10" fontId="14" numFmtId="0" pivotButton="0" quotePrefix="0" xfId="0">
      <alignment horizontal="center" vertical="center"/>
    </xf>
    <xf applyAlignment="1" borderId="7" fillId="10" fontId="14" numFmtId="0" pivotButton="0" quotePrefix="0" xfId="0">
      <alignment horizontal="center" vertical="center"/>
    </xf>
    <xf applyAlignment="1" borderId="12" fillId="10" fontId="14" numFmtId="0" pivotButton="0" quotePrefix="0" xfId="0">
      <alignment horizontal="center" vertical="center"/>
    </xf>
    <xf applyAlignment="1" borderId="16" fillId="10" fontId="14" numFmtId="0" pivotButton="0" quotePrefix="0" xfId="0">
      <alignment horizontal="center" vertical="center"/>
    </xf>
    <xf applyAlignment="1" borderId="5" fillId="5" fontId="1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 wrapText="1"/>
    </xf>
    <xf applyAlignment="1" borderId="5" fillId="7" fontId="2" numFmtId="0" pivotButton="0" quotePrefix="0" xfId="0">
      <alignment horizontal="center" textRotation="255" vertical="center"/>
    </xf>
    <xf applyAlignment="1" borderId="10" fillId="7" fontId="14" numFmtId="0" pivotButton="0" quotePrefix="0" xfId="0">
      <alignment horizontal="center" textRotation="255" vertical="center"/>
    </xf>
    <xf applyAlignment="1" borderId="8" fillId="7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left" vertical="center"/>
    </xf>
    <xf applyAlignment="1" borderId="1" fillId="5" fontId="14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/>
    </xf>
    <xf applyAlignment="1" borderId="1" fillId="9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 wrapText="1"/>
    </xf>
    <xf applyAlignment="1" borderId="1" fillId="12" fontId="0" numFmtId="0" pivotButton="0" quotePrefix="0" xfId="0">
      <alignment horizontal="center" vertical="center"/>
    </xf>
    <xf applyAlignment="1" borderId="1" fillId="8" fontId="13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0" fillId="2" fontId="0" numFmtId="0" pivotButton="0" quotePrefix="0" xfId="0">
      <alignment horizontal="center" textRotation="255" vertical="center"/>
    </xf>
    <xf applyAlignment="1" borderId="5" fillId="2" fontId="0" numFmtId="0" pivotButton="0" quotePrefix="0" xfId="0">
      <alignment horizontal="center" textRotation="255" vertical="center"/>
    </xf>
    <xf applyAlignment="1" borderId="8" fillId="2" fontId="0" numFmtId="0" pivotButton="0" quotePrefix="0" xfId="0">
      <alignment horizontal="center" textRotation="255" vertical="center"/>
    </xf>
    <xf applyAlignment="1" borderId="4" fillId="9" fontId="0" numFmtId="0" pivotButton="0" quotePrefix="0" xfId="0">
      <alignment horizontal="center" vertical="center" wrapText="1"/>
    </xf>
    <xf applyAlignment="1" borderId="6" fillId="9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3" pivotButton="0" quotePrefix="0" xfId="1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1">
      <alignment vertical="center"/>
    </xf>
    <xf applyAlignment="1" borderId="0" fillId="0" fontId="0" numFmtId="164" pivotButton="0" quotePrefix="0" xfId="0">
      <alignment vertical="center"/>
    </xf>
    <xf borderId="20" fillId="0" fontId="0" numFmtId="0" pivotButton="0" quotePrefix="0" xfId="0"/>
    <xf applyAlignment="1" borderId="20" fillId="5" fontId="1" numFmtId="0" pivotButton="0" quotePrefix="0" xfId="0">
      <alignment horizontal="center" vertical="center" wrapText="1"/>
    </xf>
    <xf borderId="20" fillId="0" fontId="0" numFmtId="165" pivotButton="0" quotePrefix="0" xfId="0"/>
    <xf applyAlignment="1" borderId="20" fillId="0" fontId="14" numFmtId="165" pivotButton="0" quotePrefix="0" xfId="3">
      <alignment vertical="center"/>
    </xf>
    <xf borderId="10" fillId="0" fontId="0" numFmtId="0" pivotButton="0" quotePrefix="0" xfId="0"/>
    <xf borderId="8" fillId="0" fontId="0" numFmtId="0" pivotButton="0" quotePrefix="0" xfId="0"/>
    <xf applyAlignment="1" borderId="0" fillId="4" fontId="14" numFmtId="164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20" fillId="5" fontId="14" numFmtId="0" pivotButton="0" quotePrefix="0" xfId="0">
      <alignment horizontal="center" vertical="center" wrapText="1"/>
    </xf>
    <xf applyAlignment="1" borderId="20" fillId="5" fontId="14" numFmtId="0" pivotButton="0" quotePrefix="0" xfId="0">
      <alignment horizontal="center" vertical="center"/>
    </xf>
    <xf applyAlignment="1" borderId="0" fillId="0" fontId="14" numFmtId="164" pivotButton="0" quotePrefix="0" xfId="0">
      <alignment vertical="center"/>
    </xf>
    <xf applyAlignment="1" borderId="1" fillId="5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20" fillId="6" fontId="2" numFmtId="0" pivotButton="0" quotePrefix="0" xfId="0">
      <alignment vertical="center" wrapText="1"/>
    </xf>
    <xf applyAlignment="1" borderId="20" fillId="6" fontId="14" numFmtId="0" pivotButton="0" quotePrefix="0" xfId="0">
      <alignment vertical="top" wrapText="1"/>
    </xf>
    <xf applyAlignment="1" borderId="20" fillId="6" fontId="14" numFmtId="0" pivotButton="0" quotePrefix="0" xfId="0">
      <alignment vertical="center" wrapText="1"/>
    </xf>
    <xf applyAlignment="1" borderId="20" fillId="6" fontId="14" numFmtId="0" pivotButton="0" quotePrefix="0" xfId="0">
      <alignment vertical="center"/>
    </xf>
    <xf applyAlignment="1" borderId="20" fillId="0" fontId="14" numFmtId="165" pivotButton="0" quotePrefix="0" xfId="0">
      <alignment vertical="center"/>
    </xf>
    <xf applyAlignment="1" borderId="20" fillId="6" fontId="1" numFmtId="0" pivotButton="0" quotePrefix="0" xfId="0">
      <alignment vertical="center" wrapText="1"/>
    </xf>
    <xf borderId="17" fillId="0" fontId="0" numFmtId="0" pivotButton="0" quotePrefix="0" xfId="0"/>
    <xf applyAlignment="1" borderId="4" fillId="10" fontId="14" numFmtId="0" pivotButton="0" quotePrefix="0" xfId="0">
      <alignment horizontal="center" vertical="center"/>
    </xf>
    <xf borderId="7" fillId="0" fontId="0" numFmtId="0" pivotButton="0" quotePrefix="0" xfId="0"/>
    <xf borderId="12" fillId="0" fontId="0" numFmtId="0" pivotButton="0" quotePrefix="0" xfId="0"/>
    <xf borderId="16" fillId="0" fontId="0" numFmtId="0" pivotButton="0" quotePrefix="0" xfId="0"/>
    <xf applyAlignment="1" borderId="1" fillId="0" fontId="14" numFmtId="164" pivotButton="0" quotePrefix="0" xfId="0">
      <alignment vertical="center"/>
    </xf>
    <xf applyAlignment="1" borderId="1" fillId="7" fontId="2" numFmtId="0" pivotButton="0" quotePrefix="0" xfId="0">
      <alignment horizontal="center" textRotation="255" vertical="center"/>
    </xf>
    <xf applyAlignment="1" borderId="20" fillId="7" fontId="14" numFmtId="0" pivotButton="0" quotePrefix="0" xfId="0">
      <alignment horizontal="left" vertical="center"/>
    </xf>
    <xf borderId="11" fillId="0" fontId="0" numFmtId="0" pivotButton="0" quotePrefix="0" xfId="0"/>
    <xf borderId="13" fillId="0" fontId="0" numFmtId="0" pivotButton="0" quotePrefix="0" xfId="0"/>
    <xf borderId="20" fillId="0" fontId="0" numFmtId="10" pivotButton="0" quotePrefix="0" xfId="0"/>
    <xf applyAlignment="1" borderId="20" fillId="0" fontId="14" numFmtId="10" pivotButton="0" quotePrefix="0" xfId="0">
      <alignment vertical="center"/>
    </xf>
    <xf applyAlignment="1" borderId="20" fillId="0" fontId="14" numFmtId="10" pivotButton="0" quotePrefix="0" xfId="2">
      <alignment vertical="center"/>
    </xf>
    <xf applyAlignment="1" borderId="20" fillId="0" fontId="14" numFmtId="165" pivotButton="0" quotePrefix="0" xfId="1">
      <alignment vertical="center"/>
    </xf>
    <xf applyAlignment="1" borderId="20" fillId="7" fontId="20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 wrapText="1"/>
    </xf>
    <xf applyAlignment="1" borderId="20" fillId="0" fontId="14" numFmtId="165" pivotButton="0" quotePrefix="0" xfId="2">
      <alignment vertical="center"/>
    </xf>
    <xf applyAlignment="1" borderId="1" fillId="7" fontId="15" numFmtId="0" pivotButton="0" quotePrefix="0" xfId="0">
      <alignment horizontal="left" vertical="center" wrapText="1"/>
    </xf>
    <xf applyAlignment="1" borderId="4" fillId="7" fontId="15" numFmtId="0" pivotButton="0" quotePrefix="0" xfId="0">
      <alignment horizontal="left" vertical="center" wrapText="1"/>
    </xf>
    <xf applyAlignment="1" borderId="1" fillId="7" fontId="15" numFmtId="0" pivotButton="0" quotePrefix="0" xfId="0">
      <alignment horizontal="left" vertical="center"/>
    </xf>
    <xf applyAlignment="1" borderId="1" fillId="0" fontId="14" numFmtId="164" pivotButton="0" quotePrefix="0" xfId="1">
      <alignment vertical="center"/>
    </xf>
    <xf applyAlignment="1" borderId="1" fillId="7" fontId="2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1" fillId="0" fontId="14" numFmtId="164" pivotButton="0" quotePrefix="0" xfId="0">
      <alignment horizontal="center" vertical="center"/>
    </xf>
    <xf applyAlignment="1" borderId="4" fillId="0" fontId="16" numFmtId="0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borderId="15" fillId="0" fontId="0" numFmtId="0" pivotButton="0" quotePrefix="0" xfId="0"/>
    <xf applyAlignment="1" borderId="9" fillId="0" fontId="14" numFmtId="164" pivotButton="0" quotePrefix="0" xfId="0">
      <alignment horizontal="center" vertical="center"/>
    </xf>
    <xf borderId="9" fillId="0" fontId="0" numFmtId="0" pivotButton="0" quotePrefix="0" xfId="0"/>
    <xf applyAlignment="1" borderId="1" fillId="0" fontId="14" numFmtId="164" pivotButton="0" quotePrefix="0" xfId="2">
      <alignment vertical="center"/>
    </xf>
    <xf borderId="20" fillId="0" fontId="25" numFmtId="0" pivotButton="0" quotePrefix="0" xfId="0"/>
    <xf borderId="20" fillId="0" fontId="25" numFmtId="165" pivotButton="0" quotePrefix="0" xfId="0"/>
    <xf applyAlignment="1" borderId="20" fillId="0" fontId="25" numFmtId="165" pivotButton="0" quotePrefix="0" xfId="3">
      <alignment horizontal="right" vertical="center"/>
    </xf>
    <xf applyAlignment="1" borderId="20" fillId="0" fontId="25" numFmtId="165" pivotButton="0" quotePrefix="0" xfId="2">
      <alignment horizontal="right" vertical="center"/>
    </xf>
    <xf applyAlignment="1" borderId="20" fillId="0" fontId="25" numFmtId="165" pivotButton="0" quotePrefix="0" xfId="0">
      <alignment vertical="center"/>
    </xf>
    <xf applyAlignment="1" borderId="20" fillId="0" fontId="25" numFmtId="165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12" numFmtId="164" pivotButton="0" quotePrefix="0" xfId="1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12" numFmtId="164" pivotButton="0" quotePrefix="0" xfId="1">
      <alignment vertical="center"/>
    </xf>
    <xf applyAlignment="1" borderId="1" fillId="0" fontId="11" numFmtId="164" pivotButton="0" quotePrefix="0" xfId="1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borderId="2" fillId="0" fontId="0" numFmtId="0" pivotButton="0" quotePrefix="0" xfId="0"/>
  </cellXfs>
  <cellStyles count="7">
    <cellStyle builtinId="0" name="標準" xfId="0"/>
    <cellStyle builtinId="7" name="通貨" xfId="1"/>
    <cellStyle builtinId="5" name="パーセント" xfId="2"/>
    <cellStyle builtinId="6" name="桁区切り" xfId="3"/>
    <cellStyle name="通貨 2" xfId="4"/>
    <cellStyle name="通貨 2 2" xfId="5"/>
    <cellStyle name="通貨 3" xfId="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customWidth="1" max="2" min="2" style="169" width="13.625"/>
    <col customWidth="1" max="4" min="4" style="169" width="14.875"/>
  </cols>
  <sheetData>
    <row r="1">
      <c r="A1" s="0" t="inlineStr">
        <is>
          <t>2024.04月</t>
        </is>
      </c>
      <c r="B1" s="170" t="n">
        <v>24895867</v>
      </c>
      <c r="C1" s="0" t="inlineStr">
        <is>
          <t>全ロシア</t>
        </is>
      </c>
      <c r="D1" s="171">
        <f>B1</f>
        <v/>
      </c>
    </row>
    <row r="2">
      <c r="A2" s="0" t="inlineStr">
        <is>
          <t>2024.05月</t>
        </is>
      </c>
      <c r="B2" s="170" t="n">
        <v>1309474</v>
      </c>
      <c r="C2" s="0" t="inlineStr">
        <is>
          <t>ロシア</t>
        </is>
      </c>
      <c r="D2" s="171">
        <f>B2-24439</f>
        <v/>
      </c>
    </row>
    <row r="3">
      <c r="A3" s="0" t="inlineStr">
        <is>
          <t>2024.06月</t>
        </is>
      </c>
      <c r="B3" s="170" t="n">
        <v>10995678</v>
      </c>
      <c r="C3" s="0" t="inlineStr">
        <is>
          <t>全ロシア</t>
        </is>
      </c>
      <c r="D3" s="171">
        <f>B3</f>
        <v/>
      </c>
    </row>
    <row r="4">
      <c r="A4" s="0" t="inlineStr">
        <is>
          <t>2024.07月</t>
        </is>
      </c>
      <c r="B4" s="170" t="n">
        <v>93415</v>
      </c>
      <c r="C4" s="0" t="inlineStr">
        <is>
          <t>全ロシア</t>
        </is>
      </c>
      <c r="D4" s="171">
        <f>B4</f>
        <v/>
      </c>
    </row>
    <row r="5">
      <c r="A5" s="0" t="inlineStr">
        <is>
          <t>2024.08月</t>
        </is>
      </c>
      <c r="B5" s="170" t="n">
        <v>18576997</v>
      </c>
      <c r="C5" s="0" t="inlineStr">
        <is>
          <t>全ロシア</t>
        </is>
      </c>
      <c r="D5" s="171">
        <f>B5</f>
        <v/>
      </c>
    </row>
    <row r="6">
      <c r="A6" s="0" t="inlineStr">
        <is>
          <t>2024.09月</t>
        </is>
      </c>
      <c r="B6" s="170" t="n">
        <v>1250861</v>
      </c>
      <c r="D6" s="171">
        <f>B6</f>
        <v/>
      </c>
    </row>
    <row r="7">
      <c r="A7" s="0" t="inlineStr">
        <is>
          <t>2024.10月</t>
        </is>
      </c>
      <c r="B7" s="170" t="n">
        <v>26538310</v>
      </c>
      <c r="D7" s="171">
        <f>B7</f>
        <v/>
      </c>
    </row>
    <row r="8">
      <c r="A8" s="0" t="inlineStr">
        <is>
          <t>2024.11月</t>
        </is>
      </c>
      <c r="B8" s="170" t="n">
        <v>1177347</v>
      </c>
      <c r="D8" s="171">
        <f>B8</f>
        <v/>
      </c>
    </row>
    <row r="9">
      <c r="A9" s="0" t="inlineStr">
        <is>
          <t>2024.12月</t>
        </is>
      </c>
      <c r="B9" s="170" t="n">
        <v>22993685</v>
      </c>
      <c r="D9" s="171">
        <f>B9</f>
        <v/>
      </c>
    </row>
    <row r="10">
      <c r="A10" s="0" t="inlineStr">
        <is>
          <t>2025.1月</t>
        </is>
      </c>
      <c r="B10" s="170" t="n">
        <v>90675</v>
      </c>
      <c r="C10" s="0" t="inlineStr">
        <is>
          <t>フランス</t>
        </is>
      </c>
      <c r="D10" s="171" t="n"/>
    </row>
    <row r="11">
      <c r="A11" s="0" t="inlineStr">
        <is>
          <t>2025.2月</t>
        </is>
      </c>
      <c r="B11" s="170" t="n">
        <v>1838321</v>
      </c>
      <c r="C11" s="0" t="inlineStr">
        <is>
          <t>ドバイ</t>
        </is>
      </c>
      <c r="D11" s="171" t="n"/>
    </row>
    <row r="12">
      <c r="A12" s="0" t="inlineStr">
        <is>
          <t>2025.3月</t>
        </is>
      </c>
      <c r="B12" s="170" t="n">
        <v>17310919</v>
      </c>
      <c r="C12" s="0" t="inlineStr">
        <is>
          <t>ロシア</t>
        </is>
      </c>
    </row>
    <row r="13">
      <c r="B13" s="170">
        <f>SUM(B1:B12)</f>
        <v/>
      </c>
      <c r="D13" s="0" t="inlineStr">
        <is>
          <t>￥108,305,798（うちロシア向けは9631万）</t>
        </is>
      </c>
    </row>
    <row r="14">
      <c r="B14" s="170" t="n"/>
      <c r="D14" s="171">
        <f>B12+108305798</f>
        <v/>
      </c>
    </row>
    <row r="15">
      <c r="B15" s="170" t="n"/>
      <c r="D15" s="171" t="n"/>
    </row>
    <row r="16">
      <c r="B16" s="170" t="n"/>
      <c r="D16" s="171">
        <f>96310000+B12</f>
        <v/>
      </c>
    </row>
    <row r="18">
      <c r="D18" s="171">
        <f>B13-D16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130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1" t="inlineStr">
        <is>
          <t>ロイヤルコスメチックス社向け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FLOUVEIL</t>
        </is>
      </c>
      <c r="C3" s="62" t="inlineStr">
        <is>
          <t>Total</t>
        </is>
      </c>
      <c r="D3" s="174" t="n">
        <v>222750</v>
      </c>
      <c r="E3" s="175" t="n">
        <v>222750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245025</v>
      </c>
      <c r="E4" s="175" t="n">
        <v>245025</v>
      </c>
    </row>
    <row customFormat="1" customHeight="1" ht="24.95" r="5" s="10">
      <c r="A5" s="176" t="n"/>
      <c r="B5" s="173" t="inlineStr">
        <is>
          <t>リレント通常注文</t>
        </is>
      </c>
      <c r="C5" s="50" t="inlineStr">
        <is>
          <t>Total</t>
        </is>
      </c>
      <c r="D5" s="174" t="n">
        <v>4333092</v>
      </c>
      <c r="E5" s="175" t="n">
        <v>4333092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4766401</v>
      </c>
      <c r="E6" s="175" t="n">
        <v>4766401</v>
      </c>
    </row>
    <row customFormat="1" customHeight="1" ht="20.1" r="7" s="10">
      <c r="A7" s="176" t="n"/>
      <c r="B7" s="173" t="inlineStr">
        <is>
          <t>C'BON</t>
        </is>
      </c>
      <c r="C7" s="96" t="inlineStr">
        <is>
          <t>Total</t>
        </is>
      </c>
      <c r="D7" s="174" t="n">
        <v>1432800</v>
      </c>
      <c r="E7" s="175" t="n">
        <v>1432800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1576080</v>
      </c>
      <c r="E8" s="175" t="n">
        <v>1576080</v>
      </c>
    </row>
    <row customFormat="1" customHeight="1" ht="20.1" r="9" s="10">
      <c r="A9" s="176" t="n"/>
      <c r="B9" s="173" t="inlineStr">
        <is>
          <t>Q'1st-1</t>
        </is>
      </c>
      <c r="C9" s="50" t="inlineStr">
        <is>
          <t>Total</t>
        </is>
      </c>
      <c r="D9" s="174" t="n">
        <v>173078</v>
      </c>
      <c r="E9" s="175" t="n">
        <v>173078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190386</v>
      </c>
      <c r="E10" s="175" t="n">
        <v>190386</v>
      </c>
    </row>
    <row customFormat="1" customHeight="1" ht="20.1" r="11" s="10">
      <c r="A11" s="176" t="n"/>
      <c r="B11" s="173" t="inlineStr">
        <is>
          <t>CHANSON</t>
        </is>
      </c>
      <c r="C11" s="50" t="inlineStr">
        <is>
          <t>Total</t>
        </is>
      </c>
      <c r="D11" s="174" t="n">
        <v>96000</v>
      </c>
      <c r="E11" s="175" t="n">
        <v>96000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105600</v>
      </c>
      <c r="E12" s="175" t="n">
        <v>105600</v>
      </c>
    </row>
    <row customFormat="1" customHeight="1" ht="20.1" r="13" s="10">
      <c r="A13" s="176" t="n"/>
      <c r="B13" s="180" t="inlineStr">
        <is>
          <t>HIMELABO</t>
        </is>
      </c>
      <c r="C13" s="50" t="inlineStr">
        <is>
          <t>Total</t>
        </is>
      </c>
      <c r="D13" s="174" t="n">
        <v>40116</v>
      </c>
      <c r="E13" s="175" t="n">
        <v>40116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44128</v>
      </c>
      <c r="E14" s="175" t="n">
        <v>44128</v>
      </c>
    </row>
    <row customFormat="1" customHeight="1" ht="20.1" r="15" s="10">
      <c r="A15" s="176" t="n"/>
      <c r="B15" s="180" t="inlineStr">
        <is>
          <t>SUNSORIT</t>
        </is>
      </c>
      <c r="C15" s="96" t="inlineStr">
        <is>
          <t>Total</t>
        </is>
      </c>
      <c r="D15" s="174" t="n">
        <v>94980</v>
      </c>
      <c r="E15" s="175" t="n">
        <v>94980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104478</v>
      </c>
      <c r="E16" s="175" t="n">
        <v>104478</v>
      </c>
    </row>
    <row customFormat="1" customHeight="1" ht="20.1" r="17" s="10">
      <c r="A17" s="176" t="n"/>
      <c r="B17" s="181" t="inlineStr">
        <is>
          <t>KYOTOMO</t>
        </is>
      </c>
      <c r="C17" s="96" t="inlineStr">
        <is>
          <t>Total</t>
        </is>
      </c>
      <c r="D17" s="174" t="n">
        <v>253764</v>
      </c>
      <c r="E17" s="175" t="n">
        <v>253764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279140</v>
      </c>
      <c r="E18" s="175" t="n">
        <v>279140</v>
      </c>
      <c r="F18" s="182" t="n"/>
    </row>
    <row customFormat="1" customHeight="1" ht="20.1" r="19" s="10">
      <c r="A19" s="176" t="n"/>
      <c r="B19" s="180" t="inlineStr">
        <is>
          <t>ELEGADOLL</t>
        </is>
      </c>
      <c r="C19" s="96" t="inlineStr">
        <is>
          <t>Total</t>
        </is>
      </c>
      <c r="D19" s="174" t="n">
        <v>134400</v>
      </c>
      <c r="E19" s="175" t="n">
        <v>134400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147840</v>
      </c>
      <c r="E20" s="175" t="n">
        <v>147840</v>
      </c>
    </row>
    <row customFormat="1" customHeight="1" ht="20.1" r="21" s="10">
      <c r="A21" s="176" t="n"/>
      <c r="B21" s="181" t="inlineStr">
        <is>
          <t>MAYURI</t>
        </is>
      </c>
      <c r="C21" s="96" t="inlineStr">
        <is>
          <t>Total</t>
        </is>
      </c>
      <c r="D21" s="174" t="n">
        <v>10450</v>
      </c>
      <c r="E21" s="175" t="n">
        <v>10450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11495</v>
      </c>
      <c r="E22" s="175" t="n">
        <v>11495</v>
      </c>
    </row>
    <row customFormat="1" customHeight="1" ht="20.1" r="23" s="10">
      <c r="A23" s="176" t="n"/>
      <c r="B23" s="180" t="inlineStr">
        <is>
          <t>ATMORE</t>
        </is>
      </c>
      <c r="C23" s="96" t="inlineStr">
        <is>
          <t>Total</t>
        </is>
      </c>
      <c r="D23" s="174" t="n">
        <v>13600</v>
      </c>
      <c r="E23" s="175" t="n">
        <v>13600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14960</v>
      </c>
      <c r="E24" s="175" t="n">
        <v>14960</v>
      </c>
    </row>
    <row customFormat="1" customHeight="1" ht="20.1" r="25" s="10">
      <c r="A25" s="176" t="n"/>
      <c r="B25" s="180" t="inlineStr">
        <is>
          <t>OLUPONO</t>
        </is>
      </c>
      <c r="C25" s="96" t="inlineStr">
        <is>
          <t>Total</t>
        </is>
      </c>
      <c r="D25" s="174" t="n">
        <v>6500</v>
      </c>
      <c r="E25" s="175" t="n">
        <v>6500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7150</v>
      </c>
      <c r="E26" s="175" t="n">
        <v>7150</v>
      </c>
    </row>
    <row customFormat="1" customHeight="1" ht="20.1" r="27" s="10">
      <c r="A27" s="176" t="n"/>
      <c r="B27" s="180" t="inlineStr">
        <is>
          <t>DIME HEALTH CARE</t>
        </is>
      </c>
      <c r="C27" s="96" t="inlineStr">
        <is>
          <t>Total</t>
        </is>
      </c>
      <c r="D27" s="174" t="n">
        <v>47520</v>
      </c>
      <c r="E27" s="175" t="n">
        <v>47520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52272</v>
      </c>
      <c r="E28" s="175" t="n">
        <v>52272</v>
      </c>
    </row>
    <row customFormat="1" customHeight="1" ht="20.1" r="29" s="10">
      <c r="A29" s="176" t="n"/>
      <c r="B29" s="180" t="inlineStr">
        <is>
          <t>EMU</t>
        </is>
      </c>
      <c r="C29" s="96" t="inlineStr">
        <is>
          <t>Total</t>
        </is>
      </c>
      <c r="D29" s="174" t="n">
        <v>48600</v>
      </c>
      <c r="E29" s="175" t="n">
        <v>48600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53460</v>
      </c>
      <c r="E30" s="175" t="n">
        <v>53460</v>
      </c>
    </row>
    <row customFormat="1" customHeight="1" ht="20.1" r="31" s="10">
      <c r="A31" s="176" t="n"/>
      <c r="B31" s="180" t="inlineStr">
        <is>
          <t>CHIKUHODO</t>
        </is>
      </c>
      <c r="C31" s="96" t="inlineStr">
        <is>
          <t>Total</t>
        </is>
      </c>
      <c r="D31" s="174" t="n">
        <v>188100</v>
      </c>
      <c r="E31" s="175" t="n">
        <v>188100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206910</v>
      </c>
      <c r="E32" s="175" t="n">
        <v>206910</v>
      </c>
    </row>
    <row customFormat="1" customHeight="1" ht="20.1" r="33" s="10">
      <c r="A33" s="176" t="n"/>
      <c r="B33" s="180" t="inlineStr">
        <is>
          <t>LAPIDEM</t>
        </is>
      </c>
      <c r="C33" s="96" t="inlineStr">
        <is>
          <t>Total</t>
        </is>
      </c>
      <c r="D33" s="174" t="n">
        <v>441280</v>
      </c>
      <c r="E33" s="175" t="n">
        <v>441280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485408</v>
      </c>
      <c r="E34" s="175" t="n">
        <v>485408</v>
      </c>
    </row>
    <row customFormat="1" customHeight="1" ht="20.1" r="35" s="10">
      <c r="A35" s="176" t="n"/>
      <c r="B35" s="180" t="inlineStr">
        <is>
          <t>ROSY DROP</t>
        </is>
      </c>
      <c r="C35" s="96" t="inlineStr">
        <is>
          <t>Total</t>
        </is>
      </c>
      <c r="D35" s="174" t="n">
        <v>115200</v>
      </c>
      <c r="E35" s="175" t="n">
        <v>115200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126720</v>
      </c>
      <c r="E36" s="175" t="n">
        <v>126720</v>
      </c>
    </row>
    <row customFormat="1" customHeight="1" ht="20.1" r="37" s="10">
      <c r="A37" s="176" t="n"/>
      <c r="B37" s="180" t="inlineStr">
        <is>
          <t>ESTLABO</t>
        </is>
      </c>
      <c r="C37" s="96" t="inlineStr">
        <is>
          <t>Total</t>
        </is>
      </c>
      <c r="D37" s="174" t="n">
        <v>476510</v>
      </c>
      <c r="E37" s="175" t="n">
        <v>476510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524161</v>
      </c>
      <c r="E38" s="175" t="n">
        <v>524161</v>
      </c>
    </row>
    <row customFormat="1" customHeight="1" ht="20.1" r="39" s="10">
      <c r="A39" s="176" t="n"/>
      <c r="B39" s="180" t="inlineStr">
        <is>
          <t>Ajuste</t>
        </is>
      </c>
      <c r="C39" s="96" t="inlineStr">
        <is>
          <t>Total</t>
        </is>
      </c>
      <c r="D39" s="174" t="n">
        <v>3100</v>
      </c>
      <c r="E39" s="175" t="n">
        <v>3100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3410</v>
      </c>
      <c r="E40" s="175" t="n">
        <v>3410</v>
      </c>
    </row>
    <row customFormat="1" customHeight="1" ht="20.1" r="41" s="10">
      <c r="A41" s="176" t="n"/>
      <c r="B41" s="180" t="inlineStr">
        <is>
          <t>ISTYLE</t>
        </is>
      </c>
      <c r="C41" s="96" t="inlineStr">
        <is>
          <t>Total</t>
        </is>
      </c>
      <c r="D41" s="174" t="n">
        <v>34520</v>
      </c>
      <c r="E41" s="175" t="n">
        <v>34520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37972</v>
      </c>
      <c r="E42" s="175" t="n">
        <v>37972</v>
      </c>
    </row>
    <row customFormat="1" customHeight="1" ht="20.1" r="43" s="10">
      <c r="A43" s="176" t="n"/>
      <c r="B43" s="180" t="inlineStr">
        <is>
          <t>MEROS</t>
        </is>
      </c>
      <c r="C43" s="96" t="inlineStr">
        <is>
          <t>Total</t>
        </is>
      </c>
      <c r="D43" s="174" t="n">
        <v>58054</v>
      </c>
      <c r="E43" s="175" t="n">
        <v>58054</v>
      </c>
    </row>
    <row customFormat="1" customHeight="1" ht="20.1" r="44" s="10">
      <c r="A44" s="176" t="n"/>
      <c r="B44" s="177" t="n"/>
      <c r="C44" s="96" t="inlineStr">
        <is>
          <t>税込</t>
        </is>
      </c>
      <c r="D44" s="174" t="n">
        <v>63859</v>
      </c>
      <c r="E44" s="175" t="n">
        <v>63859</v>
      </c>
    </row>
    <row customFormat="1" customHeight="1" ht="20.1" r="45" s="10">
      <c r="A45" s="176" t="n"/>
      <c r="B45" s="180" t="inlineStr">
        <is>
          <t>Beauty Conexion</t>
        </is>
      </c>
      <c r="C45" s="96" t="inlineStr">
        <is>
          <t>Total</t>
        </is>
      </c>
      <c r="D45" s="174" t="n">
        <v>53460</v>
      </c>
      <c r="E45" s="175" t="n">
        <v>53460</v>
      </c>
    </row>
    <row customFormat="1" customHeight="1" ht="20.1" r="46" s="10">
      <c r="A46" s="176" t="n"/>
      <c r="B46" s="177" t="n"/>
      <c r="C46" s="96" t="inlineStr">
        <is>
          <t>税込</t>
        </is>
      </c>
      <c r="D46" s="174" t="n">
        <v>58806</v>
      </c>
      <c r="E46" s="175" t="n">
        <v>58806</v>
      </c>
    </row>
    <row customFormat="1" customHeight="1" ht="20.1" r="47" s="10">
      <c r="A47" s="176" t="n"/>
      <c r="B47" s="180" t="inlineStr">
        <is>
          <t>COSMEPRO</t>
        </is>
      </c>
      <c r="C47" s="96" t="inlineStr">
        <is>
          <t>Total</t>
        </is>
      </c>
      <c r="D47" s="174" t="n">
        <v>32400</v>
      </c>
      <c r="E47" s="175" t="n">
        <v>32400</v>
      </c>
    </row>
    <row customFormat="1" customHeight="1" ht="20.1" r="48" s="10">
      <c r="A48" s="176" t="n"/>
      <c r="B48" s="177" t="n"/>
      <c r="C48" s="96" t="inlineStr">
        <is>
          <t>税込</t>
        </is>
      </c>
      <c r="D48" s="174" t="n">
        <v>35640</v>
      </c>
      <c r="E48" s="175" t="n">
        <v>35640</v>
      </c>
    </row>
    <row customFormat="1" customHeight="1" ht="20.1" r="49" s="10">
      <c r="A49" s="176" t="n"/>
      <c r="B49" s="173" t="inlineStr">
        <is>
          <t>AFURA</t>
        </is>
      </c>
      <c r="C49" s="96" t="inlineStr">
        <is>
          <t>Total</t>
        </is>
      </c>
      <c r="D49" s="174" t="n">
        <v>24400</v>
      </c>
      <c r="E49" s="175" t="n">
        <v>24400</v>
      </c>
    </row>
    <row customFormat="1" customHeight="1" ht="20.1" r="50" s="10">
      <c r="A50" s="176" t="n"/>
      <c r="B50" s="177" t="n"/>
      <c r="C50" s="61" t="inlineStr">
        <is>
          <t>税込</t>
        </is>
      </c>
      <c r="D50" s="174" t="n">
        <v>26840</v>
      </c>
      <c r="E50" s="175" t="n">
        <v>26840</v>
      </c>
    </row>
    <row customFormat="1" customHeight="1" ht="20.1" r="51" s="10">
      <c r="A51" s="176" t="n"/>
      <c r="B51" s="180" t="inlineStr">
        <is>
          <t>HANAKO</t>
        </is>
      </c>
      <c r="C51" s="96" t="inlineStr">
        <is>
          <t>Total</t>
        </is>
      </c>
      <c r="D51" s="174" t="n">
        <v>8556</v>
      </c>
      <c r="E51" s="175" t="n">
        <v>8556</v>
      </c>
    </row>
    <row customFormat="1" customHeight="1" ht="20.1" r="52" s="10">
      <c r="A52" s="176" t="n"/>
      <c r="B52" s="177" t="n"/>
      <c r="C52" s="96" t="inlineStr">
        <is>
          <t>税込</t>
        </is>
      </c>
      <c r="D52" s="174" t="n">
        <v>9412</v>
      </c>
      <c r="E52" s="175" t="n">
        <v>9412</v>
      </c>
    </row>
    <row customFormat="1" customHeight="1" ht="20.1" r="53" s="10">
      <c r="A53" s="176" t="n"/>
      <c r="B53" s="180" t="inlineStr">
        <is>
          <t>AISHODO</t>
        </is>
      </c>
      <c r="C53" s="96" t="inlineStr">
        <is>
          <t>Total</t>
        </is>
      </c>
      <c r="D53" s="174" t="n">
        <v>0</v>
      </c>
      <c r="E53" s="175" t="n">
        <v>0</v>
      </c>
    </row>
    <row customFormat="1" customHeight="1" ht="20.1" r="54" s="10">
      <c r="A54" s="176" t="n"/>
      <c r="B54" s="177" t="n"/>
      <c r="C54" s="96" t="inlineStr">
        <is>
          <t>税込</t>
        </is>
      </c>
      <c r="D54" s="174" t="n">
        <v>0</v>
      </c>
      <c r="E54" s="175" t="n">
        <v>0</v>
      </c>
    </row>
    <row customFormat="1" customHeight="1" ht="20.1" r="55" s="10">
      <c r="A55" s="176" t="n"/>
      <c r="B55" s="180" t="inlineStr">
        <is>
          <t>RUHAKU</t>
        </is>
      </c>
      <c r="C55" s="96" t="inlineStr">
        <is>
          <t>Total</t>
        </is>
      </c>
      <c r="D55" s="174" t="n">
        <v>0</v>
      </c>
      <c r="E55" s="175" t="n">
        <v>0</v>
      </c>
    </row>
    <row customFormat="1" customHeight="1" ht="20.1" r="56" s="10">
      <c r="A56" s="176" t="n"/>
      <c r="B56" s="177" t="n"/>
      <c r="C56" s="96" t="inlineStr">
        <is>
          <t>税込</t>
        </is>
      </c>
      <c r="D56" s="174" t="n">
        <v>0</v>
      </c>
      <c r="E56" s="175" t="n">
        <v>0</v>
      </c>
    </row>
    <row customFormat="1" customHeight="1" ht="20.1" r="57" s="10">
      <c r="A57" s="176" t="n"/>
      <c r="B57" s="180" t="inlineStr">
        <is>
          <t>McCoy</t>
        </is>
      </c>
      <c r="C57" s="96" t="inlineStr">
        <is>
          <t>Total</t>
        </is>
      </c>
      <c r="D57" s="174" t="n">
        <v>0</v>
      </c>
      <c r="E57" s="175" t="n">
        <v>0</v>
      </c>
    </row>
    <row customFormat="1" customHeight="1" ht="20.1" r="58" s="10">
      <c r="A58" s="176" t="n"/>
      <c r="B58" s="177" t="n"/>
      <c r="C58" s="96" t="inlineStr">
        <is>
          <t>税込</t>
        </is>
      </c>
      <c r="D58" s="174" t="n">
        <v>0</v>
      </c>
      <c r="E58" s="175" t="n">
        <v>0</v>
      </c>
    </row>
    <row customFormat="1" customHeight="1" ht="20.1" r="59" s="10">
      <c r="A59" s="176" t="n"/>
      <c r="B59" s="120" t="n"/>
      <c r="C59" s="96" t="inlineStr">
        <is>
          <t>Total</t>
        </is>
      </c>
      <c r="E59" s="175" t="n">
        <v>0</v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FLOUVEIL</t>
        </is>
      </c>
      <c r="C97" s="13" t="inlineStr">
        <is>
          <t>Total</t>
        </is>
      </c>
      <c r="D97" s="174" t="n">
        <v>268520</v>
      </c>
      <c r="E97" s="175" t="n">
        <v>268520</v>
      </c>
    </row>
    <row customFormat="1" customHeight="1" ht="20.1" r="98" s="10">
      <c r="A98" s="176" t="n"/>
      <c r="B98" s="186" t="inlineStr">
        <is>
          <t>リレント通常注文</t>
        </is>
      </c>
      <c r="C98" s="13" t="inlineStr">
        <is>
          <t>Total</t>
        </is>
      </c>
      <c r="D98" s="174" t="n">
        <v>5480434</v>
      </c>
      <c r="E98" s="175" t="n">
        <v>5480434</v>
      </c>
    </row>
    <row customFormat="1" customHeight="1" ht="20.1" r="99" s="10">
      <c r="A99" s="176" t="n"/>
      <c r="B99" s="187" t="inlineStr">
        <is>
          <t>C'BON</t>
        </is>
      </c>
      <c r="C99" s="82" t="inlineStr">
        <is>
          <t>Total</t>
        </is>
      </c>
      <c r="D99" s="174" t="n">
        <v>1791339</v>
      </c>
      <c r="E99" s="175" t="n">
        <v>1791339</v>
      </c>
    </row>
    <row customFormat="1" customHeight="1" ht="20.1" r="100" s="10">
      <c r="A100" s="176" t="n"/>
      <c r="B100" s="187" t="inlineStr">
        <is>
          <t>Q'1st-1</t>
        </is>
      </c>
      <c r="C100" s="42" t="inlineStr">
        <is>
          <t>Total</t>
        </is>
      </c>
      <c r="D100" s="174" t="n">
        <v>221127</v>
      </c>
      <c r="E100" s="175" t="n">
        <v>221127</v>
      </c>
    </row>
    <row customFormat="1" customHeight="1" ht="20.1" r="101" s="10">
      <c r="A101" s="176" t="n"/>
      <c r="B101" s="188" t="inlineStr">
        <is>
          <t>CHANSON</t>
        </is>
      </c>
      <c r="C101" s="42" t="inlineStr">
        <is>
          <t>Total</t>
        </is>
      </c>
      <c r="D101" s="174" t="n">
        <v>123060</v>
      </c>
      <c r="E101" s="189" t="n">
        <v>123060</v>
      </c>
    </row>
    <row customFormat="1" customHeight="1" ht="20.1" r="102" s="10">
      <c r="A102" s="176" t="n"/>
      <c r="B102" s="188" t="inlineStr">
        <is>
          <t>HIMELABO</t>
        </is>
      </c>
      <c r="C102" s="42" t="inlineStr">
        <is>
          <t>Total</t>
        </is>
      </c>
      <c r="D102" s="174" t="n">
        <v>50166</v>
      </c>
      <c r="E102" s="189" t="n">
        <v>50166</v>
      </c>
    </row>
    <row customFormat="1" customHeight="1" ht="20.1" r="103" s="10">
      <c r="A103" s="176" t="n"/>
      <c r="B103" s="187" t="inlineStr">
        <is>
          <t>SUNSORIT</t>
        </is>
      </c>
      <c r="C103" s="84" t="inlineStr">
        <is>
          <t>Total</t>
        </is>
      </c>
      <c r="D103" s="174" t="n">
        <v>137128</v>
      </c>
      <c r="E103" s="175" t="n">
        <v>137128</v>
      </c>
    </row>
    <row customFormat="1" customHeight="1" ht="20.1" r="104" s="10">
      <c r="A104" s="176" t="n"/>
      <c r="B104" s="187" t="inlineStr">
        <is>
          <t>KYOTOMO</t>
        </is>
      </c>
      <c r="C104" s="13" t="inlineStr">
        <is>
          <t>Total</t>
        </is>
      </c>
      <c r="D104" s="174" t="n">
        <v>308700</v>
      </c>
      <c r="E104" s="175" t="n">
        <v>308700</v>
      </c>
    </row>
    <row customFormat="1" customHeight="1" ht="20.1" r="105" s="10">
      <c r="A105" s="176" t="n"/>
      <c r="B105" s="187" t="inlineStr">
        <is>
          <t>ELEGADOLL</t>
        </is>
      </c>
      <c r="C105" s="13" t="inlineStr">
        <is>
          <t>Total</t>
        </is>
      </c>
      <c r="D105" s="174" t="n">
        <v>162120</v>
      </c>
      <c r="E105" s="175" t="n">
        <v>162120</v>
      </c>
    </row>
    <row customFormat="1" customHeight="1" ht="20.1" r="106" s="10">
      <c r="A106" s="176" t="n"/>
      <c r="B106" s="187" t="inlineStr">
        <is>
          <t>MAYURI</t>
        </is>
      </c>
      <c r="C106" s="13" t="inlineStr">
        <is>
          <t>Total</t>
        </is>
      </c>
      <c r="D106" s="174" t="n">
        <v>12675</v>
      </c>
      <c r="E106" s="175" t="n">
        <v>12675</v>
      </c>
    </row>
    <row customFormat="1" customHeight="1" ht="20.1" r="107" s="10">
      <c r="A107" s="176" t="n"/>
      <c r="B107" s="187" t="inlineStr">
        <is>
          <t>ATMORE</t>
        </is>
      </c>
      <c r="C107" s="13" t="inlineStr">
        <is>
          <t>Total</t>
        </is>
      </c>
      <c r="D107" s="174" t="n">
        <v>17000</v>
      </c>
      <c r="E107" s="175" t="n">
        <v>17000</v>
      </c>
    </row>
    <row customFormat="1" customHeight="1" ht="20.1" r="108" s="10">
      <c r="A108" s="176" t="n"/>
      <c r="B108" s="187" t="inlineStr">
        <is>
          <t>OLUPONO</t>
        </is>
      </c>
      <c r="C108" s="13" t="inlineStr">
        <is>
          <t>Total</t>
        </is>
      </c>
      <c r="D108" s="174" t="n">
        <v>7850</v>
      </c>
      <c r="E108" s="175" t="n">
        <v>7850</v>
      </c>
    </row>
    <row customFormat="1" customHeight="1" ht="20.1" r="109" s="10">
      <c r="A109" s="176" t="n"/>
      <c r="B109" s="187" t="inlineStr">
        <is>
          <t>DIME HEALTH CARE</t>
        </is>
      </c>
      <c r="C109" s="13" t="inlineStr">
        <is>
          <t>Total</t>
        </is>
      </c>
      <c r="D109" s="174" t="n">
        <v>67878</v>
      </c>
      <c r="E109" s="175" t="n">
        <v>67878</v>
      </c>
    </row>
    <row customFormat="1" customHeight="1" ht="20.1" r="110" s="10">
      <c r="A110" s="176" t="n"/>
      <c r="B110" s="187" t="inlineStr">
        <is>
          <t>EMU</t>
        </is>
      </c>
      <c r="C110" s="13" t="inlineStr">
        <is>
          <t>Total</t>
        </is>
      </c>
      <c r="D110" s="174" t="n">
        <v>60750</v>
      </c>
      <c r="E110" s="175" t="n">
        <v>60750</v>
      </c>
    </row>
    <row customFormat="1" customHeight="1" ht="20.1" r="111" s="10">
      <c r="A111" s="176" t="n"/>
      <c r="B111" s="187" t="inlineStr">
        <is>
          <t>CHIKUHODO</t>
        </is>
      </c>
      <c r="C111" s="13" t="inlineStr">
        <is>
          <t>Total</t>
        </is>
      </c>
      <c r="D111" s="174" t="n">
        <v>221410</v>
      </c>
      <c r="E111" s="175" t="n">
        <v>221410</v>
      </c>
    </row>
    <row customFormat="1" customHeight="1" ht="20.1" r="112" s="10">
      <c r="A112" s="176" t="n"/>
      <c r="B112" s="187" t="inlineStr">
        <is>
          <t>LAPIDEM</t>
        </is>
      </c>
      <c r="C112" s="13" t="inlineStr">
        <is>
          <t>Total</t>
        </is>
      </c>
      <c r="D112" s="174" t="n">
        <v>524786</v>
      </c>
      <c r="E112" s="175" t="n">
        <v>524786</v>
      </c>
    </row>
    <row customFormat="1" customHeight="1" ht="20.1" r="113" s="10">
      <c r="A113" s="176" t="n"/>
      <c r="B113" s="187" t="inlineStr">
        <is>
          <t>ROSY DROP</t>
        </is>
      </c>
      <c r="C113" s="13" t="inlineStr">
        <is>
          <t>Total</t>
        </is>
      </c>
      <c r="D113" s="174" t="n">
        <v>144530</v>
      </c>
      <c r="E113" s="175" t="n">
        <v>144530</v>
      </c>
    </row>
    <row customFormat="1" customHeight="1" ht="20.1" r="114" s="10">
      <c r="A114" s="176" t="n"/>
      <c r="B114" s="187" t="inlineStr">
        <is>
          <t>ESTLABO</t>
        </is>
      </c>
      <c r="C114" s="13" t="inlineStr">
        <is>
          <t>Total</t>
        </is>
      </c>
      <c r="D114" s="174" t="n">
        <v>594649</v>
      </c>
      <c r="E114" s="175" t="n">
        <v>594649</v>
      </c>
    </row>
    <row customFormat="1" customHeight="1" ht="20.1" r="115" s="10">
      <c r="A115" s="176" t="n"/>
      <c r="B115" s="187" t="inlineStr">
        <is>
          <t>Ajuste</t>
        </is>
      </c>
      <c r="C115" s="13" t="inlineStr">
        <is>
          <t>Total</t>
        </is>
      </c>
      <c r="D115" s="174" t="n">
        <v>3875</v>
      </c>
      <c r="E115" s="175" t="n">
        <v>3875</v>
      </c>
    </row>
    <row customFormat="1" customHeight="1" ht="20.1" r="116" s="10">
      <c r="A116" s="176" t="n"/>
      <c r="B116" s="187" t="inlineStr">
        <is>
          <t>ISTYLE</t>
        </is>
      </c>
      <c r="C116" s="13" t="inlineStr">
        <is>
          <t>Total</t>
        </is>
      </c>
      <c r="D116" s="174" t="n">
        <v>43260</v>
      </c>
      <c r="E116" s="175" t="n">
        <v>43260</v>
      </c>
    </row>
    <row customFormat="1" customHeight="1" ht="20.1" r="117" s="10">
      <c r="A117" s="176" t="n"/>
      <c r="B117" s="187" t="inlineStr">
        <is>
          <t>MEROS</t>
        </is>
      </c>
      <c r="C117" s="13" t="inlineStr">
        <is>
          <t>Total</t>
        </is>
      </c>
      <c r="D117" s="174" t="n">
        <v>70934</v>
      </c>
      <c r="E117" s="175" t="n">
        <v>70934</v>
      </c>
    </row>
    <row customFormat="1" customHeight="1" ht="20.1" r="118" s="10">
      <c r="A118" s="176" t="n"/>
      <c r="B118" s="190" t="inlineStr">
        <is>
          <t>Beauty Conexion</t>
        </is>
      </c>
      <c r="C118" s="13" t="inlineStr">
        <is>
          <t>Total</t>
        </is>
      </c>
      <c r="D118" s="174" t="n">
        <v>61020</v>
      </c>
      <c r="E118" s="175" t="n">
        <v>61020</v>
      </c>
    </row>
    <row customFormat="1" customHeight="1" ht="20.1" r="119" s="10">
      <c r="A119" s="176" t="n"/>
      <c r="B119" s="187" t="inlineStr">
        <is>
          <t>COSMEPRO</t>
        </is>
      </c>
      <c r="C119" s="13" t="inlineStr">
        <is>
          <t>Total</t>
        </is>
      </c>
      <c r="D119" s="174" t="n">
        <v>73932</v>
      </c>
      <c r="E119" s="175" t="n">
        <v>73932</v>
      </c>
    </row>
    <row customFormat="1" customHeight="1" ht="20.1" r="120" s="10">
      <c r="A120" s="176" t="n"/>
      <c r="B120" s="187" t="inlineStr">
        <is>
          <t>AFURA</t>
        </is>
      </c>
      <c r="C120" s="13" t="inlineStr">
        <is>
          <t>Total</t>
        </is>
      </c>
      <c r="D120" s="174" t="n">
        <v>781983</v>
      </c>
      <c r="E120" s="175" t="n">
        <v>781983</v>
      </c>
    </row>
    <row customFormat="1" customHeight="1" ht="20.1" r="121" s="10">
      <c r="A121" s="176" t="n"/>
      <c r="B121" s="187" t="inlineStr">
        <is>
          <t>HANAKO</t>
        </is>
      </c>
      <c r="C121" s="13" t="inlineStr">
        <is>
          <t>Total</t>
        </is>
      </c>
      <c r="D121" s="174" t="n">
        <v>9224</v>
      </c>
      <c r="E121" s="175" t="n">
        <v>9224</v>
      </c>
    </row>
    <row customFormat="1" customHeight="1" ht="20.1" r="122" s="10">
      <c r="A122" s="176" t="n"/>
      <c r="B122" s="187" t="inlineStr">
        <is>
          <t>AISHODO</t>
        </is>
      </c>
      <c r="C122" s="13" t="inlineStr">
        <is>
          <t>Total</t>
        </is>
      </c>
      <c r="D122" s="174" t="n">
        <v>26400</v>
      </c>
      <c r="E122" s="175" t="n">
        <v>26400</v>
      </c>
      <c r="G122" s="182" t="n"/>
    </row>
    <row customFormat="1" customHeight="1" ht="20.1" r="123" s="10">
      <c r="A123" s="176" t="n"/>
      <c r="B123" s="187" t="inlineStr">
        <is>
          <t>RUHAKU</t>
        </is>
      </c>
      <c r="C123" s="13" t="inlineStr">
        <is>
          <t>Total</t>
        </is>
      </c>
      <c r="D123" s="174" t="n">
        <v>78210</v>
      </c>
      <c r="E123" s="175" t="n">
        <v>78210</v>
      </c>
    </row>
    <row customFormat="1" customHeight="1" ht="20.1" r="124" s="10">
      <c r="A124" s="176" t="n"/>
      <c r="B124" s="187" t="inlineStr">
        <is>
          <t>McCoy</t>
        </is>
      </c>
      <c r="C124" s="13" t="inlineStr">
        <is>
          <t>Total</t>
        </is>
      </c>
      <c r="D124" s="174" t="n">
        <v>55436</v>
      </c>
      <c r="E124" s="175" t="n">
        <v>55436</v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75" t="n">
        <v>0</v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FLOUVEIL</t>
        </is>
      </c>
      <c r="C147" s="199" t="n"/>
      <c r="D147" s="174" t="n">
        <v>45770</v>
      </c>
      <c r="E147" s="189" t="n">
        <v>45770</v>
      </c>
    </row>
    <row customFormat="1" customHeight="1" ht="20.1" r="148" s="10">
      <c r="A148" s="176" t="n"/>
      <c r="B148" s="194" t="n"/>
      <c r="C148" s="200" t="n"/>
      <c r="D148" s="201" t="n">
        <v>0.1704528526739163</v>
      </c>
      <c r="E148" s="202" t="n">
        <v>0.1704528526739163</v>
      </c>
    </row>
    <row customFormat="1" customHeight="1" ht="20.1" r="149" s="10">
      <c r="A149" s="176" t="n"/>
      <c r="B149" s="198" t="inlineStr">
        <is>
          <t>リレント通常注文</t>
        </is>
      </c>
      <c r="C149" s="199" t="n"/>
      <c r="D149" s="174" t="n">
        <v>1147342</v>
      </c>
      <c r="E149" s="189" t="n">
        <v>1147342</v>
      </c>
    </row>
    <row customFormat="1" customHeight="1" ht="20.1" r="150" s="10">
      <c r="A150" s="176" t="n"/>
      <c r="B150" s="194" t="n"/>
      <c r="C150" s="200" t="n"/>
      <c r="D150" s="201" t="n">
        <v>0.2093523980035158</v>
      </c>
      <c r="E150" s="203" t="n">
        <v>0.6404940661706131</v>
      </c>
    </row>
    <row customFormat="1" customHeight="1" ht="20.1" r="151" s="10">
      <c r="A151" s="176" t="n"/>
      <c r="B151" s="198" t="inlineStr">
        <is>
          <t>C'BON</t>
        </is>
      </c>
      <c r="C151" s="199" t="n"/>
      <c r="D151" s="174" t="n">
        <v>358539</v>
      </c>
      <c r="E151" s="189" t="n">
        <v>358539</v>
      </c>
    </row>
    <row customFormat="1" customHeight="1" ht="20.1" r="152" s="10">
      <c r="A152" s="176" t="n"/>
      <c r="B152" s="194" t="n"/>
      <c r="C152" s="200" t="n"/>
      <c r="D152" s="201" t="n">
        <v>0.2001513951295651</v>
      </c>
      <c r="E152" s="203" t="n">
        <v>2.913529985372989</v>
      </c>
    </row>
    <row customFormat="1" customHeight="1" ht="20.1" r="153" s="10">
      <c r="A153" s="176" t="n"/>
      <c r="B153" s="198" t="inlineStr">
        <is>
          <t>Q'1st-1</t>
        </is>
      </c>
      <c r="C153" s="199" t="n"/>
      <c r="D153" s="174" t="n">
        <v>48049</v>
      </c>
      <c r="E153" s="204" t="n">
        <v>48049</v>
      </c>
    </row>
    <row customFormat="1" customHeight="1" ht="20.1" r="154" s="10">
      <c r="A154" s="176" t="n"/>
      <c r="B154" s="194" t="n"/>
      <c r="C154" s="200" t="n"/>
      <c r="D154" s="201" t="n">
        <v>0.2172914207672514</v>
      </c>
      <c r="E154" s="203" t="n">
        <v>0.3503952511522082</v>
      </c>
    </row>
    <row customFormat="1" customHeight="1" ht="20.1" r="155" s="10">
      <c r="A155" s="176" t="n"/>
      <c r="B155" s="205" t="inlineStr">
        <is>
          <t>CHANSON</t>
        </is>
      </c>
      <c r="C155" s="199" t="n"/>
      <c r="D155" s="174" t="n">
        <v>27060</v>
      </c>
      <c r="E155" s="189" t="n">
        <v>27060</v>
      </c>
    </row>
    <row customFormat="1" customHeight="1" ht="20.1" r="156" s="10">
      <c r="A156" s="176" t="n"/>
      <c r="B156" s="194" t="n"/>
      <c r="C156" s="200" t="n"/>
      <c r="D156" s="201" t="n">
        <v>0.219892735251097</v>
      </c>
      <c r="E156" s="203" t="n">
        <v>0.1669133974833457</v>
      </c>
    </row>
    <row customFormat="1" customHeight="1" ht="20.1" r="157" s="10">
      <c r="A157" s="176" t="n"/>
      <c r="B157" s="205" t="inlineStr">
        <is>
          <t>HIMELABO</t>
        </is>
      </c>
      <c r="C157" s="199" t="n"/>
      <c r="D157" s="174" t="n">
        <v>10050</v>
      </c>
      <c r="E157" s="189" t="n">
        <v>10050</v>
      </c>
    </row>
    <row customFormat="1" customHeight="1" ht="20.1" r="158" s="10">
      <c r="A158" s="176" t="n"/>
      <c r="B158" s="194" t="n"/>
      <c r="C158" s="200" t="n"/>
      <c r="D158" s="201" t="n">
        <v>0.2003348881712714</v>
      </c>
      <c r="E158" s="203" t="n">
        <v>0.5911764705882353</v>
      </c>
    </row>
    <row customFormat="1" customHeight="1" ht="20.1" r="159" s="10">
      <c r="A159" s="176" t="n"/>
      <c r="B159" s="205" t="inlineStr">
        <is>
          <t>SUNSORIT</t>
        </is>
      </c>
      <c r="C159" s="199" t="n"/>
      <c r="D159" s="174" t="n">
        <v>42148</v>
      </c>
      <c r="E159" s="189" t="n">
        <v>42148</v>
      </c>
    </row>
    <row customFormat="1" customHeight="1" ht="20.1" r="160" s="10">
      <c r="A160" s="176" t="n"/>
      <c r="B160" s="194" t="n"/>
      <c r="C160" s="200" t="n"/>
      <c r="D160" s="201" t="n">
        <v>0.3073624642669622</v>
      </c>
      <c r="E160" s="203" t="n">
        <v>0.6209375644538732</v>
      </c>
    </row>
    <row customFormat="1" customHeight="1" ht="20.1" r="161" s="10">
      <c r="A161" s="176" t="n"/>
      <c r="B161" s="206" t="inlineStr">
        <is>
          <t>KYOTOMO</t>
        </is>
      </c>
      <c r="C161" s="193" t="n"/>
      <c r="D161" s="174" t="n">
        <v>54936</v>
      </c>
      <c r="E161" s="189" t="n">
        <v>54936</v>
      </c>
    </row>
    <row customFormat="1" customHeight="1" ht="20.1" r="162" s="10">
      <c r="A162" s="176" t="n"/>
      <c r="B162" s="194" t="n"/>
      <c r="C162" s="195" t="n"/>
      <c r="D162" s="201" t="n">
        <v>0.1779591836734694</v>
      </c>
      <c r="E162" s="203" t="n">
        <v>0.2481188744862472</v>
      </c>
    </row>
    <row customFormat="1" customHeight="1" ht="20.1" r="163" s="10">
      <c r="A163" s="176" t="n"/>
      <c r="B163" s="206" t="inlineStr">
        <is>
          <t>ELEGADOLL</t>
        </is>
      </c>
      <c r="C163" s="193" t="n"/>
      <c r="D163" s="174" t="n">
        <v>27720</v>
      </c>
      <c r="E163" s="189" t="n">
        <v>27720</v>
      </c>
    </row>
    <row customFormat="1" customHeight="1" ht="20.1" r="164" s="10">
      <c r="A164" s="176" t="n"/>
      <c r="B164" s="194" t="n"/>
      <c r="C164" s="195" t="n"/>
      <c r="D164" s="201" t="n">
        <v>0.1709844559585492</v>
      </c>
      <c r="E164" s="203" t="n">
        <v>0.1917940911921401</v>
      </c>
    </row>
    <row customFormat="1" customHeight="1" ht="20.1" r="165" s="10">
      <c r="A165" s="176" t="n"/>
      <c r="B165" s="207" t="inlineStr">
        <is>
          <t>MAYURI</t>
        </is>
      </c>
      <c r="C165" s="57" t="n"/>
      <c r="D165" s="174" t="n">
        <v>2225</v>
      </c>
      <c r="E165" s="208" t="n">
        <v>2225</v>
      </c>
    </row>
    <row customFormat="1" customHeight="1" ht="20.1" r="166" s="10">
      <c r="A166" s="176" t="n"/>
      <c r="B166" s="194" t="n"/>
      <c r="C166" s="57" t="n"/>
      <c r="D166" s="201" t="n">
        <v>0.1755424063116371</v>
      </c>
      <c r="E166" s="203" t="n">
        <v>0.5741935483870968</v>
      </c>
    </row>
    <row customFormat="1" customHeight="1" ht="20.1" r="167" s="10">
      <c r="A167" s="176" t="n"/>
      <c r="B167" s="206" t="inlineStr">
        <is>
          <t>ATMORE</t>
        </is>
      </c>
      <c r="C167" s="193" t="n"/>
      <c r="D167" s="174" t="n">
        <v>3400</v>
      </c>
      <c r="E167" s="189" t="n">
        <v>3400</v>
      </c>
    </row>
    <row customFormat="1" customHeight="1" ht="20.1" r="168" s="10">
      <c r="A168" s="176" t="n"/>
      <c r="B168" s="194" t="n"/>
      <c r="C168" s="195" t="n"/>
      <c r="D168" s="201" t="n">
        <v>0.2</v>
      </c>
      <c r="E168" s="203" t="n">
        <v>0.0479318803394705</v>
      </c>
    </row>
    <row customFormat="1" customHeight="1" ht="20.1" r="169" s="10">
      <c r="A169" s="176" t="n"/>
      <c r="B169" s="207" t="inlineStr">
        <is>
          <t>OLUPONO</t>
        </is>
      </c>
      <c r="C169" s="193" t="n"/>
      <c r="D169" s="174" t="n">
        <v>1350</v>
      </c>
      <c r="E169" s="204" t="n">
        <v>1350</v>
      </c>
    </row>
    <row customFormat="1" customHeight="1" ht="20.1" r="170" s="10">
      <c r="A170" s="176" t="n"/>
      <c r="B170" s="194" t="n"/>
      <c r="C170" s="195" t="n"/>
      <c r="D170" s="201" t="n">
        <v>0.1719745222929936</v>
      </c>
      <c r="E170" s="203" t="n">
        <v>0.01826002272358383</v>
      </c>
    </row>
    <row customFormat="1" customHeight="1" ht="20.1" r="171" s="10">
      <c r="A171" s="176" t="n"/>
      <c r="B171" s="207" t="inlineStr">
        <is>
          <t>DIME HEALTH CARE</t>
        </is>
      </c>
      <c r="C171" s="57" t="n"/>
      <c r="D171" s="174" t="n">
        <v>20358</v>
      </c>
      <c r="E171" s="204" t="n">
        <v>20358</v>
      </c>
    </row>
    <row customFormat="1" customHeight="1" ht="20.1" r="172" s="10">
      <c r="A172" s="176" t="n"/>
      <c r="B172" s="194" t="n"/>
      <c r="C172" s="57" t="n"/>
      <c r="D172" s="201" t="n">
        <v>0.2999204455051711</v>
      </c>
      <c r="E172" s="203" t="n">
        <v>2.207068516912402</v>
      </c>
    </row>
    <row customFormat="1" customHeight="1" ht="20.1" r="173" s="10">
      <c r="A173" s="176" t="n"/>
      <c r="B173" s="207" t="inlineStr">
        <is>
          <t>EMU</t>
        </is>
      </c>
      <c r="C173" s="193" t="n"/>
      <c r="D173" s="174" t="n">
        <v>12150</v>
      </c>
      <c r="E173" s="204" t="n">
        <v>12150</v>
      </c>
    </row>
    <row customFormat="1" customHeight="1" ht="20.1" r="174" s="10">
      <c r="A174" s="176" t="n"/>
      <c r="B174" s="194" t="n"/>
      <c r="C174" s="195" t="n"/>
      <c r="D174" s="201" t="n">
        <v>0.2</v>
      </c>
      <c r="E174" s="203" t="n">
        <v>0.1553509781357883</v>
      </c>
    </row>
    <row customFormat="1" customHeight="1" ht="20.1" r="175" s="10">
      <c r="A175" s="176" t="n"/>
      <c r="B175" s="207" t="inlineStr">
        <is>
          <t>CHIKUHODO</t>
        </is>
      </c>
      <c r="C175" s="199" t="n"/>
      <c r="D175" s="174" t="n">
        <v>33310</v>
      </c>
      <c r="E175" s="208" t="n">
        <v>33310</v>
      </c>
    </row>
    <row customFormat="1" customHeight="1" ht="20.1" r="176" s="10">
      <c r="A176" s="176" t="n"/>
      <c r="B176" s="194" t="n"/>
      <c r="C176" s="200" t="n"/>
      <c r="D176" s="201" t="n">
        <v>0.1504448760218599</v>
      </c>
      <c r="E176" s="203" t="n">
        <v>0</v>
      </c>
    </row>
    <row customFormat="1" customHeight="1" ht="20.1" r="177" s="10">
      <c r="A177" s="176" t="n"/>
      <c r="B177" s="207" t="inlineStr">
        <is>
          <t>LAPIDEM</t>
        </is>
      </c>
      <c r="C177" s="193" t="n"/>
      <c r="D177" s="174" t="n">
        <v>83506</v>
      </c>
      <c r="E177" s="204" t="n">
        <v>83506</v>
      </c>
    </row>
    <row customFormat="1" customHeight="1" ht="20.1" r="178" s="10">
      <c r="A178" s="176" t="n"/>
      <c r="B178" s="194" t="n"/>
      <c r="C178" s="195" t="n"/>
      <c r="D178" s="201" t="n">
        <v>0.1591239095555141</v>
      </c>
      <c r="E178" s="203" t="n">
        <v>0</v>
      </c>
    </row>
    <row customFormat="1" customHeight="1" ht="20.1" r="179" s="10">
      <c r="A179" s="176" t="n"/>
      <c r="B179" s="207" t="inlineStr">
        <is>
          <t>ROSY DROP</t>
        </is>
      </c>
      <c r="C179" s="193" t="n"/>
      <c r="D179" s="174" t="n">
        <v>29330</v>
      </c>
      <c r="E179" s="204" t="n">
        <v>29330</v>
      </c>
    </row>
    <row customFormat="1" customHeight="1" ht="20.1" r="180" s="10">
      <c r="A180" s="176" t="n"/>
      <c r="B180" s="194" t="n"/>
      <c r="C180" s="195" t="n"/>
      <c r="D180" s="201" t="n">
        <v>0.2029336469937037</v>
      </c>
      <c r="E180" s="203" t="n">
        <v>0</v>
      </c>
    </row>
    <row customFormat="1" customHeight="1" ht="20.1" r="181" s="10">
      <c r="A181" s="176" t="n"/>
      <c r="B181" s="207" t="inlineStr">
        <is>
          <t>ESTLABO</t>
        </is>
      </c>
      <c r="C181" s="193" t="n"/>
      <c r="D181" s="174" t="n">
        <v>118139</v>
      </c>
      <c r="E181" s="204" t="n">
        <v>118139</v>
      </c>
    </row>
    <row customFormat="1" customHeight="1" ht="20.1" r="182" s="10">
      <c r="A182" s="176" t="n"/>
      <c r="B182" s="194" t="n"/>
      <c r="C182" s="195" t="n"/>
      <c r="D182" s="201" t="n">
        <v>0.1986701398640206</v>
      </c>
      <c r="E182" s="203" t="n">
        <v>0</v>
      </c>
    </row>
    <row customFormat="1" customHeight="1" ht="20.1" r="183" s="10">
      <c r="A183" s="176" t="n"/>
      <c r="B183" s="207" t="inlineStr">
        <is>
          <t>Ajuste</t>
        </is>
      </c>
      <c r="C183" s="193" t="n"/>
      <c r="D183" s="174" t="n">
        <v>775</v>
      </c>
      <c r="E183" s="204" t="n">
        <v>775</v>
      </c>
    </row>
    <row customFormat="1" customHeight="1" ht="20.1" r="184" s="10">
      <c r="A184" s="176" t="n"/>
      <c r="B184" s="194" t="n"/>
      <c r="C184" s="195" t="n"/>
      <c r="D184" s="201" t="n">
        <v>0.2</v>
      </c>
      <c r="E184" s="203" t="n">
        <v>0</v>
      </c>
    </row>
    <row customFormat="1" customHeight="1" ht="20.1" r="185" s="10">
      <c r="A185" s="176" t="n"/>
      <c r="B185" s="207" t="inlineStr">
        <is>
          <t>ISTYLE</t>
        </is>
      </c>
      <c r="C185" s="199" t="n"/>
      <c r="D185" s="174" t="n">
        <v>8740</v>
      </c>
      <c r="E185" s="208" t="n">
        <v>8740</v>
      </c>
    </row>
    <row customFormat="1" customHeight="1" ht="20.1" r="186" s="19">
      <c r="A186" s="176" t="n"/>
      <c r="B186" s="194" t="n"/>
      <c r="C186" s="200" t="n"/>
      <c r="D186" s="201" t="n">
        <v>0.2020342117429496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07" t="inlineStr">
        <is>
          <t>MEROS</t>
        </is>
      </c>
      <c r="C187" s="193" t="n"/>
      <c r="D187" s="174" t="n">
        <v>12880</v>
      </c>
      <c r="E187" s="204" t="n">
        <v>12880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D188" s="201" t="n">
        <v>0.1815772408154059</v>
      </c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07" t="inlineStr">
        <is>
          <t>Beauty Conexion</t>
        </is>
      </c>
      <c r="C189" s="57" t="n"/>
      <c r="D189" s="174" t="n">
        <v>7560</v>
      </c>
      <c r="E189" s="208" t="n">
        <v>7560</v>
      </c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D190" s="201" t="n">
        <v>0.1238938053097345</v>
      </c>
      <c r="E190" s="203" t="n">
        <v>0</v>
      </c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7" t="inlineStr">
        <is>
          <t>COSMEPRO</t>
        </is>
      </c>
      <c r="C191" s="199" t="n"/>
      <c r="D191" s="174" t="n">
        <v>41532</v>
      </c>
      <c r="E191" s="208" t="n">
        <v>41532</v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D192" s="201" t="n">
        <v>0.561759454633988</v>
      </c>
      <c r="E192" s="203" t="n">
        <v>0</v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7" t="inlineStr">
        <is>
          <t>AFURA</t>
        </is>
      </c>
      <c r="C193" s="199" t="n"/>
      <c r="D193" s="174" t="n">
        <v>757583</v>
      </c>
      <c r="E193" s="208" t="n">
        <v>757583</v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D194" s="201" t="n">
        <v>0.9687972756440997</v>
      </c>
      <c r="E194" s="203" t="n">
        <v>0</v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7" t="inlineStr">
        <is>
          <t>HANAKO</t>
        </is>
      </c>
      <c r="C195" s="199" t="n"/>
      <c r="D195" s="174" t="n">
        <v>668</v>
      </c>
      <c r="E195" s="208" t="n">
        <v>668</v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D196" s="201" t="n">
        <v>0.07241977450130095</v>
      </c>
      <c r="E196" s="203" t="n">
        <v>0</v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7" t="inlineStr">
        <is>
          <t>AISHODO</t>
        </is>
      </c>
      <c r="C197" s="199" t="n"/>
      <c r="D197" s="174" t="n">
        <v>26400</v>
      </c>
      <c r="E197" s="208" t="n">
        <v>26400</v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D198" s="201" t="n">
        <v>1</v>
      </c>
      <c r="E198" s="203" t="n">
        <v>0.5767970286213677</v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7" t="inlineStr">
        <is>
          <t>RUHAKU</t>
        </is>
      </c>
      <c r="C199" s="199" t="n"/>
      <c r="D199" s="174" t="n">
        <v>78210</v>
      </c>
      <c r="E199" s="208" t="n">
        <v>78210</v>
      </c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D200" s="201" t="n">
        <v>1</v>
      </c>
      <c r="E200" s="203" t="n">
        <v>0.06816624859893562</v>
      </c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7" t="inlineStr">
        <is>
          <t>McCoy</t>
        </is>
      </c>
      <c r="C201" s="199" t="n"/>
      <c r="D201" s="174" t="n">
        <v>55436</v>
      </c>
      <c r="E201" s="208" t="n">
        <v>55436</v>
      </c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D202" s="201" t="n">
        <v>1</v>
      </c>
      <c r="E202" s="203" t="n">
        <v>0.1546163736720413</v>
      </c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208" t="n">
        <v>0</v>
      </c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203" t="n">
        <v>0</v>
      </c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64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81" t="inlineStr">
        <is>
          <t>NIPPONIKA TRADING社向け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リレント通常注文</t>
        </is>
      </c>
      <c r="C3" s="62" t="inlineStr">
        <is>
          <t>Total</t>
        </is>
      </c>
      <c r="D3" s="174" t="n">
        <v>1280200</v>
      </c>
      <c r="E3" s="175" t="n">
        <v>1280200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1408220</v>
      </c>
      <c r="E4" s="175" t="n">
        <v>1408220</v>
      </c>
    </row>
    <row customFormat="1" customHeight="1" ht="24.95" r="5" s="10">
      <c r="A5" s="176" t="n"/>
      <c r="B5" s="173" t="inlineStr">
        <is>
          <t>C'BON</t>
        </is>
      </c>
      <c r="C5" s="50" t="inlineStr">
        <is>
          <t>Total</t>
        </is>
      </c>
      <c r="D5" s="174" t="n">
        <v>40605</v>
      </c>
      <c r="E5" s="175" t="n">
        <v>40605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44666</v>
      </c>
      <c r="E6" s="175" t="n">
        <v>44666</v>
      </c>
    </row>
    <row customFormat="1" customHeight="1" ht="20.1" r="7" s="10">
      <c r="A7" s="176" t="n"/>
      <c r="B7" s="173" t="inlineStr">
        <is>
          <t>ATMORE</t>
        </is>
      </c>
      <c r="C7" s="96" t="inlineStr">
        <is>
          <t>Total</t>
        </is>
      </c>
      <c r="D7" s="174" t="n">
        <v>33600</v>
      </c>
      <c r="E7" s="175" t="n">
        <v>33600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36960</v>
      </c>
      <c r="E8" s="175" t="n">
        <v>36960</v>
      </c>
    </row>
    <row customFormat="1" customHeight="1" ht="20.1" r="9" s="10">
      <c r="A9" s="176" t="n"/>
      <c r="B9" s="173" t="inlineStr">
        <is>
          <t>LAPIDEM</t>
        </is>
      </c>
      <c r="C9" s="50" t="inlineStr">
        <is>
          <t>Total</t>
        </is>
      </c>
      <c r="D9" s="174" t="n">
        <v>229860</v>
      </c>
      <c r="E9" s="175" t="n">
        <v>229860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252846</v>
      </c>
      <c r="E10" s="175" t="n">
        <v>252846</v>
      </c>
    </row>
    <row customFormat="1" customHeight="1" ht="20.1" r="11" s="10">
      <c r="A11" s="176" t="n"/>
      <c r="B11" s="173" t="inlineStr">
        <is>
          <t>MARY.P</t>
        </is>
      </c>
      <c r="C11" s="50" t="inlineStr">
        <is>
          <t>Total</t>
        </is>
      </c>
      <c r="D11" s="174" t="n">
        <v>0</v>
      </c>
      <c r="E11" s="175" t="n">
        <v>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0</v>
      </c>
      <c r="E12" s="175" t="n">
        <v>0</v>
      </c>
    </row>
    <row customFormat="1" customHeight="1" ht="20.1" r="13" s="10">
      <c r="A13" s="176" t="n"/>
      <c r="B13" s="180" t="inlineStr">
        <is>
          <t>ROSY DROP</t>
        </is>
      </c>
      <c r="C13" s="50" t="inlineStr">
        <is>
          <t>Total</t>
        </is>
      </c>
      <c r="D13" s="174" t="n">
        <v>164880</v>
      </c>
      <c r="E13" s="175" t="n">
        <v>164880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181368</v>
      </c>
      <c r="E14" s="175" t="n">
        <v>181368</v>
      </c>
    </row>
    <row customFormat="1" customHeight="1" ht="20.1" r="15" s="10">
      <c r="A15" s="176" t="n"/>
      <c r="B15" s="180" t="inlineStr">
        <is>
          <t>ESTLABO</t>
        </is>
      </c>
      <c r="C15" s="96" t="inlineStr">
        <is>
          <t>Total</t>
        </is>
      </c>
      <c r="D15" s="174" t="n">
        <v>334555</v>
      </c>
      <c r="E15" s="175" t="n">
        <v>334555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368011</v>
      </c>
      <c r="E16" s="175" t="n">
        <v>368011</v>
      </c>
    </row>
    <row customFormat="1" customHeight="1" ht="20.1" r="17" s="10">
      <c r="A17" s="176" t="n"/>
      <c r="B17" s="181" t="inlineStr">
        <is>
          <t>AISHODO</t>
        </is>
      </c>
      <c r="C17" s="96" t="inlineStr">
        <is>
          <t>Total</t>
        </is>
      </c>
      <c r="D17" s="174" t="n">
        <v>8400</v>
      </c>
      <c r="E17" s="175" t="n">
        <v>8400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9240</v>
      </c>
      <c r="E18" s="175" t="n">
        <v>9240</v>
      </c>
      <c r="F18" s="182" t="n"/>
    </row>
    <row customFormat="1" customHeight="1" ht="20.1" r="19" s="10">
      <c r="A19" s="176" t="n"/>
      <c r="B19" s="180" t="inlineStr">
        <is>
          <t>Dr.Medion</t>
        </is>
      </c>
      <c r="C19" s="96" t="inlineStr">
        <is>
          <t>Total</t>
        </is>
      </c>
      <c r="D19" s="174" t="n">
        <v>62085</v>
      </c>
      <c r="E19" s="175" t="n">
        <v>62085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68294</v>
      </c>
      <c r="E20" s="175" t="n">
        <v>68294</v>
      </c>
    </row>
    <row customFormat="1" customHeight="1" ht="20.1" r="21" s="10">
      <c r="A21" s="176" t="n"/>
      <c r="B21" s="181" t="inlineStr">
        <is>
          <t>McCoy</t>
        </is>
      </c>
      <c r="C21" s="96" t="inlineStr">
        <is>
          <t>Total</t>
        </is>
      </c>
      <c r="D21" s="174" t="n">
        <v>656388</v>
      </c>
      <c r="E21" s="175" t="n">
        <v>656388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722027</v>
      </c>
      <c r="E22" s="175" t="n">
        <v>722027</v>
      </c>
    </row>
    <row customFormat="1" customHeight="1" ht="20.1" r="23" s="10">
      <c r="A23" s="176" t="n"/>
      <c r="B23" s="180" t="inlineStr">
        <is>
          <t>Luxces</t>
        </is>
      </c>
      <c r="C23" s="96" t="inlineStr">
        <is>
          <t>Total</t>
        </is>
      </c>
      <c r="D23" s="174" t="n">
        <v>12800</v>
      </c>
      <c r="E23" s="175" t="n">
        <v>12800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14080</v>
      </c>
      <c r="E24" s="175" t="n">
        <v>14080</v>
      </c>
    </row>
    <row customFormat="1" customHeight="1" ht="20.1" r="25" s="10">
      <c r="A25" s="176" t="n"/>
      <c r="B25" s="180" t="inlineStr">
        <is>
          <t>Evliss</t>
        </is>
      </c>
      <c r="C25" s="96" t="inlineStr">
        <is>
          <t>Total</t>
        </is>
      </c>
      <c r="D25" s="174" t="n">
        <v>11920</v>
      </c>
      <c r="E25" s="175" t="n">
        <v>11920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13112</v>
      </c>
      <c r="E26" s="175" t="n">
        <v>13112</v>
      </c>
    </row>
    <row customFormat="1" customHeight="1" ht="20.1" r="27" s="10">
      <c r="A27" s="176" t="n"/>
      <c r="B27" s="180" t="inlineStr">
        <is>
          <t>PURE BIO</t>
        </is>
      </c>
      <c r="C27" s="96" t="inlineStr">
        <is>
          <t>Total</t>
        </is>
      </c>
      <c r="D27" s="174" t="n">
        <v>278850</v>
      </c>
      <c r="E27" s="175" t="n">
        <v>278850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306735</v>
      </c>
      <c r="E28" s="175" t="n">
        <v>306735</v>
      </c>
    </row>
    <row customFormat="1" customHeight="1" ht="20.1" r="29" s="10">
      <c r="A29" s="176" t="n"/>
      <c r="B29" s="180" t="inlineStr">
        <is>
          <t>BEAUTY GARAGE</t>
        </is>
      </c>
      <c r="C29" s="96" t="inlineStr">
        <is>
          <t>Total</t>
        </is>
      </c>
      <c r="D29" s="174" t="n">
        <v>25080</v>
      </c>
      <c r="E29" s="175" t="n">
        <v>25080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27588</v>
      </c>
      <c r="E30" s="175" t="n">
        <v>27588</v>
      </c>
    </row>
    <row customFormat="1" customHeight="1" ht="20.1" r="31" s="10">
      <c r="A31" s="176" t="n"/>
      <c r="B31" s="180" t="inlineStr">
        <is>
          <t>DENBA</t>
        </is>
      </c>
      <c r="C31" s="96" t="inlineStr">
        <is>
          <t>Total</t>
        </is>
      </c>
      <c r="D31" s="174" t="n">
        <v>11880000</v>
      </c>
      <c r="E31" s="175" t="n">
        <v>11880000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13068000</v>
      </c>
      <c r="E32" s="175" t="n">
        <v>13068000</v>
      </c>
    </row>
    <row customFormat="1" customHeight="1" ht="20.1" r="33" s="10">
      <c r="A33" s="176" t="n"/>
      <c r="B33" s="180" t="inlineStr">
        <is>
          <t>リレント無料提供</t>
        </is>
      </c>
      <c r="C33" s="96" t="inlineStr">
        <is>
          <t>Total</t>
        </is>
      </c>
      <c r="D33" s="174" t="n">
        <v>0</v>
      </c>
      <c r="E33" s="175" t="n">
        <v>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0</v>
      </c>
      <c r="E34" s="175" t="n">
        <v>0</v>
      </c>
    </row>
    <row customFormat="1" customHeight="1" ht="20.1" r="35" s="10">
      <c r="A35" s="176" t="n"/>
      <c r="B35" s="180" t="inlineStr">
        <is>
          <t>SUNSORIT</t>
        </is>
      </c>
      <c r="C35" s="96" t="inlineStr">
        <is>
          <t>Total</t>
        </is>
      </c>
      <c r="D35" s="174" t="n">
        <v>0</v>
      </c>
      <c r="E35" s="175" t="n">
        <v>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0</v>
      </c>
      <c r="E36" s="175" t="n">
        <v>0</v>
      </c>
    </row>
    <row customFormat="1" customHeight="1" ht="20.1" r="37" s="10">
      <c r="A37" s="176" t="n"/>
      <c r="B37" s="180" t="inlineStr">
        <is>
          <t>Beauty Conexion</t>
        </is>
      </c>
      <c r="C37" s="96" t="inlineStr">
        <is>
          <t>Total</t>
        </is>
      </c>
      <c r="D37" s="174" t="n">
        <v>0</v>
      </c>
      <c r="E37" s="175" t="n">
        <v>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0</v>
      </c>
      <c r="E38" s="175" t="n">
        <v>0</v>
      </c>
    </row>
    <row customFormat="1" customHeight="1" ht="20.1" r="39" s="10">
      <c r="A39" s="176" t="n"/>
      <c r="B39" s="180" t="inlineStr">
        <is>
          <t>AFURA</t>
        </is>
      </c>
      <c r="C39" s="96" t="inlineStr">
        <is>
          <t>Total</t>
        </is>
      </c>
      <c r="D39" s="174" t="n">
        <v>0</v>
      </c>
      <c r="E39" s="175" t="n">
        <v>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0</v>
      </c>
      <c r="E40" s="175" t="n">
        <v>0</v>
      </c>
    </row>
    <row customFormat="1" customHeight="1" ht="20.1" r="41" s="10">
      <c r="A41" s="176" t="n"/>
      <c r="B41" s="180" t="inlineStr">
        <is>
          <t>Diaas</t>
        </is>
      </c>
      <c r="C41" s="96" t="inlineStr">
        <is>
          <t>Total</t>
        </is>
      </c>
      <c r="D41" s="174" t="n">
        <v>0</v>
      </c>
      <c r="E41" s="175" t="n">
        <v>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0</v>
      </c>
      <c r="E42" s="175" t="n">
        <v>0</v>
      </c>
    </row>
    <row customFormat="1" customHeight="1" ht="20.1" r="43" s="10">
      <c r="A43" s="176" t="n"/>
      <c r="B43" s="120" t="n"/>
      <c r="C43" s="96" t="inlineStr">
        <is>
          <t>Total</t>
        </is>
      </c>
      <c r="E43" s="175" t="n">
        <v>0</v>
      </c>
    </row>
    <row customFormat="1" customHeight="1" ht="20.1" r="44" s="10">
      <c r="A44" s="176" t="n"/>
      <c r="B44" s="177" t="n"/>
      <c r="C44" s="96" t="inlineStr">
        <is>
          <t>税込</t>
        </is>
      </c>
      <c r="E44" s="11">
        <f>SUM(#REF!)</f>
        <v/>
      </c>
    </row>
    <row customFormat="1" customHeight="1" ht="20.1" r="45" s="10">
      <c r="A45" s="176" t="n"/>
      <c r="B45" s="120" t="n"/>
      <c r="C45" s="96" t="inlineStr">
        <is>
          <t>Total</t>
        </is>
      </c>
      <c r="E45" s="11">
        <f>SUM(#REF!)</f>
        <v/>
      </c>
    </row>
    <row customFormat="1" customHeight="1" ht="20.1" r="46" s="10">
      <c r="A46" s="176" t="n"/>
      <c r="B46" s="177" t="n"/>
      <c r="C46" s="96" t="inlineStr">
        <is>
          <t>税込</t>
        </is>
      </c>
      <c r="E46" s="11">
        <f>SUM(#REF!)</f>
        <v/>
      </c>
    </row>
    <row customFormat="1" customHeight="1" ht="20.1" r="47" s="10">
      <c r="A47" s="176" t="n"/>
      <c r="B47" s="120" t="n"/>
      <c r="C47" s="96" t="inlineStr">
        <is>
          <t>Total</t>
        </is>
      </c>
      <c r="E47" s="11">
        <f>SUM(#REF!)</f>
        <v/>
      </c>
    </row>
    <row customFormat="1" customHeight="1" ht="20.1" r="48" s="10">
      <c r="A48" s="176" t="n"/>
      <c r="B48" s="177" t="n"/>
      <c r="C48" s="96" t="inlineStr">
        <is>
          <t>税込</t>
        </is>
      </c>
      <c r="E48" s="11" t="n"/>
    </row>
    <row customFormat="1" customHeight="1" ht="20.1" r="49" s="10">
      <c r="A49" s="176" t="n"/>
      <c r="B49" s="129" t="n"/>
      <c r="C49" s="96" t="inlineStr">
        <is>
          <t>Total</t>
        </is>
      </c>
      <c r="E49" s="11" t="n"/>
    </row>
    <row customFormat="1" customHeight="1" ht="20.1" r="50" s="10">
      <c r="A50" s="176" t="n"/>
      <c r="B50" s="177" t="n"/>
      <c r="C50" s="61" t="inlineStr">
        <is>
          <t>税込</t>
        </is>
      </c>
      <c r="E50" s="11" t="n"/>
    </row>
    <row customFormat="1" customHeight="1" ht="20.1" r="51" s="10">
      <c r="A51" s="176" t="n"/>
      <c r="B51" s="120" t="n"/>
      <c r="C51" s="96" t="inlineStr">
        <is>
          <t>Total</t>
        </is>
      </c>
      <c r="E51" s="11">
        <f>SUM(#REF!)</f>
        <v/>
      </c>
    </row>
    <row customFormat="1" customHeight="1" ht="20.1" r="52" s="10">
      <c r="A52" s="176" t="n"/>
      <c r="B52" s="177" t="n"/>
      <c r="C52" s="96" t="inlineStr">
        <is>
          <t>税込</t>
        </is>
      </c>
      <c r="E52" s="11" t="n"/>
    </row>
    <row customFormat="1" customHeight="1" ht="20.1" r="53" s="10">
      <c r="A53" s="176" t="n"/>
      <c r="B53" s="120" t="n"/>
      <c r="C53" s="96" t="inlineStr">
        <is>
          <t>Total</t>
        </is>
      </c>
      <c r="E53" s="11">
        <f>SUM(#REF!)</f>
        <v/>
      </c>
    </row>
    <row customFormat="1" customHeight="1" ht="20.1" r="54" s="10">
      <c r="A54" s="176" t="n"/>
      <c r="B54" s="177" t="n"/>
      <c r="C54" s="96" t="inlineStr">
        <is>
          <t>税込</t>
        </is>
      </c>
      <c r="E54" s="11" t="n"/>
    </row>
    <row customFormat="1" customHeight="1" ht="20.1" r="55" s="10">
      <c r="A55" s="176" t="n"/>
      <c r="B55" s="120" t="n"/>
      <c r="C55" s="96" t="inlineStr">
        <is>
          <t>Total</t>
        </is>
      </c>
      <c r="E55" s="11">
        <f>SUM(#REF!)</f>
        <v/>
      </c>
    </row>
    <row customFormat="1" customHeight="1" ht="20.1" r="56" s="10">
      <c r="A56" s="176" t="n"/>
      <c r="B56" s="177" t="n"/>
      <c r="C56" s="96" t="inlineStr">
        <is>
          <t>税込</t>
        </is>
      </c>
      <c r="E56" s="11" t="n"/>
    </row>
    <row customFormat="1" customHeight="1" ht="20.1" r="57" s="10">
      <c r="A57" s="176" t="n"/>
      <c r="B57" s="120" t="n"/>
      <c r="C57" s="96" t="inlineStr">
        <is>
          <t>Total</t>
        </is>
      </c>
      <c r="E57" s="11">
        <f>SUM(#REF!)</f>
        <v/>
      </c>
    </row>
    <row customFormat="1" customHeight="1" ht="20.1" r="58" s="10">
      <c r="A58" s="176" t="n"/>
      <c r="B58" s="177" t="n"/>
      <c r="C58" s="96" t="inlineStr">
        <is>
          <t>税込</t>
        </is>
      </c>
      <c r="E58" s="11">
        <f>SUM(#REF!)</f>
        <v/>
      </c>
    </row>
    <row customFormat="1" customHeight="1" ht="20.1" r="59" s="10">
      <c r="A59" s="176" t="n"/>
      <c r="B59" s="120" t="n"/>
      <c r="C59" s="96" t="inlineStr">
        <is>
          <t>Total</t>
        </is>
      </c>
      <c r="E59" s="11">
        <f>SUM(#REF!)</f>
        <v/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リレント通常注文</t>
        </is>
      </c>
      <c r="C97" s="13" t="inlineStr">
        <is>
          <t>Total</t>
        </is>
      </c>
      <c r="D97" s="174" t="n">
        <v>1551949</v>
      </c>
      <c r="E97" s="175" t="n">
        <v>1551949</v>
      </c>
    </row>
    <row customFormat="1" customHeight="1" ht="20.1" r="98" s="10">
      <c r="A98" s="176" t="n"/>
      <c r="B98" s="186" t="inlineStr">
        <is>
          <t>C'BON</t>
        </is>
      </c>
      <c r="C98" s="13" t="inlineStr">
        <is>
          <t>Total</t>
        </is>
      </c>
      <c r="D98" s="174" t="n">
        <v>51964</v>
      </c>
      <c r="E98" s="175" t="n">
        <v>51964</v>
      </c>
    </row>
    <row customFormat="1" customHeight="1" ht="20.1" r="99" s="10">
      <c r="A99" s="176" t="n"/>
      <c r="B99" s="187" t="inlineStr">
        <is>
          <t>ATMORE</t>
        </is>
      </c>
      <c r="C99" s="82" t="inlineStr">
        <is>
          <t>Total</t>
        </is>
      </c>
      <c r="D99" s="174" t="n">
        <v>42000</v>
      </c>
      <c r="E99" s="175" t="n">
        <v>42000</v>
      </c>
    </row>
    <row customFormat="1" customHeight="1" ht="20.1" r="100" s="10">
      <c r="A100" s="176" t="n"/>
      <c r="B100" s="187" t="inlineStr">
        <is>
          <t>LAPIDEM</t>
        </is>
      </c>
      <c r="C100" s="42" t="inlineStr">
        <is>
          <t>Total</t>
        </is>
      </c>
      <c r="D100" s="174" t="n">
        <v>2367039</v>
      </c>
      <c r="E100" s="175" t="n">
        <v>2367039</v>
      </c>
    </row>
    <row customFormat="1" customHeight="1" ht="20.1" r="101" s="10">
      <c r="A101" s="176" t="n"/>
      <c r="B101" s="188" t="inlineStr">
        <is>
          <t>MARY.P</t>
        </is>
      </c>
      <c r="C101" s="42" t="inlineStr">
        <is>
          <t>Total</t>
        </is>
      </c>
      <c r="D101" s="174" t="n">
        <v>0</v>
      </c>
      <c r="E101" s="189" t="n">
        <v>0</v>
      </c>
    </row>
    <row customFormat="1" customHeight="1" ht="20.1" r="102" s="10">
      <c r="A102" s="176" t="n"/>
      <c r="B102" s="188" t="inlineStr">
        <is>
          <t>ROSY DROP</t>
        </is>
      </c>
      <c r="C102" s="42" t="inlineStr">
        <is>
          <t>Total</t>
        </is>
      </c>
      <c r="D102" s="174" t="n">
        <v>30260</v>
      </c>
      <c r="E102" s="189" t="n">
        <v>30260</v>
      </c>
    </row>
    <row customFormat="1" customHeight="1" ht="20.1" r="103" s="10">
      <c r="A103" s="176" t="n"/>
      <c r="B103" s="187" t="inlineStr">
        <is>
          <t>ESTLABO</t>
        </is>
      </c>
      <c r="C103" s="84" t="inlineStr">
        <is>
          <t>Total</t>
        </is>
      </c>
      <c r="D103" s="174" t="n">
        <v>437977</v>
      </c>
      <c r="E103" s="175" t="n">
        <v>437977</v>
      </c>
    </row>
    <row customFormat="1" customHeight="1" ht="20.1" r="104" s="10">
      <c r="A104" s="176" t="n"/>
      <c r="B104" s="187" t="inlineStr">
        <is>
          <t>AISHODO</t>
        </is>
      </c>
      <c r="C104" s="13" t="inlineStr">
        <is>
          <t>Total</t>
        </is>
      </c>
      <c r="D104" s="174" t="n">
        <v>160056</v>
      </c>
      <c r="E104" s="175" t="n">
        <v>160056</v>
      </c>
    </row>
    <row customFormat="1" customHeight="1" ht="20.1" r="105" s="10">
      <c r="A105" s="176" t="n"/>
      <c r="B105" s="187" t="inlineStr">
        <is>
          <t>Dr.Medion</t>
        </is>
      </c>
      <c r="C105" s="13" t="inlineStr">
        <is>
          <t>Total</t>
        </is>
      </c>
      <c r="D105" s="174" t="n">
        <v>73039</v>
      </c>
      <c r="E105" s="175" t="n">
        <v>73039</v>
      </c>
    </row>
    <row customFormat="1" customHeight="1" ht="20.1" r="106" s="10">
      <c r="A106" s="176" t="n"/>
      <c r="B106" s="187" t="inlineStr">
        <is>
          <t>McCoy</t>
        </is>
      </c>
      <c r="C106" s="13" t="inlineStr">
        <is>
          <t>Total</t>
        </is>
      </c>
      <c r="D106" s="174" t="n">
        <v>983694</v>
      </c>
      <c r="E106" s="175" t="n">
        <v>983694</v>
      </c>
    </row>
    <row customFormat="1" customHeight="1" ht="20.1" r="107" s="10">
      <c r="A107" s="176" t="n"/>
      <c r="B107" s="187" t="inlineStr">
        <is>
          <t>Luxces</t>
        </is>
      </c>
      <c r="C107" s="13" t="inlineStr">
        <is>
          <t>Total</t>
        </is>
      </c>
      <c r="D107" s="174" t="n">
        <v>284000</v>
      </c>
      <c r="E107" s="175" t="n">
        <v>284000</v>
      </c>
    </row>
    <row customFormat="1" customHeight="1" ht="20.1" r="108" s="10">
      <c r="A108" s="176" t="n"/>
      <c r="B108" s="187" t="inlineStr">
        <is>
          <t>Evliss</t>
        </is>
      </c>
      <c r="C108" s="13" t="inlineStr">
        <is>
          <t>Total</t>
        </is>
      </c>
      <c r="D108" s="174" t="n">
        <v>39500</v>
      </c>
      <c r="E108" s="175" t="n">
        <v>39500</v>
      </c>
    </row>
    <row customFormat="1" customHeight="1" ht="20.1" r="109" s="10">
      <c r="A109" s="176" t="n"/>
      <c r="B109" s="187" t="inlineStr">
        <is>
          <t>PURE BIO</t>
        </is>
      </c>
      <c r="C109" s="13" t="inlineStr">
        <is>
          <t>Total</t>
        </is>
      </c>
      <c r="D109" s="174" t="n">
        <v>328055</v>
      </c>
      <c r="E109" s="175" t="n">
        <v>328055</v>
      </c>
    </row>
    <row customFormat="1" customHeight="1" ht="20.1" r="110" s="10">
      <c r="A110" s="176" t="n"/>
      <c r="B110" s="187" t="inlineStr">
        <is>
          <t>BEAUTY GARAGE</t>
        </is>
      </c>
      <c r="C110" s="13" t="inlineStr">
        <is>
          <t>Total</t>
        </is>
      </c>
      <c r="D110" s="174" t="n">
        <v>29524</v>
      </c>
      <c r="E110" s="175" t="n">
        <v>29524</v>
      </c>
    </row>
    <row customFormat="1" customHeight="1" ht="20.1" r="111" s="10">
      <c r="A111" s="176" t="n"/>
      <c r="B111" s="187" t="inlineStr">
        <is>
          <t>DENBA</t>
        </is>
      </c>
      <c r="C111" s="13" t="inlineStr">
        <is>
          <t>Total</t>
        </is>
      </c>
      <c r="D111" s="174" t="n">
        <v>13200000</v>
      </c>
      <c r="E111" s="175" t="n">
        <v>13200000</v>
      </c>
    </row>
    <row customFormat="1" customHeight="1" ht="20.1" r="112" s="10">
      <c r="A112" s="176" t="n"/>
      <c r="B112" s="187" t="inlineStr">
        <is>
          <t>リレント無料提供</t>
        </is>
      </c>
      <c r="C112" s="13" t="inlineStr">
        <is>
          <t>Total</t>
        </is>
      </c>
      <c r="D112" s="174" t="n">
        <v>288240</v>
      </c>
      <c r="E112" s="175" t="n">
        <v>288240</v>
      </c>
    </row>
    <row customFormat="1" customHeight="1" ht="20.1" r="113" s="10">
      <c r="A113" s="176" t="n"/>
      <c r="B113" s="187" t="inlineStr">
        <is>
          <t>SUNSORIT</t>
        </is>
      </c>
      <c r="C113" s="13" t="inlineStr">
        <is>
          <t>Total</t>
        </is>
      </c>
      <c r="D113" s="174" t="n">
        <v>25248</v>
      </c>
      <c r="E113" s="175" t="n">
        <v>25248</v>
      </c>
    </row>
    <row customFormat="1" customHeight="1" ht="20.1" r="114" s="10">
      <c r="A114" s="176" t="n"/>
      <c r="B114" s="187" t="inlineStr">
        <is>
          <t>Beauty Conexion</t>
        </is>
      </c>
      <c r="C114" s="13" t="inlineStr">
        <is>
          <t>Total</t>
        </is>
      </c>
      <c r="D114" s="174" t="n">
        <v>85880</v>
      </c>
      <c r="E114" s="175" t="n">
        <v>85880</v>
      </c>
    </row>
    <row customFormat="1" customHeight="1" ht="20.1" r="115" s="10">
      <c r="A115" s="176" t="n"/>
      <c r="B115" s="187" t="inlineStr">
        <is>
          <t>AFURA</t>
        </is>
      </c>
      <c r="C115" s="13" t="inlineStr">
        <is>
          <t>Total</t>
        </is>
      </c>
      <c r="D115" s="174" t="n">
        <v>300762</v>
      </c>
      <c r="E115" s="175" t="n">
        <v>300762</v>
      </c>
    </row>
    <row customFormat="1" customHeight="1" ht="20.1" r="116" s="10">
      <c r="A116" s="176" t="n"/>
      <c r="B116" s="187" t="inlineStr">
        <is>
          <t>Diaas</t>
        </is>
      </c>
      <c r="C116" s="13" t="inlineStr">
        <is>
          <t>Total</t>
        </is>
      </c>
      <c r="D116" s="174" t="n">
        <v>7700</v>
      </c>
      <c r="E116" s="175" t="n">
        <v>7700</v>
      </c>
    </row>
    <row customFormat="1" customHeight="1" ht="20.1" r="117" s="10">
      <c r="A117" s="176" t="n"/>
      <c r="B117" s="23" t="n"/>
      <c r="C117" s="13" t="inlineStr">
        <is>
          <t>Total</t>
        </is>
      </c>
      <c r="E117" s="175" t="n">
        <v>0</v>
      </c>
    </row>
    <row customFormat="1" customHeight="1" ht="20.1" r="118" s="10">
      <c r="A118" s="176" t="n"/>
      <c r="B118" s="69" t="n"/>
      <c r="C118" s="13" t="inlineStr">
        <is>
          <t>Total</t>
        </is>
      </c>
      <c r="E118" s="11" t="n"/>
    </row>
    <row customFormat="1" customHeight="1" ht="20.1" r="119" s="10">
      <c r="A119" s="176" t="n"/>
      <c r="B119" s="23" t="n"/>
      <c r="C119" s="13" t="inlineStr">
        <is>
          <t>Total</t>
        </is>
      </c>
      <c r="E119" s="11">
        <f>SUM(#REF!)</f>
        <v/>
      </c>
    </row>
    <row customFormat="1" customHeight="1" ht="20.1" r="120" s="10">
      <c r="A120" s="176" t="n"/>
      <c r="B120" s="23" t="n"/>
      <c r="C120" s="13" t="inlineStr">
        <is>
          <t>Total</t>
        </is>
      </c>
      <c r="E120" s="11">
        <f>SUM(#REF!)</f>
        <v/>
      </c>
    </row>
    <row customFormat="1" customHeight="1" ht="20.1" r="121" s="10">
      <c r="A121" s="176" t="n"/>
      <c r="B121" s="23" t="n"/>
      <c r="C121" s="13" t="inlineStr">
        <is>
          <t>Total</t>
        </is>
      </c>
      <c r="E121" s="11">
        <f>SUM(#REF!)</f>
        <v/>
      </c>
    </row>
    <row customFormat="1" customHeight="1" ht="20.1" r="122" s="10">
      <c r="A122" s="176" t="n"/>
      <c r="B122" s="23" t="n"/>
      <c r="C122" s="13" t="inlineStr">
        <is>
          <t>Total</t>
        </is>
      </c>
      <c r="E122" s="11">
        <f>SUM(#REF!)</f>
        <v/>
      </c>
      <c r="G122" s="182" t="n"/>
    </row>
    <row customFormat="1" customHeight="1" ht="20.1" r="123" s="10">
      <c r="A123" s="176" t="n"/>
      <c r="B123" s="23" t="n"/>
      <c r="C123" s="13" t="inlineStr">
        <is>
          <t>Total</t>
        </is>
      </c>
      <c r="E123" s="11">
        <f>SUM(#REF!)</f>
        <v/>
      </c>
    </row>
    <row customFormat="1" customHeight="1" ht="20.1" r="124" s="10">
      <c r="A124" s="176" t="n"/>
      <c r="B124" s="23" t="n"/>
      <c r="C124" s="13" t="inlineStr">
        <is>
          <t>Total</t>
        </is>
      </c>
      <c r="E124" s="11">
        <f>SUM(#REF!)</f>
        <v/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1">
        <f>SUM(#REF!)</f>
        <v/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リレント通常注文</t>
        </is>
      </c>
      <c r="C147" s="199" t="n"/>
      <c r="D147" s="174" t="n">
        <v>271749</v>
      </c>
      <c r="E147" s="189" t="n">
        <v>271749</v>
      </c>
    </row>
    <row customFormat="1" customHeight="1" ht="20.1" r="148" s="10">
      <c r="A148" s="176" t="n"/>
      <c r="B148" s="194" t="n"/>
      <c r="C148" s="200" t="n"/>
      <c r="D148" s="201" t="n">
        <v>0.1751017591428584</v>
      </c>
      <c r="E148" s="202" t="n">
        <v>0.1751017591428584</v>
      </c>
    </row>
    <row customFormat="1" customHeight="1" ht="20.1" r="149" s="10">
      <c r="A149" s="176" t="n"/>
      <c r="B149" s="198" t="inlineStr">
        <is>
          <t>C'BON</t>
        </is>
      </c>
      <c r="C149" s="199" t="n"/>
      <c r="D149" s="174" t="n">
        <v>11359</v>
      </c>
      <c r="E149" s="189" t="n">
        <v>11359</v>
      </c>
    </row>
    <row customFormat="1" customHeight="1" ht="20.1" r="150" s="10">
      <c r="A150" s="176" t="n"/>
      <c r="B150" s="194" t="n"/>
      <c r="C150" s="200" t="n"/>
      <c r="D150" s="201" t="n">
        <v>0.2185936417519821</v>
      </c>
      <c r="E150" s="203" t="n">
        <v>0.2704523809523809</v>
      </c>
    </row>
    <row customFormat="1" customHeight="1" ht="20.1" r="151" s="10">
      <c r="A151" s="176" t="n"/>
      <c r="B151" s="198" t="inlineStr">
        <is>
          <t>ATMORE</t>
        </is>
      </c>
      <c r="C151" s="199" t="n"/>
      <c r="D151" s="174" t="n">
        <v>8400</v>
      </c>
      <c r="E151" s="189" t="n">
        <v>8400</v>
      </c>
    </row>
    <row customFormat="1" customHeight="1" ht="20.1" r="152" s="10">
      <c r="A152" s="176" t="n"/>
      <c r="B152" s="194" t="n"/>
      <c r="C152" s="200" t="n"/>
      <c r="D152" s="201" t="n">
        <v>0.2</v>
      </c>
      <c r="E152" s="203" t="n">
        <v>0</v>
      </c>
    </row>
    <row customFormat="1" customHeight="1" ht="20.1" r="153" s="10">
      <c r="A153" s="176" t="n"/>
      <c r="B153" s="198" t="inlineStr">
        <is>
          <t>LAPIDEM</t>
        </is>
      </c>
      <c r="C153" s="199" t="n"/>
      <c r="D153" s="174" t="n">
        <v>2137179</v>
      </c>
      <c r="E153" s="204" t="n">
        <v>2137179</v>
      </c>
    </row>
    <row customFormat="1" customHeight="1" ht="20.1" r="154" s="10">
      <c r="A154" s="176" t="n"/>
      <c r="B154" s="194" t="n"/>
      <c r="C154" s="200" t="n"/>
      <c r="D154" s="201" t="n">
        <v>0.9028913338563497</v>
      </c>
      <c r="E154" s="203" t="n">
        <v>4.879660347461168</v>
      </c>
    </row>
    <row customFormat="1" customHeight="1" ht="20.1" r="155" s="10">
      <c r="A155" s="176" t="n"/>
      <c r="B155" s="205" t="inlineStr">
        <is>
          <t>MARY.P</t>
        </is>
      </c>
      <c r="C155" s="199" t="n"/>
      <c r="D155" s="174" t="n">
        <v>0</v>
      </c>
      <c r="E155" s="189" t="n">
        <v>0</v>
      </c>
    </row>
    <row customFormat="1" customHeight="1" ht="20.1" r="156" s="10">
      <c r="A156" s="176" t="n"/>
      <c r="B156" s="194" t="n"/>
      <c r="C156" s="200" t="n"/>
      <c r="D156" s="201" t="n">
        <v>0</v>
      </c>
      <c r="E156" s="203" t="n">
        <v>0</v>
      </c>
    </row>
    <row customFormat="1" customHeight="1" ht="20.1" r="157" s="10">
      <c r="A157" s="176" t="n"/>
      <c r="B157" s="205" t="inlineStr">
        <is>
          <t>ROSY DROP</t>
        </is>
      </c>
      <c r="C157" s="199" t="n"/>
      <c r="D157" s="174" t="n">
        <v>-134620</v>
      </c>
      <c r="E157" s="189" t="n">
        <v>-134620</v>
      </c>
    </row>
    <row customFormat="1" customHeight="1" ht="20.1" r="158" s="10">
      <c r="A158" s="176" t="n"/>
      <c r="B158" s="194" t="n"/>
      <c r="C158" s="200" t="n"/>
      <c r="D158" s="201" t="n">
        <v>-4.448777263714475</v>
      </c>
      <c r="E158" s="203" t="n">
        <v>-0.4740140845070422</v>
      </c>
    </row>
    <row customFormat="1" customHeight="1" ht="20.1" r="159" s="10">
      <c r="A159" s="176" t="n"/>
      <c r="B159" s="205" t="inlineStr">
        <is>
          <t>ESTLABO</t>
        </is>
      </c>
      <c r="C159" s="199" t="n"/>
      <c r="D159" s="174" t="n">
        <v>103422</v>
      </c>
      <c r="E159" s="189" t="n">
        <v>103422</v>
      </c>
    </row>
    <row customFormat="1" customHeight="1" ht="20.1" r="160" s="10">
      <c r="A160" s="176" t="n"/>
      <c r="B160" s="194" t="n"/>
      <c r="C160" s="200" t="n"/>
      <c r="D160" s="201" t="n">
        <v>0.236135687490439</v>
      </c>
      <c r="E160" s="203" t="n">
        <v>0.3152581122067946</v>
      </c>
    </row>
    <row customFormat="1" customHeight="1" ht="20.1" r="161" s="10">
      <c r="A161" s="176" t="n"/>
      <c r="B161" s="206" t="inlineStr">
        <is>
          <t>AISHODO</t>
        </is>
      </c>
      <c r="C161" s="193" t="n"/>
      <c r="D161" s="174" t="n">
        <v>151656</v>
      </c>
      <c r="E161" s="189" t="n">
        <v>151656</v>
      </c>
    </row>
    <row customFormat="1" customHeight="1" ht="20.1" r="162" s="10">
      <c r="A162" s="176" t="n"/>
      <c r="B162" s="194" t="n"/>
      <c r="C162" s="195" t="n"/>
      <c r="D162" s="201" t="n">
        <v>0.9475183685710001</v>
      </c>
      <c r="E162" s="203" t="n">
        <v>0.01148909090909091</v>
      </c>
    </row>
    <row customFormat="1" customHeight="1" ht="20.1" r="163" s="10">
      <c r="A163" s="176" t="n"/>
      <c r="B163" s="206" t="inlineStr">
        <is>
          <t>Dr.Medion</t>
        </is>
      </c>
      <c r="C163" s="193" t="n"/>
      <c r="D163" s="174" t="n">
        <v>10954</v>
      </c>
      <c r="E163" s="189" t="n">
        <v>10954</v>
      </c>
    </row>
    <row customFormat="1" customHeight="1" ht="20.1" r="164" s="10">
      <c r="A164" s="176" t="n"/>
      <c r="B164" s="194" t="n"/>
      <c r="C164" s="195" t="n"/>
      <c r="D164" s="201" t="n">
        <v>0.1499746710661427</v>
      </c>
      <c r="E164" s="203" t="n">
        <v>0.4338561470215462</v>
      </c>
    </row>
    <row customFormat="1" customHeight="1" ht="20.1" r="165" s="10">
      <c r="A165" s="176" t="n"/>
      <c r="B165" s="207" t="inlineStr">
        <is>
          <t>McCoy</t>
        </is>
      </c>
      <c r="C165" s="57" t="n"/>
      <c r="D165" s="174" t="n">
        <v>327306</v>
      </c>
      <c r="E165" s="208" t="n">
        <v>327306</v>
      </c>
    </row>
    <row customFormat="1" customHeight="1" ht="20.1" r="166" s="10">
      <c r="A166" s="176" t="n"/>
      <c r="B166" s="194" t="n"/>
      <c r="C166" s="57" t="n"/>
      <c r="D166" s="201" t="n">
        <v>0.3327315201678571</v>
      </c>
      <c r="E166" s="203" t="n">
        <v>1.088255830191314</v>
      </c>
    </row>
    <row customFormat="1" customHeight="1" ht="20.1" r="167" s="10">
      <c r="A167" s="176" t="n"/>
      <c r="B167" s="206" t="inlineStr">
        <is>
          <t>Luxces</t>
        </is>
      </c>
      <c r="C167" s="193" t="n"/>
      <c r="D167" s="174" t="n">
        <v>271200</v>
      </c>
      <c r="E167" s="189" t="n">
        <v>271200</v>
      </c>
    </row>
    <row customFormat="1" customHeight="1" ht="20.1" r="168" s="10">
      <c r="A168" s="176" t="n"/>
      <c r="B168" s="194" t="n"/>
      <c r="C168" s="195" t="n"/>
      <c r="D168" s="201" t="n">
        <v>0.9549295774647887</v>
      </c>
      <c r="E168" s="203" t="n">
        <v>0</v>
      </c>
    </row>
    <row customFormat="1" customHeight="1" ht="20.1" r="169" s="10">
      <c r="A169" s="176" t="n"/>
      <c r="B169" s="207" t="inlineStr">
        <is>
          <t>Evliss</t>
        </is>
      </c>
      <c r="C169" s="193" t="n"/>
      <c r="D169" s="174" t="n">
        <v>27580</v>
      </c>
      <c r="E169" s="204" t="n">
        <v>27580</v>
      </c>
    </row>
    <row customFormat="1" customHeight="1" ht="20.1" r="170" s="10">
      <c r="A170" s="176" t="n"/>
      <c r="B170" s="194" t="n"/>
      <c r="C170" s="195" t="n"/>
      <c r="D170" s="201" t="n">
        <v>0.6982278481012658</v>
      </c>
      <c r="E170" s="203" t="n">
        <v>0</v>
      </c>
    </row>
    <row customFormat="1" customHeight="1" ht="20.1" r="171" s="10">
      <c r="A171" s="176" t="n"/>
      <c r="B171" s="207" t="inlineStr">
        <is>
          <t>PURE BIO</t>
        </is>
      </c>
      <c r="C171" s="57" t="n"/>
      <c r="D171" s="174" t="n">
        <v>49205</v>
      </c>
      <c r="E171" s="204" t="n">
        <v>49205</v>
      </c>
    </row>
    <row customFormat="1" customHeight="1" ht="20.1" r="172" s="10">
      <c r="A172" s="176" t="n"/>
      <c r="B172" s="194" t="n"/>
      <c r="C172" s="57" t="n"/>
      <c r="D172" s="201" t="n">
        <v>0.1499900931246285</v>
      </c>
      <c r="E172" s="203" t="n">
        <v>0</v>
      </c>
    </row>
    <row customFormat="1" customHeight="1" ht="20.1" r="173" s="10">
      <c r="A173" s="176" t="n"/>
      <c r="B173" s="207" t="inlineStr">
        <is>
          <t>BEAUTY GARAGE</t>
        </is>
      </c>
      <c r="C173" s="193" t="n"/>
      <c r="D173" s="174" t="n">
        <v>4444</v>
      </c>
      <c r="E173" s="204" t="n">
        <v>4444</v>
      </c>
    </row>
    <row customFormat="1" customHeight="1" ht="20.1" r="174" s="10">
      <c r="A174" s="176" t="n"/>
      <c r="B174" s="194" t="n"/>
      <c r="C174" s="195" t="n"/>
      <c r="D174" s="201" t="n">
        <v>0.150521609538003</v>
      </c>
      <c r="E174" s="203" t="n">
        <v>0</v>
      </c>
    </row>
    <row customFormat="1" customHeight="1" ht="20.1" r="175" s="10">
      <c r="A175" s="176" t="n"/>
      <c r="B175" s="207" t="inlineStr">
        <is>
          <t>DENBA</t>
        </is>
      </c>
      <c r="C175" s="199" t="n"/>
      <c r="D175" s="174" t="n">
        <v>1320000</v>
      </c>
      <c r="E175" s="208" t="n">
        <v>1320000</v>
      </c>
    </row>
    <row customFormat="1" customHeight="1" ht="20.1" r="176" s="10">
      <c r="A176" s="176" t="n"/>
      <c r="B176" s="194" t="n"/>
      <c r="C176" s="200" t="n"/>
      <c r="D176" s="201" t="n">
        <v>0.1</v>
      </c>
      <c r="E176" s="203" t="n">
        <v>0</v>
      </c>
    </row>
    <row customFormat="1" customHeight="1" ht="20.1" r="177" s="10">
      <c r="A177" s="176" t="n"/>
      <c r="B177" s="207" t="inlineStr">
        <is>
          <t>リレント無料提供</t>
        </is>
      </c>
      <c r="C177" s="193" t="n"/>
      <c r="D177" s="174" t="n">
        <v>288240</v>
      </c>
      <c r="E177" s="204" t="n">
        <v>288240</v>
      </c>
    </row>
    <row customFormat="1" customHeight="1" ht="20.1" r="178" s="10">
      <c r="A178" s="176" t="n"/>
      <c r="B178" s="194" t="n"/>
      <c r="C178" s="195" t="n"/>
      <c r="D178" s="201" t="n">
        <v>1</v>
      </c>
      <c r="E178" s="203" t="n">
        <v>0</v>
      </c>
    </row>
    <row customFormat="1" customHeight="1" ht="20.1" r="179" s="10">
      <c r="A179" s="176" t="n"/>
      <c r="B179" s="207" t="inlineStr">
        <is>
          <t>SUNSORIT</t>
        </is>
      </c>
      <c r="C179" s="193" t="n"/>
      <c r="D179" s="174" t="n">
        <v>25248</v>
      </c>
      <c r="E179" s="204" t="n">
        <v>25248</v>
      </c>
    </row>
    <row customFormat="1" customHeight="1" ht="20.1" r="180" s="10">
      <c r="A180" s="176" t="n"/>
      <c r="B180" s="194" t="n"/>
      <c r="C180" s="195" t="n"/>
      <c r="D180" s="201" t="n">
        <v>1</v>
      </c>
      <c r="E180" s="203" t="n">
        <v>0</v>
      </c>
    </row>
    <row customFormat="1" customHeight="1" ht="20.1" r="181" s="10">
      <c r="A181" s="176" t="n"/>
      <c r="B181" s="207" t="inlineStr">
        <is>
          <t>Beauty Conexion</t>
        </is>
      </c>
      <c r="C181" s="193" t="n"/>
      <c r="D181" s="174" t="n">
        <v>85880</v>
      </c>
      <c r="E181" s="204" t="n">
        <v>85880</v>
      </c>
    </row>
    <row customFormat="1" customHeight="1" ht="20.1" r="182" s="10">
      <c r="A182" s="176" t="n"/>
      <c r="B182" s="194" t="n"/>
      <c r="C182" s="195" t="n"/>
      <c r="D182" s="201" t="n">
        <v>1</v>
      </c>
      <c r="E182" s="203" t="n">
        <v>0</v>
      </c>
    </row>
    <row customFormat="1" customHeight="1" ht="20.1" r="183" s="10">
      <c r="A183" s="176" t="n"/>
      <c r="B183" s="207" t="inlineStr">
        <is>
          <t>AFURA</t>
        </is>
      </c>
      <c r="C183" s="193" t="n"/>
      <c r="D183" s="174" t="n">
        <v>300762</v>
      </c>
      <c r="E183" s="204" t="n">
        <v>300762</v>
      </c>
    </row>
    <row customFormat="1" customHeight="1" ht="20.1" r="184" s="10">
      <c r="A184" s="176" t="n"/>
      <c r="B184" s="194" t="n"/>
      <c r="C184" s="195" t="n"/>
      <c r="D184" s="201" t="n">
        <v>1</v>
      </c>
      <c r="E184" s="203" t="n">
        <v>0</v>
      </c>
    </row>
    <row customFormat="1" customHeight="1" ht="20.1" r="185" s="10">
      <c r="A185" s="176" t="n"/>
      <c r="B185" s="207" t="inlineStr">
        <is>
          <t>Diaas</t>
        </is>
      </c>
      <c r="C185" s="199" t="n"/>
      <c r="D185" s="174" t="n">
        <v>7700</v>
      </c>
      <c r="E185" s="208" t="n">
        <v>7700</v>
      </c>
    </row>
    <row customFormat="1" customHeight="1" ht="20.1" r="186" s="19">
      <c r="A186" s="176" t="n"/>
      <c r="B186" s="194" t="n"/>
      <c r="C186" s="200" t="n"/>
      <c r="D186" s="201" t="n">
        <v>1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10" t="n"/>
      <c r="C187" s="193" t="n"/>
      <c r="E187" s="204" t="n">
        <v>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10" t="n"/>
      <c r="C189" s="57" t="n"/>
      <c r="E189" s="15" t="n"/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E190" s="15" t="n"/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9" t="n"/>
      <c r="C191" s="199" t="n"/>
      <c r="E191" s="221">
        <f>SUM(#REF!)</f>
        <v/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E192" s="15">
        <f>D191/D124</f>
        <v/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9" t="n"/>
      <c r="C193" s="199" t="n"/>
      <c r="E193" s="221">
        <f>SUM(#REF!)</f>
        <v/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E194" s="15">
        <f>D193/D129</f>
        <v/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9" t="n"/>
      <c r="C195" s="199" t="n"/>
      <c r="E195" s="221">
        <f>SUM(#REF!)</f>
        <v/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E196" s="15">
        <f>D195/D123</f>
        <v/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9" t="n"/>
      <c r="C197" s="199" t="n"/>
      <c r="E197" s="221">
        <f>SUM(#REF!)</f>
        <v/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E198" s="15">
        <f>D197/D127</f>
        <v/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9" t="n"/>
      <c r="C199" s="199" t="n"/>
      <c r="E199" s="15" t="n"/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E200" s="15" t="n"/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9" t="n"/>
      <c r="C201" s="199" t="n"/>
      <c r="E201" s="15" t="n"/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E202" s="15" t="n"/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15" t="n"/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15" t="n"/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70"/>
  <sheetViews>
    <sheetView tabSelected="1" view="pageBreakPreview" workbookViewId="0" zoomScale="95" zoomScaleNormal="100" zoomScaleSheetLayoutView="95">
      <selection activeCell="F23" sqref="F22:F23"/>
    </sheetView>
  </sheetViews>
  <sheetFormatPr baseColWidth="8" defaultColWidth="9" defaultRowHeight="13.5"/>
  <cols>
    <col customWidth="1" max="3" min="3" style="169" width="11.125"/>
    <col customWidth="1" max="4" min="4" style="169" width="13"/>
    <col bestFit="1" customWidth="1" max="5" min="5" style="169" width="10.375"/>
    <col bestFit="1" customWidth="1" max="6" min="6" style="169" width="9.125"/>
    <col bestFit="1" customWidth="1" max="8" min="7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2" t="inlineStr">
        <is>
          <t>2025/09/24</t>
        </is>
      </c>
      <c r="E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23" t="n">
        <v>191472</v>
      </c>
      <c r="E3" s="224" t="n">
        <v>191472</v>
      </c>
      <c r="F3" s="171" t="n"/>
    </row>
    <row r="4">
      <c r="A4" s="176" t="n"/>
      <c r="B4" s="177" t="n"/>
      <c r="C4" s="35" t="inlineStr">
        <is>
          <t>Total(税込）</t>
        </is>
      </c>
      <c r="D4" s="223" t="n">
        <v>210619</v>
      </c>
      <c r="E4" s="224" t="n">
        <v>210619</v>
      </c>
      <c r="F4" s="5">
        <f>D4-D3</f>
        <v/>
      </c>
    </row>
    <row r="5">
      <c r="A5" s="177" t="n"/>
      <c r="B5" s="150" t="inlineStr">
        <is>
          <t>TOTAL</t>
        </is>
      </c>
      <c r="C5" s="184" t="n"/>
      <c r="D5" s="223" t="n">
        <v>0</v>
      </c>
      <c r="E5" s="224" t="n">
        <v>0</v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23" t="n">
        <v>0</v>
      </c>
      <c r="E6" s="224" t="n">
        <v>0</v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23" t="n">
        <v>0</v>
      </c>
      <c r="E7" s="224" t="n">
        <v>0</v>
      </c>
      <c r="F7" s="5">
        <f>55800000+D7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23" t="n">
        <v>0</v>
      </c>
      <c r="E8" s="224" t="n">
        <v>0</v>
      </c>
      <c r="F8" s="0" t="n">
        <v>8506639</v>
      </c>
      <c r="G8" s="5" t="n"/>
    </row>
    <row r="9">
      <c r="A9" s="177" t="n"/>
      <c r="B9" s="148" t="inlineStr">
        <is>
          <t>合計利益率</t>
        </is>
      </c>
      <c r="C9" s="184" t="n"/>
      <c r="D9" s="223" t="n">
        <v>0</v>
      </c>
      <c r="E9" s="225" t="n">
        <v>87</v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D10" s="223" t="n">
        <v>0</v>
      </c>
      <c r="E10" s="224" t="n">
        <v>0</v>
      </c>
    </row>
    <row customHeight="1" hidden="1" ht="13.5" r="11" s="169">
      <c r="A11" s="176" t="n"/>
      <c r="B11" s="194" t="n"/>
      <c r="C11" s="200" t="n"/>
      <c r="D11" s="223" t="n">
        <v>0</v>
      </c>
      <c r="E11" s="224" t="n">
        <v>0</v>
      </c>
    </row>
    <row customHeight="1" hidden="1" ht="13.5" r="12" s="169">
      <c r="A12" s="176" t="n"/>
      <c r="B12" s="153" t="inlineStr">
        <is>
          <t>Shallbe</t>
        </is>
      </c>
      <c r="C12" s="199" t="n"/>
      <c r="D12" s="223" t="n">
        <v>0</v>
      </c>
      <c r="E12" s="224" t="n">
        <v>0</v>
      </c>
    </row>
    <row customHeight="1" hidden="1" ht="13.5" r="13" s="169">
      <c r="A13" s="177" t="n"/>
      <c r="B13" s="194" t="n"/>
      <c r="C13" s="200" t="n"/>
      <c r="D13" s="223" t="n">
        <v>0</v>
      </c>
      <c r="E13" s="224" t="n">
        <v>0</v>
      </c>
    </row>
    <row r="14">
      <c r="A14" s="148" t="inlineStr">
        <is>
          <t>YAMATO債務残高</t>
        </is>
      </c>
      <c r="B14" s="193" t="n"/>
      <c r="C14" s="199" t="n"/>
      <c r="D14" s="223" t="n">
        <v>0</v>
      </c>
      <c r="E14" s="224" t="n">
        <v>0</v>
      </c>
      <c r="I14" s="171">
        <f>#REF!+12804072</f>
        <v/>
      </c>
    </row>
    <row r="15">
      <c r="A15" s="194" t="n"/>
      <c r="B15" s="195" t="n"/>
      <c r="C15" s="200" t="n"/>
      <c r="D15" s="223" t="n">
        <v>0</v>
      </c>
      <c r="E15" s="223" t="n">
        <v>0</v>
      </c>
    </row>
    <row customHeight="1" ht="26.25" r="16" s="169">
      <c r="A16" s="148" t="inlineStr">
        <is>
          <t>入金予定</t>
        </is>
      </c>
      <c r="B16" s="191" t="n"/>
      <c r="C16" s="184" t="n"/>
      <c r="D16" s="223" t="n">
        <v>0</v>
      </c>
      <c r="E16" s="226" t="n">
        <v>0</v>
      </c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D17" s="223" t="n">
        <v>0</v>
      </c>
      <c r="E17" s="227" t="n">
        <v>0</v>
      </c>
    </row>
    <row r="18">
      <c r="A18" s="176" t="n"/>
      <c r="B18" s="194" t="n"/>
      <c r="C18" s="200" t="n"/>
      <c r="D18" s="223" t="n">
        <v>0</v>
      </c>
      <c r="E18" s="226" t="n">
        <v>0</v>
      </c>
      <c r="H18" s="171" t="n"/>
    </row>
    <row r="19">
      <c r="A19" s="176" t="n"/>
      <c r="B19" s="151" t="inlineStr">
        <is>
          <t>額</t>
        </is>
      </c>
      <c r="C19" s="199" t="n"/>
      <c r="D19" s="223" t="n">
        <v>0</v>
      </c>
      <c r="E19" s="223" t="n">
        <v>0</v>
      </c>
    </row>
    <row r="20">
      <c r="A20" s="177" t="n"/>
      <c r="B20" s="194" t="n"/>
      <c r="C20" s="200" t="n"/>
      <c r="D20" s="223" t="n">
        <v>0</v>
      </c>
      <c r="E20" s="223" t="n">
        <v>0</v>
      </c>
    </row>
    <row r="21">
      <c r="A21" s="155" t="inlineStr">
        <is>
          <t>入金
②</t>
        </is>
      </c>
      <c r="B21" s="151" t="inlineStr">
        <is>
          <t>日付</t>
        </is>
      </c>
      <c r="C21" s="199" t="n"/>
      <c r="D21" s="223" t="n">
        <v>0</v>
      </c>
      <c r="E21" s="223" t="n">
        <v>0</v>
      </c>
    </row>
    <row r="22">
      <c r="A22" s="176" t="n"/>
      <c r="B22" s="194" t="n"/>
      <c r="C22" s="200" t="n"/>
      <c r="D22" s="223" t="n">
        <v>0</v>
      </c>
      <c r="E22" s="223" t="n">
        <v>0</v>
      </c>
    </row>
    <row r="23">
      <c r="A23" s="176" t="n"/>
      <c r="B23" s="151" t="inlineStr">
        <is>
          <t>額</t>
        </is>
      </c>
      <c r="C23" s="199" t="n"/>
      <c r="D23" s="223" t="n">
        <v>0</v>
      </c>
      <c r="E23" s="223" t="n">
        <v>0</v>
      </c>
    </row>
    <row r="24">
      <c r="A24" s="177" t="n"/>
      <c r="B24" s="194" t="n"/>
      <c r="C24" s="200" t="n"/>
      <c r="D24" s="223" t="n">
        <v>0</v>
      </c>
      <c r="E24" s="223" t="n">
        <v>0</v>
      </c>
    </row>
    <row r="25">
      <c r="A25" s="151" t="inlineStr">
        <is>
          <t>債権残高</t>
        </is>
      </c>
      <c r="B25" s="193" t="n"/>
      <c r="C25" s="199" t="n"/>
      <c r="D25" s="223" t="n">
        <v>0</v>
      </c>
      <c r="E25" s="223" t="n">
        <v>0</v>
      </c>
    </row>
    <row customHeight="1" ht="19.5" r="26" s="169">
      <c r="A26" s="194" t="n"/>
      <c r="B26" s="195" t="n"/>
      <c r="C26" s="200" t="n"/>
      <c r="D26" s="223" t="n">
        <v>0</v>
      </c>
      <c r="E26" s="226" t="n">
        <v>0</v>
      </c>
    </row>
    <row customHeight="1" hidden="1" ht="13.5" r="27" s="169">
      <c r="A27" s="6" t="n"/>
      <c r="B27" s="6" t="n"/>
      <c r="C27" s="6" t="n"/>
      <c r="D27" s="223" t="n">
        <v>0</v>
      </c>
      <c r="E27" s="223" t="n">
        <v>0</v>
      </c>
    </row>
    <row customHeight="1" hidden="1" ht="13.5" r="28" s="169">
      <c r="A28" s="154" t="inlineStr">
        <is>
          <t xml:space="preserve">☆合計残高　</t>
        </is>
      </c>
      <c r="B28" s="184" t="n"/>
      <c r="C28" s="228">
        <f>SUM(#REF!)</f>
        <v/>
      </c>
      <c r="D28" s="223" t="n">
        <v>0</v>
      </c>
      <c r="E28" s="223" t="n">
        <v>0</v>
      </c>
    </row>
    <row r="29">
      <c r="A29" s="151" t="inlineStr">
        <is>
          <t>合計債権残高</t>
        </is>
      </c>
      <c r="B29" s="193" t="n"/>
      <c r="C29" s="199" t="n"/>
      <c r="D29" s="223" t="n">
        <v>0</v>
      </c>
      <c r="E29" s="223" t="n">
        <v>0</v>
      </c>
    </row>
    <row r="30">
      <c r="A30" s="194" t="n"/>
      <c r="B30" s="195" t="n"/>
      <c r="C30" s="200" t="n"/>
      <c r="D30" s="223" t="n">
        <v>0</v>
      </c>
      <c r="E30" s="223" t="n">
        <v>0</v>
      </c>
    </row>
    <row r="31">
      <c r="D31" s="223" t="n">
        <v>0</v>
      </c>
      <c r="E31" s="223" t="n">
        <v>0</v>
      </c>
    </row>
    <row r="32">
      <c r="D32" s="223" t="n">
        <v>0</v>
      </c>
      <c r="E32" s="223" t="n">
        <v>0</v>
      </c>
    </row>
    <row r="33">
      <c r="D33" s="223" t="n">
        <v>0</v>
      </c>
      <c r="E33" s="223" t="n">
        <v>0</v>
      </c>
    </row>
    <row r="34">
      <c r="D34" s="223" t="n">
        <v>0</v>
      </c>
      <c r="E34" s="223" t="n">
        <v>0</v>
      </c>
    </row>
    <row r="35">
      <c r="D35" s="223" t="n">
        <v>0</v>
      </c>
      <c r="E35" s="223" t="n">
        <v>0</v>
      </c>
    </row>
    <row r="36">
      <c r="D36" s="223" t="n">
        <v>0</v>
      </c>
      <c r="E36" s="223" t="n">
        <v>0</v>
      </c>
    </row>
    <row r="37">
      <c r="D37" s="223" t="n">
        <v>0</v>
      </c>
      <c r="E37" s="223" t="n">
        <v>0</v>
      </c>
    </row>
    <row r="38">
      <c r="D38" s="223" t="n">
        <v>0</v>
      </c>
      <c r="E38" s="223" t="n">
        <v>0</v>
      </c>
    </row>
    <row r="39">
      <c r="D39" s="223" t="n">
        <v>0</v>
      </c>
      <c r="E39" s="223" t="n">
        <v>0</v>
      </c>
    </row>
    <row r="40">
      <c r="D40" s="223" t="n">
        <v>0</v>
      </c>
      <c r="E40" s="223" t="n">
        <v>0</v>
      </c>
    </row>
    <row r="41">
      <c r="D41" s="223" t="n">
        <v>0</v>
      </c>
      <c r="E41" s="223" t="n">
        <v>0</v>
      </c>
    </row>
    <row r="42">
      <c r="D42" s="223" t="n">
        <v>0</v>
      </c>
    </row>
    <row r="43">
      <c r="D43" s="223" t="n">
        <v>191472</v>
      </c>
    </row>
    <row r="44">
      <c r="D44" s="223" t="n">
        <v>0</v>
      </c>
      <c r="E44" s="223" t="n">
        <v>0</v>
      </c>
    </row>
    <row r="45">
      <c r="D45" s="223" t="n">
        <v>0</v>
      </c>
      <c r="E45" s="223" t="n">
        <v>0</v>
      </c>
    </row>
    <row r="46">
      <c r="D46" s="223" t="n">
        <v>0</v>
      </c>
      <c r="E46" s="223" t="n">
        <v>0</v>
      </c>
    </row>
    <row r="47">
      <c r="D47" s="223" t="n">
        <v>0</v>
      </c>
      <c r="E47" s="223" t="n">
        <v>0</v>
      </c>
    </row>
    <row r="48">
      <c r="D48" s="223" t="n">
        <v>0</v>
      </c>
      <c r="E48" s="223" t="n">
        <v>0</v>
      </c>
    </row>
    <row r="49">
      <c r="D49" s="223" t="n">
        <v>0</v>
      </c>
      <c r="E49" s="223" t="n">
        <v>0</v>
      </c>
    </row>
    <row r="50">
      <c r="D50" s="223" t="n">
        <v>0</v>
      </c>
      <c r="E50" s="223" t="n">
        <v>0</v>
      </c>
    </row>
    <row r="51">
      <c r="D51" s="223" t="n">
        <v>0</v>
      </c>
      <c r="E51" s="223" t="n">
        <v>0</v>
      </c>
    </row>
    <row r="52">
      <c r="D52" s="223" t="n">
        <v>0</v>
      </c>
      <c r="E52" s="223" t="n">
        <v>0</v>
      </c>
    </row>
    <row r="53">
      <c r="D53" s="223" t="n">
        <v>0</v>
      </c>
      <c r="E53" s="223" t="n">
        <v>0</v>
      </c>
    </row>
    <row r="54">
      <c r="D54" s="223" t="n">
        <v>0</v>
      </c>
      <c r="E54" s="223" t="n">
        <v>0</v>
      </c>
    </row>
    <row r="55">
      <c r="D55" s="223" t="n">
        <v>0</v>
      </c>
      <c r="E55" s="223" t="n">
        <v>0</v>
      </c>
    </row>
    <row r="56">
      <c r="D56" s="223" t="n">
        <v>0</v>
      </c>
      <c r="E56" s="223" t="n">
        <v>0</v>
      </c>
    </row>
    <row r="57">
      <c r="D57" s="223" t="n">
        <v>0</v>
      </c>
      <c r="E57" s="223" t="n">
        <v>0</v>
      </c>
    </row>
    <row r="58">
      <c r="D58" s="223" t="n">
        <v>0</v>
      </c>
      <c r="E58" s="223" t="n">
        <v>0</v>
      </c>
    </row>
    <row r="59">
      <c r="D59" s="223" t="n">
        <v>0</v>
      </c>
      <c r="E59" s="223" t="n">
        <v>0</v>
      </c>
    </row>
    <row r="60">
      <c r="D60" s="223" t="n">
        <v>0</v>
      </c>
      <c r="E60" s="223" t="n">
        <v>0</v>
      </c>
    </row>
    <row r="61">
      <c r="D61" s="223" t="n">
        <v>0</v>
      </c>
      <c r="E61" s="223" t="n">
        <v>0</v>
      </c>
    </row>
    <row r="62">
      <c r="D62" s="223" t="n">
        <v>0</v>
      </c>
    </row>
    <row r="63">
      <c r="D63" s="223" t="n">
        <v>0</v>
      </c>
    </row>
    <row r="64">
      <c r="D64" s="223" t="n">
        <v>-191472</v>
      </c>
    </row>
    <row r="65">
      <c r="D65" s="201" t="n">
        <v>0</v>
      </c>
    </row>
    <row r="70">
      <c r="D70" s="223" t="n">
        <v>0</v>
      </c>
    </row>
  </sheetData>
  <mergeCells count="21">
    <mergeCell ref="B19:C20"/>
    <mergeCell ref="A16:C16"/>
    <mergeCell ref="A17:A20"/>
    <mergeCell ref="B17:C18"/>
    <mergeCell ref="A10:A13"/>
    <mergeCell ref="B10:C11"/>
    <mergeCell ref="B12:C13"/>
    <mergeCell ref="A14:C15"/>
    <mergeCell ref="A3:A5"/>
    <mergeCell ref="B3:B4"/>
    <mergeCell ref="B5:C5"/>
    <mergeCell ref="A7:B7"/>
    <mergeCell ref="A8:A9"/>
    <mergeCell ref="B8:C8"/>
    <mergeCell ref="B9:C9"/>
    <mergeCell ref="B21:C22"/>
    <mergeCell ref="A28:B28"/>
    <mergeCell ref="A29:C30"/>
    <mergeCell ref="A25:C26"/>
    <mergeCell ref="B23:C24"/>
    <mergeCell ref="A21:A24"/>
  </mergeCells>
  <pageMargins bottom="0.75" footer="0.3" header="0.3" left="0.7" right="0.7" top="0.75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workbookViewId="0" zoomScale="95" zoomScaleNormal="100" zoomScaleSheetLayoutView="95">
      <selection activeCell="D29" sqref="D29:H30"/>
    </sheetView>
  </sheetViews>
  <sheetFormatPr baseColWidth="8" defaultColWidth="9" defaultRowHeight="13.5"/>
  <cols>
    <col customWidth="1" max="3" min="3" style="169" width="11.125"/>
    <col customWidth="1" max="7" min="4" style="169" width="14"/>
    <col customWidth="1" max="8" min="8" style="169" width="13"/>
    <col bestFit="1" customWidth="1" max="9" min="9" style="169" width="10.375"/>
    <col bestFit="1" customWidth="1" max="10" min="10" style="169" width="9.125"/>
    <col bestFit="1" customWidth="1" max="12" min="12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29" t="n">
        <v>2261260</v>
      </c>
      <c r="E3" s="230" t="n">
        <v>1977600</v>
      </c>
      <c r="F3" s="230" t="n">
        <v>1397436</v>
      </c>
      <c r="G3" s="230" t="n">
        <v>1312728</v>
      </c>
      <c r="H3" s="71">
        <f>SUM(D3:G3)</f>
        <v/>
      </c>
      <c r="I3" s="171" t="n"/>
    </row>
    <row r="4">
      <c r="A4" s="176" t="n"/>
      <c r="B4" s="177" t="n"/>
      <c r="C4" s="35" t="inlineStr">
        <is>
          <t>Total(税込）</t>
        </is>
      </c>
      <c r="D4" s="229">
        <f>D3*1.1</f>
        <v/>
      </c>
      <c r="E4" s="230" t="n">
        <v>2175359</v>
      </c>
      <c r="F4" s="230">
        <f>F3*1.1</f>
        <v/>
      </c>
      <c r="G4" s="230">
        <f>G3*1.1</f>
        <v/>
      </c>
      <c r="H4" s="71">
        <f>SUM(D4:G4)</f>
        <v/>
      </c>
      <c r="I4" s="5">
        <f>H4-H3</f>
        <v/>
      </c>
    </row>
    <row r="5">
      <c r="A5" s="177" t="n"/>
      <c r="B5" s="150" t="inlineStr">
        <is>
          <t>TOTAL</t>
        </is>
      </c>
      <c r="C5" s="184" t="n"/>
      <c r="D5" s="230">
        <f>D3</f>
        <v/>
      </c>
      <c r="E5" s="230">
        <f>E3</f>
        <v/>
      </c>
      <c r="F5" s="230">
        <f>F3</f>
        <v/>
      </c>
      <c r="G5" s="230">
        <f>G3</f>
        <v/>
      </c>
      <c r="H5" s="71">
        <f>SUM(D5:G5)</f>
        <v/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30" t="n">
        <v>2601416</v>
      </c>
      <c r="E6" s="230" t="n">
        <v>2275356</v>
      </c>
      <c r="F6" s="230" t="n">
        <v>1608156</v>
      </c>
      <c r="G6" s="230" t="n">
        <v>1510344</v>
      </c>
      <c r="H6" s="71">
        <f>SUM(D6:G6)</f>
        <v/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31">
        <f>D6</f>
        <v/>
      </c>
      <c r="E7" s="231">
        <f>E6</f>
        <v/>
      </c>
      <c r="F7" s="231">
        <f>F6</f>
        <v/>
      </c>
      <c r="G7" s="231">
        <f>G6+3700</f>
        <v/>
      </c>
      <c r="H7" s="71">
        <f>SUM(D7:G7)</f>
        <v/>
      </c>
      <c r="I7" s="5">
        <f>55800000+H7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31">
        <f>D7-D5</f>
        <v/>
      </c>
      <c r="E8" s="231">
        <f>E7-E5</f>
        <v/>
      </c>
      <c r="F8" s="231">
        <f>F7-F5</f>
        <v/>
      </c>
      <c r="G8" s="231">
        <f>G7-G5</f>
        <v/>
      </c>
      <c r="H8" s="71">
        <f>SUM(D8:G8)</f>
        <v/>
      </c>
      <c r="I8" s="0" t="n">
        <v>8506639</v>
      </c>
      <c r="J8" s="5" t="n"/>
    </row>
    <row r="9">
      <c r="A9" s="177" t="n"/>
      <c r="B9" s="148" t="inlineStr">
        <is>
          <t>合計利益率</t>
        </is>
      </c>
      <c r="C9" s="184" t="n"/>
      <c r="D9" s="30">
        <f>D8/D7</f>
        <v/>
      </c>
      <c r="E9" s="30">
        <f>E8/E7</f>
        <v/>
      </c>
      <c r="F9" s="30">
        <f>F8/F7</f>
        <v/>
      </c>
      <c r="G9" s="30">
        <f>G8/G7</f>
        <v/>
      </c>
      <c r="H9" s="72">
        <f>H8/H7</f>
        <v/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D10" s="6" t="n"/>
      <c r="E10" s="6" t="n"/>
      <c r="F10" s="6" t="n"/>
      <c r="G10" s="6" t="n"/>
      <c r="H10" s="71">
        <f>SUM(#REF!)</f>
        <v/>
      </c>
    </row>
    <row customHeight="1" hidden="1" ht="13.5" r="11" s="169">
      <c r="A11" s="176" t="n"/>
      <c r="B11" s="194" t="n"/>
      <c r="C11" s="200" t="n"/>
      <c r="D11" s="6" t="n"/>
      <c r="E11" s="6" t="n"/>
      <c r="F11" s="6" t="n"/>
      <c r="G11" s="6" t="n"/>
      <c r="H11" s="71">
        <f>SUM(#REF!)</f>
        <v/>
      </c>
    </row>
    <row customHeight="1" hidden="1" ht="13.5" r="12" s="169">
      <c r="A12" s="176" t="n"/>
      <c r="B12" s="153" t="inlineStr">
        <is>
          <t>Shallbe</t>
        </is>
      </c>
      <c r="C12" s="199" t="n"/>
      <c r="D12" s="6" t="n"/>
      <c r="E12" s="6" t="n"/>
      <c r="F12" s="6" t="n"/>
      <c r="G12" s="6" t="n"/>
      <c r="H12" s="71">
        <f>SUM(#REF!)</f>
        <v/>
      </c>
    </row>
    <row customHeight="1" hidden="1" ht="13.5" r="13" s="169">
      <c r="A13" s="177" t="n"/>
      <c r="B13" s="194" t="n"/>
      <c r="C13" s="200" t="n"/>
      <c r="D13" s="6" t="n"/>
      <c r="E13" s="6" t="n"/>
      <c r="F13" s="6" t="n"/>
      <c r="G13" s="6" t="n"/>
      <c r="H13" s="71">
        <f>SUM(#REF!)</f>
        <v/>
      </c>
    </row>
    <row r="14">
      <c r="A14" s="148" t="inlineStr">
        <is>
          <t>YAMATO債務残高</t>
        </is>
      </c>
      <c r="B14" s="193" t="n"/>
      <c r="C14" s="199" t="n"/>
      <c r="D14" s="231">
        <f>D6</f>
        <v/>
      </c>
      <c r="E14" s="231">
        <f>E6</f>
        <v/>
      </c>
      <c r="F14" s="231">
        <f>F6</f>
        <v/>
      </c>
      <c r="G14" s="231">
        <f>G6</f>
        <v/>
      </c>
      <c r="H14" s="73" t="n"/>
      <c r="L14" s="171">
        <f>#REF!+12804072</f>
        <v/>
      </c>
    </row>
    <row r="15">
      <c r="A15" s="194" t="n"/>
      <c r="B15" s="195" t="n"/>
      <c r="C15" s="200" t="n"/>
      <c r="D15" s="177" t="n"/>
      <c r="E15" s="177" t="n"/>
      <c r="F15" s="177" t="n"/>
      <c r="G15" s="177" t="n"/>
    </row>
    <row customHeight="1" ht="26.25" r="16" s="169">
      <c r="A16" s="148" t="inlineStr">
        <is>
          <t>入金予定</t>
        </is>
      </c>
      <c r="B16" s="191" t="n"/>
      <c r="C16" s="184" t="n"/>
      <c r="D16" s="162" t="n">
        <v>45219</v>
      </c>
      <c r="E16" s="162" t="n">
        <v>45282</v>
      </c>
      <c r="F16" s="162" t="n"/>
      <c r="G16" s="162" t="n"/>
      <c r="H16" s="74" t="inlineStr">
        <is>
          <t>原産地証明書の発給</t>
        </is>
      </c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D17" s="162" t="n">
        <v>45211</v>
      </c>
      <c r="E17" s="162" t="n">
        <v>45281</v>
      </c>
      <c r="F17" s="162" t="n">
        <v>45420</v>
      </c>
      <c r="G17" s="162" t="n">
        <v>45462</v>
      </c>
      <c r="H17" s="232" t="n">
        <v>2200</v>
      </c>
    </row>
    <row r="18">
      <c r="A18" s="176" t="n"/>
      <c r="B18" s="194" t="n"/>
      <c r="C18" s="200" t="n"/>
      <c r="D18" s="177" t="n"/>
      <c r="E18" s="177" t="n"/>
      <c r="F18" s="177" t="n"/>
      <c r="G18" s="177" t="n"/>
      <c r="H18" s="76" t="inlineStr">
        <is>
          <t>初回+1500円（商工会議所登録料半額）</t>
        </is>
      </c>
    </row>
    <row r="19">
      <c r="A19" s="176" t="n"/>
      <c r="B19" s="151" t="inlineStr">
        <is>
          <t>額</t>
        </is>
      </c>
      <c r="C19" s="199" t="n"/>
      <c r="D19" s="233" t="n">
        <v>2593050</v>
      </c>
      <c r="E19" s="233" t="n">
        <v>2420660</v>
      </c>
      <c r="F19" s="233" t="n">
        <v>1461025</v>
      </c>
      <c r="G19" s="234" t="n">
        <v>1571600</v>
      </c>
    </row>
    <row r="20">
      <c r="A20" s="177" t="n"/>
      <c r="B20" s="194" t="n"/>
      <c r="C20" s="200" t="n"/>
      <c r="D20" s="177" t="n"/>
      <c r="E20" s="177" t="n"/>
      <c r="F20" s="177" t="n"/>
      <c r="G20" s="177" t="n"/>
    </row>
    <row r="21">
      <c r="A21" s="155" t="inlineStr">
        <is>
          <t>入金
②</t>
        </is>
      </c>
      <c r="B21" s="151" t="inlineStr">
        <is>
          <t>日付</t>
        </is>
      </c>
      <c r="C21" s="199" t="n"/>
      <c r="D21" s="233" t="n"/>
      <c r="E21" s="233" t="n"/>
      <c r="F21" s="168" t="n"/>
      <c r="G21" s="162" t="n"/>
    </row>
    <row r="22">
      <c r="A22" s="176" t="n"/>
      <c r="B22" s="194" t="n"/>
      <c r="C22" s="200" t="n"/>
      <c r="D22" s="177" t="n"/>
      <c r="E22" s="177" t="n"/>
      <c r="F22" s="177" t="n"/>
      <c r="G22" s="177" t="n"/>
    </row>
    <row r="23">
      <c r="A23" s="176" t="n"/>
      <c r="B23" s="151" t="inlineStr">
        <is>
          <t>額</t>
        </is>
      </c>
      <c r="C23" s="199" t="n"/>
      <c r="D23" s="233" t="n"/>
      <c r="E23" s="233" t="n"/>
      <c r="F23" s="233" t="n"/>
      <c r="G23" s="162" t="n"/>
    </row>
    <row r="24">
      <c r="A24" s="177" t="n"/>
      <c r="B24" s="194" t="n"/>
      <c r="C24" s="200" t="n"/>
      <c r="D24" s="177" t="n"/>
      <c r="E24" s="177" t="n"/>
      <c r="F24" s="177" t="n"/>
      <c r="G24" s="177" t="n"/>
    </row>
    <row r="25">
      <c r="A25" s="151" t="inlineStr">
        <is>
          <t>債権残高</t>
        </is>
      </c>
      <c r="B25" s="193" t="n"/>
      <c r="C25" s="199" t="n"/>
      <c r="D25" s="231">
        <f>D7-D19</f>
        <v/>
      </c>
      <c r="E25" s="231">
        <f>E7-E19</f>
        <v/>
      </c>
      <c r="F25" s="231">
        <f>F7-F19-F23</f>
        <v/>
      </c>
      <c r="G25" s="231">
        <f>G7-G19-G23</f>
        <v/>
      </c>
    </row>
    <row customHeight="1" ht="19.5" r="26" s="169">
      <c r="A26" s="194" t="n"/>
      <c r="B26" s="195" t="n"/>
      <c r="C26" s="200" t="n"/>
      <c r="D26" s="177" t="n"/>
      <c r="E26" s="177" t="n"/>
      <c r="F26" s="177" t="n"/>
      <c r="G26" s="177" t="n"/>
      <c r="H26" s="171" t="n"/>
    </row>
    <row customHeight="1" hidden="1" ht="13.5" r="27" s="169">
      <c r="A27" s="6" t="n"/>
      <c r="B27" s="6" t="n"/>
      <c r="C27" s="6" t="n"/>
      <c r="D27" s="162" t="n"/>
      <c r="E27" s="162" t="n"/>
      <c r="F27" s="162" t="n"/>
      <c r="G27" s="162" t="n"/>
    </row>
    <row customHeight="1" hidden="1" ht="13.5" r="28" s="169">
      <c r="A28" s="154" t="inlineStr">
        <is>
          <t xml:space="preserve">☆合計残高　</t>
        </is>
      </c>
      <c r="B28" s="184" t="n"/>
      <c r="C28" s="228">
        <f>SUM(#REF!)</f>
        <v/>
      </c>
      <c r="D28" s="162" t="n"/>
      <c r="E28" s="162" t="n"/>
      <c r="F28" s="162" t="n"/>
      <c r="G28" s="162" t="n"/>
    </row>
    <row r="29">
      <c r="A29" s="151" t="inlineStr">
        <is>
          <t>合計債権残高</t>
        </is>
      </c>
      <c r="B29" s="193" t="n"/>
      <c r="C29" s="199" t="n"/>
      <c r="D29" s="235">
        <f>SUM(D25:G26)</f>
        <v/>
      </c>
    </row>
    <row r="30">
      <c r="A30" s="194" t="n"/>
      <c r="B30" s="195" t="n"/>
      <c r="C30" s="200" t="n"/>
      <c r="D30" s="236" t="n"/>
    </row>
    <row r="34">
      <c r="E34" s="171" t="n"/>
    </row>
  </sheetData>
  <mergeCells count="46"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A29:C30"/>
    <mergeCell ref="F23:F24"/>
    <mergeCell ref="A25:C26"/>
    <mergeCell ref="D25:D26"/>
    <mergeCell ref="E21:E22"/>
    <mergeCell ref="F21:F22"/>
    <mergeCell ref="D21:D22"/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</mergeCells>
  <pageMargins bottom="0.75" footer="0.3" header="0.3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2025-09-24T03:43:05Z</dcterms:modified>
  <cp:lastModifiedBy>aoi kuwamura</cp:lastModifiedBy>
  <cp:lastPrinted>2025-07-03T02:40:36Z</cp:lastPrinted>
</cp:coreProperties>
</file>