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1904\Downloads\kristina\kristina_project\data\"/>
    </mc:Choice>
  </mc:AlternateContent>
  <xr:revisionPtr revIDLastSave="0" documentId="13_ncr:1_{A208C2CD-7D71-464E-92D7-1E141CAE41DD}" xr6:coauthVersionLast="47" xr6:coauthVersionMax="47" xr10:uidLastSave="{00000000-0000-0000-0000-000000000000}"/>
  <bookViews>
    <workbookView xWindow="-120" yWindow="-120" windowWidth="29040" windowHeight="15720" firstSheet="2" activeTab="8" xr2:uid="{00000000-000D-0000-FFFF-FFFF00000000}"/>
  </bookViews>
  <sheets>
    <sheet name="INVOICE(無償サンプル抜き価格)" sheetId="10" r:id="rId1"/>
    <sheet name="Invoice-1 " sheetId="16" r:id="rId2"/>
    <sheet name="Invoice-2" sheetId="70" r:id="rId3"/>
    <sheet name="Invoice-3" sheetId="73" r:id="rId4"/>
    <sheet name="Invoice-4 (TESTER)" sheetId="74" r:id="rId5"/>
    <sheet name="Invoice-5 (TESTER) " sheetId="78" r:id="rId6"/>
    <sheet name="PL1" sheetId="68" r:id="rId7"/>
    <sheet name="PL2" sheetId="71" r:id="rId8"/>
    <sheet name="PL3" sheetId="72" r:id="rId9"/>
    <sheet name="Sheet1" sheetId="77" r:id="rId10"/>
    <sheet name="Честный Знак" sheetId="79" r:id="rId11"/>
  </sheets>
  <definedNames>
    <definedName name="_xlnm._FilterDatabase" localSheetId="0" hidden="1">'INVOICE(無償サンプル抜き価格)'!$A$17:$J$17</definedName>
    <definedName name="_xlnm._FilterDatabase" localSheetId="1" hidden="1">'Invoice-1 '!$A$13:$M$14</definedName>
    <definedName name="_xlnm._FilterDatabase" localSheetId="2" hidden="1">'Invoice-2'!$A$13:$AJ$15</definedName>
    <definedName name="_xlnm._FilterDatabase" localSheetId="3" hidden="1">'Invoice-3'!$A$13:$AJ$15</definedName>
    <definedName name="_xlnm._FilterDatabase" localSheetId="4" hidden="1">'Invoice-4 (TESTER)'!$A$13:$AI$15</definedName>
    <definedName name="_xlnm._FilterDatabase" localSheetId="5" hidden="1">'Invoice-5 (TESTER) '!$A$13:$AK$15</definedName>
    <definedName name="_xlnm._FilterDatabase" localSheetId="6" hidden="1">'PL1'!$A$11:$W$14</definedName>
    <definedName name="_xlnm._FilterDatabase" localSheetId="7" hidden="1">'PL2'!$A$11:$W$15</definedName>
    <definedName name="_xlnm._FilterDatabase" localSheetId="8" hidden="1">'PL3'!$A$11:$U$27</definedName>
    <definedName name="_xlnm.Print_Area" localSheetId="0">'INVOICE(無償サンプル抜き価格)'!$A$1:$J$58</definedName>
    <definedName name="_xlnm.Print_Area" localSheetId="2">'Invoice-2'!$A$1:$N$14</definedName>
    <definedName name="_xlnm.Print_Area" localSheetId="3">'Invoice-3'!$A$1:$N$14</definedName>
    <definedName name="_xlnm.Print_Area" localSheetId="4">'Invoice-4 (TESTER)'!$A$1:$M$14</definedName>
    <definedName name="_xlnm.Print_Area" localSheetId="5">'Invoice-5 (TESTER) '!$A$1:$M$15</definedName>
    <definedName name="_xlnm.Print_Area" localSheetId="6">'PL1'!$A$1:$O$13</definedName>
    <definedName name="_xlnm.Print_Area" localSheetId="7">'PL2'!$A$1:$O$14</definedName>
    <definedName name="_xlnm.Print_Area" localSheetId="8">'PL3'!$A$1:$O$13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78" l="1" a="1"/>
  <c r="G3" i="78" s="1"/>
  <c r="I20" i="78"/>
  <c r="I21" i="78"/>
  <c r="I22" i="78"/>
  <c r="I23" i="78"/>
  <c r="G3" i="74" a="1"/>
  <c r="G3" i="74" s="1"/>
  <c r="I20" i="74"/>
  <c r="I21" i="74"/>
  <c r="I22" i="74"/>
  <c r="I23" i="74"/>
  <c r="G3" i="73" a="1"/>
  <c r="G3" i="73" s="1"/>
  <c r="I18" i="73"/>
  <c r="I19" i="73"/>
  <c r="G3" i="70" a="1"/>
  <c r="G3" i="70" s="1"/>
  <c r="I18" i="70"/>
  <c r="G3" i="16" a="1"/>
  <c r="G3" i="16" s="1"/>
  <c r="I17" i="16"/>
  <c r="I17" i="78" l="1"/>
  <c r="G17" i="78"/>
  <c r="I17" i="74"/>
  <c r="G17" i="74"/>
  <c r="I21" i="73"/>
  <c r="I20" i="73"/>
  <c r="I22" i="73"/>
  <c r="T13" i="73"/>
  <c r="M47" i="10"/>
  <c r="G18" i="74" l="1"/>
  <c r="G19" i="78"/>
  <c r="G15" i="73"/>
  <c r="G15" i="74" s="1"/>
  <c r="G18" i="78"/>
  <c r="G15" i="70"/>
  <c r="I18" i="16"/>
  <c r="I19" i="16" s="1"/>
  <c r="I18" i="74"/>
  <c r="I18" i="78"/>
  <c r="I15" i="70"/>
  <c r="I15" i="73" s="1"/>
  <c r="I15" i="74" s="1"/>
  <c r="M25" i="72" l="1"/>
  <c r="M23" i="72"/>
  <c r="M22" i="72"/>
  <c r="M21" i="72"/>
  <c r="M20" i="72"/>
  <c r="M17" i="72"/>
  <c r="C14" i="71"/>
  <c r="L23" i="72" l="1"/>
  <c r="L21" i="72" l="1"/>
  <c r="L22" i="72"/>
  <c r="L25" i="72"/>
  <c r="L19" i="72" l="1"/>
  <c r="D14" i="71"/>
  <c r="M22" i="71"/>
  <c r="M23" i="71" l="1"/>
  <c r="M25" i="71"/>
  <c r="M20" i="71"/>
  <c r="M28" i="71"/>
  <c r="M21" i="71"/>
  <c r="M18" i="71"/>
  <c r="Q14" i="71"/>
  <c r="M19" i="71" l="1"/>
  <c r="M24" i="71" l="1"/>
  <c r="O21" i="71" l="1"/>
  <c r="B3" i="78" a="1"/>
  <c r="B3" i="78" s="1"/>
  <c r="O24" i="71" l="1"/>
  <c r="N19" i="72"/>
  <c r="M19" i="72" s="1"/>
  <c r="N26" i="72"/>
  <c r="M26" i="72" s="1"/>
  <c r="N18" i="72"/>
  <c r="M18" i="72" s="1"/>
  <c r="O20" i="71"/>
  <c r="O25" i="71"/>
  <c r="L49" i="10" l="1"/>
  <c r="L50" i="10" s="1"/>
  <c r="M27" i="72"/>
  <c r="E15" i="70" l="1"/>
  <c r="N20" i="71"/>
  <c r="N21" i="71"/>
  <c r="N22" i="71"/>
  <c r="N23" i="71"/>
  <c r="N25" i="71"/>
  <c r="N24" i="71" l="1"/>
  <c r="Q24" i="71" s="1"/>
  <c r="N19" i="71"/>
  <c r="N18" i="71"/>
  <c r="H48" i="10"/>
  <c r="E15" i="73"/>
  <c r="E15" i="74" s="1"/>
  <c r="E18" i="78" s="1"/>
  <c r="K37" i="10" l="1"/>
  <c r="K19" i="10"/>
  <c r="L26" i="72" l="1"/>
  <c r="L18" i="72" l="1"/>
  <c r="L20" i="72"/>
  <c r="L17" i="72" l="1"/>
  <c r="L27" i="72" s="1"/>
  <c r="R14" i="16"/>
  <c r="I48" i="10" l="1"/>
  <c r="K23" i="10"/>
  <c r="N48" i="10" l="1"/>
  <c r="L51" i="10"/>
  <c r="P13" i="73" l="1"/>
  <c r="Q13" i="73" s="1"/>
  <c r="L19" i="73" l="1"/>
  <c r="D14" i="68"/>
  <c r="Q13" i="68" l="1"/>
  <c r="L18" i="73"/>
  <c r="B12" i="77"/>
  <c r="B8" i="77" l="1"/>
  <c r="Q15" i="71" l="1"/>
  <c r="Q13" i="72" s="1"/>
  <c r="M15" i="71"/>
  <c r="C9" i="77"/>
  <c r="C13" i="77" l="1"/>
  <c r="M15" i="72"/>
  <c r="C4" i="77" l="1"/>
  <c r="C15" i="77" s="1"/>
  <c r="G6" i="77"/>
  <c r="G8" i="77"/>
  <c r="C15" i="71" l="1"/>
  <c r="C13" i="72" s="1"/>
  <c r="B3" i="74" l="1" a="1"/>
  <c r="B3" i="74" s="1"/>
  <c r="B3" i="73" a="1"/>
  <c r="B3" i="73" s="1"/>
  <c r="B3" i="70" a="1"/>
  <c r="B3" i="70" s="1"/>
  <c r="B6" i="77" l="1"/>
  <c r="B3" i="77"/>
  <c r="G3" i="77"/>
  <c r="G9" i="77"/>
  <c r="G10" i="77" s="1"/>
  <c r="I10" i="77" s="1"/>
  <c r="B7" i="77"/>
  <c r="B11" i="77"/>
  <c r="B13" i="77" s="1"/>
  <c r="G2" i="77"/>
  <c r="B5" i="68"/>
  <c r="B5" i="72"/>
  <c r="B5" i="71"/>
  <c r="J15" i="71" l="1"/>
  <c r="B9" i="77"/>
  <c r="D9" i="77" s="1"/>
  <c r="G4" i="77"/>
  <c r="B2" i="77"/>
  <c r="B4" i="77" s="1"/>
  <c r="D4" i="77" s="1"/>
  <c r="D13" i="77"/>
  <c r="O15" i="71"/>
  <c r="O16" i="72" s="1"/>
  <c r="D15" i="71"/>
  <c r="D13" i="72" s="1"/>
  <c r="E18" i="74" l="1"/>
  <c r="B15" i="7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<sst xmlns="http://schemas.openxmlformats.org/spreadsheetml/2006/main" count="416" uniqueCount="192">
  <si>
    <t>INVOICE</t>
    <phoneticPr fontId="6"/>
  </si>
  <si>
    <t>KS EURASIA Co.,Ltd.</t>
    <phoneticPr fontId="6"/>
  </si>
  <si>
    <t>Date:</t>
    <phoneticPr fontId="6"/>
  </si>
  <si>
    <t>Invoice#</t>
    <phoneticPr fontId="6"/>
  </si>
  <si>
    <t>Phone:</t>
    <phoneticPr fontId="6"/>
  </si>
  <si>
    <t>+81-22-217-6841</t>
    <phoneticPr fontId="6"/>
  </si>
  <si>
    <t>Fax:</t>
    <phoneticPr fontId="6"/>
  </si>
  <si>
    <t>+81-22-217-6842</t>
    <phoneticPr fontId="6"/>
  </si>
  <si>
    <t>For:</t>
    <phoneticPr fontId="6"/>
  </si>
  <si>
    <t>Royal Cosmetics Co., Ltd.</t>
    <phoneticPr fontId="6"/>
  </si>
  <si>
    <t>119590 Moscow Mosfilmovskaya Street 70-6
Russian Federation</t>
    <phoneticPr fontId="6"/>
  </si>
  <si>
    <t>7-925-505-3799</t>
    <phoneticPr fontId="6"/>
  </si>
  <si>
    <t>NO</t>
    <phoneticPr fontId="6"/>
  </si>
  <si>
    <t>Description</t>
    <phoneticPr fontId="6"/>
  </si>
  <si>
    <t>Q'ty</t>
    <phoneticPr fontId="6"/>
  </si>
  <si>
    <t>Amount</t>
    <phoneticPr fontId="6"/>
  </si>
  <si>
    <t>C'BON</t>
  </si>
  <si>
    <t>Q1st</t>
  </si>
  <si>
    <t>SUNSORIT</t>
  </si>
  <si>
    <t>LAPIDEM</t>
  </si>
  <si>
    <t>ROSY DROP</t>
  </si>
  <si>
    <t>McCoy</t>
  </si>
  <si>
    <t>Total</t>
  </si>
  <si>
    <t>ACCOUNT WITH BANK:</t>
  </si>
  <si>
    <t>THE BANK OF TOKYO-MITSUBISHI UFJ, LTD.</t>
  </si>
  <si>
    <t xml:space="preserve">ASAGAYA BRANCH </t>
  </si>
  <si>
    <t>INVOICE</t>
  </si>
  <si>
    <t>Shipper:</t>
    <phoneticPr fontId="6"/>
  </si>
  <si>
    <t>Consignee:</t>
    <phoneticPr fontId="6"/>
  </si>
  <si>
    <t>ROYAL COSMETICS Co.,Ltd.</t>
  </si>
  <si>
    <t>119590 Moscow Mosfilmovskaya Street 70-6</t>
    <phoneticPr fontId="6"/>
  </si>
  <si>
    <t xml:space="preserve">1-1-5 Tsuchitoy, Aoba-ku, Sendai, </t>
    <phoneticPr fontId="5"/>
  </si>
  <si>
    <t>Russian Federation</t>
    <phoneticPr fontId="6"/>
  </si>
  <si>
    <t>Miyagi, 980-0065, JAPAN</t>
    <phoneticPr fontId="7" type="noConversion"/>
  </si>
  <si>
    <t xml:space="preserve">PORT  OF  SHIPMENT </t>
    <phoneticPr fontId="6"/>
  </si>
  <si>
    <t xml:space="preserve">SHIPPED PER : </t>
    <phoneticPr fontId="5"/>
  </si>
  <si>
    <t xml:space="preserve"> MAIZURU, JAPAN   </t>
    <phoneticPr fontId="6"/>
  </si>
  <si>
    <t>Trade Term:</t>
    <phoneticPr fontId="6"/>
  </si>
  <si>
    <t>C&amp;F</t>
    <phoneticPr fontId="6"/>
  </si>
  <si>
    <t>PORT  OF  DESTINATION</t>
    <phoneticPr fontId="6"/>
  </si>
  <si>
    <t>Description of goods</t>
    <phoneticPr fontId="6"/>
  </si>
  <si>
    <t>Наименование ДС англ</t>
    <phoneticPr fontId="6"/>
  </si>
  <si>
    <t>Наименование ДС рус</t>
    <phoneticPr fontId="6"/>
  </si>
  <si>
    <t>Unit Price</t>
    <phoneticPr fontId="6"/>
  </si>
  <si>
    <t>TTL</t>
    <phoneticPr fontId="6"/>
  </si>
  <si>
    <t>N/W</t>
    <phoneticPr fontId="6"/>
  </si>
  <si>
    <t>Реквизиты ДС</t>
  </si>
  <si>
    <t>Марка (бренд) ДС</t>
  </si>
  <si>
    <t>Производель ДС</t>
  </si>
  <si>
    <t>RELENT</t>
  </si>
  <si>
    <t>K-S Eurasia Co., Ltd.</t>
    <phoneticPr fontId="5"/>
  </si>
  <si>
    <t xml:space="preserve">1-1-5 Tsuchitoy, Aoba-ku, </t>
    <phoneticPr fontId="6"/>
  </si>
  <si>
    <t>Артикул</t>
  </si>
  <si>
    <t>PACKING LIST</t>
  </si>
  <si>
    <t>INV.NO.</t>
    <phoneticPr fontId="6"/>
  </si>
  <si>
    <t xml:space="preserve">Customer : ROYAL COSMETICS Co.,Ltd.     </t>
  </si>
  <si>
    <t>119590 Moscow Mosfilmovskaya Street 70-6 Russian Federation</t>
    <phoneticPr fontId="5"/>
  </si>
  <si>
    <t>Delivery: KS EURASIA CO.,LTD.</t>
    <phoneticPr fontId="5"/>
  </si>
  <si>
    <t>C/ No.</t>
    <phoneticPr fontId="6"/>
  </si>
  <si>
    <t>(BOX. No.)</t>
    <phoneticPr fontId="6"/>
  </si>
  <si>
    <t>Case</t>
  </si>
  <si>
    <t>Q'ty</t>
    <phoneticPr fontId="5"/>
  </si>
  <si>
    <t>Наименование ДС англ</t>
    <phoneticPr fontId="5"/>
  </si>
  <si>
    <t>Наименование ДС рус</t>
    <phoneticPr fontId="5"/>
  </si>
  <si>
    <t>Contents</t>
    <phoneticPr fontId="5"/>
  </si>
  <si>
    <t>Measurement</t>
  </si>
  <si>
    <t>Net Weight(kg)</t>
  </si>
  <si>
    <t>Gross Weight</t>
  </si>
  <si>
    <t>Цена за шт</t>
    <phoneticPr fontId="5"/>
  </si>
  <si>
    <t>Цена TTL</t>
    <phoneticPr fontId="5"/>
  </si>
  <si>
    <t>Total</t>
    <phoneticPr fontId="5"/>
  </si>
  <si>
    <t>Артикула</t>
    <phoneticPr fontId="5"/>
  </si>
  <si>
    <t>TTL N/W</t>
    <phoneticPr fontId="6"/>
  </si>
  <si>
    <t>AISHODO</t>
  </si>
  <si>
    <r>
      <t>From</t>
    </r>
    <r>
      <rPr>
        <sz val="12"/>
        <rFont val="ＭＳ Ｐゴシック"/>
        <family val="3"/>
        <charset val="128"/>
      </rPr>
      <t>：</t>
    </r>
  </si>
  <si>
    <r>
      <t>Country of Origin</t>
    </r>
    <r>
      <rPr>
        <sz val="12"/>
        <rFont val="Yu Mincho"/>
        <family val="1"/>
        <charset val="128"/>
      </rPr>
      <t>：　</t>
    </r>
  </si>
  <si>
    <t xml:space="preserve">  Sub Total 2</t>
  </si>
  <si>
    <t>TOTAL</t>
  </si>
  <si>
    <t>TOTAL</t>
    <phoneticPr fontId="5"/>
  </si>
  <si>
    <t>Sendai-shi, Miyagi 980-0065, Japan</t>
    <phoneticPr fontId="6"/>
  </si>
  <si>
    <t>INV1</t>
    <phoneticPr fontId="5"/>
  </si>
  <si>
    <t>TESTER1</t>
    <phoneticPr fontId="5"/>
  </si>
  <si>
    <t>INV NW</t>
    <phoneticPr fontId="5"/>
  </si>
  <si>
    <t>PL NW</t>
    <phoneticPr fontId="5"/>
  </si>
  <si>
    <t>INV2</t>
    <phoneticPr fontId="5"/>
  </si>
  <si>
    <t>TESTER2</t>
    <phoneticPr fontId="5"/>
  </si>
  <si>
    <t>INV3</t>
    <phoneticPr fontId="5"/>
  </si>
  <si>
    <t>TESTER3</t>
    <phoneticPr fontId="5"/>
  </si>
  <si>
    <t>RELENT</t>
    <phoneticPr fontId="5"/>
  </si>
  <si>
    <t>CBON</t>
    <phoneticPr fontId="5"/>
  </si>
  <si>
    <t>LAPIDEM</t>
    <phoneticPr fontId="5"/>
  </si>
  <si>
    <r>
      <rPr>
        <b/>
        <sz val="8"/>
        <rFont val="ＭＳ 明朝"/>
        <family val="1"/>
        <charset val="128"/>
      </rPr>
      <t>箱番号</t>
    </r>
  </si>
  <si>
    <r>
      <rPr>
        <b/>
        <sz val="8"/>
        <rFont val="ＭＳ 明朝"/>
        <family val="1"/>
        <charset val="128"/>
      </rPr>
      <t>箱数</t>
    </r>
  </si>
  <si>
    <r>
      <t>1</t>
    </r>
    <r>
      <rPr>
        <b/>
        <sz val="8"/>
        <rFont val="ＭＳ 明朝"/>
        <family val="1"/>
        <charset val="128"/>
      </rPr>
      <t>箱入数</t>
    </r>
    <r>
      <rPr>
        <b/>
        <sz val="8"/>
        <rFont val="Times New Roman"/>
        <family val="1"/>
        <charset val="204"/>
      </rPr>
      <t>(</t>
    </r>
    <r>
      <rPr>
        <b/>
        <sz val="8"/>
        <rFont val="ＭＳ 明朝"/>
        <family val="1"/>
        <charset val="128"/>
      </rPr>
      <t>総数）</t>
    </r>
  </si>
  <si>
    <r>
      <rPr>
        <b/>
        <sz val="8"/>
        <rFont val="ＭＳ 明朝"/>
        <family val="1"/>
        <charset val="128"/>
      </rPr>
      <t>梱包サイズ</t>
    </r>
    <r>
      <rPr>
        <b/>
        <sz val="8"/>
        <rFont val="Times New Roman"/>
        <family val="1"/>
        <charset val="204"/>
      </rPr>
      <t>(</t>
    </r>
    <r>
      <rPr>
        <b/>
        <sz val="8"/>
        <rFont val="ＭＳ 明朝"/>
        <family val="1"/>
        <charset val="128"/>
      </rPr>
      <t>Ｍ</t>
    </r>
    <r>
      <rPr>
        <b/>
        <sz val="8"/>
        <rFont val="Times New Roman"/>
        <family val="1"/>
        <charset val="204"/>
      </rPr>
      <t>3</t>
    </r>
    <r>
      <rPr>
        <b/>
        <sz val="8"/>
        <rFont val="ＭＳ 明朝"/>
        <family val="1"/>
        <charset val="128"/>
      </rPr>
      <t>）</t>
    </r>
  </si>
  <si>
    <r>
      <rPr>
        <b/>
        <sz val="8"/>
        <rFont val="ＭＳ 明朝"/>
        <family val="1"/>
        <charset val="128"/>
      </rPr>
      <t>ネット重量</t>
    </r>
    <r>
      <rPr>
        <b/>
        <sz val="8"/>
        <rFont val="Times New Roman"/>
        <family val="1"/>
        <charset val="204"/>
      </rPr>
      <t>(kg)</t>
    </r>
  </si>
  <si>
    <r>
      <rPr>
        <b/>
        <sz val="8"/>
        <rFont val="ＭＳ 明朝"/>
        <family val="1"/>
        <charset val="128"/>
      </rPr>
      <t>総重量</t>
    </r>
    <r>
      <rPr>
        <b/>
        <sz val="8"/>
        <rFont val="Times New Roman"/>
        <family val="1"/>
        <charset val="204"/>
      </rPr>
      <t>(kg)</t>
    </r>
  </si>
  <si>
    <t>AFURA</t>
    <phoneticPr fontId="5"/>
  </si>
  <si>
    <t>TESTERS</t>
    <phoneticPr fontId="5"/>
  </si>
  <si>
    <r>
      <rPr>
        <b/>
        <sz val="8"/>
        <rFont val="ＭＳ 明朝"/>
        <family val="1"/>
        <charset val="128"/>
      </rPr>
      <t>梱包サイズ</t>
    </r>
    <r>
      <rPr>
        <b/>
        <sz val="8"/>
        <rFont val="Times New Roman"/>
        <family val="1"/>
        <charset val="204"/>
      </rPr>
      <t>(</t>
    </r>
    <r>
      <rPr>
        <b/>
        <sz val="8"/>
        <rFont val="ＭＳ 明朝"/>
        <family val="1"/>
        <charset val="128"/>
      </rPr>
      <t>Ｍ</t>
    </r>
    <r>
      <rPr>
        <b/>
        <sz val="8"/>
        <rFont val="Times New Roman"/>
        <family val="1"/>
        <charset val="204"/>
      </rPr>
      <t>3</t>
    </r>
    <r>
      <rPr>
        <b/>
        <sz val="8"/>
        <rFont val="ＭＳ 明朝"/>
        <family val="1"/>
        <charset val="128"/>
      </rPr>
      <t>）</t>
    </r>
    <phoneticPr fontId="5"/>
  </si>
  <si>
    <t>DD</t>
    <phoneticPr fontId="5"/>
  </si>
  <si>
    <t>COCOCHI</t>
    <phoneticPr fontId="5"/>
  </si>
  <si>
    <t>EVLISS</t>
    <phoneticPr fontId="5"/>
  </si>
  <si>
    <t>Mccoy</t>
    <phoneticPr fontId="5"/>
  </si>
  <si>
    <r>
      <t xml:space="preserve">   Sub Total </t>
    </r>
    <r>
      <rPr>
        <b/>
        <sz val="12"/>
        <rFont val="Segoe UI Symbol"/>
        <family val="1"/>
      </rPr>
      <t>④</t>
    </r>
    <phoneticPr fontId="5"/>
  </si>
  <si>
    <r>
      <t xml:space="preserve">  Sub Total </t>
    </r>
    <r>
      <rPr>
        <b/>
        <sz val="8"/>
        <rFont val="BIZ UDMincho Medium"/>
        <family val="1"/>
        <charset val="128"/>
      </rPr>
      <t>１</t>
    </r>
    <phoneticPr fontId="5"/>
  </si>
  <si>
    <t>LUXCES</t>
  </si>
  <si>
    <t>BEAUTY GARAGE</t>
  </si>
  <si>
    <t>FOB</t>
    <phoneticPr fontId="5"/>
  </si>
  <si>
    <r>
      <t>INV.NO.</t>
    </r>
    <r>
      <rPr>
        <sz val="7"/>
        <rFont val="Arial Unicode MS"/>
        <family val="3"/>
      </rPr>
      <t>：</t>
    </r>
  </si>
  <si>
    <r>
      <t>TEL</t>
    </r>
    <r>
      <rPr>
        <sz val="12"/>
        <rFont val="Times New Roman"/>
        <family val="1"/>
      </rPr>
      <t>：</t>
    </r>
  </si>
  <si>
    <t>8-925-505-3799</t>
  </si>
  <si>
    <r>
      <t>TEL</t>
    </r>
    <r>
      <rPr>
        <sz val="12"/>
        <rFont val="ＭＳ Ｐゴシック"/>
        <family val="3"/>
        <charset val="128"/>
      </rPr>
      <t>：</t>
    </r>
    <r>
      <rPr>
        <sz val="12"/>
        <rFont val="Times New Roman"/>
        <family val="1"/>
        <charset val="204"/>
      </rPr>
      <t xml:space="preserve"> +81-22-217-6841</t>
    </r>
  </si>
  <si>
    <r>
      <rPr>
        <sz val="12"/>
        <rFont val="Yu Mincho"/>
        <family val="1"/>
        <charset val="128"/>
      </rPr>
      <t>　</t>
    </r>
    <r>
      <rPr>
        <sz val="12"/>
        <rFont val="Times New Roman"/>
        <family val="1"/>
        <charset val="204"/>
      </rPr>
      <t>JAPAN</t>
    </r>
  </si>
  <si>
    <r>
      <t>To</t>
    </r>
    <r>
      <rPr>
        <sz val="12"/>
        <rFont val="Arial Unicode MS"/>
        <family val="3"/>
      </rPr>
      <t>　　：</t>
    </r>
    <r>
      <rPr>
        <sz val="12"/>
        <rFont val="Times New Roman"/>
        <family val="1"/>
        <charset val="204"/>
      </rPr>
      <t xml:space="preserve">  VLADIVOSTOK,</t>
    </r>
    <r>
      <rPr>
        <sz val="12"/>
        <rFont val="Arial Unicode MS"/>
        <family val="3"/>
      </rPr>
      <t>　</t>
    </r>
    <r>
      <rPr>
        <sz val="12"/>
        <rFont val="Times New Roman"/>
        <family val="1"/>
        <charset val="204"/>
      </rPr>
      <t>RUSSIA</t>
    </r>
  </si>
  <si>
    <r>
      <t>FOB (N.C.V</t>
    </r>
    <r>
      <rPr>
        <b/>
        <sz val="11"/>
        <rFont val="BIZ UDMincho Medium"/>
        <family val="1"/>
        <charset val="128"/>
      </rPr>
      <t>）</t>
    </r>
  </si>
  <si>
    <t>250701-MOS</t>
    <phoneticPr fontId="6"/>
  </si>
  <si>
    <t>ELEGADOLL</t>
  </si>
  <si>
    <t>MAYURI</t>
  </si>
  <si>
    <t>DIME HEALTH CARE</t>
  </si>
  <si>
    <t>COSMEPRO</t>
  </si>
  <si>
    <t>Luxces</t>
  </si>
  <si>
    <t>Esthe Pro Labo</t>
  </si>
  <si>
    <t>ATMORE</t>
  </si>
  <si>
    <t>ESTLABO</t>
  </si>
  <si>
    <t>AFURA</t>
  </si>
  <si>
    <t>PECLIA</t>
  </si>
  <si>
    <t>LEJEU</t>
  </si>
  <si>
    <t>HIMELABO</t>
  </si>
  <si>
    <t>Dr.MEDION</t>
  </si>
  <si>
    <t>Evliss</t>
  </si>
  <si>
    <t>PURE BIO</t>
  </si>
  <si>
    <t>DIAMANTE</t>
  </si>
  <si>
    <t>250701-MOS</t>
  </si>
  <si>
    <t>FLOUVEIL</t>
  </si>
  <si>
    <t>MEROS</t>
  </si>
  <si>
    <t>COCOCHI</t>
  </si>
  <si>
    <t>MEDION</t>
  </si>
  <si>
    <t>EVLISS</t>
  </si>
  <si>
    <t>PROLABO</t>
  </si>
  <si>
    <t>cocochi</t>
  </si>
  <si>
    <t>Pure bio</t>
  </si>
  <si>
    <t>GLOW</t>
  </si>
  <si>
    <t>GARAGE</t>
  </si>
  <si>
    <t>Dime Health</t>
  </si>
  <si>
    <t>ROSY</t>
  </si>
  <si>
    <t xml:space="preserve">   Sub Total ①</t>
  </si>
  <si>
    <r>
      <t>INV.NO.</t>
    </r>
    <r>
      <rPr>
        <sz val="9"/>
        <rFont val="Arial Unicode MS"/>
        <family val="3"/>
      </rPr>
      <t>：</t>
    </r>
  </si>
  <si>
    <r>
      <t xml:space="preserve">   Sub Total </t>
    </r>
    <r>
      <rPr>
        <b/>
        <sz val="12"/>
        <rFont val="Segoe UI Symbol"/>
        <family val="1"/>
      </rPr>
      <t>②</t>
    </r>
  </si>
  <si>
    <r>
      <t xml:space="preserve">   Sub Total </t>
    </r>
    <r>
      <rPr>
        <b/>
        <sz val="12"/>
        <rFont val="Segoe UI Symbol"/>
        <family val="1"/>
      </rPr>
      <t>③</t>
    </r>
  </si>
  <si>
    <t>Производ В ДС</t>
  </si>
  <si>
    <t>Проивзод В ДС</t>
  </si>
  <si>
    <t>Производ в ДС</t>
  </si>
  <si>
    <r>
      <t>Восстанавливающая маска-кондиционер для кожи головы и воло LUX01
Пакинг 3 строка 43_</t>
    </r>
    <r>
      <rPr>
        <sz val="10"/>
        <color rgb="FFFF0000"/>
        <rFont val="ＭＳ Ｐゴシック"/>
        <family val="2"/>
        <charset val="204"/>
        <scheme val="minor"/>
      </rPr>
      <t>НАНЕСЕН срок 04.03.2025-03.03.28</t>
    </r>
  </si>
  <si>
    <r>
      <t>Демакияжный крем для лица Ла Серарл Дореор / La Cerarl Doreor Cleansing B5457RP270/1шт/пакинг 1 строка 62_</t>
    </r>
    <r>
      <rPr>
        <sz val="11"/>
        <color rgb="FFFF0000"/>
        <rFont val="Arial"/>
        <family val="2"/>
        <charset val="204"/>
      </rPr>
      <t>НАНЕСЕН_</t>
    </r>
    <r>
      <rPr>
        <sz val="11"/>
        <color rgb="FF181F38"/>
        <rFont val="Arial"/>
        <family val="2"/>
        <charset val="204"/>
      </rPr>
      <t xml:space="preserve"> </t>
    </r>
    <r>
      <rPr>
        <sz val="11"/>
        <color rgb="FFFF0000"/>
        <rFont val="Arial"/>
        <family val="2"/>
        <charset val="204"/>
      </rPr>
      <t>СРОК 06/02/25-05/02/28</t>
    </r>
  </si>
  <si>
    <r>
      <t> Демакияжный крем для лица Ёкиби / Yokibi Essence Cleansing A2800RP/1шт/пакинг 1 строка 53</t>
    </r>
    <r>
      <rPr>
        <sz val="11"/>
        <color rgb="FFFF0000"/>
        <rFont val="Times New Roman"/>
        <family val="1"/>
        <charset val="204"/>
      </rPr>
      <t>_НАНЕСЕН_ СРОК 02/03/25-01/03/28</t>
    </r>
  </si>
  <si>
    <r>
      <t>Relent YOKIBI Essence Wash.Эссенция-пенка для умывания Ёкиби.U0161R/18 шт/пакинг 1 строка 21, U0161R/30шт/пакинг 1 строка 19 _</t>
    </r>
    <r>
      <rPr>
        <sz val="11"/>
        <color rgb="FFFF0000"/>
        <rFont val="ＭＳ Ｐゴシック"/>
        <family val="2"/>
        <charset val="204"/>
        <scheme val="minor"/>
      </rPr>
      <t>НАНЕСЕН_ СРОК 02/01/2025-01/01/2028</t>
    </r>
  </si>
  <si>
    <r>
      <t xml:space="preserve">Mediplorer Cleansing balm . Очищающий бальзам для лица Mediplorer MEDI01/24 шт/пакинг 3 строка 16 </t>
    </r>
    <r>
      <rPr>
        <sz val="11"/>
        <color rgb="FFFF0000"/>
        <rFont val="ＭＳ Ｐゴシック"/>
        <family val="2"/>
        <charset val="204"/>
        <scheme val="minor"/>
      </rPr>
      <t>НАНЕСЕН_ СРОК 06/12/24-05/12/27</t>
    </r>
  </si>
  <si>
    <r>
      <t xml:space="preserve">Ability Treatment Masser A0001801/30 шт/пакинг 1 строка 76 </t>
    </r>
    <r>
      <rPr>
        <sz val="11"/>
        <color rgb="FFFF0000"/>
        <rFont val="ＭＳ Ｐゴシック"/>
        <family val="2"/>
        <charset val="204"/>
        <scheme val="minor"/>
      </rPr>
      <t xml:space="preserve"> _ НАНЕСЕН_срок 29.06.24-30.06.27 </t>
    </r>
  </si>
  <si>
    <r>
      <t xml:space="preserve">NON F SKINCARE CLEANSING /Демакияжный лифтинговый гельдля лица  NON F MC38/24 шт/пакинг 3 строка 38 _ </t>
    </r>
    <r>
      <rPr>
        <sz val="11"/>
        <color rgb="FFFF0000"/>
        <rFont val="ＭＳ Ｐゴシック"/>
        <family val="2"/>
        <charset val="204"/>
        <scheme val="minor"/>
      </rPr>
      <t>НАНЕСЕН_срок 29.01.2025-30.01.2028</t>
    </r>
  </si>
  <si>
    <r>
      <t xml:space="preserve"> McCELLRIE CLEANSING GEL . Демакияжный гель МакСелри МакКой MC01/24 шт/пакинг 3 строка 24 </t>
    </r>
    <r>
      <rPr>
        <sz val="11"/>
        <color rgb="FFFF0000"/>
        <rFont val="ＭＳ Ｐゴシック"/>
        <family val="2"/>
        <charset val="204"/>
        <scheme val="minor"/>
      </rPr>
      <t>НАНЕСЕН_срок 06.02.2025-05.02.2028</t>
    </r>
  </si>
  <si>
    <r>
      <t xml:space="preserve">Esthe Pro Labo GROWCEL SHAMPOO GRAN PRO 60шт EPL01
Пакинг 3 строка 47_ </t>
    </r>
    <r>
      <rPr>
        <sz val="11"/>
        <color rgb="FFFF0000"/>
        <rFont val="ＭＳ Ｐゴシック"/>
        <family val="2"/>
        <charset val="204"/>
        <scheme val="minor"/>
      </rPr>
      <t>Нанесен_сроки 28.12.2024-27.12.2027</t>
    </r>
  </si>
  <si>
    <r>
      <t xml:space="preserve">CBON FACIALIST ADVANCED RUBY MASSER. Антивозрастной рубиновый демакияжный массажный крем Фшиалист CBON. A0001119/30шт/пакинг 1 строка 85 </t>
    </r>
    <r>
      <rPr>
        <sz val="11"/>
        <color rgb="FFFF0000"/>
        <rFont val="ＭＳ Ｐゴシック"/>
        <family val="2"/>
        <charset val="204"/>
        <scheme val="minor"/>
      </rPr>
      <t>НАНЕСЕН СРОК 02.11.24- 01.11.27</t>
    </r>
  </si>
  <si>
    <r>
      <t xml:space="preserve">Esthe Pro Labo GROWCEL BODY SOAP GRAN PRO. EPL04 60шт
Пакинг 3 строка 49 </t>
    </r>
    <r>
      <rPr>
        <sz val="11"/>
        <color rgb="FFFF0000"/>
        <rFont val="ＭＳ Ｐゴシック"/>
        <family val="2"/>
        <charset val="204"/>
        <scheme val="minor"/>
      </rPr>
      <t>НАНЕСЕН СРОК 02.12.2024- 01.12.27</t>
    </r>
  </si>
  <si>
    <r>
      <t xml:space="preserve">CBON FACIALIST CLEAR CLAY WASH. Пенка на основе глины Фэшиалист CBON A0001122
Пакинг 1 строка 84 </t>
    </r>
    <r>
      <rPr>
        <sz val="10"/>
        <color rgb="FFFF0000"/>
        <rFont val="Times New Roman"/>
        <family val="1"/>
        <charset val="204"/>
      </rPr>
      <t>НАНЕСЕН</t>
    </r>
    <r>
      <rPr>
        <sz val="10"/>
        <rFont val="Times New Roman"/>
        <family val="1"/>
        <charset val="204"/>
      </rPr>
      <t xml:space="preserve"> </t>
    </r>
    <r>
      <rPr>
        <sz val="10"/>
        <color rgb="FFFF0000"/>
        <rFont val="Times New Roman"/>
        <family val="1"/>
        <charset val="204"/>
      </rPr>
      <t>срок 04.10.2024-03.10.2027</t>
    </r>
  </si>
  <si>
    <r>
      <t xml:space="preserve">Facialist White Clear Wash A0001015
Пакинг 1 строка 81 </t>
    </r>
    <r>
      <rPr>
        <sz val="11"/>
        <color rgb="FFFF0000"/>
        <rFont val="ＭＳ Ｐゴシック"/>
        <family val="2"/>
        <charset val="204"/>
        <scheme val="minor"/>
      </rPr>
      <t xml:space="preserve">НАНЕСЕН срок 30.01.2024-29.01.2027 </t>
    </r>
    <r>
      <rPr>
        <b/>
        <i/>
        <u/>
        <sz val="11"/>
        <color theme="7" tint="-0.249977111117893"/>
        <rFont val="ＭＳ Ｐゴシック"/>
        <family val="2"/>
        <charset val="204"/>
        <scheme val="minor"/>
      </rPr>
      <t>(СВЕРИТЬ С ЭТИКЕТКОЙ , КОГДА ПРИЕДЕТ)</t>
    </r>
  </si>
  <si>
    <r>
      <t xml:space="preserve">DD Perfect Cleansing soap GL16
Пакинг 3 строка 59 </t>
    </r>
    <r>
      <rPr>
        <sz val="11"/>
        <color rgb="FFFF0000"/>
        <rFont val="Arial"/>
        <family val="2"/>
        <charset val="204"/>
      </rPr>
      <t>НАНЕСЕН срок 04.05.2025-03.05.2028</t>
    </r>
  </si>
  <si>
    <r>
      <t xml:space="preserve">Esthe Pro Labo GROWCEL TREATMENT GRAN PRO. EPL02/60 шт/пакинг 3 строка 48 </t>
    </r>
    <r>
      <rPr>
        <sz val="11"/>
        <color rgb="FFFF0000"/>
        <rFont val="ＭＳ Ｐゴシック"/>
        <family val="2"/>
        <charset val="204"/>
        <scheme val="minor"/>
      </rPr>
      <t>НАНЕСЕН СРОК 28.12.24- 27.12.27</t>
    </r>
  </si>
  <si>
    <r>
      <t>LUXCES RES-Q Precious Shampoo LUX04
Пакинг 3 строка 41/42</t>
    </r>
    <r>
      <rPr>
        <sz val="10"/>
        <color rgb="FFFF0000"/>
        <rFont val="ＭＳ Ｐゴシック"/>
        <family val="2"/>
        <charset val="204"/>
        <scheme val="minor"/>
      </rPr>
      <t>_НАНЕСЕН срок 03.04.2025-02.03.28</t>
    </r>
  </si>
  <si>
    <r>
      <t xml:space="preserve">CBON FACIALIST SHINY WHIP WASH A0001123
Пакинг 1 строка 83 </t>
    </r>
    <r>
      <rPr>
        <sz val="11"/>
        <color rgb="FFFF0000"/>
        <rFont val="ＭＳ Ｐゴシック"/>
        <family val="2"/>
        <charset val="204"/>
        <scheme val="minor"/>
      </rPr>
      <t>НАНЕСЕН срок 02.12.2024-01.12.27</t>
    </r>
  </si>
  <si>
    <r>
      <t xml:space="preserve">Ability Clear Wash A0001802
Пакинг 1 строка 80 </t>
    </r>
    <r>
      <rPr>
        <sz val="11"/>
        <color rgb="FFFF0000"/>
        <rFont val="Arial"/>
        <family val="2"/>
        <charset val="204"/>
      </rPr>
      <t>НАНЕСЕН срок 02.05.2024-01.05.27</t>
    </r>
    <r>
      <rPr>
        <i/>
        <sz val="11"/>
        <color rgb="FF7030A0"/>
        <rFont val="Arial"/>
        <family val="2"/>
        <charset val="204"/>
      </rPr>
      <t xml:space="preserve"> /УТОЧНИТЬ ДАТУ НА ТОВАРЕ ПОСЛЕ ПОСТАВКИ)</t>
    </r>
  </si>
  <si>
    <r>
      <t>La Ceral Doreor Wash B5458RP270
Пакинг 1 строка 63</t>
    </r>
    <r>
      <rPr>
        <sz val="11"/>
        <color rgb="FFFF0000"/>
        <rFont val="ＭＳ Ｐゴシック"/>
        <family val="2"/>
        <charset val="204"/>
        <scheme val="minor"/>
      </rPr>
      <t xml:space="preserve"> НАНЕСЕН срок 22.04.2025-21.04.28</t>
    </r>
  </si>
  <si>
    <r>
      <t xml:space="preserve">La Cerarl Doreor Wash B5358R
Пакинг 1 строка 14/16 </t>
    </r>
    <r>
      <rPr>
        <sz val="11"/>
        <color rgb="FFFF0000"/>
        <rFont val="Arial"/>
        <family val="2"/>
        <charset val="204"/>
      </rPr>
      <t>НАНЕСЕН срок 15.05.2025-14.05.28</t>
    </r>
  </si>
  <si>
    <r>
      <t xml:space="preserve">La Cerarl Doreor Cleansing B5357R
Пакинг 1 строка 34 </t>
    </r>
    <r>
      <rPr>
        <sz val="11"/>
        <color rgb="FFFF0000"/>
        <rFont val="ＭＳ Ｐゴシック"/>
        <family val="2"/>
        <charset val="204"/>
        <scheme val="minor"/>
      </rPr>
      <t xml:space="preserve">_НАНЕСЕН_ СРОК 10/02/2025-09/02/28  </t>
    </r>
  </si>
  <si>
    <r>
      <t xml:space="preserve">Medicated DAISHINRIN Daishinr 0013F
Пакинг 1 строка 13 </t>
    </r>
    <r>
      <rPr>
        <sz val="11"/>
        <color rgb="FFFF0000"/>
        <rFont val="ＭＳ Ｐゴシック"/>
        <family val="2"/>
        <charset val="204"/>
        <scheme val="minor"/>
      </rPr>
      <t xml:space="preserve">_НАНЕСЕН_ СРОК 26/02/2025-25/02/28  </t>
    </r>
  </si>
  <si>
    <r>
      <t xml:space="preserve">PROFESSIONAL AMINO SEAWEED SHAMPOO AMS01
Пакинг 2 строка 31 </t>
    </r>
    <r>
      <rPr>
        <sz val="11"/>
        <color rgb="FFFF0000"/>
        <rFont val="Arial"/>
        <family val="2"/>
        <charset val="204"/>
      </rPr>
      <t>Нанесен_сроки 07.01.2025-06.01.2028</t>
    </r>
  </si>
  <si>
    <r>
      <t xml:space="preserve">PROFESSIONAL AMINO CLAY HAIR PACK AM03
Пакинг 2 строка 30 </t>
    </r>
    <r>
      <rPr>
        <sz val="11"/>
        <color rgb="FFFF0000"/>
        <rFont val="ＭＳ Ｐゴシック"/>
        <family val="2"/>
        <charset val="204"/>
        <scheme val="minor"/>
      </rPr>
      <t>Нанесен_сроки 07.03.2025-06.03.2028</t>
    </r>
  </si>
  <si>
    <r>
      <t xml:space="preserve">Lejeu EYE LASH SERUM LJ01
Пакинг 2 строка 69 </t>
    </r>
    <r>
      <rPr>
        <sz val="11"/>
        <color rgb="FFFF0000"/>
        <rFont val="Arial"/>
        <family val="2"/>
        <charset val="204"/>
      </rPr>
      <t>Нанесен_сроки 23.05.2025-22.05.2028</t>
    </r>
  </si>
  <si>
    <r>
      <t xml:space="preserve">EST LABO CLEANSING FOAM EL EST33
Пакинг 2 строка 49  </t>
    </r>
    <r>
      <rPr>
        <sz val="11"/>
        <color rgb="FFFF0000"/>
        <rFont val="Arial"/>
        <family val="2"/>
        <charset val="204"/>
      </rPr>
      <t>Нанесен_сроки 03.03.2025-02.03.2028</t>
    </r>
  </si>
  <si>
    <r>
      <t xml:space="preserve">Premium Fruit Sorbet Body Massage Salt Raspberry CP0005
Пакинг 2 строка 58 </t>
    </r>
    <r>
      <rPr>
        <sz val="11"/>
        <color rgb="FFFF0000"/>
        <rFont val="ＭＳ Ｐゴシック"/>
        <family val="2"/>
        <charset val="204"/>
        <scheme val="minor"/>
      </rPr>
      <t>НАНЕСЕН 03.10.2024-02.10.2027</t>
    </r>
  </si>
  <si>
    <r>
      <t xml:space="preserve">Lapidem PRO RITUAL Dewy Jelly Scrub. 80ml  LP178
Пакинг 2 строка 32 </t>
    </r>
    <r>
      <rPr>
        <sz val="11"/>
        <color rgb="FFFF0000"/>
        <rFont val="ＭＳ Ｐゴシック"/>
        <family val="2"/>
        <charset val="204"/>
        <scheme val="minor"/>
      </rPr>
      <t>НАНЕСЕН 30.12.2024-29.12.2027</t>
    </r>
  </si>
  <si>
    <r>
      <t xml:space="preserve">Skin Peel Bar “Black1 104004S
Пакинг 2 строка 21 </t>
    </r>
    <r>
      <rPr>
        <sz val="11"/>
        <color rgb="FFFF0000"/>
        <rFont val="Arial"/>
        <family val="2"/>
        <charset val="204"/>
      </rPr>
      <t>Нанесен_сроки 17.11.2024-16.11.2027</t>
    </r>
  </si>
  <si>
    <r>
      <t>Skin Peel Bar “Black” 104004
Пакинг 2 строка 17</t>
    </r>
    <r>
      <rPr>
        <sz val="11"/>
        <color rgb="FFFF0000"/>
        <rFont val="ＭＳ Ｐゴシック"/>
        <family val="2"/>
        <charset val="204"/>
        <scheme val="minor"/>
      </rPr>
      <t xml:space="preserve"> Нанесен_сроки 20.11.2024-19.11.2027</t>
    </r>
  </si>
  <si>
    <r>
      <t xml:space="preserve">Skin Peel Bar “Red”  103014S
Пакинг 2 строка 20 </t>
    </r>
    <r>
      <rPr>
        <sz val="11"/>
        <color rgb="FFFF0000"/>
        <rFont val="Arial"/>
        <family val="2"/>
        <charset val="204"/>
      </rPr>
      <t>Нанесен_сроки 19.11.2024-18.11.2027</t>
    </r>
  </si>
  <si>
    <r>
      <t xml:space="preserve">Skin Peel Bar “Green1  103007S
Пакинг 2 строка 19 </t>
    </r>
    <r>
      <rPr>
        <sz val="11"/>
        <color rgb="FFFF0000"/>
        <rFont val="Arial"/>
        <family val="2"/>
        <charset val="204"/>
      </rPr>
      <t>Нанесен_сроки 05.11.2024-06.11.2027</t>
    </r>
  </si>
  <si>
    <r>
      <t xml:space="preserve">Skin Peel Bar «Blue»  102994S
Пакинг 2 строка 18 </t>
    </r>
    <r>
      <rPr>
        <sz val="11"/>
        <color rgb="FFFF0000"/>
        <rFont val="ＭＳ Ｐゴシック"/>
        <family val="2"/>
        <charset val="204"/>
        <scheme val="minor"/>
      </rPr>
      <t>Нанесен_сроки 25.11.2024-24.11.2027</t>
    </r>
  </si>
  <si>
    <r>
      <t xml:space="preserve">Washing soap H0019L
Пакинг 2 строка 14 </t>
    </r>
    <r>
      <rPr>
        <sz val="11"/>
        <color rgb="FFFF0000"/>
        <rFont val="Arial"/>
        <family val="2"/>
        <charset val="204"/>
      </rPr>
      <t>Нанесен_сроки 02.11.2024-01.11.2027</t>
    </r>
  </si>
  <si>
    <r>
      <t xml:space="preserve">Skin Peel Bar “Green” 103007
Пакинг 2 строка 16 </t>
    </r>
    <r>
      <rPr>
        <sz val="11"/>
        <color rgb="FFFF0000"/>
        <rFont val="ＭＳ Ｐゴシック"/>
        <family val="2"/>
        <charset val="204"/>
        <scheme val="minor"/>
      </rPr>
      <t>Нанесен_сроки 28.11.2024-27.11.2027</t>
    </r>
  </si>
  <si>
    <t>DD Perfect Towel
Пакинг 3 строка 54 ПОЛОТЕНЦА 480шт</t>
  </si>
  <si>
    <r>
      <t xml:space="preserve">EST LABO CLEANSING FOAM EST07
Пакинг 2 строка 54 </t>
    </r>
    <r>
      <rPr>
        <sz val="10"/>
        <color rgb="FFFF0000"/>
        <rFont val="Times New Roman"/>
        <family val="1"/>
        <charset val="204"/>
      </rPr>
      <t xml:space="preserve">_НАНЕСЕН срок 03.01.25 -02.01.2028 </t>
    </r>
  </si>
  <si>
    <r>
      <t xml:space="preserve">NON F SKINCARE WASH  MC39
Пакинг 3 строка 25 </t>
    </r>
    <r>
      <rPr>
        <sz val="11"/>
        <color rgb="FFFF0000"/>
        <rFont val="ＭＳ Ｐゴシック"/>
        <family val="2"/>
        <charset val="204"/>
        <scheme val="minor"/>
      </rPr>
      <t>КАРТОЧКА НА МОДЕРАЦИИ  срок 30.03.2025-29.03.2028</t>
    </r>
  </si>
  <si>
    <t>Case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</si>
</sst>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-* #,##0.00_-;\-* #,##0.00_-;_-* &quot;-&quot;??_-;_-@_-"/>
    <numFmt numFmtId="177" formatCode="_-* #,##0_-;\-* #,##0_-;_-* \-_-;_-@_-"/>
    <numFmt numFmtId="178" formatCode="\¥#,##0;[Red]&quot;¥-&quot;#,##0"/>
    <numFmt numFmtId="179" formatCode="&quot;¥&quot;#,##0_);[Red]\(&quot;¥&quot;#,##0\)"/>
    <numFmt numFmtId="180" formatCode="[$-409]mmmm\ d\,\ yyyy;@"/>
    <numFmt numFmtId="181" formatCode="_ * #,##0_ ;_ * \-#,##0_ ;_ * \-_ ;_ @_ "/>
    <numFmt numFmtId="182" formatCode="_-&quot;L. &quot;* #,##0_-;&quot;-L. &quot;* #,##0_-;_-&quot;L. &quot;* \-_-;_-@_-"/>
    <numFmt numFmtId="183" formatCode="0_);[Red]\(0\)"/>
    <numFmt numFmtId="184" formatCode="0.000"/>
    <numFmt numFmtId="185" formatCode="&quot;¥&quot;#,##0;[Red]&quot;¥-&quot;#,##0"/>
    <numFmt numFmtId="186" formatCode="#,##0_ ;\-#,##0\ "/>
    <numFmt numFmtId="187" formatCode="0.00_);[Red]\(0.00\)"/>
    <numFmt numFmtId="188" formatCode="\(#,###\)"/>
    <numFmt numFmtId="189" formatCode="_-* #,##0.000_-;\-* #,##0.000_-;_-* \-_-;_-@_-"/>
    <numFmt numFmtId="190" formatCode="#,##0.000_);[Red]\(#,##0.000\)"/>
    <numFmt numFmtId="191" formatCode="0.000_);[Red]\(0.000\)"/>
    <numFmt numFmtId="192" formatCode="_-[$¥-411]* #,##0_-;\-[$¥-411]* #,##0_-;_-[$¥-411]* &quot;-&quot;??_-;_-@_-"/>
    <numFmt numFmtId="193" formatCode="_-* #,##0.000\ _₽_-;\-* #,##0.000\ _₽_-;_-* &quot;-&quot;???\ _₽_-;_-@_-"/>
    <numFmt numFmtId="194" formatCode="0.000_ "/>
    <numFmt numFmtId="195" formatCode="_-* #,##0.00\ _¥_-;\-* #,##0.00\ _¥_-;_-* &quot;-&quot;??\ _¥_-;_-@_-"/>
    <numFmt numFmtId="196" formatCode="_-* #,##0.000\ _¥_-;\-* #,##0.000\ _¥_-;_-* &quot;-&quot;??\ _¥_-;_-@_-"/>
    <numFmt numFmtId="197" formatCode="0.000;[Red]0.000"/>
    <numFmt numFmtId="198" formatCode="&quot;¥&quot;#,##0.00_);[Red]\(&quot;¥&quot;#,##0.00\)"/>
    <numFmt numFmtId="199" formatCode="0.0000_);[Red]\(0.0000\)"/>
    <numFmt numFmtId="200" formatCode="&quot;¥&quot;#,##0.000_);[Red]\(&quot;¥&quot;#,##0.000\)"/>
    <numFmt numFmtId="201" formatCode="&quot;¥&quot;#,##0.0000_);[Red]\(&quot;¥&quot;#,##0.0000\)"/>
    <numFmt numFmtId="202" formatCode="_-* #,##0\ _₽_-;\-* #,##0\ _₽_-;_-* &quot;-&quot;???\ _₽_-;_-@_-"/>
    <numFmt numFmtId="203" formatCode="0.00000_);[Red]\(0.00000\)"/>
    <numFmt numFmtId="204" formatCode="0.0000%"/>
    <numFmt numFmtId="205" formatCode="0.0000_ "/>
  </numFmts>
  <fonts count="9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204"/>
      <scheme val="minor"/>
    </font>
    <font>
      <sz val="11"/>
      <color theme="1"/>
      <name val="ＭＳ Ｐゴシック"/>
      <family val="2"/>
      <charset val="204"/>
      <scheme val="minor"/>
    </font>
    <font>
      <sz val="11"/>
      <color theme="1"/>
      <name val="ＭＳ Ｐゴシック"/>
      <family val="2"/>
      <charset val="204"/>
      <scheme val="minor"/>
    </font>
    <font>
      <sz val="10"/>
      <name val="Arial Unicode MS"/>
      <family val="3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1"/>
      <charset val="204"/>
    </font>
    <font>
      <sz val="11"/>
      <color indexed="60"/>
      <name val="Calibri"/>
      <family val="2"/>
      <charset val="204"/>
    </font>
    <font>
      <sz val="10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ＭＳ ゴシック"/>
      <family val="3"/>
      <charset val="128"/>
    </font>
    <font>
      <sz val="11"/>
      <color indexed="8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11"/>
      <name val="?? ?????"/>
      <family val="3"/>
    </font>
    <font>
      <sz val="11"/>
      <color theme="1"/>
      <name val="ＭＳ Ｐゴシック"/>
      <family val="3"/>
      <charset val="128"/>
      <scheme val="minor"/>
    </font>
    <font>
      <sz val="10"/>
      <name val="Arial Unicode MS"/>
      <family val="3"/>
      <charset val="128"/>
    </font>
    <font>
      <sz val="11"/>
      <color theme="1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1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2C2D2E"/>
      <name val="Times New Roman"/>
      <family val="1"/>
      <charset val="204"/>
    </font>
    <font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Times New Roman"/>
      <family val="1"/>
      <charset val="204"/>
    </font>
    <font>
      <sz val="14"/>
      <name val="Times New Roman"/>
      <family val="1"/>
      <charset val="204"/>
    </font>
    <font>
      <sz val="17"/>
      <name val="Times New Roman"/>
      <family val="1"/>
      <charset val="204"/>
    </font>
    <font>
      <sz val="12"/>
      <name val="Times New Roman"/>
      <family val="1"/>
    </font>
    <font>
      <sz val="7"/>
      <name val="Arial Unicode MS"/>
      <family val="3"/>
    </font>
    <font>
      <sz val="12"/>
      <name val="Yu Mincho"/>
      <family val="1"/>
      <charset val="128"/>
    </font>
    <font>
      <sz val="12"/>
      <name val="ＭＳ Ｐゴシック"/>
      <family val="3"/>
      <charset val="128"/>
    </font>
    <font>
      <sz val="12"/>
      <name val="Arial Unicode MS"/>
      <family val="3"/>
    </font>
    <font>
      <sz val="12"/>
      <color theme="1"/>
      <name val="Times New Roman"/>
      <family val="1"/>
      <charset val="204"/>
    </font>
    <font>
      <b/>
      <i/>
      <sz val="3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ＭＳ 明朝"/>
      <family val="1"/>
      <charset val="128"/>
    </font>
    <font>
      <b/>
      <sz val="11"/>
      <name val="BIZ UDMincho Medium"/>
      <family val="1"/>
      <charset val="128"/>
    </font>
    <font>
      <b/>
      <sz val="8"/>
      <name val="Times New Roman"/>
      <family val="1"/>
      <charset val="204"/>
    </font>
    <font>
      <b/>
      <sz val="12"/>
      <name val="Segoe UI Symbol"/>
      <family val="1"/>
    </font>
    <font>
      <b/>
      <sz val="8"/>
      <name val="BIZ UDMincho Medium"/>
      <family val="1"/>
      <charset val="128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7"/>
      <name val="Times New Roman"/>
      <family val="1"/>
      <charset val="204"/>
    </font>
    <font>
      <sz val="18"/>
      <name val="Times New Roman"/>
      <family val="1"/>
      <charset val="204"/>
    </font>
    <font>
      <sz val="12"/>
      <color theme="7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181F38"/>
      <name val="Arial"/>
      <family val="2"/>
      <charset val="204"/>
    </font>
    <font>
      <sz val="9"/>
      <name val="Arial Unicode MS"/>
      <family val="3"/>
    </font>
    <font>
      <b/>
      <sz val="9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8"/>
      <color rgb="FFFF0000"/>
      <name val="Times New Roman"/>
      <family val="1"/>
      <charset val="204"/>
    </font>
    <font>
      <sz val="10"/>
      <name val="ＭＳ Ｐゴシック"/>
      <family val="2"/>
      <charset val="128"/>
      <scheme val="minor"/>
    </font>
    <font>
      <sz val="11"/>
      <color rgb="FF212529"/>
      <name val="Times New Roman"/>
      <family val="1"/>
      <charset val="204"/>
    </font>
    <font>
      <sz val="10"/>
      <color rgb="FFFF0000"/>
      <name val="ＭＳ Ｐゴシック"/>
      <family val="2"/>
      <charset val="204"/>
      <scheme val="minor"/>
    </font>
    <font>
      <sz val="11"/>
      <color rgb="FFFF0000"/>
      <name val="ＭＳ Ｐゴシック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color rgb="FFFF0000"/>
      <name val="Times New Roman"/>
      <family val="1"/>
      <charset val="204"/>
    </font>
    <font>
      <b/>
      <i/>
      <u/>
      <sz val="11"/>
      <color theme="7" tint="-0.249977111117893"/>
      <name val="ＭＳ Ｐゴシック"/>
      <family val="2"/>
      <charset val="204"/>
      <scheme val="minor"/>
    </font>
    <font>
      <i/>
      <sz val="11"/>
      <color rgb="FF7030A0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4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655">
    <xf numFmtId="0" fontId="0" fillId="0" borderId="0">
      <alignment vertical="center"/>
    </xf>
    <xf numFmtId="177" fontId="4" fillId="0" borderId="0" applyFill="0" applyBorder="0" applyAlignment="0" applyProtection="0"/>
    <xf numFmtId="0" fontId="7" fillId="0" borderId="0"/>
    <xf numFmtId="0" fontId="8" fillId="0" borderId="0">
      <alignment vertical="center"/>
    </xf>
    <xf numFmtId="38" fontId="4" fillId="0" borderId="0" applyFill="0" applyBorder="0" applyAlignment="0" applyProtection="0"/>
    <xf numFmtId="0" fontId="7" fillId="0" borderId="0" applyFill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2" applyNumberFormat="0" applyAlignment="0" applyProtection="0"/>
    <xf numFmtId="0" fontId="13" fillId="20" borderId="3" applyNumberFormat="0" applyAlignment="0" applyProtection="0"/>
    <xf numFmtId="0" fontId="14" fillId="20" borderId="2" applyNumberFormat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21" borderId="8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4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22" fillId="23" borderId="9" applyNumberFormat="0" applyFont="0" applyAlignment="0" applyProtection="0"/>
    <xf numFmtId="0" fontId="25" fillId="0" borderId="10" applyNumberFormat="0" applyFill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8" fillId="0" borderId="0" applyFont="0" applyFill="0" applyBorder="0" applyAlignment="0" applyProtection="0"/>
    <xf numFmtId="38" fontId="4" fillId="0" borderId="0" applyFill="0" applyBorder="0" applyAlignment="0" applyProtection="0"/>
    <xf numFmtId="38" fontId="9" fillId="0" borderId="0" applyFont="0" applyFill="0" applyBorder="0" applyAlignment="0" applyProtection="0"/>
    <xf numFmtId="178" fontId="4" fillId="0" borderId="0" applyFill="0" applyBorder="0" applyAlignment="0" applyProtection="0"/>
    <xf numFmtId="0" fontId="29" fillId="0" borderId="0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>
      <alignment vertical="center"/>
    </xf>
    <xf numFmtId="0" fontId="7" fillId="0" borderId="0"/>
    <xf numFmtId="6" fontId="3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9" fontId="7" fillId="0" borderId="0" applyFill="0" applyBorder="0" applyAlignment="0" applyProtection="0"/>
    <xf numFmtId="177" fontId="7" fillId="0" borderId="0" applyFill="0" applyBorder="0" applyAlignment="0" applyProtection="0"/>
    <xf numFmtId="181" fontId="7" fillId="0" borderId="0" applyFill="0" applyBorder="0" applyAlignment="0" applyProtection="0"/>
    <xf numFmtId="177" fontId="33" fillId="0" borderId="0" applyFill="0" applyBorder="0" applyAlignment="0" applyProtection="0"/>
    <xf numFmtId="182" fontId="7" fillId="0" borderId="0" applyFill="0" applyBorder="0" applyAlignment="0" applyProtection="0"/>
    <xf numFmtId="0" fontId="9" fillId="0" borderId="0">
      <alignment vertical="center"/>
    </xf>
    <xf numFmtId="0" fontId="9" fillId="0" borderId="0"/>
    <xf numFmtId="6" fontId="30" fillId="0" borderId="0" applyFont="0" applyFill="0" applyBorder="0" applyAlignment="0" applyProtection="0">
      <alignment vertical="center"/>
    </xf>
    <xf numFmtId="177" fontId="33" fillId="0" borderId="0" applyFill="0" applyBorder="0" applyAlignment="0" applyProtection="0"/>
    <xf numFmtId="6" fontId="30" fillId="0" borderId="0" applyFont="0" applyFill="0" applyBorder="0" applyAlignment="0" applyProtection="0">
      <alignment vertical="center"/>
    </xf>
    <xf numFmtId="6" fontId="30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29" fillId="2" borderId="0" applyNumberFormat="0" applyBorder="0" applyAlignment="0" applyProtection="0"/>
    <xf numFmtId="0" fontId="29" fillId="3" borderId="0" applyNumberFormat="0" applyBorder="0" applyAlignment="0" applyProtection="0"/>
    <xf numFmtId="0" fontId="29" fillId="4" borderId="0" applyNumberFormat="0" applyBorder="0" applyAlignment="0" applyProtection="0"/>
    <xf numFmtId="0" fontId="29" fillId="5" borderId="0" applyNumberFormat="0" applyBorder="0" applyAlignment="0" applyProtection="0"/>
    <xf numFmtId="0" fontId="29" fillId="6" borderId="0" applyNumberFormat="0" applyBorder="0" applyAlignment="0" applyProtection="0"/>
    <xf numFmtId="0" fontId="29" fillId="7" borderId="0" applyNumberFormat="0" applyBorder="0" applyAlignment="0" applyProtection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5" borderId="0" applyNumberFormat="0" applyBorder="0" applyAlignment="0" applyProtection="0"/>
    <xf numFmtId="0" fontId="29" fillId="8" borderId="0" applyNumberFormat="0" applyBorder="0" applyAlignment="0" applyProtection="0"/>
    <xf numFmtId="0" fontId="29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9" borderId="0" applyNumberFormat="0" applyBorder="0" applyAlignment="0" applyProtection="0"/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1" fillId="0" borderId="6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7" applyNumberFormat="0" applyFill="0" applyAlignment="0" applyProtection="0"/>
    <xf numFmtId="0" fontId="43" fillId="21" borderId="8" applyNumberFormat="0" applyAlignment="0" applyProtection="0"/>
    <xf numFmtId="0" fontId="44" fillId="0" borderId="0" applyNumberFormat="0" applyFill="0" applyBorder="0" applyAlignment="0" applyProtection="0"/>
    <xf numFmtId="0" fontId="45" fillId="22" borderId="0" applyNumberFormat="0" applyBorder="0" applyAlignment="0" applyProtection="0"/>
    <xf numFmtId="0" fontId="33" fillId="0" borderId="0" applyNumberFormat="0" applyFill="0" applyBorder="0" applyAlignment="0" applyProtection="0"/>
    <xf numFmtId="0" fontId="46" fillId="3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0" borderId="10" applyNumberFormat="0" applyFill="0" applyAlignment="0" applyProtection="0"/>
    <xf numFmtId="0" fontId="49" fillId="0" borderId="0" applyNumberFormat="0" applyFill="0" applyBorder="0" applyAlignment="0" applyProtection="0"/>
    <xf numFmtId="0" fontId="50" fillId="4" borderId="0" applyNumberFormat="0" applyBorder="0" applyAlignment="0" applyProtection="0"/>
    <xf numFmtId="38" fontId="33" fillId="0" borderId="0" applyFill="0" applyBorder="0" applyAlignment="0" applyProtection="0"/>
    <xf numFmtId="38" fontId="33" fillId="0" borderId="0" applyFill="0" applyBorder="0" applyAlignment="0" applyProtection="0"/>
    <xf numFmtId="38" fontId="33" fillId="0" borderId="0" applyFill="0" applyBorder="0" applyAlignment="0" applyProtection="0"/>
    <xf numFmtId="38" fontId="33" fillId="0" borderId="0" applyFill="0" applyBorder="0" applyAlignment="0" applyProtection="0"/>
    <xf numFmtId="185" fontId="33" fillId="0" borderId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38" fontId="30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22" fillId="23" borderId="33" applyNumberFormat="0" applyFont="0" applyAlignment="0" applyProtection="0"/>
    <xf numFmtId="0" fontId="42" fillId="0" borderId="32" applyNumberFormat="0" applyFill="0" applyAlignment="0" applyProtection="0"/>
    <xf numFmtId="0" fontId="38" fillId="20" borderId="30" applyNumberFormat="0" applyAlignment="0" applyProtection="0"/>
    <xf numFmtId="0" fontId="37" fillId="20" borderId="31" applyNumberFormat="0" applyAlignment="0" applyProtection="0"/>
    <xf numFmtId="0" fontId="36" fillId="7" borderId="30" applyNumberFormat="0" applyAlignment="0" applyProtection="0"/>
    <xf numFmtId="0" fontId="22" fillId="23" borderId="9" applyNumberFormat="0" applyFont="0" applyAlignment="0" applyProtection="0"/>
    <xf numFmtId="38" fontId="33" fillId="0" borderId="0" applyFill="0" applyBorder="0" applyAlignment="0" applyProtection="0"/>
    <xf numFmtId="0" fontId="29" fillId="0" borderId="0">
      <alignment vertical="center"/>
    </xf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42" fillId="0" borderId="7" applyNumberFormat="0" applyFill="0" applyAlignment="0" applyProtection="0"/>
    <xf numFmtId="0" fontId="22" fillId="23" borderId="9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42" fillId="0" borderId="7" applyNumberFormat="0" applyFill="0" applyAlignment="0" applyProtection="0"/>
    <xf numFmtId="0" fontId="22" fillId="23" borderId="9" applyNumberFormat="0" applyFont="0" applyAlignment="0" applyProtection="0"/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42" fillId="0" borderId="7" applyNumberFormat="0" applyFill="0" applyAlignment="0" applyProtection="0"/>
    <xf numFmtId="0" fontId="22" fillId="23" borderId="9" applyNumberFormat="0" applyFont="0" applyAlignment="0" applyProtection="0"/>
    <xf numFmtId="0" fontId="37" fillId="20" borderId="27" applyNumberFormat="0" applyAlignment="0" applyProtection="0"/>
    <xf numFmtId="0" fontId="36" fillId="7" borderId="26" applyNumberFormat="0" applyAlignment="0" applyProtection="0"/>
    <xf numFmtId="0" fontId="42" fillId="0" borderId="28" applyNumberFormat="0" applyFill="0" applyAlignment="0" applyProtection="0"/>
    <xf numFmtId="0" fontId="42" fillId="0" borderId="28" applyNumberFormat="0" applyFill="0" applyAlignment="0" applyProtection="0"/>
    <xf numFmtId="0" fontId="36" fillId="7" borderId="26" applyNumberFormat="0" applyAlignment="0" applyProtection="0"/>
    <xf numFmtId="0" fontId="22" fillId="23" borderId="29" applyNumberFormat="0" applyFont="0" applyAlignment="0" applyProtection="0"/>
    <xf numFmtId="0" fontId="38" fillId="20" borderId="26" applyNumberFormat="0" applyAlignment="0" applyProtection="0"/>
    <xf numFmtId="0" fontId="37" fillId="20" borderId="27" applyNumberForma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30" applyNumberFormat="0" applyAlignment="0" applyProtection="0"/>
    <xf numFmtId="0" fontId="37" fillId="20" borderId="31" applyNumberFormat="0" applyAlignment="0" applyProtection="0"/>
    <xf numFmtId="0" fontId="38" fillId="20" borderId="30" applyNumberFormat="0" applyAlignment="0" applyProtection="0"/>
    <xf numFmtId="0" fontId="42" fillId="0" borderId="32" applyNumberFormat="0" applyFill="0" applyAlignment="0" applyProtection="0"/>
    <xf numFmtId="0" fontId="22" fillId="23" borderId="33" applyNumberFormat="0" applyFont="0" applyAlignment="0" applyProtection="0"/>
    <xf numFmtId="0" fontId="36" fillId="7" borderId="30" applyNumberFormat="0" applyAlignment="0" applyProtection="0"/>
    <xf numFmtId="0" fontId="37" fillId="20" borderId="31" applyNumberFormat="0" applyAlignment="0" applyProtection="0"/>
    <xf numFmtId="0" fontId="38" fillId="20" borderId="30" applyNumberFormat="0" applyAlignment="0" applyProtection="0"/>
    <xf numFmtId="0" fontId="42" fillId="0" borderId="32" applyNumberFormat="0" applyFill="0" applyAlignment="0" applyProtection="0"/>
    <xf numFmtId="0" fontId="22" fillId="23" borderId="33" applyNumberFormat="0" applyFont="0" applyAlignment="0" applyProtection="0"/>
    <xf numFmtId="0" fontId="36" fillId="7" borderId="30" applyNumberFormat="0" applyAlignment="0" applyProtection="0"/>
    <xf numFmtId="0" fontId="37" fillId="20" borderId="31" applyNumberFormat="0" applyAlignment="0" applyProtection="0"/>
    <xf numFmtId="0" fontId="38" fillId="20" borderId="30" applyNumberFormat="0" applyAlignment="0" applyProtection="0"/>
    <xf numFmtId="0" fontId="42" fillId="0" borderId="32" applyNumberFormat="0" applyFill="0" applyAlignment="0" applyProtection="0"/>
    <xf numFmtId="0" fontId="22" fillId="23" borderId="33" applyNumberFormat="0" applyFont="0" applyAlignment="0" applyProtection="0"/>
    <xf numFmtId="0" fontId="37" fillId="20" borderId="35" applyNumberFormat="0" applyAlignment="0" applyProtection="0"/>
    <xf numFmtId="0" fontId="36" fillId="7" borderId="34" applyNumberFormat="0" applyAlignment="0" applyProtection="0"/>
    <xf numFmtId="0" fontId="42" fillId="0" borderId="36" applyNumberFormat="0" applyFill="0" applyAlignment="0" applyProtection="0"/>
    <xf numFmtId="0" fontId="42" fillId="0" borderId="36" applyNumberFormat="0" applyFill="0" applyAlignment="0" applyProtection="0"/>
    <xf numFmtId="0" fontId="36" fillId="7" borderId="34" applyNumberFormat="0" applyAlignment="0" applyProtection="0"/>
    <xf numFmtId="0" fontId="22" fillId="23" borderId="37" applyNumberFormat="0" applyFont="0" applyAlignment="0" applyProtection="0"/>
    <xf numFmtId="0" fontId="38" fillId="20" borderId="34" applyNumberFormat="0" applyAlignment="0" applyProtection="0"/>
    <xf numFmtId="0" fontId="37" fillId="20" borderId="35" applyNumberForma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2" fillId="23" borderId="41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2" fillId="23" borderId="41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2" fillId="23" borderId="41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2" fillId="23" borderId="41" applyNumberFormat="0" applyFont="0" applyAlignment="0" applyProtection="0"/>
    <xf numFmtId="0" fontId="37" fillId="20" borderId="43" applyNumberFormat="0" applyAlignment="0" applyProtection="0"/>
    <xf numFmtId="0" fontId="36" fillId="7" borderId="42" applyNumberFormat="0" applyAlignment="0" applyProtection="0"/>
    <xf numFmtId="0" fontId="42" fillId="0" borderId="44" applyNumberFormat="0" applyFill="0" applyAlignment="0" applyProtection="0"/>
    <xf numFmtId="0" fontId="42" fillId="0" borderId="44" applyNumberFormat="0" applyFill="0" applyAlignment="0" applyProtection="0"/>
    <xf numFmtId="0" fontId="36" fillId="7" borderId="42" applyNumberFormat="0" applyAlignment="0" applyProtection="0"/>
    <xf numFmtId="0" fontId="22" fillId="23" borderId="45" applyNumberFormat="0" applyFont="0" applyAlignment="0" applyProtection="0"/>
    <xf numFmtId="0" fontId="38" fillId="20" borderId="42" applyNumberFormat="0" applyAlignment="0" applyProtection="0"/>
    <xf numFmtId="0" fontId="37" fillId="20" borderId="43" applyNumberForma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2" fillId="23" borderId="49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2" fillId="23" borderId="49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2" fillId="23" borderId="49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2" fillId="23" borderId="49" applyNumberFormat="0" applyFont="0" applyAlignment="0" applyProtection="0"/>
    <xf numFmtId="0" fontId="37" fillId="20" borderId="51" applyNumberFormat="0" applyAlignment="0" applyProtection="0"/>
    <xf numFmtId="0" fontId="36" fillId="7" borderId="50" applyNumberFormat="0" applyAlignment="0" applyProtection="0"/>
    <xf numFmtId="0" fontId="42" fillId="0" borderId="52" applyNumberFormat="0" applyFill="0" applyAlignment="0" applyProtection="0"/>
    <xf numFmtId="0" fontId="42" fillId="0" borderId="52" applyNumberFormat="0" applyFill="0" applyAlignment="0" applyProtection="0"/>
    <xf numFmtId="0" fontId="36" fillId="7" borderId="50" applyNumberFormat="0" applyAlignment="0" applyProtection="0"/>
    <xf numFmtId="0" fontId="22" fillId="23" borderId="53" applyNumberFormat="0" applyFont="0" applyAlignment="0" applyProtection="0"/>
    <xf numFmtId="0" fontId="38" fillId="20" borderId="50" applyNumberFormat="0" applyAlignment="0" applyProtection="0"/>
    <xf numFmtId="0" fontId="37" fillId="20" borderId="51" applyNumberForma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8" fillId="20" borderId="74" applyNumberFormat="0" applyAlignment="0" applyProtection="0"/>
    <xf numFmtId="0" fontId="38" fillId="20" borderId="70" applyNumberFormat="0" applyAlignment="0" applyProtection="0"/>
    <xf numFmtId="0" fontId="37" fillId="20" borderId="71" applyNumberFormat="0" applyAlignment="0" applyProtection="0"/>
    <xf numFmtId="0" fontId="37" fillId="20" borderId="79" applyNumberFormat="0" applyAlignment="0" applyProtection="0"/>
    <xf numFmtId="0" fontId="42" fillId="0" borderId="80" applyNumberFormat="0" applyFill="0" applyAlignment="0" applyProtection="0"/>
    <xf numFmtId="0" fontId="42" fillId="0" borderId="80" applyNumberFormat="0" applyFill="0" applyAlignment="0" applyProtection="0"/>
    <xf numFmtId="0" fontId="37" fillId="20" borderId="83" applyNumberFormat="0" applyAlignment="0" applyProtection="0"/>
    <xf numFmtId="0" fontId="36" fillId="7" borderId="82" applyNumberFormat="0" applyAlignment="0" applyProtection="0"/>
    <xf numFmtId="0" fontId="37" fillId="20" borderId="75" applyNumberFormat="0" applyAlignment="0" applyProtection="0"/>
    <xf numFmtId="0" fontId="22" fillId="23" borderId="81" applyNumberFormat="0" applyFon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36" fillId="7" borderId="78" applyNumberFormat="0" applyAlignment="0" applyProtection="0"/>
    <xf numFmtId="0" fontId="22" fillId="23" borderId="81" applyNumberFormat="0" applyFont="0" applyAlignment="0" applyProtection="0"/>
    <xf numFmtId="0" fontId="42" fillId="0" borderId="80" applyNumberFormat="0" applyFill="0" applyAlignment="0" applyProtection="0"/>
    <xf numFmtId="0" fontId="38" fillId="20" borderId="78" applyNumberFormat="0" applyAlignment="0" applyProtection="0"/>
    <xf numFmtId="0" fontId="36" fillId="7" borderId="78" applyNumberFormat="0" applyAlignment="0" applyProtection="0"/>
    <xf numFmtId="0" fontId="22" fillId="23" borderId="81" applyNumberFormat="0" applyFont="0" applyAlignment="0" applyProtection="0"/>
    <xf numFmtId="0" fontId="22" fillId="23" borderId="65" applyNumberFormat="0" applyFont="0" applyAlignment="0" applyProtection="0"/>
    <xf numFmtId="0" fontId="38" fillId="20" borderId="78" applyNumberFormat="0" applyAlignment="0" applyProtection="0"/>
    <xf numFmtId="0" fontId="37" fillId="20" borderId="79" applyNumberFormat="0" applyAlignment="0" applyProtection="0"/>
    <xf numFmtId="0" fontId="22" fillId="23" borderId="81" applyNumberFormat="0" applyFont="0" applyAlignment="0" applyProtection="0"/>
    <xf numFmtId="0" fontId="38" fillId="20" borderId="78" applyNumberFormat="0" applyAlignment="0" applyProtection="0"/>
    <xf numFmtId="0" fontId="37" fillId="20" borderId="79" applyNumberFormat="0" applyAlignment="0" applyProtection="0"/>
    <xf numFmtId="0" fontId="22" fillId="23" borderId="81" applyNumberFormat="0" applyFont="0" applyAlignment="0" applyProtection="0"/>
    <xf numFmtId="0" fontId="42" fillId="0" borderId="64" applyNumberFormat="0" applyFill="0" applyAlignment="0" applyProtection="0"/>
    <xf numFmtId="0" fontId="38" fillId="20" borderId="78" applyNumberFormat="0" applyAlignment="0" applyProtection="0"/>
    <xf numFmtId="0" fontId="37" fillId="20" borderId="79" applyNumberFormat="0" applyAlignment="0" applyProtection="0"/>
    <xf numFmtId="0" fontId="36" fillId="7" borderId="78" applyNumberFormat="0" applyAlignment="0" applyProtection="0"/>
    <xf numFmtId="0" fontId="38" fillId="20" borderId="62" applyNumberFormat="0" applyAlignment="0" applyProtection="0"/>
    <xf numFmtId="0" fontId="37" fillId="20" borderId="63" applyNumberFormat="0" applyAlignment="0" applyProtection="0"/>
    <xf numFmtId="0" fontId="36" fillId="7" borderId="62" applyNumberForma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36" fillId="7" borderId="74" applyNumberFormat="0" applyAlignment="0" applyProtection="0"/>
    <xf numFmtId="0" fontId="22" fillId="23" borderId="73" applyNumberFormat="0" applyFont="0" applyAlignment="0" applyProtection="0"/>
    <xf numFmtId="0" fontId="22" fillId="23" borderId="57" applyNumberFormat="0" applyFont="0" applyAlignment="0" applyProtection="0"/>
    <xf numFmtId="0" fontId="36" fillId="7" borderId="78" applyNumberFormat="0" applyAlignment="0" applyProtection="0"/>
    <xf numFmtId="0" fontId="42" fillId="0" borderId="72" applyNumberFormat="0" applyFill="0" applyAlignment="0" applyProtection="0"/>
    <xf numFmtId="0" fontId="42" fillId="0" borderId="80" applyNumberFormat="0" applyFill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6" fillId="7" borderId="70" applyNumberFormat="0" applyAlignment="0" applyProtection="0"/>
    <xf numFmtId="0" fontId="22" fillId="23" borderId="81" applyNumberFormat="0" applyFon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22" fillId="23" borderId="57" applyNumberFormat="0" applyFon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22" fillId="23" borderId="57" applyNumberFormat="0" applyFon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22" fillId="23" borderId="57" applyNumberFormat="0" applyFont="0" applyAlignment="0" applyProtection="0"/>
    <xf numFmtId="0" fontId="37" fillId="20" borderId="59" applyNumberFormat="0" applyAlignment="0" applyProtection="0"/>
    <xf numFmtId="0" fontId="36" fillId="7" borderId="58" applyNumberFormat="0" applyAlignment="0" applyProtection="0"/>
    <xf numFmtId="0" fontId="42" fillId="0" borderId="60" applyNumberFormat="0" applyFill="0" applyAlignment="0" applyProtection="0"/>
    <xf numFmtId="0" fontId="42" fillId="0" borderId="60" applyNumberFormat="0" applyFill="0" applyAlignment="0" applyProtection="0"/>
    <xf numFmtId="0" fontId="36" fillId="7" borderId="58" applyNumberFormat="0" applyAlignment="0" applyProtection="0"/>
    <xf numFmtId="0" fontId="22" fillId="23" borderId="61" applyNumberFormat="0" applyFont="0" applyAlignment="0" applyProtection="0"/>
    <xf numFmtId="0" fontId="38" fillId="20" borderId="58" applyNumberFormat="0" applyAlignment="0" applyProtection="0"/>
    <xf numFmtId="0" fontId="37" fillId="20" borderId="59" applyNumberForma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42" fillId="0" borderId="84" applyNumberFormat="0" applyFill="0" applyAlignment="0" applyProtection="0"/>
    <xf numFmtId="0" fontId="36" fillId="7" borderId="62" applyNumberFormat="0" applyAlignment="0" applyProtection="0"/>
    <xf numFmtId="0" fontId="37" fillId="20" borderId="63" applyNumberFormat="0" applyAlignment="0" applyProtection="0"/>
    <xf numFmtId="0" fontId="38" fillId="20" borderId="62" applyNumberFormat="0" applyAlignment="0" applyProtection="0"/>
    <xf numFmtId="0" fontId="42" fillId="0" borderId="64" applyNumberFormat="0" applyFill="0" applyAlignment="0" applyProtection="0"/>
    <xf numFmtId="0" fontId="22" fillId="23" borderId="65" applyNumberFormat="0" applyFont="0" applyAlignment="0" applyProtection="0"/>
    <xf numFmtId="0" fontId="36" fillId="7" borderId="62" applyNumberFormat="0" applyAlignment="0" applyProtection="0"/>
    <xf numFmtId="0" fontId="37" fillId="20" borderId="63" applyNumberFormat="0" applyAlignment="0" applyProtection="0"/>
    <xf numFmtId="0" fontId="38" fillId="20" borderId="62" applyNumberFormat="0" applyAlignment="0" applyProtection="0"/>
    <xf numFmtId="0" fontId="42" fillId="0" borderId="64" applyNumberFormat="0" applyFill="0" applyAlignment="0" applyProtection="0"/>
    <xf numFmtId="0" fontId="22" fillId="23" borderId="65" applyNumberFormat="0" applyFont="0" applyAlignment="0" applyProtection="0"/>
    <xf numFmtId="0" fontId="36" fillId="7" borderId="62" applyNumberFormat="0" applyAlignment="0" applyProtection="0"/>
    <xf numFmtId="0" fontId="37" fillId="20" borderId="63" applyNumberFormat="0" applyAlignment="0" applyProtection="0"/>
    <xf numFmtId="0" fontId="38" fillId="20" borderId="62" applyNumberFormat="0" applyAlignment="0" applyProtection="0"/>
    <xf numFmtId="0" fontId="42" fillId="0" borderId="64" applyNumberFormat="0" applyFill="0" applyAlignment="0" applyProtection="0"/>
    <xf numFmtId="0" fontId="22" fillId="23" borderId="65" applyNumberFormat="0" applyFont="0" applyAlignment="0" applyProtection="0"/>
    <xf numFmtId="0" fontId="37" fillId="20" borderId="67" applyNumberFormat="0" applyAlignment="0" applyProtection="0"/>
    <xf numFmtId="0" fontId="36" fillId="7" borderId="66" applyNumberFormat="0" applyAlignment="0" applyProtection="0"/>
    <xf numFmtId="0" fontId="42" fillId="0" borderId="68" applyNumberFormat="0" applyFill="0" applyAlignment="0" applyProtection="0"/>
    <xf numFmtId="0" fontId="42" fillId="0" borderId="68" applyNumberFormat="0" applyFill="0" applyAlignment="0" applyProtection="0"/>
    <xf numFmtId="0" fontId="36" fillId="7" borderId="66" applyNumberFormat="0" applyAlignment="0" applyProtection="0"/>
    <xf numFmtId="0" fontId="22" fillId="23" borderId="69" applyNumberFormat="0" applyFont="0" applyAlignment="0" applyProtection="0"/>
    <xf numFmtId="0" fontId="38" fillId="20" borderId="66" applyNumberFormat="0" applyAlignment="0" applyProtection="0"/>
    <xf numFmtId="0" fontId="37" fillId="20" borderId="67" applyNumberForma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70" applyNumberFormat="0" applyAlignment="0" applyProtection="0"/>
    <xf numFmtId="0" fontId="37" fillId="20" borderId="71" applyNumberFormat="0" applyAlignment="0" applyProtection="0"/>
    <xf numFmtId="0" fontId="38" fillId="20" borderId="70" applyNumberFormat="0" applyAlignment="0" applyProtection="0"/>
    <xf numFmtId="0" fontId="42" fillId="0" borderId="72" applyNumberFormat="0" applyFill="0" applyAlignment="0" applyProtection="0"/>
    <xf numFmtId="0" fontId="22" fillId="23" borderId="73" applyNumberFormat="0" applyFont="0" applyAlignment="0" applyProtection="0"/>
    <xf numFmtId="0" fontId="36" fillId="7" borderId="70" applyNumberFormat="0" applyAlignment="0" applyProtection="0"/>
    <xf numFmtId="0" fontId="37" fillId="20" borderId="71" applyNumberFormat="0" applyAlignment="0" applyProtection="0"/>
    <xf numFmtId="0" fontId="38" fillId="20" borderId="70" applyNumberFormat="0" applyAlignment="0" applyProtection="0"/>
    <xf numFmtId="0" fontId="42" fillId="0" borderId="72" applyNumberFormat="0" applyFill="0" applyAlignment="0" applyProtection="0"/>
    <xf numFmtId="0" fontId="22" fillId="23" borderId="73" applyNumberFormat="0" applyFont="0" applyAlignment="0" applyProtection="0"/>
    <xf numFmtId="0" fontId="36" fillId="7" borderId="70" applyNumberFormat="0" applyAlignment="0" applyProtection="0"/>
    <xf numFmtId="0" fontId="37" fillId="20" borderId="71" applyNumberFormat="0" applyAlignment="0" applyProtection="0"/>
    <xf numFmtId="0" fontId="38" fillId="20" borderId="70" applyNumberFormat="0" applyAlignment="0" applyProtection="0"/>
    <xf numFmtId="0" fontId="42" fillId="0" borderId="72" applyNumberFormat="0" applyFill="0" applyAlignment="0" applyProtection="0"/>
    <xf numFmtId="0" fontId="22" fillId="23" borderId="73" applyNumberFormat="0" applyFont="0" applyAlignment="0" applyProtection="0"/>
    <xf numFmtId="0" fontId="37" fillId="20" borderId="75" applyNumberFormat="0" applyAlignment="0" applyProtection="0"/>
    <xf numFmtId="0" fontId="37" fillId="20" borderId="79" applyNumberFormat="0" applyAlignment="0" applyProtection="0"/>
    <xf numFmtId="0" fontId="22" fillId="23" borderId="77" applyNumberFormat="0" applyFont="0" applyAlignment="0" applyProtection="0"/>
    <xf numFmtId="0" fontId="36" fillId="7" borderId="78" applyNumberFormat="0" applyAlignment="0" applyProtection="0"/>
    <xf numFmtId="0" fontId="37" fillId="20" borderId="75" applyNumberFormat="0" applyAlignment="0" applyProtection="0"/>
    <xf numFmtId="0" fontId="38" fillId="20" borderId="74" applyNumberFormat="0" applyAlignment="0" applyProtection="0"/>
    <xf numFmtId="0" fontId="38" fillId="20" borderId="78" applyNumberFormat="0" applyAlignment="0" applyProtection="0"/>
    <xf numFmtId="0" fontId="42" fillId="0" borderId="76" applyNumberFormat="0" applyFill="0" applyAlignment="0" applyProtection="0"/>
    <xf numFmtId="0" fontId="38" fillId="20" borderId="74" applyNumberFormat="0" applyAlignment="0" applyProtection="0"/>
    <xf numFmtId="0" fontId="36" fillId="7" borderId="74" applyNumberFormat="0" applyAlignment="0" applyProtection="0"/>
    <xf numFmtId="0" fontId="36" fillId="7" borderId="78" applyNumberFormat="0" applyAlignment="0" applyProtection="0"/>
    <xf numFmtId="0" fontId="38" fillId="20" borderId="74" applyNumberFormat="0" applyAlignment="0" applyProtection="0"/>
    <xf numFmtId="0" fontId="22" fillId="23" borderId="81" applyNumberFormat="0" applyFont="0" applyAlignment="0" applyProtection="0"/>
    <xf numFmtId="0" fontId="36" fillId="7" borderId="78" applyNumberFormat="0" applyAlignment="0" applyProtection="0"/>
    <xf numFmtId="0" fontId="38" fillId="20" borderId="82" applyNumberFormat="0" applyAlignment="0" applyProtection="0"/>
    <xf numFmtId="0" fontId="37" fillId="20" borderId="79" applyNumberFormat="0" applyAlignment="0" applyProtection="0"/>
    <xf numFmtId="0" fontId="36" fillId="7" borderId="74" applyNumberFormat="0" applyAlignment="0" applyProtection="0"/>
    <xf numFmtId="0" fontId="42" fillId="0" borderId="80" applyNumberFormat="0" applyFill="0" applyAlignment="0" applyProtection="0"/>
    <xf numFmtId="0" fontId="37" fillId="20" borderId="75" applyNumberFormat="0" applyAlignment="0" applyProtection="0"/>
    <xf numFmtId="0" fontId="42" fillId="0" borderId="80" applyNumberFormat="0" applyFill="0" applyAlignment="0" applyProtection="0"/>
    <xf numFmtId="0" fontId="37" fillId="20" borderId="79" applyNumberFormat="0" applyAlignment="0" applyProtection="0"/>
    <xf numFmtId="0" fontId="22" fillId="23" borderId="77" applyNumberFormat="0" applyFont="0" applyAlignment="0" applyProtection="0"/>
    <xf numFmtId="0" fontId="38" fillId="20" borderId="78" applyNumberFormat="0" applyAlignment="0" applyProtection="0"/>
    <xf numFmtId="0" fontId="22" fillId="23" borderId="77" applyNumberFormat="0" applyFont="0" applyAlignment="0" applyProtection="0"/>
    <xf numFmtId="0" fontId="42" fillId="0" borderId="80" applyNumberFormat="0" applyFill="0" applyAlignment="0" applyProtection="0"/>
    <xf numFmtId="0" fontId="36" fillId="7" borderId="74" applyNumberFormat="0" applyAlignment="0" applyProtection="0"/>
    <xf numFmtId="0" fontId="42" fillId="0" borderId="76" applyNumberFormat="0" applyFill="0" applyAlignment="0" applyProtection="0"/>
    <xf numFmtId="0" fontId="22" fillId="23" borderId="85" applyNumberFormat="0" applyFont="0" applyAlignment="0" applyProtection="0"/>
    <xf numFmtId="0" fontId="38" fillId="20" borderId="78" applyNumberFormat="0" applyAlignment="0" applyProtection="0"/>
    <xf numFmtId="0" fontId="22" fillId="23" borderId="77" applyNumberFormat="0" applyFont="0" applyAlignment="0" applyProtection="0"/>
    <xf numFmtId="0" fontId="42" fillId="0" borderId="76" applyNumberFormat="0" applyFill="0" applyAlignment="0" applyProtection="0"/>
    <xf numFmtId="0" fontId="22" fillId="23" borderId="81" applyNumberFormat="0" applyFont="0" applyAlignment="0" applyProtection="0"/>
    <xf numFmtId="0" fontId="42" fillId="0" borderId="76" applyNumberFormat="0" applyFill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2" fillId="23" borderId="81" applyNumberFormat="0" applyFont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2" fillId="23" borderId="81" applyNumberFormat="0" applyFont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2" fillId="23" borderId="81" applyNumberFormat="0" applyFont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2" fillId="23" borderId="81" applyNumberFormat="0" applyFont="0" applyAlignment="0" applyProtection="0"/>
    <xf numFmtId="0" fontId="36" fillId="7" borderId="82" applyNumberFormat="0" applyAlignment="0" applyProtection="0"/>
    <xf numFmtId="0" fontId="37" fillId="20" borderId="83" applyNumberFormat="0" applyAlignment="0" applyProtection="0"/>
    <xf numFmtId="0" fontId="38" fillId="20" borderId="82" applyNumberFormat="0" applyAlignment="0" applyProtection="0"/>
    <xf numFmtId="0" fontId="42" fillId="0" borderId="84" applyNumberFormat="0" applyFill="0" applyAlignment="0" applyProtection="0"/>
    <xf numFmtId="0" fontId="22" fillId="23" borderId="85" applyNumberFormat="0" applyFont="0" applyAlignment="0" applyProtection="0"/>
    <xf numFmtId="0" fontId="36" fillId="7" borderId="82" applyNumberFormat="0" applyAlignment="0" applyProtection="0"/>
    <xf numFmtId="0" fontId="37" fillId="20" borderId="83" applyNumberFormat="0" applyAlignment="0" applyProtection="0"/>
    <xf numFmtId="0" fontId="38" fillId="20" borderId="82" applyNumberFormat="0" applyAlignment="0" applyProtection="0"/>
    <xf numFmtId="0" fontId="42" fillId="0" borderId="84" applyNumberFormat="0" applyFill="0" applyAlignment="0" applyProtection="0"/>
    <xf numFmtId="0" fontId="22" fillId="23" borderId="85" applyNumberFormat="0" applyFont="0" applyAlignment="0" applyProtection="0"/>
    <xf numFmtId="0" fontId="36" fillId="7" borderId="82" applyNumberFormat="0" applyAlignment="0" applyProtection="0"/>
    <xf numFmtId="0" fontId="37" fillId="20" borderId="83" applyNumberFormat="0" applyAlignment="0" applyProtection="0"/>
    <xf numFmtId="0" fontId="38" fillId="20" borderId="82" applyNumberFormat="0" applyAlignment="0" applyProtection="0"/>
    <xf numFmtId="0" fontId="42" fillId="0" borderId="84" applyNumberFormat="0" applyFill="0" applyAlignment="0" applyProtection="0"/>
    <xf numFmtId="0" fontId="22" fillId="23" borderId="85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12" fillId="7" borderId="87" applyNumberFormat="0" applyAlignment="0" applyProtection="0"/>
    <xf numFmtId="0" fontId="13" fillId="20" borderId="88" applyNumberFormat="0" applyAlignment="0" applyProtection="0"/>
    <xf numFmtId="0" fontId="14" fillId="20" borderId="87" applyNumberFormat="0" applyAlignment="0" applyProtection="0"/>
    <xf numFmtId="0" fontId="18" fillId="0" borderId="89" applyNumberFormat="0" applyFill="0" applyAlignment="0" applyProtection="0"/>
    <xf numFmtId="6" fontId="30" fillId="0" borderId="0" applyFont="0" applyFill="0" applyBorder="0" applyAlignment="0" applyProtection="0">
      <alignment vertical="center"/>
    </xf>
    <xf numFmtId="6" fontId="30" fillId="0" borderId="0" applyFont="0" applyFill="0" applyBorder="0" applyAlignment="0" applyProtection="0">
      <alignment vertical="center"/>
    </xf>
    <xf numFmtId="6" fontId="30" fillId="0" borderId="0" applyFont="0" applyFill="0" applyBorder="0" applyAlignment="0" applyProtection="0">
      <alignment vertical="center"/>
    </xf>
    <xf numFmtId="6" fontId="30" fillId="0" borderId="0" applyFont="0" applyFill="0" applyBorder="0" applyAlignment="0" applyProtection="0">
      <alignment vertical="center"/>
    </xf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6" fontId="30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6" fontId="30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6" fontId="30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22" fillId="23" borderId="90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" fillId="0" borderId="0"/>
    <xf numFmtId="6" fontId="30" fillId="0" borderId="0" applyFont="0" applyFill="0" applyBorder="0" applyAlignment="0" applyProtection="0">
      <alignment vertical="center"/>
    </xf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" fillId="0" borderId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14" fillId="20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18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13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12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0" fontId="22" fillId="23" borderId="105" applyNumberFormat="0" applyFon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41" fillId="0" borderId="100" applyNumberFormat="0" applyFill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8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6" fontId="30" fillId="0" borderId="0" applyFont="0" applyFill="0" applyBorder="0" applyAlignment="0" applyProtection="0">
      <alignment vertical="center"/>
    </xf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6" fillId="7" borderId="101" applyNumberFormat="0" applyAlignment="0" applyProtection="0"/>
    <xf numFmtId="0" fontId="2" fillId="0" borderId="0"/>
    <xf numFmtId="6" fontId="30" fillId="0" borderId="0" applyFont="0" applyFill="0" applyBorder="0" applyAlignment="0" applyProtection="0">
      <alignment vertical="center"/>
    </xf>
    <xf numFmtId="0" fontId="38" fillId="20" borderId="101" applyNumberForma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42" fillId="0" borderId="104" applyNumberFormat="0" applyFill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41" fillId="0" borderId="103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" fillId="0" borderId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12" fillId="7" borderId="108" applyNumberFormat="0" applyAlignment="0" applyProtection="0"/>
    <xf numFmtId="0" fontId="13" fillId="20" borderId="109" applyNumberFormat="0" applyAlignment="0" applyProtection="0"/>
    <xf numFmtId="0" fontId="14" fillId="20" borderId="108" applyNumberFormat="0" applyAlignment="0" applyProtection="0"/>
    <xf numFmtId="0" fontId="17" fillId="0" borderId="103" applyNumberFormat="0" applyFill="0" applyAlignment="0" applyProtection="0"/>
    <xf numFmtId="0" fontId="18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12" fillId="7" borderId="108" applyNumberFormat="0" applyAlignment="0" applyProtection="0"/>
    <xf numFmtId="0" fontId="13" fillId="20" borderId="109" applyNumberFormat="0" applyAlignment="0" applyProtection="0"/>
    <xf numFmtId="0" fontId="14" fillId="20" borderId="108" applyNumberFormat="0" applyAlignment="0" applyProtection="0"/>
    <xf numFmtId="0" fontId="18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1" fillId="0" borderId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1" fillId="0" borderId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14" fillId="20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18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13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12" fillId="7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41" fillId="0" borderId="103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1" fillId="0" borderId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1" fillId="0" borderId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</cellStyleXfs>
  <cellXfs count="338">
    <xf numFmtId="0" fontId="0" fillId="0" borderId="0" xfId="0">
      <alignment vertical="center"/>
    </xf>
    <xf numFmtId="38" fontId="51" fillId="24" borderId="0" xfId="0" applyNumberFormat="1" applyFont="1" applyFill="1">
      <alignment vertical="center"/>
    </xf>
    <xf numFmtId="0" fontId="52" fillId="0" borderId="24" xfId="0" applyFont="1" applyBorder="1">
      <alignment vertical="center"/>
    </xf>
    <xf numFmtId="0" fontId="64" fillId="0" borderId="0" xfId="58" applyFont="1" applyAlignment="1">
      <alignment horizontal="left"/>
    </xf>
    <xf numFmtId="0" fontId="64" fillId="0" borderId="12" xfId="58" applyFont="1" applyBorder="1"/>
    <xf numFmtId="0" fontId="64" fillId="0" borderId="0" xfId="58" applyFont="1"/>
    <xf numFmtId="0" fontId="64" fillId="0" borderId="20" xfId="58" applyFont="1" applyBorder="1"/>
    <xf numFmtId="0" fontId="64" fillId="0" borderId="17" xfId="58" applyFont="1" applyBorder="1"/>
    <xf numFmtId="0" fontId="54" fillId="24" borderId="91" xfId="0" applyFont="1" applyFill="1" applyBorder="1">
      <alignment vertical="center"/>
    </xf>
    <xf numFmtId="0" fontId="66" fillId="24" borderId="0" xfId="0" applyFont="1" applyFill="1">
      <alignment vertical="center"/>
    </xf>
    <xf numFmtId="0" fontId="54" fillId="24" borderId="0" xfId="0" applyFont="1" applyFill="1" applyAlignment="1">
      <alignment vertical="top"/>
    </xf>
    <xf numFmtId="0" fontId="51" fillId="24" borderId="23" xfId="0" applyFont="1" applyFill="1" applyBorder="1">
      <alignment vertical="center"/>
    </xf>
    <xf numFmtId="0" fontId="54" fillId="0" borderId="0" xfId="0" applyFont="1">
      <alignment vertical="center"/>
    </xf>
    <xf numFmtId="0" fontId="52" fillId="0" borderId="0" xfId="0" applyFont="1">
      <alignment vertical="center"/>
    </xf>
    <xf numFmtId="38" fontId="54" fillId="0" borderId="24" xfId="0" applyNumberFormat="1" applyFont="1" applyBorder="1">
      <alignment vertical="center"/>
    </xf>
    <xf numFmtId="0" fontId="54" fillId="0" borderId="24" xfId="0" applyFont="1" applyBorder="1">
      <alignment vertical="center"/>
    </xf>
    <xf numFmtId="0" fontId="54" fillId="0" borderId="95" xfId="0" applyFont="1" applyBorder="1">
      <alignment vertical="center"/>
    </xf>
    <xf numFmtId="0" fontId="52" fillId="0" borderId="95" xfId="0" applyFont="1" applyBorder="1">
      <alignment vertical="center"/>
    </xf>
    <xf numFmtId="6" fontId="54" fillId="24" borderId="0" xfId="0" applyNumberFormat="1" applyFont="1" applyFill="1">
      <alignment vertical="center"/>
    </xf>
    <xf numFmtId="0" fontId="67" fillId="24" borderId="0" xfId="59" applyFont="1" applyFill="1"/>
    <xf numFmtId="0" fontId="68" fillId="24" borderId="0" xfId="59" applyFont="1" applyFill="1"/>
    <xf numFmtId="0" fontId="56" fillId="24" borderId="0" xfId="59" applyFont="1" applyFill="1"/>
    <xf numFmtId="0" fontId="56" fillId="24" borderId="0" xfId="59" applyFont="1" applyFill="1" applyAlignment="1">
      <alignment horizontal="right"/>
    </xf>
    <xf numFmtId="0" fontId="56" fillId="24" borderId="0" xfId="0" applyFont="1" applyFill="1">
      <alignment vertical="center"/>
    </xf>
    <xf numFmtId="0" fontId="56" fillId="24" borderId="17" xfId="59" applyFont="1" applyFill="1" applyBorder="1"/>
    <xf numFmtId="0" fontId="69" fillId="24" borderId="20" xfId="59" applyFont="1" applyFill="1" applyBorder="1"/>
    <xf numFmtId="0" fontId="51" fillId="0" borderId="0" xfId="0" applyFont="1">
      <alignment vertical="center"/>
    </xf>
    <xf numFmtId="6" fontId="58" fillId="0" borderId="91" xfId="62" applyFont="1" applyFill="1" applyBorder="1" applyAlignment="1">
      <alignment horizontal="center" vertical="center"/>
    </xf>
    <xf numFmtId="179" fontId="58" fillId="0" borderId="1" xfId="58" applyNumberFormat="1" applyFont="1" applyBorder="1" applyAlignment="1">
      <alignment horizontal="right" vertical="center"/>
    </xf>
    <xf numFmtId="6" fontId="54" fillId="0" borderId="0" xfId="62" applyFont="1" applyFill="1" applyAlignment="1">
      <alignment horizontal="center" vertical="center"/>
    </xf>
    <xf numFmtId="38" fontId="54" fillId="24" borderId="0" xfId="0" applyNumberFormat="1" applyFont="1" applyFill="1">
      <alignment vertical="center"/>
    </xf>
    <xf numFmtId="0" fontId="65" fillId="24" borderId="0" xfId="0" applyFont="1" applyFill="1" applyAlignment="1">
      <alignment horizontal="center" vertical="center"/>
    </xf>
    <xf numFmtId="0" fontId="51" fillId="24" borderId="0" xfId="0" applyFont="1" applyFill="1" applyAlignment="1">
      <alignment horizontal="center" vertical="center"/>
    </xf>
    <xf numFmtId="0" fontId="68" fillId="0" borderId="0" xfId="0" applyFont="1">
      <alignment vertical="center"/>
    </xf>
    <xf numFmtId="0" fontId="68" fillId="0" borderId="0" xfId="57" applyFont="1"/>
    <xf numFmtId="0" fontId="68" fillId="0" borderId="0" xfId="57" applyFont="1" applyAlignment="1">
      <alignment horizontal="center"/>
    </xf>
    <xf numFmtId="177" fontId="68" fillId="0" borderId="0" xfId="1" applyFont="1" applyFill="1" applyAlignment="1">
      <alignment horizontal="center"/>
    </xf>
    <xf numFmtId="186" fontId="68" fillId="0" borderId="0" xfId="1" applyNumberFormat="1" applyFont="1" applyFill="1" applyAlignment="1">
      <alignment horizontal="center" vertical="center"/>
    </xf>
    <xf numFmtId="177" fontId="68" fillId="0" borderId="0" xfId="1" applyFont="1" applyFill="1" applyAlignment="1">
      <alignment horizontal="left" vertical="center"/>
    </xf>
    <xf numFmtId="177" fontId="68" fillId="0" borderId="0" xfId="1" applyFont="1" applyFill="1" applyAlignment="1">
      <alignment horizontal="right"/>
    </xf>
    <xf numFmtId="180" fontId="68" fillId="0" borderId="0" xfId="57" applyNumberFormat="1" applyFont="1"/>
    <xf numFmtId="0" fontId="68" fillId="0" borderId="0" xfId="2" applyFont="1" applyAlignment="1">
      <alignment horizontal="center"/>
    </xf>
    <xf numFmtId="177" fontId="68" fillId="0" borderId="0" xfId="1" applyFont="1" applyFill="1"/>
    <xf numFmtId="186" fontId="68" fillId="0" borderId="0" xfId="1" applyNumberFormat="1" applyFont="1" applyFill="1" applyAlignment="1">
      <alignment horizontal="right"/>
    </xf>
    <xf numFmtId="0" fontId="68" fillId="0" borderId="0" xfId="2" applyFont="1" applyAlignment="1">
      <alignment horizontal="left" vertical="center"/>
    </xf>
    <xf numFmtId="0" fontId="68" fillId="0" borderId="0" xfId="2" applyFont="1"/>
    <xf numFmtId="0" fontId="68" fillId="0" borderId="0" xfId="2" applyFont="1" applyAlignment="1">
      <alignment horizontal="center" shrinkToFit="1"/>
    </xf>
    <xf numFmtId="49" fontId="68" fillId="0" borderId="0" xfId="1" applyNumberFormat="1" applyFont="1" applyFill="1" applyAlignment="1">
      <alignment horizontal="right"/>
    </xf>
    <xf numFmtId="49" fontId="68" fillId="0" borderId="0" xfId="1" applyNumberFormat="1" applyFont="1" applyFill="1" applyAlignment="1">
      <alignment horizontal="center"/>
    </xf>
    <xf numFmtId="0" fontId="72" fillId="0" borderId="0" xfId="2" applyFont="1" applyAlignment="1">
      <alignment horizontal="center"/>
    </xf>
    <xf numFmtId="177" fontId="72" fillId="0" borderId="113" xfId="1" applyFont="1" applyFill="1" applyBorder="1" applyAlignment="1">
      <alignment shrinkToFit="1"/>
    </xf>
    <xf numFmtId="186" fontId="72" fillId="0" borderId="113" xfId="1" applyNumberFormat="1" applyFont="1" applyFill="1" applyBorder="1" applyAlignment="1">
      <alignment horizontal="center" shrinkToFit="1"/>
    </xf>
    <xf numFmtId="1" fontId="68" fillId="0" borderId="0" xfId="0" applyNumberFormat="1" applyFont="1" applyAlignment="1">
      <alignment horizontal="center" vertical="center"/>
    </xf>
    <xf numFmtId="0" fontId="68" fillId="0" borderId="0" xfId="0" applyFont="1" applyAlignment="1">
      <alignment horizontal="center" vertical="center"/>
    </xf>
    <xf numFmtId="1" fontId="68" fillId="0" borderId="0" xfId="0" applyNumberFormat="1" applyFont="1">
      <alignment vertical="center"/>
    </xf>
    <xf numFmtId="192" fontId="68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192" fontId="51" fillId="0" borderId="0" xfId="0" applyNumberFormat="1" applyFont="1" applyAlignment="1">
      <alignment horizontal="center" vertical="center"/>
    </xf>
    <xf numFmtId="188" fontId="68" fillId="0" borderId="0" xfId="0" applyNumberFormat="1" applyFont="1" applyAlignment="1">
      <alignment horizontal="center" vertical="center"/>
    </xf>
    <xf numFmtId="191" fontId="68" fillId="0" borderId="0" xfId="0" applyNumberFormat="1" applyFont="1">
      <alignment vertical="center"/>
    </xf>
    <xf numFmtId="195" fontId="68" fillId="0" borderId="0" xfId="0" applyNumberFormat="1" applyFont="1">
      <alignment vertical="center"/>
    </xf>
    <xf numFmtId="193" fontId="68" fillId="0" borderId="0" xfId="0" applyNumberFormat="1" applyFont="1">
      <alignment vertical="center"/>
    </xf>
    <xf numFmtId="196" fontId="68" fillId="0" borderId="0" xfId="0" applyNumberFormat="1" applyFont="1">
      <alignment vertical="center"/>
    </xf>
    <xf numFmtId="0" fontId="72" fillId="0" borderId="0" xfId="57" applyFont="1" applyAlignment="1">
      <alignment vertical="center"/>
    </xf>
    <xf numFmtId="183" fontId="68" fillId="0" borderId="0" xfId="1" applyNumberFormat="1" applyFont="1" applyFill="1" applyAlignment="1"/>
    <xf numFmtId="183" fontId="68" fillId="0" borderId="0" xfId="0" applyNumberFormat="1" applyFont="1">
      <alignment vertical="center"/>
    </xf>
    <xf numFmtId="0" fontId="72" fillId="0" borderId="112" xfId="2" applyFont="1" applyBorder="1" applyAlignment="1">
      <alignment shrinkToFit="1"/>
    </xf>
    <xf numFmtId="0" fontId="72" fillId="0" borderId="113" xfId="2" applyFont="1" applyBorder="1" applyAlignment="1">
      <alignment shrinkToFit="1"/>
    </xf>
    <xf numFmtId="177" fontId="72" fillId="0" borderId="114" xfId="1" applyFont="1" applyFill="1" applyBorder="1" applyAlignment="1">
      <alignment shrinkToFit="1"/>
    </xf>
    <xf numFmtId="177" fontId="72" fillId="0" borderId="92" xfId="1" applyFont="1" applyFill="1" applyBorder="1" applyAlignment="1">
      <alignment vertical="center" shrinkToFit="1"/>
    </xf>
    <xf numFmtId="186" fontId="72" fillId="0" borderId="92" xfId="1" applyNumberFormat="1" applyFont="1" applyFill="1" applyBorder="1" applyAlignment="1">
      <alignment vertical="center"/>
    </xf>
    <xf numFmtId="177" fontId="72" fillId="0" borderId="92" xfId="1" applyFont="1" applyFill="1" applyBorder="1" applyAlignment="1">
      <alignment vertical="center"/>
    </xf>
    <xf numFmtId="177" fontId="72" fillId="0" borderId="92" xfId="1" applyFont="1" applyFill="1" applyBorder="1" applyAlignment="1"/>
    <xf numFmtId="177" fontId="72" fillId="0" borderId="116" xfId="1" applyFont="1" applyFill="1" applyBorder="1" applyAlignment="1"/>
    <xf numFmtId="188" fontId="51" fillId="0" borderId="0" xfId="0" applyNumberFormat="1" applyFont="1" applyAlignment="1">
      <alignment horizontal="center" vertical="center"/>
    </xf>
    <xf numFmtId="184" fontId="51" fillId="0" borderId="0" xfId="0" applyNumberFormat="1" applyFont="1" applyAlignment="1">
      <alignment horizontal="center" vertical="center"/>
    </xf>
    <xf numFmtId="197" fontId="51" fillId="0" borderId="0" xfId="0" applyNumberFormat="1" applyFont="1" applyAlignment="1">
      <alignment horizontal="center" vertical="center"/>
    </xf>
    <xf numFmtId="197" fontId="68" fillId="0" borderId="0" xfId="0" applyNumberFormat="1" applyFont="1">
      <alignment vertical="center"/>
    </xf>
    <xf numFmtId="0" fontId="64" fillId="0" borderId="0" xfId="57" applyFont="1"/>
    <xf numFmtId="0" fontId="68" fillId="0" borderId="119" xfId="2" applyFont="1" applyBorder="1" applyAlignment="1">
      <alignment horizontal="center" vertical="center"/>
    </xf>
    <xf numFmtId="0" fontId="68" fillId="0" borderId="120" xfId="2" applyFont="1" applyBorder="1" applyAlignment="1">
      <alignment horizontal="center" vertical="center"/>
    </xf>
    <xf numFmtId="188" fontId="72" fillId="0" borderId="120" xfId="57" applyNumberFormat="1" applyFont="1" applyBorder="1" applyAlignment="1">
      <alignment horizontal="center" vertical="center" shrinkToFit="1"/>
    </xf>
    <xf numFmtId="0" fontId="72" fillId="0" borderId="120" xfId="57" applyFont="1" applyBorder="1" applyAlignment="1">
      <alignment vertical="center"/>
    </xf>
    <xf numFmtId="190" fontId="72" fillId="0" borderId="120" xfId="57" applyNumberFormat="1" applyFont="1" applyBorder="1" applyAlignment="1">
      <alignment horizontal="center" vertical="center"/>
    </xf>
    <xf numFmtId="184" fontId="72" fillId="0" borderId="120" xfId="57" applyNumberFormat="1" applyFont="1" applyBorder="1" applyAlignment="1">
      <alignment horizontal="center" vertical="center"/>
    </xf>
    <xf numFmtId="191" fontId="72" fillId="0" borderId="120" xfId="57" applyNumberFormat="1" applyFont="1" applyBorder="1" applyAlignment="1">
      <alignment horizontal="center" vertical="center"/>
    </xf>
    <xf numFmtId="0" fontId="68" fillId="0" borderId="120" xfId="122" applyNumberFormat="1" applyFont="1" applyFill="1" applyBorder="1" applyAlignment="1">
      <alignment horizontal="center" vertical="center"/>
    </xf>
    <xf numFmtId="191" fontId="72" fillId="0" borderId="121" xfId="57" applyNumberFormat="1" applyFont="1" applyBorder="1" applyAlignment="1">
      <alignment horizontal="center" vertical="center"/>
    </xf>
    <xf numFmtId="9" fontId="54" fillId="24" borderId="0" xfId="122" applyFont="1" applyFill="1" applyAlignment="1">
      <alignment vertical="center"/>
    </xf>
    <xf numFmtId="6" fontId="54" fillId="24" borderId="0" xfId="122" applyNumberFormat="1" applyFont="1" applyFill="1" applyAlignment="1">
      <alignment vertical="center"/>
    </xf>
    <xf numFmtId="184" fontId="58" fillId="0" borderId="0" xfId="58" applyNumberFormat="1" applyFont="1" applyAlignment="1">
      <alignment horizontal="right" vertical="center"/>
    </xf>
    <xf numFmtId="38" fontId="54" fillId="0" borderId="98" xfId="0" applyNumberFormat="1" applyFont="1" applyBorder="1">
      <alignment vertical="center"/>
    </xf>
    <xf numFmtId="191" fontId="51" fillId="0" borderId="0" xfId="0" applyNumberFormat="1" applyFont="1">
      <alignment vertical="center"/>
    </xf>
    <xf numFmtId="38" fontId="54" fillId="0" borderId="0" xfId="0" applyNumberFormat="1" applyFont="1">
      <alignment vertical="center"/>
    </xf>
    <xf numFmtId="177" fontId="72" fillId="0" borderId="113" xfId="1" applyFont="1" applyFill="1" applyBorder="1" applyAlignment="1">
      <alignment horizontal="center" shrinkToFit="1"/>
    </xf>
    <xf numFmtId="0" fontId="68" fillId="0" borderId="86" xfId="0" applyFont="1" applyBorder="1" applyAlignment="1">
      <alignment horizontal="center" vertical="center"/>
    </xf>
    <xf numFmtId="0" fontId="72" fillId="0" borderId="86" xfId="0" applyFont="1" applyBorder="1" applyAlignment="1">
      <alignment horizontal="center" vertical="center" wrapText="1"/>
    </xf>
    <xf numFmtId="0" fontId="68" fillId="0" borderId="99" xfId="0" applyFont="1" applyBorder="1" applyAlignment="1">
      <alignment horizontal="center" vertical="center"/>
    </xf>
    <xf numFmtId="0" fontId="72" fillId="0" borderId="96" xfId="2" applyFont="1" applyBorder="1" applyAlignment="1">
      <alignment vertical="center" shrinkToFit="1"/>
    </xf>
    <xf numFmtId="177" fontId="72" fillId="0" borderId="96" xfId="1" applyFont="1" applyFill="1" applyBorder="1" applyAlignment="1">
      <alignment vertical="center" shrinkToFit="1"/>
    </xf>
    <xf numFmtId="0" fontId="68" fillId="0" borderId="119" xfId="2" applyFont="1" applyBorder="1" applyAlignment="1">
      <alignment vertical="center"/>
    </xf>
    <xf numFmtId="0" fontId="68" fillId="0" borderId="120" xfId="2" applyFont="1" applyBorder="1" applyAlignment="1">
      <alignment vertical="center"/>
    </xf>
    <xf numFmtId="0" fontId="72" fillId="0" borderId="115" xfId="2" applyFont="1" applyBorder="1" applyAlignment="1">
      <alignment vertical="center" shrinkToFit="1"/>
    </xf>
    <xf numFmtId="0" fontId="72" fillId="0" borderId="92" xfId="2" applyFont="1" applyBorder="1" applyAlignment="1">
      <alignment vertical="center" shrinkToFit="1"/>
    </xf>
    <xf numFmtId="0" fontId="72" fillId="0" borderId="127" xfId="2" applyFont="1" applyBorder="1" applyAlignment="1">
      <alignment vertical="center" shrinkToFit="1"/>
    </xf>
    <xf numFmtId="0" fontId="72" fillId="0" borderId="128" xfId="2" applyFont="1" applyBorder="1" applyAlignment="1">
      <alignment vertical="center" shrinkToFit="1"/>
    </xf>
    <xf numFmtId="177" fontId="72" fillId="0" borderId="128" xfId="1" applyFont="1" applyFill="1" applyBorder="1" applyAlignment="1">
      <alignment vertical="center" shrinkToFit="1"/>
    </xf>
    <xf numFmtId="186" fontId="72" fillId="0" borderId="128" xfId="1" applyNumberFormat="1" applyFont="1" applyFill="1" applyBorder="1" applyAlignment="1">
      <alignment vertical="center"/>
    </xf>
    <xf numFmtId="177" fontId="72" fillId="0" borderId="128" xfId="1" applyFont="1" applyFill="1" applyBorder="1" applyAlignment="1">
      <alignment vertical="center"/>
    </xf>
    <xf numFmtId="177" fontId="68" fillId="0" borderId="128" xfId="1" applyFont="1" applyFill="1" applyBorder="1" applyAlignment="1">
      <alignment horizontal="center"/>
    </xf>
    <xf numFmtId="187" fontId="68" fillId="0" borderId="128" xfId="3" applyNumberFormat="1" applyFont="1" applyBorder="1" applyAlignment="1">
      <alignment horizontal="center"/>
    </xf>
    <xf numFmtId="177" fontId="68" fillId="0" borderId="128" xfId="1" applyFont="1" applyFill="1" applyBorder="1" applyAlignment="1">
      <alignment shrinkToFit="1"/>
    </xf>
    <xf numFmtId="0" fontId="68" fillId="0" borderId="128" xfId="3" applyFont="1" applyBorder="1" applyAlignment="1">
      <alignment horizontal="center"/>
    </xf>
    <xf numFmtId="0" fontId="68" fillId="0" borderId="129" xfId="3" applyFont="1" applyBorder="1" applyAlignment="1">
      <alignment horizontal="center"/>
    </xf>
    <xf numFmtId="189" fontId="68" fillId="0" borderId="0" xfId="0" applyNumberFormat="1" applyFont="1">
      <alignment vertical="center"/>
    </xf>
    <xf numFmtId="43" fontId="68" fillId="0" borderId="0" xfId="0" applyNumberFormat="1" applyFont="1">
      <alignment vertical="center"/>
    </xf>
    <xf numFmtId="0" fontId="51" fillId="0" borderId="130" xfId="0" applyFont="1" applyBorder="1">
      <alignment vertical="center"/>
    </xf>
    <xf numFmtId="0" fontId="51" fillId="0" borderId="131" xfId="0" applyFont="1" applyBorder="1">
      <alignment vertical="center"/>
    </xf>
    <xf numFmtId="188" fontId="51" fillId="0" borderId="131" xfId="0" applyNumberFormat="1" applyFont="1" applyBorder="1">
      <alignment vertical="center"/>
    </xf>
    <xf numFmtId="188" fontId="51" fillId="0" borderId="131" xfId="0" applyNumberFormat="1" applyFont="1" applyBorder="1" applyAlignment="1">
      <alignment horizontal="center" vertical="center"/>
    </xf>
    <xf numFmtId="184" fontId="51" fillId="0" borderId="131" xfId="0" applyNumberFormat="1" applyFont="1" applyBorder="1" applyAlignment="1">
      <alignment horizontal="center" vertical="center"/>
    </xf>
    <xf numFmtId="203" fontId="51" fillId="0" borderId="131" xfId="0" applyNumberFormat="1" applyFont="1" applyBorder="1">
      <alignment vertical="center"/>
    </xf>
    <xf numFmtId="204" fontId="54" fillId="24" borderId="0" xfId="122" applyNumberFormat="1" applyFont="1" applyFill="1" applyAlignment="1">
      <alignment vertical="center"/>
    </xf>
    <xf numFmtId="8" fontId="54" fillId="24" borderId="0" xfId="0" applyNumberFormat="1" applyFont="1" applyFill="1">
      <alignment vertical="center"/>
    </xf>
    <xf numFmtId="38" fontId="54" fillId="0" borderId="122" xfId="0" applyNumberFormat="1" applyFont="1" applyBorder="1">
      <alignment vertical="center"/>
    </xf>
    <xf numFmtId="0" fontId="72" fillId="0" borderId="117" xfId="2" applyFont="1" applyBorder="1" applyAlignment="1">
      <alignment vertical="center" shrinkToFit="1"/>
    </xf>
    <xf numFmtId="186" fontId="72" fillId="0" borderId="96" xfId="1" applyNumberFormat="1" applyFont="1" applyFill="1" applyBorder="1" applyAlignment="1">
      <alignment vertical="center"/>
    </xf>
    <xf numFmtId="177" fontId="72" fillId="0" borderId="96" xfId="1" applyFont="1" applyFill="1" applyBorder="1" applyAlignment="1">
      <alignment vertical="center"/>
    </xf>
    <xf numFmtId="177" fontId="72" fillId="0" borderId="96" xfId="1" applyFont="1" applyFill="1" applyBorder="1" applyAlignment="1"/>
    <xf numFmtId="177" fontId="72" fillId="0" borderId="118" xfId="1" applyFont="1" applyFill="1" applyBorder="1" applyAlignment="1"/>
    <xf numFmtId="191" fontId="68" fillId="0" borderId="120" xfId="57" applyNumberFormat="1" applyFont="1" applyBorder="1" applyAlignment="1">
      <alignment horizontal="center" vertical="center"/>
    </xf>
    <xf numFmtId="192" fontId="68" fillId="0" borderId="0" xfId="0" applyNumberFormat="1" applyFont="1">
      <alignment vertical="center"/>
    </xf>
    <xf numFmtId="202" fontId="68" fillId="0" borderId="0" xfId="0" applyNumberFormat="1" applyFont="1">
      <alignment vertical="center"/>
    </xf>
    <xf numFmtId="6" fontId="68" fillId="0" borderId="0" xfId="62" applyFont="1">
      <alignment vertical="center"/>
    </xf>
    <xf numFmtId="183" fontId="68" fillId="0" borderId="0" xfId="57" applyNumberFormat="1" applyFont="1"/>
    <xf numFmtId="43" fontId="68" fillId="0" borderId="0" xfId="2" applyNumberFormat="1" applyFont="1" applyAlignment="1">
      <alignment horizontal="center"/>
    </xf>
    <xf numFmtId="190" fontId="72" fillId="0" borderId="120" xfId="57" applyNumberFormat="1" applyFont="1" applyBorder="1" applyAlignment="1">
      <alignment horizontal="right" vertical="center"/>
    </xf>
    <xf numFmtId="184" fontId="72" fillId="0" borderId="120" xfId="57" applyNumberFormat="1" applyFont="1" applyBorder="1" applyAlignment="1">
      <alignment horizontal="right" vertical="center"/>
    </xf>
    <xf numFmtId="191" fontId="68" fillId="0" borderId="120" xfId="57" applyNumberFormat="1" applyFont="1" applyBorder="1" applyAlignment="1">
      <alignment horizontal="right" vertical="center"/>
    </xf>
    <xf numFmtId="191" fontId="72" fillId="0" borderId="120" xfId="57" applyNumberFormat="1" applyFont="1" applyBorder="1" applyAlignment="1">
      <alignment horizontal="right" vertical="center"/>
    </xf>
    <xf numFmtId="0" fontId="68" fillId="0" borderId="120" xfId="122" applyNumberFormat="1" applyFont="1" applyFill="1" applyBorder="1" applyAlignment="1">
      <alignment horizontal="right" vertical="center"/>
    </xf>
    <xf numFmtId="191" fontId="72" fillId="0" borderId="121" xfId="57" applyNumberFormat="1" applyFont="1" applyBorder="1" applyAlignment="1">
      <alignment horizontal="right" vertical="center"/>
    </xf>
    <xf numFmtId="192" fontId="75" fillId="0" borderId="0" xfId="0" applyNumberFormat="1" applyFont="1" applyAlignment="1">
      <alignment horizontal="center" vertical="center"/>
    </xf>
    <xf numFmtId="188" fontId="68" fillId="0" borderId="0" xfId="0" applyNumberFormat="1" applyFont="1">
      <alignment vertical="center"/>
    </xf>
    <xf numFmtId="6" fontId="68" fillId="0" borderId="0" xfId="0" applyNumberFormat="1" applyFont="1" applyAlignment="1">
      <alignment horizontal="center" vertical="center"/>
    </xf>
    <xf numFmtId="189" fontId="76" fillId="0" borderId="0" xfId="0" applyNumberFormat="1" applyFont="1">
      <alignment vertical="center"/>
    </xf>
    <xf numFmtId="0" fontId="67" fillId="0" borderId="0" xfId="58" applyFont="1" applyAlignment="1">
      <alignment horizontal="center" vertical="center"/>
    </xf>
    <xf numFmtId="0" fontId="76" fillId="0" borderId="0" xfId="58" applyFont="1"/>
    <xf numFmtId="0" fontId="77" fillId="0" borderId="0" xfId="58" applyFont="1"/>
    <xf numFmtId="0" fontId="76" fillId="0" borderId="0" xfId="58" applyFont="1" applyAlignment="1">
      <alignment horizontal="left"/>
    </xf>
    <xf numFmtId="179" fontId="76" fillId="0" borderId="0" xfId="58" applyNumberFormat="1" applyFont="1"/>
    <xf numFmtId="14" fontId="76" fillId="0" borderId="0" xfId="58" applyNumberFormat="1" applyFont="1" applyAlignment="1">
      <alignment horizontal="center"/>
    </xf>
    <xf numFmtId="0" fontId="76" fillId="0" borderId="11" xfId="58" applyFont="1" applyBorder="1"/>
    <xf numFmtId="0" fontId="76" fillId="0" borderId="12" xfId="58" applyFont="1" applyBorder="1"/>
    <xf numFmtId="179" fontId="76" fillId="0" borderId="25" xfId="58" applyNumberFormat="1" applyFont="1" applyBorder="1"/>
    <xf numFmtId="179" fontId="76" fillId="0" borderId="12" xfId="58" applyNumberFormat="1" applyFont="1" applyBorder="1"/>
    <xf numFmtId="179" fontId="76" fillId="0" borderId="13" xfId="58" applyNumberFormat="1" applyFont="1" applyBorder="1"/>
    <xf numFmtId="0" fontId="76" fillId="0" borderId="14" xfId="58" applyFont="1" applyBorder="1"/>
    <xf numFmtId="0" fontId="76" fillId="0" borderId="24" xfId="58" applyFont="1" applyBorder="1"/>
    <xf numFmtId="0" fontId="76" fillId="0" borderId="15" xfId="58" applyFont="1" applyBorder="1"/>
    <xf numFmtId="14" fontId="76" fillId="0" borderId="14" xfId="57" applyNumberFormat="1" applyFont="1" applyBorder="1"/>
    <xf numFmtId="179" fontId="76" fillId="0" borderId="15" xfId="58" applyNumberFormat="1" applyFont="1" applyBorder="1"/>
    <xf numFmtId="0" fontId="76" fillId="0" borderId="14" xfId="57" applyFont="1" applyBorder="1"/>
    <xf numFmtId="49" fontId="76" fillId="0" borderId="24" xfId="58" applyNumberFormat="1" applyFont="1" applyBorder="1"/>
    <xf numFmtId="183" fontId="76" fillId="0" borderId="0" xfId="58" applyNumberFormat="1" applyFont="1"/>
    <xf numFmtId="0" fontId="76" fillId="0" borderId="0" xfId="58" applyFont="1" applyAlignment="1">
      <alignment horizontal="center"/>
    </xf>
    <xf numFmtId="0" fontId="76" fillId="0" borderId="0" xfId="57" applyFont="1"/>
    <xf numFmtId="0" fontId="76" fillId="0" borderId="21" xfId="58" applyFont="1" applyBorder="1"/>
    <xf numFmtId="0" fontId="76" fillId="0" borderId="17" xfId="58" applyFont="1" applyBorder="1"/>
    <xf numFmtId="179" fontId="76" fillId="0" borderId="17" xfId="58" applyNumberFormat="1" applyFont="1" applyBorder="1"/>
    <xf numFmtId="179" fontId="76" fillId="0" borderId="18" xfId="58" applyNumberFormat="1" applyFont="1" applyBorder="1"/>
    <xf numFmtId="0" fontId="76" fillId="0" borderId="19" xfId="58" applyFont="1" applyBorder="1"/>
    <xf numFmtId="0" fontId="76" fillId="0" borderId="20" xfId="58" applyFont="1" applyBorder="1"/>
    <xf numFmtId="0" fontId="76" fillId="0" borderId="16" xfId="58" applyFont="1" applyBorder="1"/>
    <xf numFmtId="9" fontId="76" fillId="0" borderId="0" xfId="122" applyFont="1" applyFill="1"/>
    <xf numFmtId="0" fontId="58" fillId="0" borderId="22" xfId="58" applyFont="1" applyBorder="1"/>
    <xf numFmtId="0" fontId="67" fillId="0" borderId="91" xfId="58" applyFont="1" applyBorder="1"/>
    <xf numFmtId="0" fontId="58" fillId="0" borderId="91" xfId="0" applyFont="1" applyBorder="1">
      <alignment vertical="center"/>
    </xf>
    <xf numFmtId="184" fontId="58" fillId="0" borderId="107" xfId="58" applyNumberFormat="1" applyFont="1" applyBorder="1" applyAlignment="1">
      <alignment horizontal="right" vertical="center"/>
    </xf>
    <xf numFmtId="184" fontId="58" fillId="0" borderId="106" xfId="58" applyNumberFormat="1" applyFont="1" applyBorder="1" applyAlignment="1">
      <alignment horizontal="right" vertical="center"/>
    </xf>
    <xf numFmtId="0" fontId="55" fillId="0" borderId="0" xfId="58" applyFont="1"/>
    <xf numFmtId="184" fontId="79" fillId="0" borderId="86" xfId="58" applyNumberFormat="1" applyFont="1" applyBorder="1" applyAlignment="1">
      <alignment horizontal="right" vertical="center"/>
    </xf>
    <xf numFmtId="0" fontId="57" fillId="0" borderId="0" xfId="58" applyFont="1"/>
    <xf numFmtId="179" fontId="57" fillId="0" borderId="0" xfId="58" applyNumberFormat="1" applyFont="1"/>
    <xf numFmtId="199" fontId="76" fillId="0" borderId="0" xfId="58" applyNumberFormat="1" applyFont="1"/>
    <xf numFmtId="200" fontId="76" fillId="0" borderId="0" xfId="58" applyNumberFormat="1" applyFont="1"/>
    <xf numFmtId="187" fontId="76" fillId="0" borderId="0" xfId="58" applyNumberFormat="1" applyFont="1"/>
    <xf numFmtId="201" fontId="76" fillId="0" borderId="0" xfId="58" applyNumberFormat="1" applyFont="1"/>
    <xf numFmtId="38" fontId="76" fillId="0" borderId="0" xfId="58" applyNumberFormat="1" applyFont="1"/>
    <xf numFmtId="198" fontId="58" fillId="0" borderId="0" xfId="58" applyNumberFormat="1" applyFont="1"/>
    <xf numFmtId="0" fontId="76" fillId="0" borderId="130" xfId="58" applyFont="1" applyBorder="1"/>
    <xf numFmtId="0" fontId="76" fillId="0" borderId="131" xfId="58" applyFont="1" applyBorder="1"/>
    <xf numFmtId="0" fontId="55" fillId="0" borderId="131" xfId="58" applyFont="1" applyBorder="1"/>
    <xf numFmtId="179" fontId="80" fillId="0" borderId="0" xfId="58" applyNumberFormat="1" applyFont="1"/>
    <xf numFmtId="191" fontId="76" fillId="0" borderId="0" xfId="58" applyNumberFormat="1" applyFont="1"/>
    <xf numFmtId="198" fontId="76" fillId="0" borderId="0" xfId="58" applyNumberFormat="1" applyFont="1"/>
    <xf numFmtId="2" fontId="76" fillId="0" borderId="0" xfId="58" applyNumberFormat="1" applyFont="1"/>
    <xf numFmtId="0" fontId="57" fillId="0" borderId="22" xfId="58" applyFont="1" applyBorder="1" applyAlignment="1">
      <alignment horizontal="center" vertical="center"/>
    </xf>
    <xf numFmtId="179" fontId="81" fillId="0" borderId="0" xfId="58" applyNumberFormat="1" applyFont="1"/>
    <xf numFmtId="6" fontId="54" fillId="0" borderId="0" xfId="62" applyFont="1" applyFill="1" applyBorder="1" applyAlignment="1">
      <alignment horizontal="center" vertical="center"/>
    </xf>
    <xf numFmtId="6" fontId="51" fillId="24" borderId="0" xfId="0" applyNumberFormat="1" applyFont="1" applyFill="1">
      <alignment vertical="center"/>
    </xf>
    <xf numFmtId="6" fontId="54" fillId="24" borderId="0" xfId="62" applyFont="1" applyFill="1" applyBorder="1" applyAlignment="1">
      <alignment horizontal="center" vertical="center"/>
    </xf>
    <xf numFmtId="6" fontId="54" fillId="0" borderId="0" xfId="62" applyFont="1" applyAlignment="1">
      <alignment horizontal="center" vertical="center"/>
    </xf>
    <xf numFmtId="6" fontId="54" fillId="0" borderId="0" xfId="62" applyFont="1" applyBorder="1" applyAlignment="1">
      <alignment horizontal="center" vertical="center"/>
    </xf>
    <xf numFmtId="0" fontId="51" fillId="24" borderId="91" xfId="0" applyFont="1" applyFill="1" applyBorder="1" applyAlignment="1">
      <alignment horizontal="center" vertical="center"/>
    </xf>
    <xf numFmtId="0" fontId="54" fillId="24" borderId="0" xfId="0" applyFont="1" applyFill="1">
      <alignment vertical="center"/>
    </xf>
    <xf numFmtId="180" fontId="54" fillId="24" borderId="0" xfId="0" applyNumberFormat="1" applyFont="1" applyFill="1" applyAlignment="1">
      <alignment horizontal="left" vertical="center"/>
    </xf>
    <xf numFmtId="0" fontId="54" fillId="24" borderId="0" xfId="0" applyFont="1" applyFill="1" applyAlignment="1">
      <alignment horizontal="left" vertical="center"/>
    </xf>
    <xf numFmtId="49" fontId="54" fillId="24" borderId="0" xfId="0" applyNumberFormat="1" applyFont="1" applyFill="1">
      <alignment vertical="center"/>
    </xf>
    <xf numFmtId="0" fontId="54" fillId="24" borderId="0" xfId="0" applyFont="1" applyFill="1" applyAlignment="1">
      <alignment horizontal="center" vertical="center"/>
    </xf>
    <xf numFmtId="0" fontId="54" fillId="24" borderId="0" xfId="0" applyFont="1" applyFill="1" applyAlignment="1">
      <alignment horizontal="left" vertical="top" wrapText="1"/>
    </xf>
    <xf numFmtId="0" fontId="52" fillId="0" borderId="97" xfId="0" applyFont="1" applyBorder="1">
      <alignment vertical="center"/>
    </xf>
    <xf numFmtId="0" fontId="54" fillId="24" borderId="136" xfId="0" applyFont="1" applyFill="1" applyBorder="1">
      <alignment vertical="center"/>
    </xf>
    <xf numFmtId="38" fontId="54" fillId="0" borderId="136" xfId="0" applyNumberFormat="1" applyFont="1" applyBorder="1">
      <alignment vertical="center"/>
    </xf>
    <xf numFmtId="0" fontId="54" fillId="0" borderId="136" xfId="0" applyFont="1" applyBorder="1">
      <alignment vertical="center"/>
    </xf>
    <xf numFmtId="0" fontId="56" fillId="0" borderId="0" xfId="58" applyFont="1"/>
    <xf numFmtId="205" fontId="68" fillId="0" borderId="0" xfId="0" applyNumberFormat="1" applyFont="1">
      <alignment vertical="center"/>
    </xf>
    <xf numFmtId="184" fontId="68" fillId="0" borderId="0" xfId="0" applyNumberFormat="1" applyFont="1">
      <alignment vertical="center"/>
    </xf>
    <xf numFmtId="176" fontId="68" fillId="0" borderId="0" xfId="0" applyNumberFormat="1" applyFont="1">
      <alignment vertical="center"/>
    </xf>
    <xf numFmtId="179" fontId="67" fillId="0" borderId="99" xfId="58" applyNumberFormat="1" applyFont="1" applyBorder="1"/>
    <xf numFmtId="0" fontId="66" fillId="0" borderId="131" xfId="58" applyFont="1" applyBorder="1"/>
    <xf numFmtId="179" fontId="66" fillId="0" borderId="131" xfId="58" applyNumberFormat="1" applyFont="1" applyBorder="1"/>
    <xf numFmtId="179" fontId="66" fillId="0" borderId="132" xfId="58" applyNumberFormat="1" applyFont="1" applyBorder="1"/>
    <xf numFmtId="184" fontId="76" fillId="0" borderId="0" xfId="58" applyNumberFormat="1" applyFont="1"/>
    <xf numFmtId="197" fontId="51" fillId="0" borderId="132" xfId="0" applyNumberFormat="1" applyFont="1" applyBorder="1" applyAlignment="1">
      <alignment horizontal="center" vertical="center"/>
    </xf>
    <xf numFmtId="0" fontId="83" fillId="25" borderId="0" xfId="0" applyFont="1" applyFill="1" applyAlignment="1">
      <alignment vertical="center" wrapText="1"/>
    </xf>
    <xf numFmtId="0" fontId="56" fillId="0" borderId="0" xfId="58" applyFont="1" applyAlignment="1">
      <alignment horizontal="left" vertical="center" wrapText="1"/>
    </xf>
    <xf numFmtId="0" fontId="58" fillId="0" borderId="91" xfId="0" applyFont="1" applyBorder="1" applyAlignment="1">
      <alignment horizontal="center" vertical="center"/>
    </xf>
    <xf numFmtId="179" fontId="58" fillId="0" borderId="1" xfId="58" applyNumberFormat="1" applyFont="1" applyBorder="1" applyAlignment="1">
      <alignment horizontal="center" vertical="center"/>
    </xf>
    <xf numFmtId="184" fontId="58" fillId="0" borderId="107" xfId="58" applyNumberFormat="1" applyFont="1" applyBorder="1" applyAlignment="1">
      <alignment horizontal="center" vertical="center"/>
    </xf>
    <xf numFmtId="184" fontId="58" fillId="0" borderId="94" xfId="58" applyNumberFormat="1" applyFont="1" applyBorder="1" applyAlignment="1">
      <alignment horizontal="center" vertical="center"/>
    </xf>
    <xf numFmtId="184" fontId="58" fillId="0" borderId="0" xfId="58" applyNumberFormat="1" applyFont="1" applyAlignment="1">
      <alignment horizontal="center" vertical="center"/>
    </xf>
    <xf numFmtId="0" fontId="79" fillId="0" borderId="91" xfId="0" applyFont="1" applyBorder="1" applyAlignment="1">
      <alignment horizontal="center" vertical="center"/>
    </xf>
    <xf numFmtId="6" fontId="79" fillId="0" borderId="91" xfId="62" applyFont="1" applyFill="1" applyBorder="1" applyAlignment="1">
      <alignment horizontal="center" vertical="center"/>
    </xf>
    <xf numFmtId="179" fontId="79" fillId="0" borderId="1" xfId="58" applyNumberFormat="1" applyFont="1" applyBorder="1" applyAlignment="1">
      <alignment horizontal="center" vertical="center"/>
    </xf>
    <xf numFmtId="0" fontId="78" fillId="0" borderId="134" xfId="0" applyFont="1" applyBorder="1" applyAlignment="1">
      <alignment horizontal="center" vertical="center" wrapText="1"/>
    </xf>
    <xf numFmtId="0" fontId="69" fillId="0" borderId="131" xfId="58" applyFont="1" applyBorder="1" applyAlignment="1">
      <alignment horizontal="center" vertical="center"/>
    </xf>
    <xf numFmtId="0" fontId="67" fillId="0" borderId="131" xfId="58" applyFont="1" applyBorder="1" applyAlignment="1">
      <alignment horizontal="center" vertical="center"/>
    </xf>
    <xf numFmtId="179" fontId="67" fillId="0" borderId="131" xfId="58" applyNumberFormat="1" applyFont="1" applyBorder="1" applyAlignment="1">
      <alignment horizontal="center" vertical="center"/>
    </xf>
    <xf numFmtId="0" fontId="67" fillId="0" borderId="132" xfId="58" applyFont="1" applyBorder="1" applyAlignment="1">
      <alignment horizontal="center" vertical="center"/>
    </xf>
    <xf numFmtId="0" fontId="67" fillId="0" borderId="137" xfId="58" applyFont="1" applyBorder="1" applyAlignment="1">
      <alignment horizontal="center" vertical="center"/>
    </xf>
    <xf numFmtId="0" fontId="67" fillId="0" borderId="138" xfId="58" applyFont="1" applyBorder="1" applyAlignment="1">
      <alignment horizontal="center" vertical="center"/>
    </xf>
    <xf numFmtId="0" fontId="67" fillId="0" borderId="130" xfId="58" applyFont="1" applyBorder="1" applyAlignment="1">
      <alignment horizontal="center" vertical="center"/>
    </xf>
    <xf numFmtId="0" fontId="76" fillId="0" borderId="0" xfId="58" applyFont="1" applyAlignment="1">
      <alignment horizontal="center" vertical="center"/>
    </xf>
    <xf numFmtId="0" fontId="78" fillId="0" borderId="135" xfId="0" applyFont="1" applyBorder="1" applyAlignment="1">
      <alignment horizontal="center" vertical="center" wrapText="1"/>
    </xf>
    <xf numFmtId="0" fontId="78" fillId="0" borderId="93" xfId="0" applyFont="1" applyBorder="1" applyAlignment="1">
      <alignment horizontal="center" vertical="center" wrapText="1"/>
    </xf>
    <xf numFmtId="184" fontId="58" fillId="0" borderId="106" xfId="58" applyNumberFormat="1" applyFont="1" applyBorder="1" applyAlignment="1">
      <alignment horizontal="center" vertical="center"/>
    </xf>
    <xf numFmtId="0" fontId="80" fillId="0" borderId="0" xfId="58" applyFont="1" applyAlignment="1">
      <alignment horizontal="center" vertical="center"/>
    </xf>
    <xf numFmtId="179" fontId="80" fillId="0" borderId="0" xfId="58" applyNumberFormat="1" applyFont="1" applyAlignment="1">
      <alignment horizontal="center" vertical="center"/>
    </xf>
    <xf numFmtId="179" fontId="76" fillId="0" borderId="0" xfId="58" applyNumberFormat="1" applyFont="1" applyAlignment="1">
      <alignment horizontal="center" vertical="center"/>
    </xf>
    <xf numFmtId="0" fontId="85" fillId="0" borderId="131" xfId="58" applyFont="1" applyBorder="1" applyAlignment="1">
      <alignment horizontal="center" vertical="center"/>
    </xf>
    <xf numFmtId="0" fontId="80" fillId="0" borderId="131" xfId="58" applyFont="1" applyBorder="1" applyAlignment="1">
      <alignment horizontal="center" vertical="center"/>
    </xf>
    <xf numFmtId="179" fontId="80" fillId="0" borderId="131" xfId="58" applyNumberFormat="1" applyFont="1" applyBorder="1" applyAlignment="1">
      <alignment horizontal="center" vertical="center"/>
    </xf>
    <xf numFmtId="179" fontId="80" fillId="0" borderId="132" xfId="58" applyNumberFormat="1" applyFont="1" applyBorder="1" applyAlignment="1">
      <alignment horizontal="center" vertical="center"/>
    </xf>
    <xf numFmtId="179" fontId="79" fillId="0" borderId="91" xfId="0" applyNumberFormat="1" applyFont="1" applyBorder="1" applyAlignment="1">
      <alignment horizontal="center" vertical="center"/>
    </xf>
    <xf numFmtId="179" fontId="79" fillId="0" borderId="1" xfId="0" applyNumberFormat="1" applyFont="1" applyBorder="1" applyAlignment="1">
      <alignment horizontal="center" vertical="center"/>
    </xf>
    <xf numFmtId="184" fontId="79" fillId="0" borderId="86" xfId="58" applyNumberFormat="1" applyFont="1" applyBorder="1" applyAlignment="1">
      <alignment horizontal="center" vertical="center"/>
    </xf>
    <xf numFmtId="0" fontId="66" fillId="0" borderId="0" xfId="58" applyFont="1" applyAlignment="1">
      <alignment horizontal="center" vertical="center"/>
    </xf>
    <xf numFmtId="179" fontId="66" fillId="0" borderId="0" xfId="58" applyNumberFormat="1" applyFont="1" applyAlignment="1">
      <alignment horizontal="center" vertical="center"/>
    </xf>
    <xf numFmtId="179" fontId="67" fillId="0" borderId="86" xfId="58" applyNumberFormat="1" applyFont="1" applyBorder="1" applyAlignment="1">
      <alignment horizontal="center" vertical="center"/>
    </xf>
    <xf numFmtId="0" fontId="67" fillId="0" borderId="139" xfId="58" applyFont="1" applyBorder="1" applyAlignment="1">
      <alignment horizontal="center" vertical="center"/>
    </xf>
    <xf numFmtId="0" fontId="72" fillId="0" borderId="0" xfId="57" applyFont="1" applyAlignment="1">
      <alignment vertical="center" wrapText="1"/>
    </xf>
    <xf numFmtId="0" fontId="68" fillId="0" borderId="0" xfId="57" applyFont="1" applyAlignment="1">
      <alignment wrapText="1"/>
    </xf>
    <xf numFmtId="186" fontId="68" fillId="0" borderId="0" xfId="1" applyNumberFormat="1" applyFont="1" applyFill="1" applyAlignment="1">
      <alignment horizontal="center" vertical="center" wrapText="1"/>
    </xf>
    <xf numFmtId="177" fontId="68" fillId="0" borderId="0" xfId="1" applyFont="1" applyFill="1" applyAlignment="1">
      <alignment horizontal="right" wrapText="1"/>
    </xf>
    <xf numFmtId="0" fontId="68" fillId="0" borderId="0" xfId="2" applyFont="1" applyAlignment="1">
      <alignment wrapText="1"/>
    </xf>
    <xf numFmtId="177" fontId="72" fillId="0" borderId="113" xfId="1" applyFont="1" applyFill="1" applyBorder="1" applyAlignment="1">
      <alignment horizontal="center" wrapText="1" shrinkToFit="1"/>
    </xf>
    <xf numFmtId="177" fontId="72" fillId="0" borderId="96" xfId="1" applyFont="1" applyFill="1" applyBorder="1" applyAlignment="1">
      <alignment vertical="center" wrapText="1"/>
    </xf>
    <xf numFmtId="0" fontId="68" fillId="0" borderId="0" xfId="0" applyFont="1" applyAlignment="1">
      <alignment vertical="center" wrapText="1"/>
    </xf>
    <xf numFmtId="0" fontId="76" fillId="0" borderId="0" xfId="58" applyFont="1" applyAlignment="1">
      <alignment horizontal="left" vertical="center"/>
    </xf>
    <xf numFmtId="0" fontId="76" fillId="0" borderId="0" xfId="58" applyFont="1" applyAlignment="1">
      <alignment horizontal="left" vertical="center" wrapText="1"/>
    </xf>
    <xf numFmtId="0" fontId="78" fillId="0" borderId="134" xfId="0" applyFont="1" applyBorder="1" applyAlignment="1">
      <alignment horizontal="left" vertical="center" wrapText="1"/>
    </xf>
    <xf numFmtId="0" fontId="75" fillId="0" borderId="0" xfId="58" applyFont="1" applyAlignment="1">
      <alignment horizontal="left" vertical="center"/>
    </xf>
    <xf numFmtId="0" fontId="75" fillId="0" borderId="0" xfId="58" applyFont="1" applyAlignment="1">
      <alignment horizontal="left" vertical="center" wrapText="1"/>
    </xf>
    <xf numFmtId="0" fontId="56" fillId="0" borderId="0" xfId="58" applyFont="1" applyAlignment="1">
      <alignment horizontal="left" vertical="center"/>
    </xf>
    <xf numFmtId="0" fontId="69" fillId="0" borderId="134" xfId="0" applyFont="1" applyBorder="1" applyAlignment="1">
      <alignment horizontal="center" vertical="center" wrapText="1"/>
    </xf>
    <xf numFmtId="194" fontId="76" fillId="0" borderId="0" xfId="58" applyNumberFormat="1" applyFont="1" applyAlignment="1">
      <alignment horizontal="center" vertical="center"/>
    </xf>
    <xf numFmtId="0" fontId="68" fillId="0" borderId="0" xfId="58" applyFont="1" applyAlignment="1">
      <alignment horizontal="center" vertical="center"/>
    </xf>
    <xf numFmtId="0" fontId="72" fillId="0" borderId="134" xfId="0" applyFont="1" applyBorder="1" applyAlignment="1">
      <alignment horizontal="center" vertical="center" wrapText="1"/>
    </xf>
    <xf numFmtId="0" fontId="68" fillId="0" borderId="0" xfId="58" applyFont="1" applyAlignment="1">
      <alignment horizontal="center" vertical="center" wrapText="1"/>
    </xf>
    <xf numFmtId="193" fontId="68" fillId="0" borderId="0" xfId="0" applyNumberFormat="1" applyFont="1" applyAlignment="1">
      <alignment horizontal="center" vertical="center"/>
    </xf>
    <xf numFmtId="0" fontId="68" fillId="0" borderId="0" xfId="0" applyFont="1" applyAlignment="1">
      <alignment horizontal="left" vertical="center" wrapText="1"/>
    </xf>
    <xf numFmtId="0" fontId="68" fillId="0" borderId="0" xfId="0" applyFont="1" applyAlignment="1">
      <alignment horizontal="center" vertical="center" wrapText="1"/>
    </xf>
    <xf numFmtId="0" fontId="72" fillId="0" borderId="99" xfId="0" applyFont="1" applyBorder="1" applyAlignment="1">
      <alignment horizontal="center" vertical="center"/>
    </xf>
    <xf numFmtId="0" fontId="72" fillId="0" borderId="86" xfId="0" applyFont="1" applyBorder="1" applyAlignment="1">
      <alignment horizontal="center" vertical="center"/>
    </xf>
    <xf numFmtId="0" fontId="72" fillId="0" borderId="86" xfId="0" applyFont="1" applyBorder="1" applyAlignment="1">
      <alignment horizontal="left" vertical="center" wrapText="1"/>
    </xf>
    <xf numFmtId="1" fontId="68" fillId="0" borderId="0" xfId="0" applyNumberFormat="1" applyFont="1" applyAlignment="1">
      <alignment horizontal="left" vertical="center" wrapText="1"/>
    </xf>
    <xf numFmtId="0" fontId="54" fillId="0" borderId="0" xfId="0" applyFont="1" applyAlignment="1">
      <alignment horizontal="left" vertical="center" wrapText="1"/>
    </xf>
    <xf numFmtId="0" fontId="54" fillId="0" borderId="0" xfId="0" applyFont="1" applyAlignment="1">
      <alignment horizontal="center" vertical="center" wrapText="1"/>
    </xf>
    <xf numFmtId="0" fontId="82" fillId="0" borderId="0" xfId="58" applyFont="1" applyAlignment="1">
      <alignment horizontal="center" vertical="center"/>
    </xf>
    <xf numFmtId="0" fontId="87" fillId="0" borderId="0" xfId="0" applyFont="1" applyAlignment="1">
      <alignment horizontal="center" vertical="center" wrapText="1"/>
    </xf>
    <xf numFmtId="0" fontId="88" fillId="0" borderId="0" xfId="58" applyFont="1" applyAlignment="1">
      <alignment horizontal="center" vertical="center"/>
    </xf>
    <xf numFmtId="0" fontId="89" fillId="0" borderId="0" xfId="0" applyFont="1" applyAlignment="1">
      <alignment horizontal="center" vertical="center" wrapText="1"/>
    </xf>
    <xf numFmtId="0" fontId="82" fillId="0" borderId="0" xfId="58" applyFont="1" applyAlignment="1">
      <alignment horizontal="center" vertical="center" wrapText="1"/>
    </xf>
    <xf numFmtId="0" fontId="89" fillId="0" borderId="0" xfId="58" applyFont="1" applyAlignment="1">
      <alignment horizontal="center" vertical="center" wrapText="1"/>
    </xf>
    <xf numFmtId="0" fontId="0" fillId="26" borderId="0" xfId="0" applyFill="1" applyAlignment="1">
      <alignment vertical="center" wrapText="1"/>
    </xf>
    <xf numFmtId="0" fontId="0" fillId="25" borderId="0" xfId="0" applyFill="1" applyAlignment="1">
      <alignment vertical="center" wrapText="1"/>
    </xf>
    <xf numFmtId="0" fontId="0" fillId="27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9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83" fillId="0" borderId="0" xfId="0" applyFont="1" applyAlignment="1">
      <alignment vertical="center" wrapText="1"/>
    </xf>
    <xf numFmtId="0" fontId="91" fillId="0" borderId="0" xfId="0" applyFont="1" applyAlignment="1">
      <alignment vertical="center" wrapText="1"/>
    </xf>
    <xf numFmtId="0" fontId="0" fillId="28" borderId="0" xfId="0" applyFill="1" applyAlignment="1">
      <alignment vertical="center" wrapText="1"/>
    </xf>
    <xf numFmtId="0" fontId="65" fillId="24" borderId="0" xfId="0" applyFont="1" applyFill="1" applyAlignment="1">
      <alignment horizontal="center" vertical="center"/>
    </xf>
    <xf numFmtId="0" fontId="65" fillId="24" borderId="91" xfId="0" applyFont="1" applyFill="1" applyBorder="1" applyAlignment="1">
      <alignment horizontal="center" vertical="center"/>
    </xf>
    <xf numFmtId="0" fontId="51" fillId="24" borderId="23" xfId="0" applyFont="1" applyFill="1" applyBorder="1" applyAlignment="1">
      <alignment horizontal="center" vertical="center"/>
    </xf>
    <xf numFmtId="0" fontId="51" fillId="24" borderId="91" xfId="0" applyFont="1" applyFill="1" applyBorder="1" applyAlignment="1">
      <alignment horizontal="center" vertical="center"/>
    </xf>
    <xf numFmtId="0" fontId="54" fillId="24" borderId="0" xfId="0" applyFont="1" applyFill="1">
      <alignment vertical="center"/>
    </xf>
    <xf numFmtId="0" fontId="55" fillId="24" borderId="0" xfId="0" applyFont="1" applyFill="1">
      <alignment vertical="center"/>
    </xf>
    <xf numFmtId="180" fontId="54" fillId="24" borderId="0" xfId="0" applyNumberFormat="1" applyFont="1" applyFill="1" applyAlignment="1">
      <alignment horizontal="left" vertical="center"/>
    </xf>
    <xf numFmtId="0" fontId="53" fillId="24" borderId="0" xfId="0" applyFont="1" applyFill="1" applyAlignment="1">
      <alignment horizontal="left" vertical="center"/>
    </xf>
    <xf numFmtId="0" fontId="54" fillId="24" borderId="0" xfId="0" applyFont="1" applyFill="1" applyAlignment="1">
      <alignment horizontal="left" vertical="center"/>
    </xf>
    <xf numFmtId="49" fontId="54" fillId="24" borderId="0" xfId="0" applyNumberFormat="1" applyFont="1" applyFill="1">
      <alignment vertical="center"/>
    </xf>
    <xf numFmtId="0" fontId="54" fillId="24" borderId="0" xfId="0" applyFont="1" applyFill="1" applyAlignment="1">
      <alignment horizontal="center" vertical="center"/>
    </xf>
    <xf numFmtId="0" fontId="54" fillId="24" borderId="0" xfId="0" applyFont="1" applyFill="1" applyAlignment="1">
      <alignment horizontal="left" vertical="top" wrapText="1"/>
    </xf>
    <xf numFmtId="6" fontId="54" fillId="0" borderId="24" xfId="62" applyFont="1" applyBorder="1" applyAlignment="1">
      <alignment horizontal="center" vertical="center"/>
    </xf>
    <xf numFmtId="6" fontId="54" fillId="0" borderId="0" xfId="62" applyFont="1" applyAlignment="1">
      <alignment horizontal="center" vertical="center"/>
    </xf>
    <xf numFmtId="6" fontId="54" fillId="0" borderId="0" xfId="62" applyFont="1" applyFill="1" applyBorder="1" applyAlignment="1">
      <alignment horizontal="center" vertical="center"/>
    </xf>
    <xf numFmtId="6" fontId="54" fillId="0" borderId="0" xfId="62" applyFont="1" applyBorder="1" applyAlignment="1">
      <alignment horizontal="center" vertical="center"/>
    </xf>
    <xf numFmtId="6" fontId="51" fillId="24" borderId="0" xfId="0" applyNumberFormat="1" applyFont="1" applyFill="1">
      <alignment vertical="center"/>
    </xf>
    <xf numFmtId="0" fontId="51" fillId="24" borderId="0" xfId="0" applyFont="1" applyFill="1">
      <alignment vertical="center"/>
    </xf>
    <xf numFmtId="6" fontId="54" fillId="24" borderId="24" xfId="62" applyFont="1" applyFill="1" applyBorder="1" applyAlignment="1">
      <alignment horizontal="center" vertical="center"/>
    </xf>
    <xf numFmtId="6" fontId="54" fillId="24" borderId="0" xfId="62" applyFont="1" applyFill="1" applyBorder="1" applyAlignment="1">
      <alignment horizontal="center" vertical="center"/>
    </xf>
    <xf numFmtId="6" fontId="54" fillId="0" borderId="24" xfId="62" applyFont="1" applyFill="1" applyBorder="1" applyAlignment="1">
      <alignment horizontal="center" vertical="center"/>
    </xf>
    <xf numFmtId="6" fontId="54" fillId="0" borderId="97" xfId="62" applyFont="1" applyFill="1" applyBorder="1" applyAlignment="1">
      <alignment horizontal="center" vertical="center"/>
    </xf>
    <xf numFmtId="6" fontId="54" fillId="0" borderId="95" xfId="62" applyFont="1" applyFill="1" applyBorder="1" applyAlignment="1">
      <alignment horizontal="center" vertical="center"/>
    </xf>
    <xf numFmtId="0" fontId="67" fillId="0" borderId="0" xfId="58" applyFont="1" applyAlignment="1">
      <alignment horizontal="center" vertical="center"/>
    </xf>
    <xf numFmtId="0" fontId="58" fillId="0" borderId="91" xfId="58" applyFont="1" applyBorder="1" applyAlignment="1">
      <alignment horizontal="center"/>
    </xf>
    <xf numFmtId="0" fontId="72" fillId="0" borderId="23" xfId="57" applyFont="1" applyBorder="1" applyAlignment="1">
      <alignment horizontal="center" vertical="center"/>
    </xf>
    <xf numFmtId="0" fontId="72" fillId="0" borderId="91" xfId="57" applyFont="1" applyBorder="1" applyAlignment="1">
      <alignment horizontal="center" vertical="center"/>
    </xf>
    <xf numFmtId="0" fontId="72" fillId="0" borderId="133" xfId="57" applyFont="1" applyBorder="1" applyAlignment="1">
      <alignment horizontal="center" vertical="center"/>
    </xf>
    <xf numFmtId="177" fontId="72" fillId="0" borderId="123" xfId="1" applyFont="1" applyFill="1" applyBorder="1" applyAlignment="1">
      <alignment horizontal="center" shrinkToFit="1"/>
    </xf>
    <xf numFmtId="177" fontId="72" fillId="0" borderId="125" xfId="1" applyFont="1" applyFill="1" applyBorder="1" applyAlignment="1">
      <alignment horizontal="center" shrinkToFit="1"/>
    </xf>
    <xf numFmtId="177" fontId="72" fillId="0" borderId="124" xfId="1" applyFont="1" applyFill="1" applyBorder="1" applyAlignment="1">
      <alignment horizontal="center" shrinkToFit="1"/>
    </xf>
    <xf numFmtId="177" fontId="72" fillId="0" borderId="126" xfId="1" applyFont="1" applyFill="1" applyBorder="1" applyAlignment="1">
      <alignment horizontal="center" shrinkToFit="1"/>
    </xf>
    <xf numFmtId="0" fontId="51" fillId="0" borderId="1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655">
    <cellStyle name="??_x000c_鞜_x0007__x000d_槉U_x0001_??_x0007__x0001__x0001_" xfId="5" xr:uid="{00000000-0005-0000-0000-000000000000}"/>
    <cellStyle name="20% - Акцент1" xfId="6" xr:uid="{00000000-0005-0000-0000-000001000000}"/>
    <cellStyle name="20% - Акцент1 2" xfId="76" xr:uid="{00000000-0005-0000-0000-000002000000}"/>
    <cellStyle name="20% - Акцент2" xfId="7" xr:uid="{00000000-0005-0000-0000-000003000000}"/>
    <cellStyle name="20% - Акцент2 2" xfId="77" xr:uid="{00000000-0005-0000-0000-000004000000}"/>
    <cellStyle name="20% - Акцент3" xfId="8" xr:uid="{00000000-0005-0000-0000-000005000000}"/>
    <cellStyle name="20% - Акцент3 2" xfId="78" xr:uid="{00000000-0005-0000-0000-000006000000}"/>
    <cellStyle name="20% - Акцент4" xfId="9" xr:uid="{00000000-0005-0000-0000-000007000000}"/>
    <cellStyle name="20% - Акцент4 2" xfId="79" xr:uid="{00000000-0005-0000-0000-000008000000}"/>
    <cellStyle name="20% - Акцент5" xfId="10" xr:uid="{00000000-0005-0000-0000-000009000000}"/>
    <cellStyle name="20% - Акцент5 2" xfId="80" xr:uid="{00000000-0005-0000-0000-00000A000000}"/>
    <cellStyle name="20% - Акцент6" xfId="11" xr:uid="{00000000-0005-0000-0000-00000B000000}"/>
    <cellStyle name="20% - Акцент6 2" xfId="81" xr:uid="{00000000-0005-0000-0000-00000C000000}"/>
    <cellStyle name="40% - Акцент1" xfId="12" xr:uid="{00000000-0005-0000-0000-00000D000000}"/>
    <cellStyle name="40% - Акцент1 2" xfId="82" xr:uid="{00000000-0005-0000-0000-00000E000000}"/>
    <cellStyle name="40% - Акцент2" xfId="13" xr:uid="{00000000-0005-0000-0000-00000F000000}"/>
    <cellStyle name="40% - Акцент2 2" xfId="83" xr:uid="{00000000-0005-0000-0000-000010000000}"/>
    <cellStyle name="40% - Акцент3" xfId="14" xr:uid="{00000000-0005-0000-0000-000011000000}"/>
    <cellStyle name="40% - Акцент3 2" xfId="84" xr:uid="{00000000-0005-0000-0000-000012000000}"/>
    <cellStyle name="40% - Акцент4" xfId="15" xr:uid="{00000000-0005-0000-0000-000013000000}"/>
    <cellStyle name="40% - Акцент4 2" xfId="85" xr:uid="{00000000-0005-0000-0000-000014000000}"/>
    <cellStyle name="40% - Акцент5" xfId="16" xr:uid="{00000000-0005-0000-0000-000015000000}"/>
    <cellStyle name="40% - Акцент5 2" xfId="86" xr:uid="{00000000-0005-0000-0000-000016000000}"/>
    <cellStyle name="40% - Акцент6" xfId="17" xr:uid="{00000000-0005-0000-0000-000017000000}"/>
    <cellStyle name="40% - Акцент6 2" xfId="87" xr:uid="{00000000-0005-0000-0000-000018000000}"/>
    <cellStyle name="60% - Акцент1" xfId="18" xr:uid="{00000000-0005-0000-0000-000019000000}"/>
    <cellStyle name="60% - Акцент1 2" xfId="88" xr:uid="{00000000-0005-0000-0000-00001A000000}"/>
    <cellStyle name="60% - Акцент2" xfId="19" xr:uid="{00000000-0005-0000-0000-00001B000000}"/>
    <cellStyle name="60% - Акцент2 2" xfId="89" xr:uid="{00000000-0005-0000-0000-00001C000000}"/>
    <cellStyle name="60% - Акцент3" xfId="20" xr:uid="{00000000-0005-0000-0000-00001D000000}"/>
    <cellStyle name="60% - Акцент3 2" xfId="90" xr:uid="{00000000-0005-0000-0000-00001E000000}"/>
    <cellStyle name="60% - Акцент4" xfId="21" xr:uid="{00000000-0005-0000-0000-00001F000000}"/>
    <cellStyle name="60% - Акцент4 2" xfId="91" xr:uid="{00000000-0005-0000-0000-000020000000}"/>
    <cellStyle name="60% - Акцент5" xfId="22" xr:uid="{00000000-0005-0000-0000-000021000000}"/>
    <cellStyle name="60% - Акцент5 2" xfId="92" xr:uid="{00000000-0005-0000-0000-000022000000}"/>
    <cellStyle name="60% - Акцент6" xfId="23" xr:uid="{00000000-0005-0000-0000-000023000000}"/>
    <cellStyle name="60% - Акцент6 2" xfId="93" xr:uid="{00000000-0005-0000-0000-000024000000}"/>
    <cellStyle name="Excel Built-in Normal" xfId="61" xr:uid="{00000000-0005-0000-0000-000025000000}"/>
    <cellStyle name="Акцент1" xfId="24" xr:uid="{00000000-0005-0000-0000-000026000000}"/>
    <cellStyle name="Акцент1 2" xfId="94" xr:uid="{00000000-0005-0000-0000-000027000000}"/>
    <cellStyle name="Акцент2" xfId="25" xr:uid="{00000000-0005-0000-0000-000028000000}"/>
    <cellStyle name="Акцент2 2" xfId="95" xr:uid="{00000000-0005-0000-0000-000029000000}"/>
    <cellStyle name="Акцент3" xfId="26" xr:uid="{00000000-0005-0000-0000-00002A000000}"/>
    <cellStyle name="Акцент3 2" xfId="96" xr:uid="{00000000-0005-0000-0000-00002B000000}"/>
    <cellStyle name="Акцент4" xfId="27" xr:uid="{00000000-0005-0000-0000-00002C000000}"/>
    <cellStyle name="Акцент4 2" xfId="97" xr:uid="{00000000-0005-0000-0000-00002D000000}"/>
    <cellStyle name="Акцент5" xfId="28" xr:uid="{00000000-0005-0000-0000-00002E000000}"/>
    <cellStyle name="Акцент5 2" xfId="98" xr:uid="{00000000-0005-0000-0000-00002F000000}"/>
    <cellStyle name="Акцент6" xfId="29" xr:uid="{00000000-0005-0000-0000-000030000000}"/>
    <cellStyle name="Акцент6 2" xfId="99" xr:uid="{00000000-0005-0000-0000-000031000000}"/>
    <cellStyle name="Ввод " xfId="30" xr:uid="{00000000-0005-0000-0000-000032000000}"/>
    <cellStyle name="Ввод  2" xfId="100" xr:uid="{00000000-0005-0000-0000-000033000000}"/>
    <cellStyle name="Ввод  2 10" xfId="476" xr:uid="{00000000-0005-0000-0000-000034000000}"/>
    <cellStyle name="Ввод  2 10 2" xfId="1839" xr:uid="{D0F01487-2241-46F0-A74E-CFCCD650A20B}"/>
    <cellStyle name="Ввод  2 10 2 2" xfId="4103" xr:uid="{AE659FC3-49B6-4AD2-A620-C13465034070}"/>
    <cellStyle name="Ввод  2 10 3" xfId="1065" xr:uid="{5ABD6D91-2744-4CCB-88C2-5C1A51EEF830}"/>
    <cellStyle name="Ввод  2 10 3 2" xfId="3336" xr:uid="{AC5737F2-54CC-4EA4-B979-93982672521B}"/>
    <cellStyle name="Ввод  2 10 4" xfId="2752" xr:uid="{60ABCE1A-C6F1-4402-84D8-A8538103086C}"/>
    <cellStyle name="Ввод  2 11" xfId="489" xr:uid="{00000000-0005-0000-0000-000035000000}"/>
    <cellStyle name="Ввод  2 11 2" xfId="1852" xr:uid="{0972C27C-0B64-488B-B99A-8FDA13137767}"/>
    <cellStyle name="Ввод  2 11 2 2" xfId="4116" xr:uid="{8EB2CD06-DF1D-4CC3-B261-11B2ADDE7004}"/>
    <cellStyle name="Ввод  2 11 3" xfId="1078" xr:uid="{0BF0E404-0883-4410-90DB-81B56F70FD5E}"/>
    <cellStyle name="Ввод  2 11 3 2" xfId="3349" xr:uid="{2AD7A320-C518-4691-85E8-32B33174BDD7}"/>
    <cellStyle name="Ввод  2 11 4" xfId="2765" xr:uid="{EDE4A1D0-6BE4-4515-B75F-19AB6C3C26D2}"/>
    <cellStyle name="Ввод  2 12" xfId="481" xr:uid="{00000000-0005-0000-0000-000036000000}"/>
    <cellStyle name="Ввод  2 12 2" xfId="1844" xr:uid="{3A7BD873-D4BC-45B1-BF2A-DE97A0B6DEEB}"/>
    <cellStyle name="Ввод  2 12 2 2" xfId="4108" xr:uid="{DD84C407-EF85-4350-912F-48670E9D6F28}"/>
    <cellStyle name="Ввод  2 12 3" xfId="1070" xr:uid="{6F16D91A-73B0-4CD1-B42C-BBD4CA305CB5}"/>
    <cellStyle name="Ввод  2 12 3 2" xfId="3341" xr:uid="{5144AD88-A51B-4F92-BF89-BE1AB81D7391}"/>
    <cellStyle name="Ввод  2 12 4" xfId="2757" xr:uid="{310AA343-0C11-442D-B6AC-F85EA540DAE2}"/>
    <cellStyle name="Ввод  2 13" xfId="452" xr:uid="{00000000-0005-0000-0000-000037000000}"/>
    <cellStyle name="Ввод  2 13 2" xfId="1815" xr:uid="{05ED3589-BC84-4115-A0B6-6F9D1B139D52}"/>
    <cellStyle name="Ввод  2 13 2 2" xfId="4079" xr:uid="{C0F47606-ACBA-430E-B27B-7CAF9A0A553C}"/>
    <cellStyle name="Ввод  2 13 3" xfId="1041" xr:uid="{1805D780-92F1-45EA-83E8-36DFE7DF2B2D}"/>
    <cellStyle name="Ввод  2 13 3 2" xfId="3312" xr:uid="{9B76152B-1A1C-428A-B68A-7F271DF68AA9}"/>
    <cellStyle name="Ввод  2 13 4" xfId="2728" xr:uid="{AF269736-B677-40E4-9D5A-C6634E07DFFF}"/>
    <cellStyle name="Ввод  2 14" xfId="1565" xr:uid="{B7876113-5814-49F1-98CC-217C15918EB9}"/>
    <cellStyle name="Ввод  2 14 2" xfId="3829" xr:uid="{A3C69075-C606-4D94-B7F8-E7411BD85889}"/>
    <cellStyle name="Ввод  2 15" xfId="2252" xr:uid="{1B8D6BA6-E1AD-4B4B-8B87-E73026BB6724}"/>
    <cellStyle name="Ввод  2 15 2" xfId="4513" xr:uid="{EC852DA6-2394-4D99-983A-D1B0E6A357C4}"/>
    <cellStyle name="Ввод  2 16" xfId="2190" xr:uid="{93EEC274-2220-4A2C-BF67-FB2D9390BA1E}"/>
    <cellStyle name="Ввод  2 2" xfId="140" xr:uid="{00000000-0005-0000-0000-000038000000}"/>
    <cellStyle name="Ввод  2 2 10" xfId="647" xr:uid="{00000000-0005-0000-0000-000039000000}"/>
    <cellStyle name="Ввод  2 2 10 2" xfId="2010" xr:uid="{E07C08EA-0893-4211-B0BA-5E58D305E5BF}"/>
    <cellStyle name="Ввод  2 2 10 2 2" xfId="4274" xr:uid="{45A98239-BFF9-47FB-8FBE-B3936623DCEA}"/>
    <cellStyle name="Ввод  2 2 10 3" xfId="1236" xr:uid="{1B639887-5AA5-4A06-AE49-048025F19BB9}"/>
    <cellStyle name="Ввод  2 2 10 3 2" xfId="3507" xr:uid="{6FF10AA5-4365-4C85-A692-7D9385F09D10}"/>
    <cellStyle name="Ввод  2 2 10 4" xfId="2923" xr:uid="{72E12DAE-EBA3-4027-A67A-3571130C258F}"/>
    <cellStyle name="Ввод  2 2 11" xfId="682" xr:uid="{00000000-0005-0000-0000-00003A000000}"/>
    <cellStyle name="Ввод  2 2 11 2" xfId="2045" xr:uid="{D67F8C39-5B55-4085-B5ED-655C80B4B26E}"/>
    <cellStyle name="Ввод  2 2 11 2 2" xfId="4309" xr:uid="{EF76F016-082E-4474-8BAB-3217759DAFC4}"/>
    <cellStyle name="Ввод  2 2 11 3" xfId="1271" xr:uid="{00A9C680-7E92-41A0-A488-59E4911D3B4A}"/>
    <cellStyle name="Ввод  2 2 11 3 2" xfId="3542" xr:uid="{5D9E6B17-F291-4992-B5C9-90456961B44B}"/>
    <cellStyle name="Ввод  2 2 11 4" xfId="2958" xr:uid="{959D676F-66C8-4B46-8A67-33C77326E2E5}"/>
    <cellStyle name="Ввод  2 2 12" xfId="715" xr:uid="{00000000-0005-0000-0000-00003B000000}"/>
    <cellStyle name="Ввод  2 2 12 2" xfId="2078" xr:uid="{0DB957C7-C98B-44F8-954F-B48E1E8A89C6}"/>
    <cellStyle name="Ввод  2 2 12 2 2" xfId="4342" xr:uid="{B9B0CC08-EDDC-4D2E-B022-2A7E0C7D14C0}"/>
    <cellStyle name="Ввод  2 2 12 3" xfId="1304" xr:uid="{996C72CF-F2E1-4744-B448-8C3EB1B509D8}"/>
    <cellStyle name="Ввод  2 2 12 3 2" xfId="3575" xr:uid="{712B38C4-58A0-4908-8127-481A1F80DBE2}"/>
    <cellStyle name="Ввод  2 2 12 4" xfId="2991" xr:uid="{611D15D8-5A45-4255-A8BF-DC859957EF78}"/>
    <cellStyle name="Ввод  2 2 13" xfId="1614" xr:uid="{41AEF5A1-1634-431D-842E-0A870BD45B13}"/>
    <cellStyle name="Ввод  2 2 13 2" xfId="3878" xr:uid="{B1066A19-294C-43D8-8061-63956817F4BB}"/>
    <cellStyle name="Ввод  2 2 14" xfId="2186" xr:uid="{2027198A-EDA1-4BEA-A62B-89A60AD4CD26}"/>
    <cellStyle name="Ввод  2 2 14 2" xfId="4449" xr:uid="{51E6AE09-7B91-4FDA-8987-C195CA013C21}"/>
    <cellStyle name="Ввод  2 2 15" xfId="2406" xr:uid="{1962EC06-78F7-4587-8933-6C0ECE3A739F}"/>
    <cellStyle name="Ввод  2 2 2" xfId="170" xr:uid="{00000000-0005-0000-0000-00003C000000}"/>
    <cellStyle name="Ввод  2 2 2 10" xfId="2278" xr:uid="{B3609AC3-C743-4FC3-AA37-D19A93ABE4AF}"/>
    <cellStyle name="Ввод  2 2 2 10 2" xfId="4537" xr:uid="{935EBF49-D916-4454-A0E1-29AF0B7C84A4}"/>
    <cellStyle name="Ввод  2 2 2 11" xfId="2436" xr:uid="{103ACB04-3E8B-476C-955D-B3206EFEAD2E}"/>
    <cellStyle name="Ввод  2 2 2 2" xfId="245" xr:uid="{00000000-0005-0000-0000-00003D000000}"/>
    <cellStyle name="Ввод  2 2 2 2 2" xfId="1439" xr:uid="{FFDFD018-E332-4E2C-973F-5A4AEA84D8EA}"/>
    <cellStyle name="Ввод  2 2 2 2 2 2" xfId="3703" xr:uid="{116D6CD6-74CA-450C-9A22-D389CDF08B62}"/>
    <cellStyle name="Ввод  2 2 2 2 3" xfId="1578" xr:uid="{A7F9D947-B429-44F7-8507-59BDBB4CDDB5}"/>
    <cellStyle name="Ввод  2 2 2 2 3 2" xfId="3842" xr:uid="{A207932B-6C25-4956-B7E8-D16907E2D32E}"/>
    <cellStyle name="Ввод  2 2 2 2 4" xfId="834" xr:uid="{8A752F8A-A51C-4359-8AC3-147701E63BE3}"/>
    <cellStyle name="Ввод  2 2 2 2 4 2" xfId="3105" xr:uid="{99EDA70A-39CD-412C-9C69-FC8A0289CDB1}"/>
    <cellStyle name="Ввод  2 2 2 2 5" xfId="2309" xr:uid="{8D5172EC-F37A-438A-95A5-59233FA3F33D}"/>
    <cellStyle name="Ввод  2 2 2 2 5 2" xfId="4567" xr:uid="{B422117F-FD1A-4F94-9527-B785C734C417}"/>
    <cellStyle name="Ввод  2 2 2 2 6" xfId="2521" xr:uid="{3D6F3A6D-0843-456E-8220-6D143884826C}"/>
    <cellStyle name="Ввод  2 2 2 3" xfId="325" xr:uid="{00000000-0005-0000-0000-00003E000000}"/>
    <cellStyle name="Ввод  2 2 2 3 2" xfId="1515" xr:uid="{C0B96D92-A704-44B7-8BCE-DC463A94B74B}"/>
    <cellStyle name="Ввод  2 2 2 3 2 2" xfId="3779" xr:uid="{3BBBF30A-5585-46F7-A922-EF46F7D441B3}"/>
    <cellStyle name="Ввод  2 2 2 3 3" xfId="1688" xr:uid="{D983A22E-4980-40F8-85AE-DA4097D70ABA}"/>
    <cellStyle name="Ввод  2 2 2 3 3 2" xfId="3952" xr:uid="{825D0CA4-6C66-489C-A73F-03BFB894D88A}"/>
    <cellStyle name="Ввод  2 2 2 3 4" xfId="914" xr:uid="{0CEF2762-7BFF-42C4-8CC7-F5565DE55316}"/>
    <cellStyle name="Ввод  2 2 2 3 4 2" xfId="3185" xr:uid="{FCA33656-F233-416C-B545-E2016307A14A}"/>
    <cellStyle name="Ввод  2 2 2 3 5" xfId="2221" xr:uid="{0F4FC777-0AB9-409B-9465-FA3E18290892}"/>
    <cellStyle name="Ввод  2 2 2 3 5 2" xfId="4482" xr:uid="{62865560-CFDB-4894-8718-730C1AA715C8}"/>
    <cellStyle name="Ввод  2 2 2 3 6" xfId="2596" xr:uid="{EB848682-9FAC-4A89-BDCE-0925994EA6A7}"/>
    <cellStyle name="Ввод  2 2 2 4" xfId="405" xr:uid="{00000000-0005-0000-0000-00003F000000}"/>
    <cellStyle name="Ввод  2 2 2 4 2" xfId="1768" xr:uid="{C2B1C85E-B923-4DC7-BEC1-DF92D8A85788}"/>
    <cellStyle name="Ввод  2 2 2 4 2 2" xfId="4032" xr:uid="{CCB8BA89-7033-45D3-B41A-A28810BD3840}"/>
    <cellStyle name="Ввод  2 2 2 4 3" xfId="994" xr:uid="{98CC991E-2225-4047-93D9-F901395E1062}"/>
    <cellStyle name="Ввод  2 2 2 4 3 2" xfId="3265" xr:uid="{E2168579-BB58-45F4-88F2-FE34134A2E86}"/>
    <cellStyle name="Ввод  2 2 2 4 4" xfId="2681" xr:uid="{80C25FFD-3B55-4691-9776-E9C7BAC2EB76}"/>
    <cellStyle name="Ввод  2 2 2 5" xfId="526" xr:uid="{00000000-0005-0000-0000-000040000000}"/>
    <cellStyle name="Ввод  2 2 2 5 2" xfId="1889" xr:uid="{3CE16DD5-BEE8-4064-82BF-CBAD1EC86E38}"/>
    <cellStyle name="Ввод  2 2 2 5 2 2" xfId="4153" xr:uid="{5D258CE4-BE09-4D9B-9160-2611CCCAD871}"/>
    <cellStyle name="Ввод  2 2 2 5 3" xfId="1115" xr:uid="{711CABC6-26D0-46C0-9EC8-5993017AF038}"/>
    <cellStyle name="Ввод  2 2 2 5 3 2" xfId="3386" xr:uid="{C86F41BE-E46B-4C82-87D9-BEBB43CEEED4}"/>
    <cellStyle name="Ввод  2 2 2 5 4" xfId="2802" xr:uid="{573015E2-792B-4F09-BB3B-30C59654FC21}"/>
    <cellStyle name="Ввод  2 2 2 6" xfId="602" xr:uid="{00000000-0005-0000-0000-000041000000}"/>
    <cellStyle name="Ввод  2 2 2 6 2" xfId="1965" xr:uid="{05CBE3C0-4A96-4F43-9DB0-2BDBCE171A81}"/>
    <cellStyle name="Ввод  2 2 2 6 2 2" xfId="4229" xr:uid="{5D2AD226-0AB5-4109-80E8-16CCED57A2FB}"/>
    <cellStyle name="Ввод  2 2 2 6 3" xfId="1191" xr:uid="{00FE51E8-4D61-4998-9984-E525F5C11B63}"/>
    <cellStyle name="Ввод  2 2 2 6 3 2" xfId="3462" xr:uid="{1669E568-8983-4E6B-89A4-4E1D5829B174}"/>
    <cellStyle name="Ввод  2 2 2 6 4" xfId="2878" xr:uid="{1A9B123F-BD22-4488-A957-42473772981D}"/>
    <cellStyle name="Ввод  2 2 2 7" xfId="487" xr:uid="{00000000-0005-0000-0000-000042000000}"/>
    <cellStyle name="Ввод  2 2 2 7 2" xfId="1850" xr:uid="{18DCADE4-318F-48D4-B002-8B8C2642C88C}"/>
    <cellStyle name="Ввод  2 2 2 7 2 2" xfId="4114" xr:uid="{2778B766-D364-414F-AD93-0B10B0F5505D}"/>
    <cellStyle name="Ввод  2 2 2 7 3" xfId="1076" xr:uid="{B196C3DE-522A-419B-A2B0-FAAE86B6C6F5}"/>
    <cellStyle name="Ввод  2 2 2 7 3 2" xfId="3347" xr:uid="{9DF37234-768E-4CDE-AE1D-AE7A9C94F4CE}"/>
    <cellStyle name="Ввод  2 2 2 7 4" xfId="2763" xr:uid="{DE82A448-6398-42FF-82F2-BF7429D3E1F6}"/>
    <cellStyle name="Ввод  2 2 2 8" xfId="745" xr:uid="{00000000-0005-0000-0000-000043000000}"/>
    <cellStyle name="Ввод  2 2 2 8 2" xfId="2108" xr:uid="{8BEBC4BC-DA53-45DD-95DC-CC1BB6045B5D}"/>
    <cellStyle name="Ввод  2 2 2 8 2 2" xfId="4372" xr:uid="{3E5FA582-D863-40D4-B3D6-5A608A5E711D}"/>
    <cellStyle name="Ввод  2 2 2 8 3" xfId="3021" xr:uid="{5DC94601-F15E-4691-994C-250F20427597}"/>
    <cellStyle name="Ввод  2 2 2 9" xfId="1588" xr:uid="{57E22F70-0E4B-4FBA-859B-223B35AB855D}"/>
    <cellStyle name="Ввод  2 2 2 9 2" xfId="3852" xr:uid="{1CA5E62D-AB6B-47B9-8846-6E6F655FB26C}"/>
    <cellStyle name="Ввод  2 2 3" xfId="185" xr:uid="{00000000-0005-0000-0000-000044000000}"/>
    <cellStyle name="Ввод  2 2 3 10" xfId="2236" xr:uid="{E92A297F-95F9-422E-9261-B81005916060}"/>
    <cellStyle name="Ввод  2 2 3 10 2" xfId="4497" xr:uid="{1DF0C9DF-0AF8-4FAD-82E5-D75CE1F18D0C}"/>
    <cellStyle name="Ввод  2 2 3 11" xfId="2451" xr:uid="{F1C0C6D7-817E-4EEE-89BD-D4E842EE5110}"/>
    <cellStyle name="Ввод  2 2 3 2" xfId="260" xr:uid="{00000000-0005-0000-0000-000045000000}"/>
    <cellStyle name="Ввод  2 2 3 2 2" xfId="1454" xr:uid="{700BBB7B-15CE-4BE9-9A91-6669A3EB28A1}"/>
    <cellStyle name="Ввод  2 2 3 2 2 2" xfId="3718" xr:uid="{AF1822E7-F56F-407D-AFBC-DEE65A3FF528}"/>
    <cellStyle name="Ввод  2 2 3 2 3" xfId="1583" xr:uid="{0BEDC5A9-3AFE-4645-87BB-98604E45D749}"/>
    <cellStyle name="Ввод  2 2 3 2 3 2" xfId="3847" xr:uid="{D9C783C2-5097-4E26-A034-E6DA51EC949C}"/>
    <cellStyle name="Ввод  2 2 3 2 4" xfId="849" xr:uid="{DE2BCC28-BD8F-43BE-AC8E-0978F916889E}"/>
    <cellStyle name="Ввод  2 2 3 2 4 2" xfId="3120" xr:uid="{5055FEC8-7EAB-440D-8996-A0024FD4809D}"/>
    <cellStyle name="Ввод  2 2 3 2 5" xfId="2346" xr:uid="{E69A8ECC-3CFC-4073-A7FC-DEFDAD28DD7D}"/>
    <cellStyle name="Ввод  2 2 3 2 5 2" xfId="4604" xr:uid="{26FDB68E-1A52-4091-972D-306376B17C44}"/>
    <cellStyle name="Ввод  2 2 3 2 6" xfId="2536" xr:uid="{CB3AAE54-9153-4779-9F1A-5698A88E937F}"/>
    <cellStyle name="Ввод  2 2 3 3" xfId="340" xr:uid="{00000000-0005-0000-0000-000046000000}"/>
    <cellStyle name="Ввод  2 2 3 3 2" xfId="1530" xr:uid="{CA53858F-961E-465E-99B5-E80570E6D4E1}"/>
    <cellStyle name="Ввод  2 2 3 3 2 2" xfId="3794" xr:uid="{01A9AA73-5824-4115-9461-C8CB1509371A}"/>
    <cellStyle name="Ввод  2 2 3 3 3" xfId="1703" xr:uid="{806D4A01-A828-4636-A10D-0131967F68E3}"/>
    <cellStyle name="Ввод  2 2 3 3 3 2" xfId="3967" xr:uid="{4D5A7123-97A6-48D1-AF6A-703C1773F7FF}"/>
    <cellStyle name="Ввод  2 2 3 3 4" xfId="929" xr:uid="{82F38B2E-36A2-4D8C-9227-F6D83E0794A1}"/>
    <cellStyle name="Ввод  2 2 3 3 4 2" xfId="3200" xr:uid="{D0523457-DA3C-4ED5-9BEF-217CA63876C6}"/>
    <cellStyle name="Ввод  2 2 3 3 5" xfId="2164" xr:uid="{5BA2E4B8-9026-4F0E-96F7-2356BB933AD3}"/>
    <cellStyle name="Ввод  2 2 3 3 5 2" xfId="4427" xr:uid="{C805441F-10ED-4217-945E-08786FC8E2FD}"/>
    <cellStyle name="Ввод  2 2 3 3 6" xfId="2611" xr:uid="{12121AEC-5658-4C52-959A-8F46EFC08929}"/>
    <cellStyle name="Ввод  2 2 3 4" xfId="420" xr:uid="{00000000-0005-0000-0000-000047000000}"/>
    <cellStyle name="Ввод  2 2 3 4 2" xfId="1783" xr:uid="{6C6F45BB-B05E-4A00-B8F3-19A438646BEF}"/>
    <cellStyle name="Ввод  2 2 3 4 2 2" xfId="4047" xr:uid="{BD627AC5-015E-4925-99EB-55EA33EE294E}"/>
    <cellStyle name="Ввод  2 2 3 4 3" xfId="1009" xr:uid="{1BE40705-DC3C-4281-A8DF-7F891908E403}"/>
    <cellStyle name="Ввод  2 2 3 4 3 2" xfId="3280" xr:uid="{58BF844A-02AD-4776-BC6B-AF867D938EC9}"/>
    <cellStyle name="Ввод  2 2 3 4 4" xfId="2696" xr:uid="{29A5BA77-8FEA-4908-ACE1-F44F73A369B5}"/>
    <cellStyle name="Ввод  2 2 3 5" xfId="541" xr:uid="{00000000-0005-0000-0000-000048000000}"/>
    <cellStyle name="Ввод  2 2 3 5 2" xfId="1904" xr:uid="{0FF0C019-1CD6-4092-98EB-21814E4E4358}"/>
    <cellStyle name="Ввод  2 2 3 5 2 2" xfId="4168" xr:uid="{424904B8-CCBD-406C-BF87-5E8D5371D77C}"/>
    <cellStyle name="Ввод  2 2 3 5 3" xfId="1130" xr:uid="{CCB23DDD-8814-4845-B3D3-09ED86277D32}"/>
    <cellStyle name="Ввод  2 2 3 5 3 2" xfId="3401" xr:uid="{BC74B388-36EA-4FC2-90F5-1618C9D95737}"/>
    <cellStyle name="Ввод  2 2 3 5 4" xfId="2817" xr:uid="{E8AD1D34-6AA1-4BD2-9E00-B963F8E49691}"/>
    <cellStyle name="Ввод  2 2 3 6" xfId="617" xr:uid="{00000000-0005-0000-0000-000049000000}"/>
    <cellStyle name="Ввод  2 2 3 6 2" xfId="1980" xr:uid="{445187BC-A090-42E4-A66E-CA960955F1EA}"/>
    <cellStyle name="Ввод  2 2 3 6 2 2" xfId="4244" xr:uid="{C6948438-77A3-43D6-ABDB-CADAEE2F4D2D}"/>
    <cellStyle name="Ввод  2 2 3 6 3" xfId="1206" xr:uid="{20091B7C-D702-4763-87FC-13C145E94C5D}"/>
    <cellStyle name="Ввод  2 2 3 6 3 2" xfId="3477" xr:uid="{A146910A-47CD-48EE-9392-7D9FEEE64167}"/>
    <cellStyle name="Ввод  2 2 3 6 4" xfId="2893" xr:uid="{54118AA4-1D24-47CB-AB66-607E3FEE8991}"/>
    <cellStyle name="Ввод  2 2 3 7" xfId="457" xr:uid="{00000000-0005-0000-0000-00004A000000}"/>
    <cellStyle name="Ввод  2 2 3 7 2" xfId="1820" xr:uid="{F33CD833-F8F2-442E-8304-7E5ED0954593}"/>
    <cellStyle name="Ввод  2 2 3 7 2 2" xfId="4084" xr:uid="{EF8A35DD-4D2E-4AC9-8394-A26C398D2062}"/>
    <cellStyle name="Ввод  2 2 3 7 3" xfId="1046" xr:uid="{CF137231-DAD6-4101-91EA-D42F49C661A1}"/>
    <cellStyle name="Ввод  2 2 3 7 3 2" xfId="3317" xr:uid="{D7ACFB06-3727-4A4D-A733-E5A7E9D87342}"/>
    <cellStyle name="Ввод  2 2 3 7 4" xfId="2733" xr:uid="{1AA10B36-E16C-4670-84E7-D7FFDE658374}"/>
    <cellStyle name="Ввод  2 2 3 8" xfId="760" xr:uid="{00000000-0005-0000-0000-00004B000000}"/>
    <cellStyle name="Ввод  2 2 3 8 2" xfId="2123" xr:uid="{DE76AFE4-861F-48C0-9C74-BF5C7C642675}"/>
    <cellStyle name="Ввод  2 2 3 8 2 2" xfId="4387" xr:uid="{ED509B25-03A8-482D-A4EC-A66C6ECE40E5}"/>
    <cellStyle name="Ввод  2 2 3 8 3" xfId="3036" xr:uid="{95F6EBBD-B1E3-4947-BE34-CD58A1C454CF}"/>
    <cellStyle name="Ввод  2 2 3 9" xfId="1623" xr:uid="{42CD351C-E1EA-4BB9-ADF9-F3FBD97298AC}"/>
    <cellStyle name="Ввод  2 2 3 9 2" xfId="3887" xr:uid="{C81C9939-014C-49A4-A178-D13A8F10CCDB}"/>
    <cellStyle name="Ввод  2 2 4" xfId="200" xr:uid="{00000000-0005-0000-0000-00004C000000}"/>
    <cellStyle name="Ввод  2 2 4 10" xfId="2302" xr:uid="{0D4C22A8-5AFF-4599-A7AD-5A9E8D3D05AE}"/>
    <cellStyle name="Ввод  2 2 4 10 2" xfId="4560" xr:uid="{68EF04E7-0472-4FA5-9F4C-830A0A3E5BFA}"/>
    <cellStyle name="Ввод  2 2 4 11" xfId="2466" xr:uid="{294695F0-5D45-4CBE-B125-B3EED46DD629}"/>
    <cellStyle name="Ввод  2 2 4 2" xfId="275" xr:uid="{00000000-0005-0000-0000-00004D000000}"/>
    <cellStyle name="Ввод  2 2 4 2 2" xfId="1469" xr:uid="{CB160A9B-45CF-467D-9D64-6E5CCB610A9F}"/>
    <cellStyle name="Ввод  2 2 4 2 2 2" xfId="3733" xr:uid="{C2AD80BD-CDCF-4F69-B7E4-8ABEB84FAF9C}"/>
    <cellStyle name="Ввод  2 2 4 2 3" xfId="1324" xr:uid="{1FCAE71C-8842-4F98-9CC2-6C20C6C7B5F2}"/>
    <cellStyle name="Ввод  2 2 4 2 3 2" xfId="3593" xr:uid="{67885B6C-F554-4E79-89F2-41BFCD095ED3}"/>
    <cellStyle name="Ввод  2 2 4 2 4" xfId="864" xr:uid="{84C8BEB4-B26A-45E4-B989-168C25088783}"/>
    <cellStyle name="Ввод  2 2 4 2 4 2" xfId="3135" xr:uid="{45DC6C6B-5D32-4E41-B3AB-71984C146465}"/>
    <cellStyle name="Ввод  2 2 4 2 5" xfId="2177" xr:uid="{DD082D75-6E4C-4FAA-9B7A-B3B22CB62BE2}"/>
    <cellStyle name="Ввод  2 2 4 2 5 2" xfId="4440" xr:uid="{35159824-A588-437F-86F4-F4C90505DD5E}"/>
    <cellStyle name="Ввод  2 2 4 2 6" xfId="2551" xr:uid="{70D0C4EB-108D-4095-B65D-287F2A4F096C}"/>
    <cellStyle name="Ввод  2 2 4 3" xfId="355" xr:uid="{00000000-0005-0000-0000-00004E000000}"/>
    <cellStyle name="Ввод  2 2 4 3 2" xfId="1545" xr:uid="{B820DCBB-E3B7-489F-BD72-F9A7103961F5}"/>
    <cellStyle name="Ввод  2 2 4 3 2 2" xfId="3809" xr:uid="{4B46B410-A635-405C-B94C-4D17CD5BF3C1}"/>
    <cellStyle name="Ввод  2 2 4 3 3" xfId="1718" xr:uid="{7CA2E58C-E5D1-47C6-917C-586A5223F59E}"/>
    <cellStyle name="Ввод  2 2 4 3 3 2" xfId="3982" xr:uid="{EEBE006C-A4A5-4542-8B89-3201533036F0}"/>
    <cellStyle name="Ввод  2 2 4 3 4" xfId="944" xr:uid="{AF2FFD65-31F7-4E53-8C2B-9DDC29A49B8D}"/>
    <cellStyle name="Ввод  2 2 4 3 4 2" xfId="3215" xr:uid="{4AFFF65F-D028-4942-8678-E00195C28EFD}"/>
    <cellStyle name="Ввод  2 2 4 3 5" xfId="2387" xr:uid="{4248E2F2-6ED9-4433-BA65-43F9089488C6}"/>
    <cellStyle name="Ввод  2 2 4 3 5 2" xfId="4645" xr:uid="{07C2877E-755E-4B35-932B-09D1BC982C80}"/>
    <cellStyle name="Ввод  2 2 4 3 6" xfId="2626" xr:uid="{1B758DFE-28F2-44E0-9DBA-D2FD60F53AD6}"/>
    <cellStyle name="Ввод  2 2 4 4" xfId="435" xr:uid="{00000000-0005-0000-0000-00004F000000}"/>
    <cellStyle name="Ввод  2 2 4 4 2" xfId="1798" xr:uid="{90A18291-6984-4728-9417-8DB87628F749}"/>
    <cellStyle name="Ввод  2 2 4 4 2 2" xfId="4062" xr:uid="{76D3A911-2206-4B9A-AEAD-4B36F5B8491D}"/>
    <cellStyle name="Ввод  2 2 4 4 3" xfId="1024" xr:uid="{FB66F859-B90A-4CCB-807F-B9F3368B9705}"/>
    <cellStyle name="Ввод  2 2 4 4 3 2" xfId="3295" xr:uid="{4D1480EA-652E-42E2-AC58-BFAC3444F287}"/>
    <cellStyle name="Ввод  2 2 4 4 4" xfId="2711" xr:uid="{09D43FBD-49B1-4554-AE99-6A3040D66CCF}"/>
    <cellStyle name="Ввод  2 2 4 5" xfId="556" xr:uid="{00000000-0005-0000-0000-000050000000}"/>
    <cellStyle name="Ввод  2 2 4 5 2" xfId="1919" xr:uid="{617C8E97-E015-49F4-B949-7559F51C3DDA}"/>
    <cellStyle name="Ввод  2 2 4 5 2 2" xfId="4183" xr:uid="{7E34099D-B9A4-4BFE-80B4-3F4148C5FEEA}"/>
    <cellStyle name="Ввод  2 2 4 5 3" xfId="1145" xr:uid="{5F1365D5-2082-4E8B-9888-BC72FB496C25}"/>
    <cellStyle name="Ввод  2 2 4 5 3 2" xfId="3416" xr:uid="{3EDA4420-9941-4BB6-B38C-D8F835A092ED}"/>
    <cellStyle name="Ввод  2 2 4 5 4" xfId="2832" xr:uid="{2F249B98-CE54-44A1-B85D-640301947989}"/>
    <cellStyle name="Ввод  2 2 4 6" xfId="632" xr:uid="{00000000-0005-0000-0000-000051000000}"/>
    <cellStyle name="Ввод  2 2 4 6 2" xfId="1995" xr:uid="{19ED92DC-F0E1-44DC-9D48-6B2644DF381E}"/>
    <cellStyle name="Ввод  2 2 4 6 2 2" xfId="4259" xr:uid="{3782F681-281C-4D5E-BB30-5F7DCA567FC8}"/>
    <cellStyle name="Ввод  2 2 4 6 3" xfId="1221" xr:uid="{6B0C5318-D8A8-404F-BD98-FC3B4C6DDD16}"/>
    <cellStyle name="Ввод  2 2 4 6 3 2" xfId="3492" xr:uid="{7EA71DD4-E84C-464A-9137-90E0C0DB9556}"/>
    <cellStyle name="Ввод  2 2 4 6 4" xfId="2908" xr:uid="{04840489-6643-4C2B-B0BB-E31846910D9C}"/>
    <cellStyle name="Ввод  2 2 4 7" xfId="700" xr:uid="{00000000-0005-0000-0000-000052000000}"/>
    <cellStyle name="Ввод  2 2 4 7 2" xfId="2063" xr:uid="{8D6095F6-CA94-4854-80B5-58D7CABF7A57}"/>
    <cellStyle name="Ввод  2 2 4 7 2 2" xfId="4327" xr:uid="{927A82FA-8E34-42FC-BE99-01242E4ABA0C}"/>
    <cellStyle name="Ввод  2 2 4 7 3" xfId="1289" xr:uid="{D50E6338-1290-41F4-AD21-C024C179DC92}"/>
    <cellStyle name="Ввод  2 2 4 7 3 2" xfId="3560" xr:uid="{B318B742-01DF-4DBE-BBBF-AD38A3E5B71C}"/>
    <cellStyle name="Ввод  2 2 4 7 4" xfId="2976" xr:uid="{3C3F0AA1-646D-4990-8C49-F945F248F840}"/>
    <cellStyle name="Ввод  2 2 4 8" xfId="775" xr:uid="{00000000-0005-0000-0000-000053000000}"/>
    <cellStyle name="Ввод  2 2 4 8 2" xfId="2138" xr:uid="{D7BB12FC-FB25-4DCD-8DE9-9541D75802C0}"/>
    <cellStyle name="Ввод  2 2 4 8 2 2" xfId="4402" xr:uid="{C41F5A38-626C-4F4A-907F-C1BB45860174}"/>
    <cellStyle name="Ввод  2 2 4 8 3" xfId="3051" xr:uid="{105F79E9-EF2A-4F47-B930-FB0E05871325}"/>
    <cellStyle name="Ввод  2 2 4 9" xfId="1563" xr:uid="{FC63C06D-F492-4CB5-96A2-06CE454D6F9A}"/>
    <cellStyle name="Ввод  2 2 4 9 2" xfId="3827" xr:uid="{54099641-3D85-40FB-9880-6E28DBFA6C8A}"/>
    <cellStyle name="Ввод  2 2 5" xfId="215" xr:uid="{00000000-0005-0000-0000-000054000000}"/>
    <cellStyle name="Ввод  2 2 5 2" xfId="1409" xr:uid="{7DC758B6-709C-4144-AD8A-3F94747AA271}"/>
    <cellStyle name="Ввод  2 2 5 2 2" xfId="3673" xr:uid="{4B0901A1-110A-474B-AA03-F127AE5C4878}"/>
    <cellStyle name="Ввод  2 2 5 3" xfId="1585" xr:uid="{47CCE864-B529-4537-9359-CD6482942019}"/>
    <cellStyle name="Ввод  2 2 5 3 2" xfId="3849" xr:uid="{FB9B4023-FA84-43F1-9AAD-0E95271BA80C}"/>
    <cellStyle name="Ввод  2 2 5 4" xfId="804" xr:uid="{DA8FE4D5-D19F-46D7-BD4D-F77D706DCE79}"/>
    <cellStyle name="Ввод  2 2 5 4 2" xfId="3075" xr:uid="{D7B2A89C-417A-4A31-921C-D15BDF3AE975}"/>
    <cellStyle name="Ввод  2 2 5 5" xfId="2331" xr:uid="{1C9E494D-9734-4517-B1BE-8BC6F7CF22B0}"/>
    <cellStyle name="Ввод  2 2 5 5 2" xfId="4589" xr:uid="{D7E9910D-97F2-460B-8973-263E6D165C39}"/>
    <cellStyle name="Ввод  2 2 5 6" xfId="2491" xr:uid="{2D36C6F7-DDBF-4982-A9CD-29C4A5FB0E14}"/>
    <cellStyle name="Ввод  2 2 6" xfId="295" xr:uid="{00000000-0005-0000-0000-000055000000}"/>
    <cellStyle name="Ввод  2 2 6 2" xfId="1485" xr:uid="{0AF92642-60DF-43D9-87A8-BCFA5A9EFECD}"/>
    <cellStyle name="Ввод  2 2 6 2 2" xfId="3749" xr:uid="{DB43D5F9-0F25-4B30-A29D-E5E944A97EF3}"/>
    <cellStyle name="Ввод  2 2 6 3" xfId="1386" xr:uid="{703A39FE-AEC2-4E37-8B60-8C434C992E9B}"/>
    <cellStyle name="Ввод  2 2 6 3 2" xfId="3652" xr:uid="{0E72B95F-ED2B-47AF-A7D6-882E60801E72}"/>
    <cellStyle name="Ввод  2 2 6 4" xfId="884" xr:uid="{01014DCD-9069-4D4C-9397-394E7FBE0676}"/>
    <cellStyle name="Ввод  2 2 6 4 2" xfId="3155" xr:uid="{EC35175A-DCC1-4407-A176-FAAA3A98DA84}"/>
    <cellStyle name="Ввод  2 2 6 5" xfId="2248" xr:uid="{CA36E951-5D98-48B5-89B4-C9A18C536679}"/>
    <cellStyle name="Ввод  2 2 6 5 2" xfId="4509" xr:uid="{D3F26F4E-87A6-4315-B09F-04EDB8A16A97}"/>
    <cellStyle name="Ввод  2 2 6 6" xfId="2566" xr:uid="{AE32893D-232F-4D3E-86B4-F3CECDCECCC8}"/>
    <cellStyle name="Ввод  2 2 7" xfId="375" xr:uid="{00000000-0005-0000-0000-000056000000}"/>
    <cellStyle name="Ввод  2 2 7 2" xfId="1738" xr:uid="{4D68C6F9-C5DA-4A67-A86A-5BC97FFE3A5B}"/>
    <cellStyle name="Ввод  2 2 7 2 2" xfId="4002" xr:uid="{8B223DE9-ED7F-4992-B7BF-B45DD6F74EA8}"/>
    <cellStyle name="Ввод  2 2 7 3" xfId="964" xr:uid="{E5261E2D-BA00-4EC1-9814-65D1FA487E2F}"/>
    <cellStyle name="Ввод  2 2 7 3 2" xfId="3235" xr:uid="{11F91C42-84C6-4BD1-A72C-CF20587F27CF}"/>
    <cellStyle name="Ввод  2 2 7 4" xfId="2651" xr:uid="{750841B2-5C3C-4230-8B31-3567E2BF589C}"/>
    <cellStyle name="Ввод  2 2 8" xfId="496" xr:uid="{00000000-0005-0000-0000-000057000000}"/>
    <cellStyle name="Ввод  2 2 8 2" xfId="1859" xr:uid="{02B000A0-D03C-4B30-89E8-211A0D513C0F}"/>
    <cellStyle name="Ввод  2 2 8 2 2" xfId="4123" xr:uid="{7765AEC8-6E7F-4264-AD97-6917266B26AB}"/>
    <cellStyle name="Ввод  2 2 8 3" xfId="1085" xr:uid="{1BE80130-22A3-47F9-A39E-576CF87A1146}"/>
    <cellStyle name="Ввод  2 2 8 3 2" xfId="3356" xr:uid="{094AD058-CB85-437E-86AC-57141F177D90}"/>
    <cellStyle name="Ввод  2 2 8 4" xfId="2772" xr:uid="{92096509-A381-4302-8A4F-38635BA1AA3F}"/>
    <cellStyle name="Ввод  2 2 9" xfId="572" xr:uid="{00000000-0005-0000-0000-000058000000}"/>
    <cellStyle name="Ввод  2 2 9 2" xfId="1935" xr:uid="{5FC20DE4-4D9B-4701-8EB8-E3C9D32C29DD}"/>
    <cellStyle name="Ввод  2 2 9 2 2" xfId="4199" xr:uid="{D9102576-5035-419D-A99B-3F1ABA1A93D7}"/>
    <cellStyle name="Ввод  2 2 9 3" xfId="1161" xr:uid="{825C73C0-4981-4BB2-8D1C-68F405FF3843}"/>
    <cellStyle name="Ввод  2 2 9 3 2" xfId="3432" xr:uid="{EF7849AE-B46B-4B25-9284-2B621BF71DE8}"/>
    <cellStyle name="Ввод  2 2 9 4" xfId="2848" xr:uid="{2D29F99A-E264-49F7-96B9-C0822CE5C213}"/>
    <cellStyle name="Ввод  2 3" xfId="158" xr:uid="{00000000-0005-0000-0000-000059000000}"/>
    <cellStyle name="Ввод  2 3 10" xfId="2251" xr:uid="{B1AF8433-493A-410D-8F56-551E0A833435}"/>
    <cellStyle name="Ввод  2 3 10 2" xfId="4512" xr:uid="{BE733FF4-F1F6-489E-9379-3AC77F094D37}"/>
    <cellStyle name="Ввод  2 3 11" xfId="2424" xr:uid="{546E9357-4E43-4F53-9FAB-B292F2249D44}"/>
    <cellStyle name="Ввод  2 3 2" xfId="233" xr:uid="{00000000-0005-0000-0000-00005A000000}"/>
    <cellStyle name="Ввод  2 3 2 2" xfId="1427" xr:uid="{2454A515-C2B1-46F2-9E9A-8EC936471BF5}"/>
    <cellStyle name="Ввод  2 3 2 2 2" xfId="3691" xr:uid="{52BFCEC9-FC93-4B50-9E73-72C5DE82E229}"/>
    <cellStyle name="Ввод  2 3 2 3" xfId="1622" xr:uid="{7A5BC04F-03B3-4CE6-9C0F-8C5BC8D17DEC}"/>
    <cellStyle name="Ввод  2 3 2 3 2" xfId="3886" xr:uid="{39D19292-84AC-4C92-BD5B-1F4C064A1FB4}"/>
    <cellStyle name="Ввод  2 3 2 4" xfId="822" xr:uid="{39ED2453-BE3C-474F-A69B-D6C6A4AF28B9}"/>
    <cellStyle name="Ввод  2 3 2 4 2" xfId="3093" xr:uid="{06C1A82A-AF7D-4176-A695-CB7BB5D27381}"/>
    <cellStyle name="Ввод  2 3 2 5" xfId="2363" xr:uid="{25A1E267-D425-4B16-9E1E-270E9BB235C2}"/>
    <cellStyle name="Ввод  2 3 2 5 2" xfId="4621" xr:uid="{1A3A7535-E2B0-4A28-AC80-87430A9FCB34}"/>
    <cellStyle name="Ввод  2 3 2 6" xfId="2509" xr:uid="{957C58A2-89DE-40A4-83B7-1FAA15474A11}"/>
    <cellStyle name="Ввод  2 3 3" xfId="313" xr:uid="{00000000-0005-0000-0000-00005B000000}"/>
    <cellStyle name="Ввод  2 3 3 2" xfId="1503" xr:uid="{B9E5EE14-5488-40AE-8167-405BF402C651}"/>
    <cellStyle name="Ввод  2 3 3 2 2" xfId="3767" xr:uid="{20389921-206E-4048-9228-0E04C68E9A1F}"/>
    <cellStyle name="Ввод  2 3 3 3" xfId="1676" xr:uid="{EA20AD18-620B-4B95-902F-C17BD5305C2E}"/>
    <cellStyle name="Ввод  2 3 3 3 2" xfId="3940" xr:uid="{5616C4A1-9CF7-41C0-8563-A7F758D401CB}"/>
    <cellStyle name="Ввод  2 3 3 4" xfId="902" xr:uid="{972892EC-A93D-4E05-81A7-D339A93BD84D}"/>
    <cellStyle name="Ввод  2 3 3 4 2" xfId="3173" xr:uid="{27CFFF9B-FF1C-49EC-B756-51FF348C871C}"/>
    <cellStyle name="Ввод  2 3 3 5" xfId="2283" xr:uid="{AF149B89-CC3D-4626-B579-6082B930EC37}"/>
    <cellStyle name="Ввод  2 3 3 5 2" xfId="4542" xr:uid="{F18FD1F9-CB31-40B2-A421-CCC3EB6D431A}"/>
    <cellStyle name="Ввод  2 3 3 6" xfId="2584" xr:uid="{D59171D9-7087-48D3-A595-987E374AB85F}"/>
    <cellStyle name="Ввод  2 3 4" xfId="393" xr:uid="{00000000-0005-0000-0000-00005C000000}"/>
    <cellStyle name="Ввод  2 3 4 2" xfId="1756" xr:uid="{08F2E561-9BE8-4B8C-949B-5FE398D6A434}"/>
    <cellStyle name="Ввод  2 3 4 2 2" xfId="4020" xr:uid="{A6BF3665-DEA3-45F2-A0A9-228166941256}"/>
    <cellStyle name="Ввод  2 3 4 3" xfId="982" xr:uid="{BD293E9F-025E-4203-8C1A-4587B44A9B9C}"/>
    <cellStyle name="Ввод  2 3 4 3 2" xfId="3253" xr:uid="{7CA87301-C2D0-4CC3-AB72-16FE75D48680}"/>
    <cellStyle name="Ввод  2 3 4 4" xfId="2669" xr:uid="{F63307DA-5CFE-4D04-8041-B5B5C7629504}"/>
    <cellStyle name="Ввод  2 3 5" xfId="514" xr:uid="{00000000-0005-0000-0000-00005D000000}"/>
    <cellStyle name="Ввод  2 3 5 2" xfId="1877" xr:uid="{0F73BD74-0FEF-47ED-86F6-912EC5662FA2}"/>
    <cellStyle name="Ввод  2 3 5 2 2" xfId="4141" xr:uid="{1F5075AB-9FC0-49E5-812A-206CA4CF7418}"/>
    <cellStyle name="Ввод  2 3 5 3" xfId="1103" xr:uid="{A7164928-9BDA-4FF6-A2C7-254281C642AF}"/>
    <cellStyle name="Ввод  2 3 5 3 2" xfId="3374" xr:uid="{FD596A9A-2A90-4938-A5E2-28C2B70A0BEC}"/>
    <cellStyle name="Ввод  2 3 5 4" xfId="2790" xr:uid="{E2ACBB12-13B8-4CA2-A323-1A84BE09DEDE}"/>
    <cellStyle name="Ввод  2 3 6" xfId="590" xr:uid="{00000000-0005-0000-0000-00005E000000}"/>
    <cellStyle name="Ввод  2 3 6 2" xfId="1953" xr:uid="{E067AF58-69D9-4A2E-B8AD-BCC8A1CAF48A}"/>
    <cellStyle name="Ввод  2 3 6 2 2" xfId="4217" xr:uid="{D973482A-63EA-4082-9AF5-9703588A049D}"/>
    <cellStyle name="Ввод  2 3 6 3" xfId="1179" xr:uid="{393C349A-1D82-42B4-98C7-2C58EE801C73}"/>
    <cellStyle name="Ввод  2 3 6 3 2" xfId="3450" xr:uid="{0E58A531-394E-4041-AA94-B711E6E63AC2}"/>
    <cellStyle name="Ввод  2 3 6 4" xfId="2866" xr:uid="{30D823B4-26BF-4ABF-ABF9-49B2C8DE6B59}"/>
    <cellStyle name="Ввод  2 3 7" xfId="660" xr:uid="{00000000-0005-0000-0000-00005F000000}"/>
    <cellStyle name="Ввод  2 3 7 2" xfId="2023" xr:uid="{36B6587E-1307-4304-B876-1AB503C47033}"/>
    <cellStyle name="Ввод  2 3 7 2 2" xfId="4287" xr:uid="{262B2EB3-01CB-450F-ABED-17311A9E250B}"/>
    <cellStyle name="Ввод  2 3 7 3" xfId="1249" xr:uid="{3092D408-86CB-446B-A030-B25E11F8CBCD}"/>
    <cellStyle name="Ввод  2 3 7 3 2" xfId="3520" xr:uid="{A8C6C401-7C8B-4AF7-9F1E-A8995128E5E9}"/>
    <cellStyle name="Ввод  2 3 7 4" xfId="2936" xr:uid="{84D5EC71-997E-4730-AE94-734250F68989}"/>
    <cellStyle name="Ввод  2 3 8" xfId="733" xr:uid="{00000000-0005-0000-0000-000060000000}"/>
    <cellStyle name="Ввод  2 3 8 2" xfId="2096" xr:uid="{4B1BC838-448B-4EB0-98B8-B7CD991B0FD0}"/>
    <cellStyle name="Ввод  2 3 8 2 2" xfId="4360" xr:uid="{9C139683-74FE-4691-B4C6-85B30DB45592}"/>
    <cellStyle name="Ввод  2 3 8 3" xfId="3009" xr:uid="{2B338652-6F0C-40FA-9662-7B2E2CC97E4A}"/>
    <cellStyle name="Ввод  2 3 9" xfId="1328" xr:uid="{452A03A3-694D-4DA2-8D5A-50D439244640}"/>
    <cellStyle name="Ввод  2 3 9 2" xfId="3597" xr:uid="{4AF8E9A6-CC29-4A16-9CF4-31A5E1D83456}"/>
    <cellStyle name="Ввод  2 4" xfId="151" xr:uid="{00000000-0005-0000-0000-000061000000}"/>
    <cellStyle name="Ввод  2 4 10" xfId="2353" xr:uid="{9CE2B35B-3107-44D2-A749-661C2642BD95}"/>
    <cellStyle name="Ввод  2 4 10 2" xfId="4611" xr:uid="{E2B6E507-2B59-4971-AD55-4FD33C21A498}"/>
    <cellStyle name="Ввод  2 4 11" xfId="2417" xr:uid="{B08333D3-F129-401C-AEBE-EC86F4E64C48}"/>
    <cellStyle name="Ввод  2 4 2" xfId="226" xr:uid="{00000000-0005-0000-0000-000062000000}"/>
    <cellStyle name="Ввод  2 4 2 2" xfId="1420" xr:uid="{F204D55A-712A-4FF1-92BE-A9717141238F}"/>
    <cellStyle name="Ввод  2 4 2 2 2" xfId="3684" xr:uid="{3D8D533E-2BDE-4EB7-B581-86B6B4517D1E}"/>
    <cellStyle name="Ввод  2 4 2 3" xfId="1605" xr:uid="{60EDFFBE-50BB-4AD7-967B-6385D236C29B}"/>
    <cellStyle name="Ввод  2 4 2 3 2" xfId="3869" xr:uid="{9374E64D-5BB0-4D7B-8099-472529906547}"/>
    <cellStyle name="Ввод  2 4 2 4" xfId="815" xr:uid="{87E941C7-FA32-4F4C-A6AF-62FD51F12407}"/>
    <cellStyle name="Ввод  2 4 2 4 2" xfId="3086" xr:uid="{51C2890C-92BA-4550-B104-0AC6BEC3D7BC}"/>
    <cellStyle name="Ввод  2 4 2 5" xfId="2198" xr:uid="{9166D6F5-C842-4EEC-A72C-E43FF55CAD64}"/>
    <cellStyle name="Ввод  2 4 2 5 2" xfId="4459" xr:uid="{D102DF46-A536-48AA-8D83-68FAFFF3A9B8}"/>
    <cellStyle name="Ввод  2 4 2 6" xfId="2502" xr:uid="{237B1450-BB43-4825-81A9-AB37B6A75C51}"/>
    <cellStyle name="Ввод  2 4 3" xfId="306" xr:uid="{00000000-0005-0000-0000-000063000000}"/>
    <cellStyle name="Ввод  2 4 3 2" xfId="1496" xr:uid="{5E471C4A-29B0-4C14-B619-79B7B2442655}"/>
    <cellStyle name="Ввод  2 4 3 2 2" xfId="3760" xr:uid="{E0FBC6EA-9DA7-4F4B-AD17-180772596295}"/>
    <cellStyle name="Ввод  2 4 3 3" xfId="1384" xr:uid="{38710E2A-D803-4465-AB20-65C5512E0F6C}"/>
    <cellStyle name="Ввод  2 4 3 3 2" xfId="3650" xr:uid="{C2EF788F-5035-48D4-AD08-BAE51B9F1226}"/>
    <cellStyle name="Ввод  2 4 3 4" xfId="895" xr:uid="{A15CD77B-895E-4043-9BBC-EEDFE9AF4EEB}"/>
    <cellStyle name="Ввод  2 4 3 4 2" xfId="3166" xr:uid="{4B36BB06-8FB8-437D-A026-3FA865785FCD}"/>
    <cellStyle name="Ввод  2 4 3 5" xfId="2341" xr:uid="{DA2B70AF-91EC-4025-8601-D1AC7129C061}"/>
    <cellStyle name="Ввод  2 4 3 5 2" xfId="4599" xr:uid="{59034575-883D-4E0E-A4D7-D598B660C451}"/>
    <cellStyle name="Ввод  2 4 3 6" xfId="2577" xr:uid="{22466EBD-B0E6-4383-9809-9584E77F40AA}"/>
    <cellStyle name="Ввод  2 4 4" xfId="386" xr:uid="{00000000-0005-0000-0000-000064000000}"/>
    <cellStyle name="Ввод  2 4 4 2" xfId="1749" xr:uid="{32AA5E67-9F3A-4B44-B39D-D715A2EB9224}"/>
    <cellStyle name="Ввод  2 4 4 2 2" xfId="4013" xr:uid="{082AE92F-C782-495A-9466-F8F792853A70}"/>
    <cellStyle name="Ввод  2 4 4 3" xfId="975" xr:uid="{67D5DD85-2452-4990-BB98-E212AF338675}"/>
    <cellStyle name="Ввод  2 4 4 3 2" xfId="3246" xr:uid="{4E9C1F3C-08FA-4527-9C6E-7033C3EC87D5}"/>
    <cellStyle name="Ввод  2 4 4 4" xfId="2662" xr:uid="{9FB24C3B-FB07-4391-A53D-F2103FEBB22F}"/>
    <cellStyle name="Ввод  2 4 5" xfId="507" xr:uid="{00000000-0005-0000-0000-000065000000}"/>
    <cellStyle name="Ввод  2 4 5 2" xfId="1870" xr:uid="{8026F3BF-565B-40A9-8F90-DDA2A671A705}"/>
    <cellStyle name="Ввод  2 4 5 2 2" xfId="4134" xr:uid="{3E0F09D3-99E5-41A1-ABBF-D472A273F9F4}"/>
    <cellStyle name="Ввод  2 4 5 3" xfId="1096" xr:uid="{6A79532D-67A1-4D8A-AF50-F360AB760E54}"/>
    <cellStyle name="Ввод  2 4 5 3 2" xfId="3367" xr:uid="{3B533CDE-3D80-428A-A4C4-CF53C6B3CDD4}"/>
    <cellStyle name="Ввод  2 4 5 4" xfId="2783" xr:uid="{3134C6A7-2DE2-4B23-872A-503A82633A3E}"/>
    <cellStyle name="Ввод  2 4 6" xfId="583" xr:uid="{00000000-0005-0000-0000-000066000000}"/>
    <cellStyle name="Ввод  2 4 6 2" xfId="1946" xr:uid="{0665079D-81D6-44B2-92D4-F813AFFD74B5}"/>
    <cellStyle name="Ввод  2 4 6 2 2" xfId="4210" xr:uid="{245183B0-0D4C-46A7-B854-412A6E78A258}"/>
    <cellStyle name="Ввод  2 4 6 3" xfId="1172" xr:uid="{DD1C8DD4-97A4-469E-A5A5-FCAEC55A74DF}"/>
    <cellStyle name="Ввод  2 4 6 3 2" xfId="3443" xr:uid="{6E28E276-B16E-41E7-8E01-561847DDAD59}"/>
    <cellStyle name="Ввод  2 4 6 4" xfId="2859" xr:uid="{0205760F-827A-4C62-9BBD-D44922FF47E6}"/>
    <cellStyle name="Ввод  2 4 7" xfId="670" xr:uid="{00000000-0005-0000-0000-000067000000}"/>
    <cellStyle name="Ввод  2 4 7 2" xfId="2033" xr:uid="{5A06C37D-E42A-4C80-9C2F-48D61ABB5733}"/>
    <cellStyle name="Ввод  2 4 7 2 2" xfId="4297" xr:uid="{05CC2129-DC89-4D2C-8820-986394F52C70}"/>
    <cellStyle name="Ввод  2 4 7 3" xfId="1259" xr:uid="{FE31DB2E-7DE9-4669-A0A6-84B5976497ED}"/>
    <cellStyle name="Ввод  2 4 7 3 2" xfId="3530" xr:uid="{6868F9C7-2184-4402-BBA6-95D84332C1B6}"/>
    <cellStyle name="Ввод  2 4 7 4" xfId="2946" xr:uid="{3F4C89BC-B5CC-4BFB-BE04-2B70223AA9CA}"/>
    <cellStyle name="Ввод  2 4 8" xfId="726" xr:uid="{00000000-0005-0000-0000-000068000000}"/>
    <cellStyle name="Ввод  2 4 8 2" xfId="2089" xr:uid="{1A24D808-2219-4EE3-8FF9-BB94D756E7FE}"/>
    <cellStyle name="Ввод  2 4 8 2 2" xfId="4353" xr:uid="{FE3A828F-E3BF-40A5-A411-40E4F01308AC}"/>
    <cellStyle name="Ввод  2 4 8 3" xfId="3002" xr:uid="{1EEBAF34-DEF1-4268-81B1-0F8EE505E2BA}"/>
    <cellStyle name="Ввод  2 4 9" xfId="1621" xr:uid="{DF8126DD-8C33-426E-B328-43EBDBA802BE}"/>
    <cellStyle name="Ввод  2 4 9 2" xfId="3885" xr:uid="{53F2C53E-C62B-4D62-9969-E4A058E8BE65}"/>
    <cellStyle name="Ввод  2 5" xfId="154" xr:uid="{00000000-0005-0000-0000-000069000000}"/>
    <cellStyle name="Ввод  2 5 10" xfId="2336" xr:uid="{BBE07EA9-9B8B-4890-9742-BB90BFBCFDBA}"/>
    <cellStyle name="Ввод  2 5 10 2" xfId="4594" xr:uid="{2A09D2A2-4E2A-4424-B547-8DB451C92F47}"/>
    <cellStyle name="Ввод  2 5 11" xfId="2420" xr:uid="{52F100CA-1768-4BBA-9397-5058D9529E80}"/>
    <cellStyle name="Ввод  2 5 2" xfId="229" xr:uid="{00000000-0005-0000-0000-00006A000000}"/>
    <cellStyle name="Ввод  2 5 2 2" xfId="1423" xr:uid="{53A46ED4-3A0A-4446-B7BD-BFF6EE9EF437}"/>
    <cellStyle name="Ввод  2 5 2 2 2" xfId="3687" xr:uid="{41A1FEC9-818E-4087-B5E9-EDE9920784EE}"/>
    <cellStyle name="Ввод  2 5 2 3" xfId="1595" xr:uid="{26DF0A66-20D1-48F6-8BAF-458847E59C68}"/>
    <cellStyle name="Ввод  2 5 2 3 2" xfId="3859" xr:uid="{B6FF42A4-4290-4F3C-A88F-809D418B44C8}"/>
    <cellStyle name="Ввод  2 5 2 4" xfId="818" xr:uid="{79CD2C6B-ABEF-4685-8DDC-7E4DC950E005}"/>
    <cellStyle name="Ввод  2 5 2 4 2" xfId="3089" xr:uid="{F3D9BC55-97CC-40DA-AFEB-1008EC054EB9}"/>
    <cellStyle name="Ввод  2 5 2 5" xfId="2264" xr:uid="{66226433-B0E3-44FD-B32D-1253528780D2}"/>
    <cellStyle name="Ввод  2 5 2 5 2" xfId="4524" xr:uid="{48200A74-C9BE-413F-8021-0D04EC2FFC2C}"/>
    <cellStyle name="Ввод  2 5 2 6" xfId="2505" xr:uid="{0352DFC0-B27B-4084-80EF-E1D73EB3D8BC}"/>
    <cellStyle name="Ввод  2 5 3" xfId="309" xr:uid="{00000000-0005-0000-0000-00006B000000}"/>
    <cellStyle name="Ввод  2 5 3 2" xfId="1499" xr:uid="{B77421D4-5CA6-419E-B287-34D68AC26B89}"/>
    <cellStyle name="Ввод  2 5 3 2 2" xfId="3763" xr:uid="{DB9F387E-4D2F-4D83-B17C-8B966FA9DF60}"/>
    <cellStyle name="Ввод  2 5 3 3" xfId="1672" xr:uid="{2C41A286-F527-490A-B83D-AF9108A87C63}"/>
    <cellStyle name="Ввод  2 5 3 3 2" xfId="3936" xr:uid="{36A003ED-513C-46AE-9A25-543A01652145}"/>
    <cellStyle name="Ввод  2 5 3 4" xfId="898" xr:uid="{CBFF6B6D-6877-4CD7-ADE5-76425D7F7590}"/>
    <cellStyle name="Ввод  2 5 3 4 2" xfId="3169" xr:uid="{28C343BB-9B3C-4ACC-9D87-FC8473E52E4C}"/>
    <cellStyle name="Ввод  2 5 3 5" xfId="2338" xr:uid="{0696D23E-76E4-486B-9516-7C221DFFBE54}"/>
    <cellStyle name="Ввод  2 5 3 5 2" xfId="4596" xr:uid="{B791FAF8-E1AF-45CC-A2F2-EA00C94B6C55}"/>
    <cellStyle name="Ввод  2 5 3 6" xfId="2580" xr:uid="{5E6ADE34-D00A-4543-9CF6-DE309C7C03FF}"/>
    <cellStyle name="Ввод  2 5 4" xfId="389" xr:uid="{00000000-0005-0000-0000-00006C000000}"/>
    <cellStyle name="Ввод  2 5 4 2" xfId="1752" xr:uid="{33A0B134-C351-402C-80D4-1FE3EB6E6542}"/>
    <cellStyle name="Ввод  2 5 4 2 2" xfId="4016" xr:uid="{818B2C7F-F0F8-4382-A46E-3A3E3AB489F1}"/>
    <cellStyle name="Ввод  2 5 4 3" xfId="978" xr:uid="{04C240FF-ED26-4B37-9AC3-80334581B3DD}"/>
    <cellStyle name="Ввод  2 5 4 3 2" xfId="3249" xr:uid="{75830C84-ABCA-48A2-B709-EBA172217526}"/>
    <cellStyle name="Ввод  2 5 4 4" xfId="2665" xr:uid="{ED8C99D7-5B99-4BB0-8F46-3328DBE2133A}"/>
    <cellStyle name="Ввод  2 5 5" xfId="510" xr:uid="{00000000-0005-0000-0000-00006D000000}"/>
    <cellStyle name="Ввод  2 5 5 2" xfId="1873" xr:uid="{3E987C61-1D8F-4F8F-AF03-7AD1679B1BCA}"/>
    <cellStyle name="Ввод  2 5 5 2 2" xfId="4137" xr:uid="{269FE678-F355-4E34-A416-672E839A0CEE}"/>
    <cellStyle name="Ввод  2 5 5 3" xfId="1099" xr:uid="{F97356E2-5D04-46FC-BB10-F0F317C8112C}"/>
    <cellStyle name="Ввод  2 5 5 3 2" xfId="3370" xr:uid="{283A0077-7D37-481E-BD48-E389E8AC4ADE}"/>
    <cellStyle name="Ввод  2 5 5 4" xfId="2786" xr:uid="{37C43FA5-5093-465C-A89E-56BE26B349B1}"/>
    <cellStyle name="Ввод  2 5 6" xfId="586" xr:uid="{00000000-0005-0000-0000-00006E000000}"/>
    <cellStyle name="Ввод  2 5 6 2" xfId="1949" xr:uid="{0D1BE0CE-8A19-4890-8A74-1B742CA3F55A}"/>
    <cellStyle name="Ввод  2 5 6 2 2" xfId="4213" xr:uid="{E251078A-F302-4F6F-A5E7-6056C93DBDF2}"/>
    <cellStyle name="Ввод  2 5 6 3" xfId="1175" xr:uid="{6C9704A1-70F3-4127-9E7C-52F68248BBC1}"/>
    <cellStyle name="Ввод  2 5 6 3 2" xfId="3446" xr:uid="{DD923586-37FF-4DA6-9C15-4535633AC968}"/>
    <cellStyle name="Ввод  2 5 6 4" xfId="2862" xr:uid="{019BD377-3482-4A41-802D-FAFC2D738A17}"/>
    <cellStyle name="Ввод  2 5 7" xfId="667" xr:uid="{00000000-0005-0000-0000-00006F000000}"/>
    <cellStyle name="Ввод  2 5 7 2" xfId="2030" xr:uid="{7B712445-C37F-4E15-9151-FD094DF0AC33}"/>
    <cellStyle name="Ввод  2 5 7 2 2" xfId="4294" xr:uid="{8FA23449-A755-4ACA-9266-5A0DD7347F46}"/>
    <cellStyle name="Ввод  2 5 7 3" xfId="1256" xr:uid="{770E9652-BC20-4553-AAE6-4A4C88593A31}"/>
    <cellStyle name="Ввод  2 5 7 3 2" xfId="3527" xr:uid="{F6D44B34-F0B6-47AA-80BA-D4EADA176F78}"/>
    <cellStyle name="Ввод  2 5 7 4" xfId="2943" xr:uid="{C04D990D-85A4-49F8-BE4F-40DD8F07B999}"/>
    <cellStyle name="Ввод  2 5 8" xfId="729" xr:uid="{00000000-0005-0000-0000-000070000000}"/>
    <cellStyle name="Ввод  2 5 8 2" xfId="2092" xr:uid="{375035B6-8F8D-49C4-8DF4-ADDE85B6EC36}"/>
    <cellStyle name="Ввод  2 5 8 2 2" xfId="4356" xr:uid="{B7670ABC-00F7-47FC-BE76-62E3CB065A32}"/>
    <cellStyle name="Ввод  2 5 8 3" xfId="3005" xr:uid="{CD413979-C8BE-4604-8F80-D4F75CC833E6}"/>
    <cellStyle name="Ввод  2 5 9" xfId="1610" xr:uid="{C2F62CB3-27E6-4749-8EEB-69250F354309}"/>
    <cellStyle name="Ввод  2 5 9 2" xfId="3874" xr:uid="{77E23B4C-204A-48F0-BCB5-616F2FEB04EB}"/>
    <cellStyle name="Ввод  2 6" xfId="130" xr:uid="{00000000-0005-0000-0000-000071000000}"/>
    <cellStyle name="Ввод  2 6 2" xfId="1398" xr:uid="{90DA3B89-6378-4E8F-B220-DB3E6BA14538}"/>
    <cellStyle name="Ввод  2 6 2 2" xfId="3663" xr:uid="{851D6509-5C86-46CB-9851-FD2FCC3BC23D}"/>
    <cellStyle name="Ввод  2 6 3" xfId="1331" xr:uid="{59C3B445-134A-40FE-A58B-BA527FAD6BE9}"/>
    <cellStyle name="Ввод  2 6 3 2" xfId="3599" xr:uid="{F65C5CB0-5209-4A74-9B1E-55D6569696C7}"/>
    <cellStyle name="Ввод  2 6 4" xfId="797" xr:uid="{16669175-BC3B-4C87-B598-A3B276E7016D}"/>
    <cellStyle name="Ввод  2 6 4 2" xfId="3069" xr:uid="{6BB40FD6-2746-4606-9274-9BCE89302F52}"/>
    <cellStyle name="Ввод  2 6 5" xfId="2256" xr:uid="{9E93F50C-A1C4-4359-84C4-E96AD655B00F}"/>
    <cellStyle name="Ввод  2 6 5 2" xfId="4516" xr:uid="{E55A7D9D-CABA-491D-A1E8-FA0C44063B62}"/>
    <cellStyle name="Ввод  2 6 6" xfId="2481" xr:uid="{ED29E945-82B7-44BA-83CF-FAFAD60DBE51}"/>
    <cellStyle name="Ввод  2 7" xfId="285" xr:uid="{00000000-0005-0000-0000-000072000000}"/>
    <cellStyle name="Ввод  2 7 2" xfId="1397" xr:uid="{17947750-AFF3-4DED-AFE2-C0F91CFE1527}"/>
    <cellStyle name="Ввод  2 7 2 2" xfId="3662" xr:uid="{DDEE3F11-EDA0-42F9-81BD-CBB1DAC35F08}"/>
    <cellStyle name="Ввод  2 7 3" xfId="1338" xr:uid="{AB3F3FA6-FE32-48D5-8DFE-60499EC0906D}"/>
    <cellStyle name="Ввод  2 7 3 2" xfId="3606" xr:uid="{02FADD91-5933-4775-AF34-40089EE913B3}"/>
    <cellStyle name="Ввод  2 7 4" xfId="874" xr:uid="{EA11FE57-B949-47BA-A426-C998C5430A20}"/>
    <cellStyle name="Ввод  2 7 4 2" xfId="3145" xr:uid="{95C428C1-EDAE-40AC-83EA-F2B83A8908EF}"/>
    <cellStyle name="Ввод  2 7 5" xfId="2193" xr:uid="{1CB7A41C-3274-4928-B434-DCEE3CD8B996}"/>
    <cellStyle name="Ввод  2 7 5 2" xfId="4455" xr:uid="{EC4ABF4B-68BE-4DBF-9695-2D7056085759}"/>
    <cellStyle name="Ввод  2 7 6" xfId="2480" xr:uid="{0C197396-24C4-4BA5-9220-91D38E3F4F7E}"/>
    <cellStyle name="Ввод  2 8" xfId="365" xr:uid="{00000000-0005-0000-0000-000073000000}"/>
    <cellStyle name="Ввод  2 8 2" xfId="1728" xr:uid="{11197F5D-CBA9-4B47-91CE-F6982637778D}"/>
    <cellStyle name="Ввод  2 8 2 2" xfId="3992" xr:uid="{BD7EFC13-6EA8-406E-8A79-EB7257D29383}"/>
    <cellStyle name="Ввод  2 8 3" xfId="954" xr:uid="{9CC21F4D-EBE5-4383-B117-0E74CB58672C}"/>
    <cellStyle name="Ввод  2 8 3 2" xfId="3225" xr:uid="{26B48FED-AF4F-435E-9112-5F8826DF9355}"/>
    <cellStyle name="Ввод  2 8 4" xfId="2641" xr:uid="{86511AF1-CA0F-4EFB-9F39-698F6ECAA0ED}"/>
    <cellStyle name="Ввод  2 9" xfId="477" xr:uid="{00000000-0005-0000-0000-000074000000}"/>
    <cellStyle name="Ввод  2 9 2" xfId="1840" xr:uid="{3E2ED8F8-FE3C-4645-BE2D-057A072B56D3}"/>
    <cellStyle name="Ввод  2 9 2 2" xfId="4104" xr:uid="{3C5684E4-03EC-4AA2-A95E-222777770B1D}"/>
    <cellStyle name="Ввод  2 9 3" xfId="1066" xr:uid="{87DD82BB-F5BD-4256-99CA-801A4B04F58F}"/>
    <cellStyle name="Ввод  2 9 3 2" xfId="3337" xr:uid="{D8F4A0C7-9618-46FE-8154-6F49A4705AE6}"/>
    <cellStyle name="Ввод  2 9 4" xfId="2753" xr:uid="{53E4F9EF-8837-45DC-AD00-0A52C22667EC}"/>
    <cellStyle name="Ввод  3" xfId="134" xr:uid="{00000000-0005-0000-0000-000075000000}"/>
    <cellStyle name="Ввод  3 10" xfId="567" xr:uid="{00000000-0005-0000-0000-000076000000}"/>
    <cellStyle name="Ввод  3 10 2" xfId="1930" xr:uid="{33873DF1-FB6B-4756-B174-172B740CD0AC}"/>
    <cellStyle name="Ввод  3 10 2 2" xfId="4194" xr:uid="{568B413C-BE22-4945-82E2-233662308E87}"/>
    <cellStyle name="Ввод  3 10 3" xfId="1156" xr:uid="{ED3EBBE2-DA11-438C-A808-9212E0F716C0}"/>
    <cellStyle name="Ввод  3 10 3 2" xfId="3427" xr:uid="{FB5D5CE5-2882-4AF4-870A-584FCBC5C2F5}"/>
    <cellStyle name="Ввод  3 10 4" xfId="2843" xr:uid="{03B37155-7110-4AE6-AB18-6DA8D48273A3}"/>
    <cellStyle name="Ввод  3 11" xfId="642" xr:uid="{00000000-0005-0000-0000-000077000000}"/>
    <cellStyle name="Ввод  3 11 2" xfId="2005" xr:uid="{696031AC-3A16-4008-ACC1-8AE38036BDE5}"/>
    <cellStyle name="Ввод  3 11 2 2" xfId="4269" xr:uid="{675D8495-F681-4CF1-BC8E-133478CAA58D}"/>
    <cellStyle name="Ввод  3 11 3" xfId="1231" xr:uid="{0D4BFCED-7E95-42DB-A4DD-0184C723CD3C}"/>
    <cellStyle name="Ввод  3 11 3 2" xfId="3502" xr:uid="{70B2B25A-9FCB-4B2D-8978-A81E3A5343D4}"/>
    <cellStyle name="Ввод  3 11 4" xfId="2918" xr:uid="{93B7A58F-941E-47C1-ABFE-96AF9B8C875E}"/>
    <cellStyle name="Ввод  3 12" xfId="666" xr:uid="{00000000-0005-0000-0000-000078000000}"/>
    <cellStyle name="Ввод  3 12 2" xfId="2029" xr:uid="{C83AA4BD-2195-4259-AEF1-E1629BE3D466}"/>
    <cellStyle name="Ввод  3 12 2 2" xfId="4293" xr:uid="{3504E107-DD6F-4C1A-8AC6-415A43DA9C2B}"/>
    <cellStyle name="Ввод  3 12 3" xfId="1255" xr:uid="{D344FB97-5ED6-482C-99C8-268CA88BB180}"/>
    <cellStyle name="Ввод  3 12 3 2" xfId="3526" xr:uid="{CA7DA6AD-7D78-458D-A1C5-54C2808D50F0}"/>
    <cellStyle name="Ввод  3 12 4" xfId="2942" xr:uid="{193F147C-BAB0-4321-8637-257D8B2BFFA9}"/>
    <cellStyle name="Ввод  3 13" xfId="710" xr:uid="{00000000-0005-0000-0000-000079000000}"/>
    <cellStyle name="Ввод  3 13 2" xfId="2073" xr:uid="{92900DFA-8987-4B5C-AC63-9EF9138886EA}"/>
    <cellStyle name="Ввод  3 13 2 2" xfId="4337" xr:uid="{230DC761-10C1-4014-8769-A0D1072E2B5F}"/>
    <cellStyle name="Ввод  3 13 3" xfId="1299" xr:uid="{A08F8C15-B421-4718-8A23-F303CB0E669D}"/>
    <cellStyle name="Ввод  3 13 3 2" xfId="3570" xr:uid="{F5398636-32A7-48DE-9D2B-7F81D5CAD705}"/>
    <cellStyle name="Ввод  3 13 4" xfId="2986" xr:uid="{F0FFDC01-346A-4463-9013-9EE144FB1F5F}"/>
    <cellStyle name="Ввод  3 14" xfId="1346" xr:uid="{F647F26F-2F05-4C2D-BA74-071749C63010}"/>
    <cellStyle name="Ввод  3 14 2" xfId="3613" xr:uid="{B77A4A1D-A0D9-47E0-8A18-1ECB4A32ACD2}"/>
    <cellStyle name="Ввод  3 15" xfId="2200" xr:uid="{1B2FBEEB-FA78-4C6C-9245-B076737D06A0}"/>
    <cellStyle name="Ввод  3 15 2" xfId="4461" xr:uid="{894074F8-DB30-47C4-8367-F79AD60B70F3}"/>
    <cellStyle name="Ввод  3 16" xfId="2401" xr:uid="{5B228630-8469-405E-8645-A4B555B7C573}"/>
    <cellStyle name="Ввод  3 2" xfId="145" xr:uid="{00000000-0005-0000-0000-00007A000000}"/>
    <cellStyle name="Ввод  3 2 10" xfId="652" xr:uid="{00000000-0005-0000-0000-00007B000000}"/>
    <cellStyle name="Ввод  3 2 10 2" xfId="2015" xr:uid="{DF9D0560-BEE5-4A20-AB57-FD474CD515C0}"/>
    <cellStyle name="Ввод  3 2 10 2 2" xfId="4279" xr:uid="{BAAC26F0-5D62-41CD-B2B6-BF2B3C49D658}"/>
    <cellStyle name="Ввод  3 2 10 3" xfId="1241" xr:uid="{F453BDF0-B63D-4650-89FF-E0B58804B262}"/>
    <cellStyle name="Ввод  3 2 10 3 2" xfId="3512" xr:uid="{C4CCE97D-1841-4058-8FC3-CE0E8962F134}"/>
    <cellStyle name="Ввод  3 2 10 4" xfId="2928" xr:uid="{E0BC1EF5-C981-4FB6-B579-1BE37A3C29AA}"/>
    <cellStyle name="Ввод  3 2 11" xfId="673" xr:uid="{00000000-0005-0000-0000-00007C000000}"/>
    <cellStyle name="Ввод  3 2 11 2" xfId="2036" xr:uid="{3327FA33-4997-449C-9EE7-A081972B15EE}"/>
    <cellStyle name="Ввод  3 2 11 2 2" xfId="4300" xr:uid="{16FD586D-404C-4474-A702-BFCAA5C716B8}"/>
    <cellStyle name="Ввод  3 2 11 3" xfId="1262" xr:uid="{B393130B-2FDD-46A4-9C3B-8526064CEE78}"/>
    <cellStyle name="Ввод  3 2 11 3 2" xfId="3533" xr:uid="{8D7A8AD6-1A0B-4530-BC90-B16492CB2D4C}"/>
    <cellStyle name="Ввод  3 2 11 4" xfId="2949" xr:uid="{1380FA16-046C-40DA-820E-5300CA465274}"/>
    <cellStyle name="Ввод  3 2 12" xfId="720" xr:uid="{00000000-0005-0000-0000-00007D000000}"/>
    <cellStyle name="Ввод  3 2 12 2" xfId="2083" xr:uid="{FF052CA1-24F9-477A-AA97-FBDA133C29B8}"/>
    <cellStyle name="Ввод  3 2 12 2 2" xfId="4347" xr:uid="{7F5C114C-AE3E-48AF-8C32-B5FACCFDC033}"/>
    <cellStyle name="Ввод  3 2 12 3" xfId="1309" xr:uid="{D5655E93-A86E-418B-B604-16BD7CE80869}"/>
    <cellStyle name="Ввод  3 2 12 3 2" xfId="3580" xr:uid="{4EF6EAC9-EAF7-4624-83B6-62E0CDED6F91}"/>
    <cellStyle name="Ввод  3 2 12 4" xfId="2996" xr:uid="{B9774C2C-F42C-47B4-B2D8-5A08EE179C96}"/>
    <cellStyle name="Ввод  3 2 13" xfId="1642" xr:uid="{F0B6BC8D-35EF-480F-87EE-FA4175EF115A}"/>
    <cellStyle name="Ввод  3 2 13 2" xfId="3906" xr:uid="{3AB07F9F-FF81-4902-A749-0F497A7523F3}"/>
    <cellStyle name="Ввод  3 2 14" xfId="2377" xr:uid="{576D1C3F-F3EB-4418-B8E9-A913EC67D3DE}"/>
    <cellStyle name="Ввод  3 2 14 2" xfId="4635" xr:uid="{2F27CAE6-3E6F-494D-B3D5-BB30296E2AF5}"/>
    <cellStyle name="Ввод  3 2 15" xfId="2411" xr:uid="{B4E380F3-53E9-4980-9B39-336F379DDD3F}"/>
    <cellStyle name="Ввод  3 2 2" xfId="175" xr:uid="{00000000-0005-0000-0000-00007E000000}"/>
    <cellStyle name="Ввод  3 2 2 10" xfId="2349" xr:uid="{F4CE15B1-B86C-43FA-8C8C-2A66CE754352}"/>
    <cellStyle name="Ввод  3 2 2 10 2" xfId="4607" xr:uid="{6077E602-6ECC-4E4A-B659-82C62FB3ADBE}"/>
    <cellStyle name="Ввод  3 2 2 11" xfId="2441" xr:uid="{5785A59C-EAD6-43AA-A5BD-3530CB571028}"/>
    <cellStyle name="Ввод  3 2 2 2" xfId="250" xr:uid="{00000000-0005-0000-0000-00007F000000}"/>
    <cellStyle name="Ввод  3 2 2 2 2" xfId="1444" xr:uid="{FF102FE3-0786-47DA-AA10-2ED2421D8486}"/>
    <cellStyle name="Ввод  3 2 2 2 2 2" xfId="3708" xr:uid="{61188CBB-CF4D-40AE-974F-9EF25ECB45E7}"/>
    <cellStyle name="Ввод  3 2 2 2 3" xfId="1608" xr:uid="{94B4A3D9-F51F-4ABC-AF89-4C4303A4FABB}"/>
    <cellStyle name="Ввод  3 2 2 2 3 2" xfId="3872" xr:uid="{6BA832C8-591C-4430-9275-E35BBAB617F2}"/>
    <cellStyle name="Ввод  3 2 2 2 4" xfId="839" xr:uid="{FE7B9381-C9DD-43DD-A479-FCD8FA12C609}"/>
    <cellStyle name="Ввод  3 2 2 2 4 2" xfId="3110" xr:uid="{22310624-1789-4FFB-9607-8853272899D9}"/>
    <cellStyle name="Ввод  3 2 2 2 5" xfId="2202" xr:uid="{CAEF6AD4-07DE-41C2-A42B-913A099646C6}"/>
    <cellStyle name="Ввод  3 2 2 2 5 2" xfId="4463" xr:uid="{E4870C83-0586-4C73-8DB7-5BC0CD93FC64}"/>
    <cellStyle name="Ввод  3 2 2 2 6" xfId="2526" xr:uid="{B06E652B-2147-45AE-82FE-40731C2562BD}"/>
    <cellStyle name="Ввод  3 2 2 3" xfId="330" xr:uid="{00000000-0005-0000-0000-000080000000}"/>
    <cellStyle name="Ввод  3 2 2 3 2" xfId="1520" xr:uid="{33C39B46-C5C3-474C-B9EE-6DEC04450593}"/>
    <cellStyle name="Ввод  3 2 2 3 2 2" xfId="3784" xr:uid="{76ACD17F-A50A-46E0-8BB7-93836B15E1E4}"/>
    <cellStyle name="Ввод  3 2 2 3 3" xfId="1693" xr:uid="{FE03FD72-82A1-44E9-90FB-0891E6777C7A}"/>
    <cellStyle name="Ввод  3 2 2 3 3 2" xfId="3957" xr:uid="{E462DC51-5377-4C38-B529-4D5A4D6BE8D3}"/>
    <cellStyle name="Ввод  3 2 2 3 4" xfId="919" xr:uid="{411F9A47-8D8F-4EE8-98A8-22F0F746B085}"/>
    <cellStyle name="Ввод  3 2 2 3 4 2" xfId="3190" xr:uid="{4A102C1C-5D57-49BE-ACF0-5EC7BAAE615B}"/>
    <cellStyle name="Ввод  3 2 2 3 5" xfId="2173" xr:uid="{FDC2D9CB-694B-4CD2-9845-872987F0749A}"/>
    <cellStyle name="Ввод  3 2 2 3 5 2" xfId="4436" xr:uid="{5A26CFB2-04C2-4AA8-96FA-9418131CFBF1}"/>
    <cellStyle name="Ввод  3 2 2 3 6" xfId="2601" xr:uid="{63CB5034-DBEA-4234-9CCB-DEED7575CE11}"/>
    <cellStyle name="Ввод  3 2 2 4" xfId="410" xr:uid="{00000000-0005-0000-0000-000081000000}"/>
    <cellStyle name="Ввод  3 2 2 4 2" xfId="1773" xr:uid="{A6E99F2F-1426-496C-9270-1EBF1C91DC83}"/>
    <cellStyle name="Ввод  3 2 2 4 2 2" xfId="4037" xr:uid="{5A4E7BE1-A42B-4345-9F9C-F4A22579DDA1}"/>
    <cellStyle name="Ввод  3 2 2 4 3" xfId="999" xr:uid="{0182E0C2-DFDA-4B35-AADC-CE86D92030DB}"/>
    <cellStyle name="Ввод  3 2 2 4 3 2" xfId="3270" xr:uid="{C553B5A9-A7C0-4245-9B85-3F617CB0142F}"/>
    <cellStyle name="Ввод  3 2 2 4 4" xfId="2686" xr:uid="{00163CBC-454F-472F-A330-67B6FD1F474E}"/>
    <cellStyle name="Ввод  3 2 2 5" xfId="531" xr:uid="{00000000-0005-0000-0000-000082000000}"/>
    <cellStyle name="Ввод  3 2 2 5 2" xfId="1894" xr:uid="{1B30E77F-21D6-4830-8991-FF24C7C796F1}"/>
    <cellStyle name="Ввод  3 2 2 5 2 2" xfId="4158" xr:uid="{DC8B0A92-FAF8-4C9C-A8C7-14CE8E8EA14A}"/>
    <cellStyle name="Ввод  3 2 2 5 3" xfId="1120" xr:uid="{AE8AEBED-CA8C-4047-9F13-A14F79BBB061}"/>
    <cellStyle name="Ввод  3 2 2 5 3 2" xfId="3391" xr:uid="{9ACA750E-3B61-487F-B32E-6710FFDB6991}"/>
    <cellStyle name="Ввод  3 2 2 5 4" xfId="2807" xr:uid="{D65810A0-413D-4AA5-AAC9-5EBE3885E7A3}"/>
    <cellStyle name="Ввод  3 2 2 6" xfId="607" xr:uid="{00000000-0005-0000-0000-000083000000}"/>
    <cellStyle name="Ввод  3 2 2 6 2" xfId="1970" xr:uid="{9E3E4389-ED39-45D5-B83D-B5A0641C5F2C}"/>
    <cellStyle name="Ввод  3 2 2 6 2 2" xfId="4234" xr:uid="{62861ED1-928B-4EE6-8C0A-2493E4A5FEB7}"/>
    <cellStyle name="Ввод  3 2 2 6 3" xfId="1196" xr:uid="{53AABA64-22C7-40CA-A71A-2D9FAE8DAE09}"/>
    <cellStyle name="Ввод  3 2 2 6 3 2" xfId="3467" xr:uid="{D65AF5B5-AFBD-4A85-8BEB-32D09CEFBD4B}"/>
    <cellStyle name="Ввод  3 2 2 6 4" xfId="2883" xr:uid="{F8C3F323-EDA2-4397-9FE2-A32DEF898C45}"/>
    <cellStyle name="Ввод  3 2 2 7" xfId="484" xr:uid="{00000000-0005-0000-0000-000084000000}"/>
    <cellStyle name="Ввод  3 2 2 7 2" xfId="1847" xr:uid="{F530141F-D42C-40AC-9ACA-D38E18796F47}"/>
    <cellStyle name="Ввод  3 2 2 7 2 2" xfId="4111" xr:uid="{060D7F4B-1656-4FEF-9BEE-EFD6FFAB614A}"/>
    <cellStyle name="Ввод  3 2 2 7 3" xfId="1073" xr:uid="{F142DFFC-6282-4A72-B6A4-B184E1972CDA}"/>
    <cellStyle name="Ввод  3 2 2 7 3 2" xfId="3344" xr:uid="{0192BA53-40BD-4011-A087-C01DFFA584B7}"/>
    <cellStyle name="Ввод  3 2 2 7 4" xfId="2760" xr:uid="{0674213A-EDBC-404D-B48A-E0F0D92136ED}"/>
    <cellStyle name="Ввод  3 2 2 8" xfId="750" xr:uid="{00000000-0005-0000-0000-000085000000}"/>
    <cellStyle name="Ввод  3 2 2 8 2" xfId="2113" xr:uid="{157B5181-3094-497A-9FC1-06A30B54436D}"/>
    <cellStyle name="Ввод  3 2 2 8 2 2" xfId="4377" xr:uid="{B79A0C80-1107-4932-A04B-9088C09FF72C}"/>
    <cellStyle name="Ввод  3 2 2 8 3" xfId="3026" xr:uid="{A139E1F4-145E-4836-AFF3-A470D0F2816E}"/>
    <cellStyle name="Ввод  3 2 2 9" xfId="1618" xr:uid="{77EA0D21-6892-4628-996E-186271705F88}"/>
    <cellStyle name="Ввод  3 2 2 9 2" xfId="3882" xr:uid="{D457098E-D8C7-4367-8FF0-87F1B49CEE83}"/>
    <cellStyle name="Ввод  3 2 3" xfId="190" xr:uid="{00000000-0005-0000-0000-000086000000}"/>
    <cellStyle name="Ввод  3 2 3 10" xfId="2183" xr:uid="{40B0A0A5-A7E3-4148-9AC0-E7C6504C9586}"/>
    <cellStyle name="Ввод  3 2 3 10 2" xfId="4446" xr:uid="{B9C2E9A1-1114-4C4B-A6E0-A6CF0C946844}"/>
    <cellStyle name="Ввод  3 2 3 11" xfId="2456" xr:uid="{CE6AB4DD-F13F-4475-8CDD-59B0FAF069C6}"/>
    <cellStyle name="Ввод  3 2 3 2" xfId="265" xr:uid="{00000000-0005-0000-0000-000087000000}"/>
    <cellStyle name="Ввод  3 2 3 2 2" xfId="1459" xr:uid="{41708E95-937F-45E1-945C-49BD9C257C5C}"/>
    <cellStyle name="Ввод  3 2 3 2 2 2" xfId="3723" xr:uid="{4D277A28-142B-41F4-A93C-8A3401159F01}"/>
    <cellStyle name="Ввод  3 2 3 2 3" xfId="1636" xr:uid="{2179B7CA-D3A0-4CF2-8C02-E71B3EF5B441}"/>
    <cellStyle name="Ввод  3 2 3 2 3 2" xfId="3900" xr:uid="{F4FAE8D0-74D8-4856-8F79-EA7AC1B2EAE8}"/>
    <cellStyle name="Ввод  3 2 3 2 4" xfId="854" xr:uid="{DC504B27-7EEA-40BD-9C31-4C2505F4C8E5}"/>
    <cellStyle name="Ввод  3 2 3 2 4 2" xfId="3125" xr:uid="{FC3FAE8C-E1BD-4960-883B-2B98D71D0CB5}"/>
    <cellStyle name="Ввод  3 2 3 2 5" xfId="2379" xr:uid="{00E7992C-0857-4671-8345-EA9108B03F75}"/>
    <cellStyle name="Ввод  3 2 3 2 5 2" xfId="4637" xr:uid="{F70A412A-4DE2-4117-8C7E-EDDF130E5C69}"/>
    <cellStyle name="Ввод  3 2 3 2 6" xfId="2541" xr:uid="{A84D7ABE-64F9-4016-B638-4C43C640D3AB}"/>
    <cellStyle name="Ввод  3 2 3 3" xfId="345" xr:uid="{00000000-0005-0000-0000-000088000000}"/>
    <cellStyle name="Ввод  3 2 3 3 2" xfId="1535" xr:uid="{982E1417-32FA-4BF5-8A62-46DA3FE717F5}"/>
    <cellStyle name="Ввод  3 2 3 3 2 2" xfId="3799" xr:uid="{D7FF2921-C5C8-4FBA-BC88-2F709BAC8253}"/>
    <cellStyle name="Ввод  3 2 3 3 3" xfId="1708" xr:uid="{66A0DFD1-85F5-4803-8F1A-9AD244F30D93}"/>
    <cellStyle name="Ввод  3 2 3 3 3 2" xfId="3972" xr:uid="{C0B8128C-86F2-446B-8CB6-FD4F173535B3}"/>
    <cellStyle name="Ввод  3 2 3 3 4" xfId="934" xr:uid="{4E818DD5-1472-462C-8D81-06BEA7C795BF}"/>
    <cellStyle name="Ввод  3 2 3 3 4 2" xfId="3205" xr:uid="{693BE3C0-E148-44C2-ACEF-F024964E68EC}"/>
    <cellStyle name="Ввод  3 2 3 3 5" xfId="2159" xr:uid="{69EB9C25-D6EF-4BB3-A9D6-D3F45D49297E}"/>
    <cellStyle name="Ввод  3 2 3 3 5 2" xfId="4422" xr:uid="{A6B16A94-DB9C-419B-917A-E79D7623A90F}"/>
    <cellStyle name="Ввод  3 2 3 3 6" xfId="2616" xr:uid="{BBDFE51E-BE15-48AB-86FD-312E120C6895}"/>
    <cellStyle name="Ввод  3 2 3 4" xfId="425" xr:uid="{00000000-0005-0000-0000-000089000000}"/>
    <cellStyle name="Ввод  3 2 3 4 2" xfId="1788" xr:uid="{6E6A5577-33F0-4EBC-A21C-813D59B23593}"/>
    <cellStyle name="Ввод  3 2 3 4 2 2" xfId="4052" xr:uid="{C2361861-67C0-4810-A08A-4D607F549CE7}"/>
    <cellStyle name="Ввод  3 2 3 4 3" xfId="1014" xr:uid="{3197D3DC-7D8D-47CF-BB3D-DF0DA2BFF707}"/>
    <cellStyle name="Ввод  3 2 3 4 3 2" xfId="3285" xr:uid="{4FF23016-880F-4E1E-A76C-BE745B37F7A3}"/>
    <cellStyle name="Ввод  3 2 3 4 4" xfId="2701" xr:uid="{B981791D-68FC-4BEF-B6DC-C02A55B87D0E}"/>
    <cellStyle name="Ввод  3 2 3 5" xfId="546" xr:uid="{00000000-0005-0000-0000-00008A000000}"/>
    <cellStyle name="Ввод  3 2 3 5 2" xfId="1909" xr:uid="{3F08142F-6054-4A87-8C5C-3B1D7FB0F36B}"/>
    <cellStyle name="Ввод  3 2 3 5 2 2" xfId="4173" xr:uid="{DE1C5C47-9F19-48BA-9A8F-A0D12AA78141}"/>
    <cellStyle name="Ввод  3 2 3 5 3" xfId="1135" xr:uid="{9AC59401-378A-4AA3-B27E-91CC0BA4DB31}"/>
    <cellStyle name="Ввод  3 2 3 5 3 2" xfId="3406" xr:uid="{4D2AD91D-D3F9-4D9D-97F2-ED9D6554D201}"/>
    <cellStyle name="Ввод  3 2 3 5 4" xfId="2822" xr:uid="{BC2B748C-C9A6-43FD-BDAB-40DA34537058}"/>
    <cellStyle name="Ввод  3 2 3 6" xfId="622" xr:uid="{00000000-0005-0000-0000-00008B000000}"/>
    <cellStyle name="Ввод  3 2 3 6 2" xfId="1985" xr:uid="{508B9792-6C97-4D1B-9A71-4EFD6EA4FE01}"/>
    <cellStyle name="Ввод  3 2 3 6 2 2" xfId="4249" xr:uid="{1C248E58-64B8-4069-A101-17DC1D3FCB43}"/>
    <cellStyle name="Ввод  3 2 3 6 3" xfId="1211" xr:uid="{C262F2BB-F4F4-48CD-8F5D-9A6990188986}"/>
    <cellStyle name="Ввод  3 2 3 6 3 2" xfId="3482" xr:uid="{CB5BAE73-5CCA-4B67-9C8D-7382525133B0}"/>
    <cellStyle name="Ввод  3 2 3 6 4" xfId="2898" xr:uid="{C25E073F-8379-4070-AD38-EFA5FC47A6ED}"/>
    <cellStyle name="Ввод  3 2 3 7" xfId="690" xr:uid="{00000000-0005-0000-0000-00008C000000}"/>
    <cellStyle name="Ввод  3 2 3 7 2" xfId="2053" xr:uid="{B091EE5A-80ED-4C10-99DD-F9104706D154}"/>
    <cellStyle name="Ввод  3 2 3 7 2 2" xfId="4317" xr:uid="{EBB700A0-7094-4CC2-BD96-89FFD05661FD}"/>
    <cellStyle name="Ввод  3 2 3 7 3" xfId="1279" xr:uid="{FF6E2AF6-BD03-4896-8F43-8615923B4C0E}"/>
    <cellStyle name="Ввод  3 2 3 7 3 2" xfId="3550" xr:uid="{C3E3ADCF-6DA6-4F84-88AE-0C5CDC89A092}"/>
    <cellStyle name="Ввод  3 2 3 7 4" xfId="2966" xr:uid="{02A46E30-C643-4ED5-8CE6-514A533C9144}"/>
    <cellStyle name="Ввод  3 2 3 8" xfId="765" xr:uid="{00000000-0005-0000-0000-00008D000000}"/>
    <cellStyle name="Ввод  3 2 3 8 2" xfId="2128" xr:uid="{0104BE9E-41DA-4484-8F79-8298AE04FDC5}"/>
    <cellStyle name="Ввод  3 2 3 8 2 2" xfId="4392" xr:uid="{09E1D743-4AB5-4983-B6B3-3EF66984FDBC}"/>
    <cellStyle name="Ввод  3 2 3 8 3" xfId="3041" xr:uid="{54B4CE54-C764-44C3-A47A-55D742A4E499}"/>
    <cellStyle name="Ввод  3 2 3 9" xfId="1651" xr:uid="{7BB07880-B41C-42F9-8B19-D152402AB080}"/>
    <cellStyle name="Ввод  3 2 3 9 2" xfId="3915" xr:uid="{D867B453-00B2-4496-BB88-5A500D4CFCA4}"/>
    <cellStyle name="Ввод  3 2 4" xfId="205" xr:uid="{00000000-0005-0000-0000-00008E000000}"/>
    <cellStyle name="Ввод  3 2 4 10" xfId="2335" xr:uid="{5BA361C2-AED9-4F78-A4DB-30686FF68EC0}"/>
    <cellStyle name="Ввод  3 2 4 10 2" xfId="4593" xr:uid="{CBC4BC11-195C-4546-8DE9-C017537A36D8}"/>
    <cellStyle name="Ввод  3 2 4 11" xfId="2471" xr:uid="{ABED7967-83A0-4224-89D5-9D134DF76A99}"/>
    <cellStyle name="Ввод  3 2 4 2" xfId="280" xr:uid="{00000000-0005-0000-0000-00008F000000}"/>
    <cellStyle name="Ввод  3 2 4 2 2" xfId="1474" xr:uid="{ADD75D7A-B515-4CD6-AAEF-5C1B00CEA4CF}"/>
    <cellStyle name="Ввод  3 2 4 2 2 2" xfId="3738" xr:uid="{1062AA52-F23B-4A81-95A0-0369389B942B}"/>
    <cellStyle name="Ввод  3 2 4 2 3" xfId="1364" xr:uid="{DDD004E0-0117-4A61-87CE-80C22F885EDE}"/>
    <cellStyle name="Ввод  3 2 4 2 3 2" xfId="3630" xr:uid="{8E514363-1BB0-45F0-9539-C76D24A71BF4}"/>
    <cellStyle name="Ввод  3 2 4 2 4" xfId="869" xr:uid="{A34C9ECA-5AAF-4040-A90B-4BC53D15CB3C}"/>
    <cellStyle name="Ввод  3 2 4 2 4 2" xfId="3140" xr:uid="{A1A9EBAA-0B06-4015-93B4-E798D0EE93F4}"/>
    <cellStyle name="Ввод  3 2 4 2 5" xfId="2240" xr:uid="{06CE5A89-3D25-4EBA-9F2E-2F1D0FEA405F}"/>
    <cellStyle name="Ввод  3 2 4 2 5 2" xfId="4501" xr:uid="{31F646EF-8A65-4B46-B31F-40BF15DF2B9F}"/>
    <cellStyle name="Ввод  3 2 4 2 6" xfId="2556" xr:uid="{74BC9ED7-30AB-4044-A686-AE92613E3EE6}"/>
    <cellStyle name="Ввод  3 2 4 3" xfId="360" xr:uid="{00000000-0005-0000-0000-000090000000}"/>
    <cellStyle name="Ввод  3 2 4 3 2" xfId="1550" xr:uid="{C5E782F4-5DD8-409F-BAB3-DEDAF9B81F73}"/>
    <cellStyle name="Ввод  3 2 4 3 2 2" xfId="3814" xr:uid="{092D5A57-56D0-476E-BDE8-FD0F86064C80}"/>
    <cellStyle name="Ввод  3 2 4 3 3" xfId="1723" xr:uid="{46FB3718-1079-4F5B-A7B9-11F6AAF4C39D}"/>
    <cellStyle name="Ввод  3 2 4 3 3 2" xfId="3987" xr:uid="{5D22FC52-31C3-41B0-A596-2C84D7963BD2}"/>
    <cellStyle name="Ввод  3 2 4 3 4" xfId="949" xr:uid="{0650A71F-4632-48F7-B494-BEB18849ACF7}"/>
    <cellStyle name="Ввод  3 2 4 3 4 2" xfId="3220" xr:uid="{464590F5-C1D3-45B8-9169-24B9D9D704BB}"/>
    <cellStyle name="Ввод  3 2 4 3 5" xfId="2392" xr:uid="{E75D4A1A-D1A7-4AC7-A127-8115C9691110}"/>
    <cellStyle name="Ввод  3 2 4 3 5 2" xfId="4650" xr:uid="{7DB1D539-25DA-4F96-914B-5D839D1D9BB7}"/>
    <cellStyle name="Ввод  3 2 4 3 6" xfId="2631" xr:uid="{EC46730D-A6B1-466B-8EFA-1D3688E591F6}"/>
    <cellStyle name="Ввод  3 2 4 4" xfId="440" xr:uid="{00000000-0005-0000-0000-000091000000}"/>
    <cellStyle name="Ввод  3 2 4 4 2" xfId="1803" xr:uid="{51CF74FF-C3AC-4952-8447-2B083DFF5F29}"/>
    <cellStyle name="Ввод  3 2 4 4 2 2" xfId="4067" xr:uid="{CACB925D-D3CD-4F87-8EA5-EFBD8FBE16E1}"/>
    <cellStyle name="Ввод  3 2 4 4 3" xfId="1029" xr:uid="{B8CBE08D-18E0-406D-8A8E-A84526E7AE97}"/>
    <cellStyle name="Ввод  3 2 4 4 3 2" xfId="3300" xr:uid="{226D3B22-8DF6-4C82-8D19-90E1ADDD19B6}"/>
    <cellStyle name="Ввод  3 2 4 4 4" xfId="2716" xr:uid="{4E7579CE-10FF-47B1-BDAD-98BDAC4D8C02}"/>
    <cellStyle name="Ввод  3 2 4 5" xfId="561" xr:uid="{00000000-0005-0000-0000-000092000000}"/>
    <cellStyle name="Ввод  3 2 4 5 2" xfId="1924" xr:uid="{2587E7D3-D31C-49C6-BEAA-E8C8FCD926E6}"/>
    <cellStyle name="Ввод  3 2 4 5 2 2" xfId="4188" xr:uid="{86F2BAF2-A09E-44DC-BE1D-150FDA302827}"/>
    <cellStyle name="Ввод  3 2 4 5 3" xfId="1150" xr:uid="{E79CAC53-254B-439D-8A57-E03DC0938624}"/>
    <cellStyle name="Ввод  3 2 4 5 3 2" xfId="3421" xr:uid="{0F4DE1FA-6F65-425D-ADDA-382BA503E49B}"/>
    <cellStyle name="Ввод  3 2 4 5 4" xfId="2837" xr:uid="{EC538046-ABC0-4114-8459-C235711A3DE8}"/>
    <cellStyle name="Ввод  3 2 4 6" xfId="637" xr:uid="{00000000-0005-0000-0000-000093000000}"/>
    <cellStyle name="Ввод  3 2 4 6 2" xfId="2000" xr:uid="{A1EEACBE-7E2F-4F32-81F0-1D2B65F54315}"/>
    <cellStyle name="Ввод  3 2 4 6 2 2" xfId="4264" xr:uid="{C79C2992-E952-4E50-8581-106CB1F0C2C3}"/>
    <cellStyle name="Ввод  3 2 4 6 3" xfId="1226" xr:uid="{C2D1DA88-4D87-4FE7-A07C-A3A71BD3C5F5}"/>
    <cellStyle name="Ввод  3 2 4 6 3 2" xfId="3497" xr:uid="{452C2338-0C38-4F7C-9AA0-E4A3241FDA70}"/>
    <cellStyle name="Ввод  3 2 4 6 4" xfId="2913" xr:uid="{42563D73-AE5F-4EA5-BED8-45C00189D7ED}"/>
    <cellStyle name="Ввод  3 2 4 7" xfId="705" xr:uid="{00000000-0005-0000-0000-000094000000}"/>
    <cellStyle name="Ввод  3 2 4 7 2" xfId="2068" xr:uid="{418A54E3-DB0F-4FAF-A90F-4C8905ADF3CE}"/>
    <cellStyle name="Ввод  3 2 4 7 2 2" xfId="4332" xr:uid="{6FB00AB7-4691-4BD0-BEA2-5A9933D5AB24}"/>
    <cellStyle name="Ввод  3 2 4 7 3" xfId="1294" xr:uid="{4B8FC00E-573B-4E06-9FB9-67B124881B2A}"/>
    <cellStyle name="Ввод  3 2 4 7 3 2" xfId="3565" xr:uid="{AD0F7D74-FD5F-4201-9EA5-51D75326B50F}"/>
    <cellStyle name="Ввод  3 2 4 7 4" xfId="2981" xr:uid="{201BCC86-0A71-4835-BD44-9C4588C6A3F5}"/>
    <cellStyle name="Ввод  3 2 4 8" xfId="780" xr:uid="{00000000-0005-0000-0000-000095000000}"/>
    <cellStyle name="Ввод  3 2 4 8 2" xfId="2143" xr:uid="{69B28594-CE34-40ED-9F03-C90606E438A2}"/>
    <cellStyle name="Ввод  3 2 4 8 2 2" xfId="4407" xr:uid="{9A34FD54-4189-4FC6-A2D4-65CB7B1671DD}"/>
    <cellStyle name="Ввод  3 2 4 8 3" xfId="3056" xr:uid="{C3A7AA25-44EC-4562-A8C3-3650B386FB56}"/>
    <cellStyle name="Ввод  3 2 4 9" xfId="1599" xr:uid="{AFB8EFF3-6D53-492A-BFBA-D77856B905F9}"/>
    <cellStyle name="Ввод  3 2 4 9 2" xfId="3863" xr:uid="{EE9481CD-6B55-46F9-BF44-6EA8819D641F}"/>
    <cellStyle name="Ввод  3 2 5" xfId="220" xr:uid="{00000000-0005-0000-0000-000096000000}"/>
    <cellStyle name="Ввод  3 2 5 2" xfId="1414" xr:uid="{C6EFEFB2-8CDE-4F85-9650-0A2A87A2CB50}"/>
    <cellStyle name="Ввод  3 2 5 2 2" xfId="3678" xr:uid="{6EA92121-5667-4421-BD53-1A0627306966}"/>
    <cellStyle name="Ввод  3 2 5 3" xfId="1626" xr:uid="{D9114119-6963-4A2E-89B6-E55D1CF1D2C2}"/>
    <cellStyle name="Ввод  3 2 5 3 2" xfId="3890" xr:uid="{EC703F9F-DCB0-4487-8FCF-EAF0C0FA6DBD}"/>
    <cellStyle name="Ввод  3 2 5 4" xfId="809" xr:uid="{FAEB898C-E4FC-4CFC-A4EF-91D139AD23A5}"/>
    <cellStyle name="Ввод  3 2 5 4 2" xfId="3080" xr:uid="{72E7586F-4674-4F96-B45A-4479CE16AB65}"/>
    <cellStyle name="Ввод  3 2 5 5" xfId="2368" xr:uid="{DA2F0202-00FC-4217-B01A-2A2BEC8581FA}"/>
    <cellStyle name="Ввод  3 2 5 5 2" xfId="4626" xr:uid="{E93118AC-5283-4992-93E5-E12A962EA6E7}"/>
    <cellStyle name="Ввод  3 2 5 6" xfId="2496" xr:uid="{6A208207-5ED7-48B9-AA96-6ABF66EC1EE9}"/>
    <cellStyle name="Ввод  3 2 6" xfId="300" xr:uid="{00000000-0005-0000-0000-000097000000}"/>
    <cellStyle name="Ввод  3 2 6 2" xfId="1490" xr:uid="{56D5A27C-0456-48F1-A6E5-26FAE62E9068}"/>
    <cellStyle name="Ввод  3 2 6 2 2" xfId="3754" xr:uid="{911F6B41-8A70-4659-BC10-04D7D7131C28}"/>
    <cellStyle name="Ввод  3 2 6 3" xfId="1356" xr:uid="{3A091230-3F76-47AA-AD32-D6EF96231FE7}"/>
    <cellStyle name="Ввод  3 2 6 3 2" xfId="3622" xr:uid="{0DD86349-8682-4C6E-8804-59BF69F81B9D}"/>
    <cellStyle name="Ввод  3 2 6 4" xfId="889" xr:uid="{868018D7-BCF3-452D-92FC-4C39BE0FB435}"/>
    <cellStyle name="Ввод  3 2 6 4 2" xfId="3160" xr:uid="{2216EEEC-A9A6-47DE-A84A-590262B019D3}"/>
    <cellStyle name="Ввод  3 2 6 5" xfId="2295" xr:uid="{C623A221-42FD-4864-B979-233826256EFE}"/>
    <cellStyle name="Ввод  3 2 6 5 2" xfId="4554" xr:uid="{01F948F9-D207-4498-8E17-63512E1ED6E3}"/>
    <cellStyle name="Ввод  3 2 6 6" xfId="2571" xr:uid="{C1D666FE-89E2-456F-90E3-BE90BE61DDDE}"/>
    <cellStyle name="Ввод  3 2 7" xfId="380" xr:uid="{00000000-0005-0000-0000-000098000000}"/>
    <cellStyle name="Ввод  3 2 7 2" xfId="1743" xr:uid="{84538C21-8CCA-46DD-AC9C-DFDAE4D1994F}"/>
    <cellStyle name="Ввод  3 2 7 2 2" xfId="4007" xr:uid="{8DDD5B1B-4C6C-4A31-A009-52466D6909DE}"/>
    <cellStyle name="Ввод  3 2 7 3" xfId="969" xr:uid="{1BB56DB9-050E-48F1-BC91-DCCEB58F2613}"/>
    <cellStyle name="Ввод  3 2 7 3 2" xfId="3240" xr:uid="{996C7D98-9510-48B3-BB15-799AA57698AC}"/>
    <cellStyle name="Ввод  3 2 7 4" xfId="2656" xr:uid="{FCF1F1A6-B0E0-446C-AB9E-A58144C320DF}"/>
    <cellStyle name="Ввод  3 2 8" xfId="501" xr:uid="{00000000-0005-0000-0000-000099000000}"/>
    <cellStyle name="Ввод  3 2 8 2" xfId="1864" xr:uid="{D8A1467D-DA78-4910-A03F-8BC6F6309C42}"/>
    <cellStyle name="Ввод  3 2 8 2 2" xfId="4128" xr:uid="{A7C8BC36-7098-4A1B-8AD0-4228DD4D1052}"/>
    <cellStyle name="Ввод  3 2 8 3" xfId="1090" xr:uid="{1D4FC5AB-4794-4D23-B35C-B0F48CC41577}"/>
    <cellStyle name="Ввод  3 2 8 3 2" xfId="3361" xr:uid="{BF48B5E2-59B9-462B-982D-2AFB63267433}"/>
    <cellStyle name="Ввод  3 2 8 4" xfId="2777" xr:uid="{C6AB984D-2C93-47F3-AD5A-2CF8E67AED26}"/>
    <cellStyle name="Ввод  3 2 9" xfId="577" xr:uid="{00000000-0005-0000-0000-00009A000000}"/>
    <cellStyle name="Ввод  3 2 9 2" xfId="1940" xr:uid="{FE99F0CF-06BD-4569-8B6F-0E75B0346F19}"/>
    <cellStyle name="Ввод  3 2 9 2 2" xfId="4204" xr:uid="{83C98799-4DA1-49AB-8509-CB8EAF653835}"/>
    <cellStyle name="Ввод  3 2 9 3" xfId="1166" xr:uid="{0D147D71-9137-4C90-8084-2C23AF911B36}"/>
    <cellStyle name="Ввод  3 2 9 3 2" xfId="3437" xr:uid="{F9525267-2040-4DF2-936A-608A560AF8CA}"/>
    <cellStyle name="Ввод  3 2 9 4" xfId="2853" xr:uid="{D9AC7C81-C7BC-4F81-81AC-EA3AE7526EA6}"/>
    <cellStyle name="Ввод  3 3" xfId="165" xr:uid="{00000000-0005-0000-0000-00009B000000}"/>
    <cellStyle name="Ввод  3 3 10" xfId="2204" xr:uid="{3AEF726C-FD80-4358-879C-A6D7A1F99B6A}"/>
    <cellStyle name="Ввод  3 3 10 2" xfId="4465" xr:uid="{27838AB7-C5AA-44C8-9CBD-CE1593DA7F04}"/>
    <cellStyle name="Ввод  3 3 11" xfId="2431" xr:uid="{1460E30A-B609-42B1-AA0E-C9E095AE37BE}"/>
    <cellStyle name="Ввод  3 3 2" xfId="240" xr:uid="{00000000-0005-0000-0000-00009C000000}"/>
    <cellStyle name="Ввод  3 3 2 2" xfId="1434" xr:uid="{4ED8DC91-17B2-4341-B922-1CC05C2F1A93}"/>
    <cellStyle name="Ввод  3 3 2 2 2" xfId="3698" xr:uid="{79A92A76-C698-4DA0-8BCA-07AB61C8560C}"/>
    <cellStyle name="Ввод  3 3 2 3" xfId="1327" xr:uid="{C7D42B41-0946-431B-92C5-AE900F384F48}"/>
    <cellStyle name="Ввод  3 3 2 3 2" xfId="3596" xr:uid="{B8F14A78-D890-45E0-87B7-A9A6D840C75A}"/>
    <cellStyle name="Ввод  3 3 2 4" xfId="829" xr:uid="{B2EF71C3-E98B-495F-BBDB-57C33983E8AD}"/>
    <cellStyle name="Ввод  3 3 2 4 2" xfId="3100" xr:uid="{574994CD-D67B-439F-8EDE-48D4F26B39A1}"/>
    <cellStyle name="Ввод  3 3 2 5" xfId="2273" xr:uid="{9DC8164F-972E-4B8C-8058-CCB57A91D5BA}"/>
    <cellStyle name="Ввод  3 3 2 5 2" xfId="4532" xr:uid="{8498C924-5BE4-4FF5-AB06-2C88022C189E}"/>
    <cellStyle name="Ввод  3 3 2 6" xfId="2516" xr:uid="{2340E872-60CD-4EED-B5F4-65C249C44B80}"/>
    <cellStyle name="Ввод  3 3 3" xfId="320" xr:uid="{00000000-0005-0000-0000-00009D000000}"/>
    <cellStyle name="Ввод  3 3 3 2" xfId="1510" xr:uid="{C6FB2B43-066A-4B18-AD3A-0DD622D62CBD}"/>
    <cellStyle name="Ввод  3 3 3 2 2" xfId="3774" xr:uid="{6BCB552D-9E66-4C9B-8231-F06F0B3752CA}"/>
    <cellStyle name="Ввод  3 3 3 3" xfId="1683" xr:uid="{95789A87-0B46-4641-A61E-A01A56D85D66}"/>
    <cellStyle name="Ввод  3 3 3 3 2" xfId="3947" xr:uid="{BB4D0693-9604-455C-A649-A5C5A8638997}"/>
    <cellStyle name="Ввод  3 3 3 4" xfId="909" xr:uid="{D09CED5F-2307-4764-AFEF-1493570A739D}"/>
    <cellStyle name="Ввод  3 3 3 4 2" xfId="3180" xr:uid="{1CFEF414-3C58-46A7-B8E6-89C8240396AB}"/>
    <cellStyle name="Ввод  3 3 3 5" xfId="2366" xr:uid="{4A7BF5AE-11A6-48F0-811D-8ED2A8D83473}"/>
    <cellStyle name="Ввод  3 3 3 5 2" xfId="4624" xr:uid="{9AD3F85E-EC7D-418D-B342-9D329D250C22}"/>
    <cellStyle name="Ввод  3 3 3 6" xfId="2591" xr:uid="{F7A8AD4F-E093-4E15-9539-1B55F8669115}"/>
    <cellStyle name="Ввод  3 3 4" xfId="400" xr:uid="{00000000-0005-0000-0000-00009E000000}"/>
    <cellStyle name="Ввод  3 3 4 2" xfId="1763" xr:uid="{FFC0638A-AECF-4AA3-8EB7-DD5C8DA29560}"/>
    <cellStyle name="Ввод  3 3 4 2 2" xfId="4027" xr:uid="{58CA44B7-D900-4D36-AC60-B1066680460D}"/>
    <cellStyle name="Ввод  3 3 4 3" xfId="989" xr:uid="{46A970A8-9265-4080-ACC3-22CDE97D123F}"/>
    <cellStyle name="Ввод  3 3 4 3 2" xfId="3260" xr:uid="{2D6B0656-B427-49B0-8E87-3132D692C81C}"/>
    <cellStyle name="Ввод  3 3 4 4" xfId="2676" xr:uid="{178EEE25-ABC7-4F8C-AA9B-BAA295A61B72}"/>
    <cellStyle name="Ввод  3 3 5" xfId="521" xr:uid="{00000000-0005-0000-0000-00009F000000}"/>
    <cellStyle name="Ввод  3 3 5 2" xfId="1884" xr:uid="{47DA90F5-AC66-448D-A5F5-046C51AFC1D6}"/>
    <cellStyle name="Ввод  3 3 5 2 2" xfId="4148" xr:uid="{3FDB106B-347D-443E-B3D4-E95D30C3FA8A}"/>
    <cellStyle name="Ввод  3 3 5 3" xfId="1110" xr:uid="{2FA8D262-C524-4850-A962-B9132537671E}"/>
    <cellStyle name="Ввод  3 3 5 3 2" xfId="3381" xr:uid="{D648DDC1-8159-452E-AA17-133AD568E6F9}"/>
    <cellStyle name="Ввод  3 3 5 4" xfId="2797" xr:uid="{6C4F7713-96DA-489E-B7E0-308D880A2D90}"/>
    <cellStyle name="Ввод  3 3 6" xfId="597" xr:uid="{00000000-0005-0000-0000-0000A0000000}"/>
    <cellStyle name="Ввод  3 3 6 2" xfId="1960" xr:uid="{4C06BE0B-1348-4352-B7B2-0E3A86EF7D4F}"/>
    <cellStyle name="Ввод  3 3 6 2 2" xfId="4224" xr:uid="{DF4F0DAA-D237-454D-86CE-A8AAAD17E161}"/>
    <cellStyle name="Ввод  3 3 6 3" xfId="1186" xr:uid="{73A28CCF-CEB5-4F01-8F39-FB74A09E2C42}"/>
    <cellStyle name="Ввод  3 3 6 3 2" xfId="3457" xr:uid="{476B8DA0-42DA-43DC-A801-39A610FAF2E3}"/>
    <cellStyle name="Ввод  3 3 6 4" xfId="2873" xr:uid="{F87EF1C1-34C1-48B2-9135-0CCD98188AC4}"/>
    <cellStyle name="Ввод  3 3 7" xfId="473" xr:uid="{00000000-0005-0000-0000-0000A1000000}"/>
    <cellStyle name="Ввод  3 3 7 2" xfId="1836" xr:uid="{B7D1D07A-263B-4279-8FAF-13CFA8737F53}"/>
    <cellStyle name="Ввод  3 3 7 2 2" xfId="4100" xr:uid="{8D101B0A-5C0C-4571-80E5-F77F8A40BF44}"/>
    <cellStyle name="Ввод  3 3 7 3" xfId="1062" xr:uid="{AA8B3C0E-C5DA-4512-9B19-87F91A5EA3C8}"/>
    <cellStyle name="Ввод  3 3 7 3 2" xfId="3333" xr:uid="{8773A6FF-C5C2-4D8F-91D0-FD61D80CB0EC}"/>
    <cellStyle name="Ввод  3 3 7 4" xfId="2749" xr:uid="{E3E137D0-653C-4DF5-B283-6EB500D21D8F}"/>
    <cellStyle name="Ввод  3 3 8" xfId="740" xr:uid="{00000000-0005-0000-0000-0000A2000000}"/>
    <cellStyle name="Ввод  3 3 8 2" xfId="2103" xr:uid="{ACEEF2D2-F544-4A63-B6FE-691D762B81C8}"/>
    <cellStyle name="Ввод  3 3 8 2 2" xfId="4367" xr:uid="{973BBBBC-D8E0-455D-9890-EDFE3CEB8C88}"/>
    <cellStyle name="Ввод  3 3 8 3" xfId="3016" xr:uid="{C2058711-8648-4182-9954-0DECB3602C36}"/>
    <cellStyle name="Ввод  3 3 9" xfId="1358" xr:uid="{401C9967-1C22-4BFD-8349-EA47948C3F52}"/>
    <cellStyle name="Ввод  3 3 9 2" xfId="3624" xr:uid="{23EAAC85-71F3-4CC6-96BF-EA2D7A85919A}"/>
    <cellStyle name="Ввод  3 4" xfId="180" xr:uid="{00000000-0005-0000-0000-0000A3000000}"/>
    <cellStyle name="Ввод  3 4 10" xfId="2381" xr:uid="{AA131D9B-EB1E-498D-8B21-89DF8B0C26E8}"/>
    <cellStyle name="Ввод  3 4 10 2" xfId="4639" xr:uid="{BA861E78-2ABA-4D82-95D1-FD58CC37E167}"/>
    <cellStyle name="Ввод  3 4 11" xfId="2446" xr:uid="{E916C91F-E382-40C8-8CCD-6D3F42F57C0A}"/>
    <cellStyle name="Ввод  3 4 2" xfId="255" xr:uid="{00000000-0005-0000-0000-0000A4000000}"/>
    <cellStyle name="Ввод  3 4 2 2" xfId="1449" xr:uid="{4A899706-E30E-4E1E-A2FE-C2C79D80689A}"/>
    <cellStyle name="Ввод  3 4 2 2 2" xfId="3713" xr:uid="{C0AFDFCE-104E-437E-B1B6-0BCF0091C908}"/>
    <cellStyle name="Ввод  3 4 2 3" xfId="1357" xr:uid="{470789A0-113B-42EB-9F97-F7194F91498A}"/>
    <cellStyle name="Ввод  3 4 2 3 2" xfId="3623" xr:uid="{B2100D15-2D07-4FB8-9493-5E70BF5247A9}"/>
    <cellStyle name="Ввод  3 4 2 4" xfId="844" xr:uid="{35F6BCC1-FA3B-458F-81CE-B64D5593F727}"/>
    <cellStyle name="Ввод  3 4 2 4 2" xfId="3115" xr:uid="{3AC2AF81-FF29-471D-B8AD-63BF3949B3A2}"/>
    <cellStyle name="Ввод  3 4 2 5" xfId="2276" xr:uid="{8D583518-FEFA-40DE-AC7F-081BC1CF06E6}"/>
    <cellStyle name="Ввод  3 4 2 5 2" xfId="4535" xr:uid="{028B6BAA-04FD-4D02-9B76-8328F5113B88}"/>
    <cellStyle name="Ввод  3 4 2 6" xfId="2531" xr:uid="{5A263E5F-086D-4775-8ED4-58A7B816BA9A}"/>
    <cellStyle name="Ввод  3 4 3" xfId="335" xr:uid="{00000000-0005-0000-0000-0000A5000000}"/>
    <cellStyle name="Ввод  3 4 3 2" xfId="1525" xr:uid="{DEB47648-96C2-4356-A8CB-72C82AF82C72}"/>
    <cellStyle name="Ввод  3 4 3 2 2" xfId="3789" xr:uid="{737C0872-9EB4-49F2-AA64-A9CF98DC61CE}"/>
    <cellStyle name="Ввод  3 4 3 3" xfId="1698" xr:uid="{7C2FE337-4465-45BF-938A-21F47A36575C}"/>
    <cellStyle name="Ввод  3 4 3 3 2" xfId="3962" xr:uid="{C07A522F-6976-4B32-9437-3A7B37220AE1}"/>
    <cellStyle name="Ввод  3 4 3 4" xfId="924" xr:uid="{C63C992F-F213-46F3-B6D5-F51D3864960B}"/>
    <cellStyle name="Ввод  3 4 3 4 2" xfId="3195" xr:uid="{98D63B21-753D-4676-AF54-79D28BFC1F83}"/>
    <cellStyle name="Ввод  3 4 3 5" xfId="2169" xr:uid="{5474CCEC-0498-4DF8-85BC-170E1C202078}"/>
    <cellStyle name="Ввод  3 4 3 5 2" xfId="4432" xr:uid="{46C852C6-C3DA-4DD0-AD4D-2B4B8AF0201C}"/>
    <cellStyle name="Ввод  3 4 3 6" xfId="2606" xr:uid="{3AA8D273-9AA2-4A67-87E0-2E8EA1637E17}"/>
    <cellStyle name="Ввод  3 4 4" xfId="415" xr:uid="{00000000-0005-0000-0000-0000A6000000}"/>
    <cellStyle name="Ввод  3 4 4 2" xfId="1778" xr:uid="{38E245AF-A0B3-4ED4-AABE-365E34DAF5E1}"/>
    <cellStyle name="Ввод  3 4 4 2 2" xfId="4042" xr:uid="{732C6EE5-E0A1-42B2-9BE1-4DAF7FDF15C0}"/>
    <cellStyle name="Ввод  3 4 4 3" xfId="1004" xr:uid="{8A27BD59-6C1B-4455-A054-07E5EDF60B31}"/>
    <cellStyle name="Ввод  3 4 4 3 2" xfId="3275" xr:uid="{4DA8DCA7-3D51-4D58-B68D-1A325A96BA7A}"/>
    <cellStyle name="Ввод  3 4 4 4" xfId="2691" xr:uid="{4049FAFC-66AE-4CC4-A262-E8E0BCC97754}"/>
    <cellStyle name="Ввод  3 4 5" xfId="536" xr:uid="{00000000-0005-0000-0000-0000A7000000}"/>
    <cellStyle name="Ввод  3 4 5 2" xfId="1899" xr:uid="{5814C3B7-73A1-4111-9AC5-029C15F5105A}"/>
    <cellStyle name="Ввод  3 4 5 2 2" xfId="4163" xr:uid="{99CC0C90-F7FF-44E6-8AC9-E3D7D0967939}"/>
    <cellStyle name="Ввод  3 4 5 3" xfId="1125" xr:uid="{F10F5936-4C9A-4849-BA89-BCDCF1DCCB9E}"/>
    <cellStyle name="Ввод  3 4 5 3 2" xfId="3396" xr:uid="{9D4F5E5C-554A-4A0F-8B8E-79D6A3F891E0}"/>
    <cellStyle name="Ввод  3 4 5 4" xfId="2812" xr:uid="{C7EFAF78-4694-46DB-A66F-0F0E1284FD8D}"/>
    <cellStyle name="Ввод  3 4 6" xfId="612" xr:uid="{00000000-0005-0000-0000-0000A8000000}"/>
    <cellStyle name="Ввод  3 4 6 2" xfId="1975" xr:uid="{773AD9FB-7901-4B27-B177-843E001F7E6C}"/>
    <cellStyle name="Ввод  3 4 6 2 2" xfId="4239" xr:uid="{B5E0B466-FCAB-4EFF-931A-A255B96790DB}"/>
    <cellStyle name="Ввод  3 4 6 3" xfId="1201" xr:uid="{A3DE5C57-96C8-4287-A1EC-A0865006799E}"/>
    <cellStyle name="Ввод  3 4 6 3 2" xfId="3472" xr:uid="{B44CA144-FC2E-4BA1-8216-96687B35F1BD}"/>
    <cellStyle name="Ввод  3 4 6 4" xfId="2888" xr:uid="{752A3CED-6230-4592-BB5D-7EE0D418C3B3}"/>
    <cellStyle name="Ввод  3 4 7" xfId="461" xr:uid="{00000000-0005-0000-0000-0000A9000000}"/>
    <cellStyle name="Ввод  3 4 7 2" xfId="1824" xr:uid="{B6DA3FC4-7577-4231-90EA-4AF67D64D909}"/>
    <cellStyle name="Ввод  3 4 7 2 2" xfId="4088" xr:uid="{C6772F73-0B92-47A4-A1C8-D464AE231664}"/>
    <cellStyle name="Ввод  3 4 7 3" xfId="1050" xr:uid="{DBCB3CE6-244E-40DA-AFC9-5A730BC5C3BD}"/>
    <cellStyle name="Ввод  3 4 7 3 2" xfId="3321" xr:uid="{C0C92F8D-3E02-4C1C-8108-2CB15BD1A23D}"/>
    <cellStyle name="Ввод  3 4 7 4" xfId="2737" xr:uid="{728CD0C7-7338-4F16-889A-F2D83526F302}"/>
    <cellStyle name="Ввод  3 4 8" xfId="755" xr:uid="{00000000-0005-0000-0000-0000AA000000}"/>
    <cellStyle name="Ввод  3 4 8 2" xfId="2118" xr:uid="{425BCDBC-269D-4179-99B1-451C7D857138}"/>
    <cellStyle name="Ввод  3 4 8 2 2" xfId="4382" xr:uid="{4D0251E7-D464-4B6F-93DC-70BD2EBF587E}"/>
    <cellStyle name="Ввод  3 4 8 3" xfId="3031" xr:uid="{FB3F5F6E-ED04-4B7A-AB0D-B34FBAF273E8}"/>
    <cellStyle name="Ввод  3 4 9" xfId="1645" xr:uid="{FA366A72-82D7-4F1F-A556-7C754C9B5095}"/>
    <cellStyle name="Ввод  3 4 9 2" xfId="3909" xr:uid="{6622CDF9-6059-439C-92C8-B480A3862FC2}"/>
    <cellStyle name="Ввод  3 5" xfId="195" xr:uid="{00000000-0005-0000-0000-0000AB000000}"/>
    <cellStyle name="Ввод  3 5 10" xfId="2265" xr:uid="{6FB2F3CB-151D-4828-8E29-352BAB28F17E}"/>
    <cellStyle name="Ввод  3 5 10 2" xfId="4525" xr:uid="{8ADD0637-6FD3-4968-B88F-C7CB701D311A}"/>
    <cellStyle name="Ввод  3 5 11" xfId="2461" xr:uid="{DFB1A220-2B66-4A6F-838E-4264BEBD5548}"/>
    <cellStyle name="Ввод  3 5 2" xfId="270" xr:uid="{00000000-0005-0000-0000-0000AC000000}"/>
    <cellStyle name="Ввод  3 5 2 2" xfId="1464" xr:uid="{758693CC-D742-49CD-AB42-40030A138572}"/>
    <cellStyle name="Ввод  3 5 2 2 2" xfId="3728" xr:uid="{1FE84994-6699-4C2D-BA36-82A331D80841}"/>
    <cellStyle name="Ввод  3 5 2 3" xfId="1664" xr:uid="{FA0C91B3-49EC-4AC8-95D5-479DB1B2847A}"/>
    <cellStyle name="Ввод  3 5 2 3 2" xfId="3928" xr:uid="{2AF36D6A-6DA1-4A7D-8533-E12F4A80D31C}"/>
    <cellStyle name="Ввод  3 5 2 4" xfId="859" xr:uid="{78603495-B122-4BCE-B703-5EE0712DF1F2}"/>
    <cellStyle name="Ввод  3 5 2 4 2" xfId="3130" xr:uid="{74C16E0C-D5A1-475E-AF4C-127519FCC96A}"/>
    <cellStyle name="Ввод  3 5 2 5" xfId="2234" xr:uid="{C41AF98B-8E2E-4BFF-8204-B9EBC7E50DBA}"/>
    <cellStyle name="Ввод  3 5 2 5 2" xfId="4495" xr:uid="{7E35916A-E27A-42C9-81C4-1958BFAF1F4E}"/>
    <cellStyle name="Ввод  3 5 2 6" xfId="2546" xr:uid="{74DBC078-5EF2-4A7A-8AD9-A626752D3EA9}"/>
    <cellStyle name="Ввод  3 5 3" xfId="350" xr:uid="{00000000-0005-0000-0000-0000AD000000}"/>
    <cellStyle name="Ввод  3 5 3 2" xfId="1540" xr:uid="{B7212F90-AECC-4822-AA7D-BE1099E5BE5A}"/>
    <cellStyle name="Ввод  3 5 3 2 2" xfId="3804" xr:uid="{BBB69823-8A3D-4320-9FDB-5E8928ECFE8E}"/>
    <cellStyle name="Ввод  3 5 3 3" xfId="1713" xr:uid="{D0AF374D-835A-4C3A-B964-B7CA28E5598B}"/>
    <cellStyle name="Ввод  3 5 3 3 2" xfId="3977" xr:uid="{CE40ADC9-E8B6-4B89-8DFE-DE9339B3D5A3}"/>
    <cellStyle name="Ввод  3 5 3 4" xfId="939" xr:uid="{120E73A4-BBBF-442C-B7AF-67A9AE689FBA}"/>
    <cellStyle name="Ввод  3 5 3 4 2" xfId="3210" xr:uid="{15F1B83E-9C7F-4DA6-9F33-2CFFDCE05126}"/>
    <cellStyle name="Ввод  3 5 3 5" xfId="2154" xr:uid="{0E011BC0-CEE0-4FE3-96DA-9EA119782F7E}"/>
    <cellStyle name="Ввод  3 5 3 5 2" xfId="4417" xr:uid="{2BFB2E2D-5650-43A0-B779-C254E8DC2F5F}"/>
    <cellStyle name="Ввод  3 5 3 6" xfId="2621" xr:uid="{2CF02343-8E25-4A57-8BCC-B6252A92B876}"/>
    <cellStyle name="Ввод  3 5 4" xfId="430" xr:uid="{00000000-0005-0000-0000-0000AE000000}"/>
    <cellStyle name="Ввод  3 5 4 2" xfId="1793" xr:uid="{3BDB6CCA-8BA6-414E-B4C0-3AAE84EDCE5C}"/>
    <cellStyle name="Ввод  3 5 4 2 2" xfId="4057" xr:uid="{1A8BE224-8A8F-40C4-83AA-ADE2730AED82}"/>
    <cellStyle name="Ввод  3 5 4 3" xfId="1019" xr:uid="{025DFB5D-2E06-4975-9E2B-A7FF3A0652F0}"/>
    <cellStyle name="Ввод  3 5 4 3 2" xfId="3290" xr:uid="{7C9DE818-FB80-4F06-8C68-1597681107BC}"/>
    <cellStyle name="Ввод  3 5 4 4" xfId="2706" xr:uid="{09BFCFE9-5A93-45CA-81B5-69F6197E7DD6}"/>
    <cellStyle name="Ввод  3 5 5" xfId="551" xr:uid="{00000000-0005-0000-0000-0000AF000000}"/>
    <cellStyle name="Ввод  3 5 5 2" xfId="1914" xr:uid="{C16189F2-202A-4911-9B66-68A21DC1E579}"/>
    <cellStyle name="Ввод  3 5 5 2 2" xfId="4178" xr:uid="{58502935-BB63-4DCC-A7CB-444AE463A649}"/>
    <cellStyle name="Ввод  3 5 5 3" xfId="1140" xr:uid="{8674295F-07FB-4F30-BAC0-BD688F39F90D}"/>
    <cellStyle name="Ввод  3 5 5 3 2" xfId="3411" xr:uid="{0F694323-C539-4477-B199-40964E9A3451}"/>
    <cellStyle name="Ввод  3 5 5 4" xfId="2827" xr:uid="{40872C2B-9619-4682-A9AE-B1ADF40EF698}"/>
    <cellStyle name="Ввод  3 5 6" xfId="627" xr:uid="{00000000-0005-0000-0000-0000B0000000}"/>
    <cellStyle name="Ввод  3 5 6 2" xfId="1990" xr:uid="{D8B88167-D221-4FF7-B467-084671554959}"/>
    <cellStyle name="Ввод  3 5 6 2 2" xfId="4254" xr:uid="{5FFA73E6-6BCA-4E26-8C2F-F31F69DDE41B}"/>
    <cellStyle name="Ввод  3 5 6 3" xfId="1216" xr:uid="{190F748F-5499-418E-97F4-8E89E5B9012B}"/>
    <cellStyle name="Ввод  3 5 6 3 2" xfId="3487" xr:uid="{19B88241-ADD1-4E02-B1DA-23D14ECB338B}"/>
    <cellStyle name="Ввод  3 5 6 4" xfId="2903" xr:uid="{55A4EF3B-F03E-400E-8DE0-4B1F86795DFB}"/>
    <cellStyle name="Ввод  3 5 7" xfId="695" xr:uid="{00000000-0005-0000-0000-0000B1000000}"/>
    <cellStyle name="Ввод  3 5 7 2" xfId="2058" xr:uid="{653344C5-616B-4F76-A239-C69A9D323CD5}"/>
    <cellStyle name="Ввод  3 5 7 2 2" xfId="4322" xr:uid="{8B631B23-1537-4641-A38C-F9C08A38AEA1}"/>
    <cellStyle name="Ввод  3 5 7 3" xfId="1284" xr:uid="{C21C8C4D-8558-45C8-A2FB-BBBB8C227E12}"/>
    <cellStyle name="Ввод  3 5 7 3 2" xfId="3555" xr:uid="{4C525FB9-71D3-4257-A191-59105F5764BA}"/>
    <cellStyle name="Ввод  3 5 7 4" xfId="2971" xr:uid="{0590DD6B-1643-4224-9B8B-4283D5A6C511}"/>
    <cellStyle name="Ввод  3 5 8" xfId="770" xr:uid="{00000000-0005-0000-0000-0000B2000000}"/>
    <cellStyle name="Ввод  3 5 8 2" xfId="2133" xr:uid="{971A82C8-E409-40EC-A460-5A5F12BE7A81}"/>
    <cellStyle name="Ввод  3 5 8 2 2" xfId="4397" xr:uid="{0A62A394-654F-4DD4-839C-7088D470534D}"/>
    <cellStyle name="Ввод  3 5 8 3" xfId="3046" xr:uid="{0C307056-A821-46B8-87A4-C1CFE37B8618}"/>
    <cellStyle name="Ввод  3 5 9" xfId="1366" xr:uid="{0B96807C-391B-4CBE-9573-A2B25391C76C}"/>
    <cellStyle name="Ввод  3 5 9 2" xfId="3632" xr:uid="{1584846B-39EB-4318-8212-60423A58407B}"/>
    <cellStyle name="Ввод  3 6" xfId="210" xr:uid="{00000000-0005-0000-0000-0000B3000000}"/>
    <cellStyle name="Ввод  3 6 2" xfId="1403" xr:uid="{475CDBB2-2B25-44D7-88BB-80ABE3FEC171}"/>
    <cellStyle name="Ввод  3 6 2 2" xfId="3668" xr:uid="{3DF38EC8-7D45-4FA4-B7DB-327F89E61C03}"/>
    <cellStyle name="Ввод  3 6 3" xfId="1570" xr:uid="{9D34F401-FC35-46D6-86C1-04A3161F8B16}"/>
    <cellStyle name="Ввод  3 6 3 2" xfId="3834" xr:uid="{3764ADBF-9932-4A62-8586-F3F3ACBDBD33}"/>
    <cellStyle name="Ввод  3 6 4" xfId="799" xr:uid="{187DEFE6-4B99-4751-9F21-64888485A375}"/>
    <cellStyle name="Ввод  3 6 4 2" xfId="3070" xr:uid="{AB9C6695-60EC-449A-AB4A-8BE4DE6C8917}"/>
    <cellStyle name="Ввод  3 6 5" xfId="2343" xr:uid="{B0660D2A-CA20-4321-A619-D5FCE684531F}"/>
    <cellStyle name="Ввод  3 6 5 2" xfId="4601" xr:uid="{E8F5EC6F-BC26-445C-AC20-4814367953DB}"/>
    <cellStyle name="Ввод  3 6 6" xfId="2486" xr:uid="{1EF01CAF-F21C-45FE-B342-CFFEA56FFA96}"/>
    <cellStyle name="Ввод  3 7" xfId="290" xr:uid="{00000000-0005-0000-0000-0000B4000000}"/>
    <cellStyle name="Ввод  3 7 2" xfId="1480" xr:uid="{E4AC71E8-1257-4CFB-B9E6-A9700E08D666}"/>
    <cellStyle name="Ввод  3 7 2 2" xfId="3744" xr:uid="{FC18B608-5D4E-43BC-963A-2669466A21E3}"/>
    <cellStyle name="Ввод  3 7 3" xfId="1341" xr:uid="{AAD3BBE6-6E6F-4C7D-910D-26F822471547}"/>
    <cellStyle name="Ввод  3 7 3 2" xfId="3609" xr:uid="{E6E6967D-FB3E-416A-A156-1244074C55AE}"/>
    <cellStyle name="Ввод  3 7 4" xfId="879" xr:uid="{BC718E0C-65E8-4DF3-A4CA-485BC7D14514}"/>
    <cellStyle name="Ввод  3 7 4 2" xfId="3150" xr:uid="{04DB9669-C5EE-4DFE-B5AB-5A0BE60FAF74}"/>
    <cellStyle name="Ввод  3 7 5" xfId="2217" xr:uid="{D3B5E009-521D-4FFA-9F66-C3C29FD5FDDC}"/>
    <cellStyle name="Ввод  3 7 5 2" xfId="4478" xr:uid="{DCB70108-2529-45BE-95F4-5A9166D6F3C1}"/>
    <cellStyle name="Ввод  3 7 6" xfId="2561" xr:uid="{DEEFFEC0-67E5-415E-AB00-AD1F1D18D42C}"/>
    <cellStyle name="Ввод  3 8" xfId="370" xr:uid="{00000000-0005-0000-0000-0000B5000000}"/>
    <cellStyle name="Ввод  3 8 2" xfId="1733" xr:uid="{01244C2F-BE14-480A-85EC-2AA75BD0FD86}"/>
    <cellStyle name="Ввод  3 8 2 2" xfId="3997" xr:uid="{42055063-69CB-4099-BFA9-C9357C3AA507}"/>
    <cellStyle name="Ввод  3 8 3" xfId="959" xr:uid="{57DB815F-2AE9-47EB-82B8-70D40FA4A03A}"/>
    <cellStyle name="Ввод  3 8 3 2" xfId="3230" xr:uid="{B4B961FC-B5FD-4FCE-82DE-064393BE925B}"/>
    <cellStyle name="Ввод  3 8 4" xfId="2646" xr:uid="{0FED35B3-3560-446C-B673-26B24F4F9072}"/>
    <cellStyle name="Ввод  3 9" xfId="491" xr:uid="{00000000-0005-0000-0000-0000B6000000}"/>
    <cellStyle name="Ввод  3 9 2" xfId="1854" xr:uid="{51CC255F-E17F-4DAE-B594-3F8A3AF5E1A5}"/>
    <cellStyle name="Ввод  3 9 2 2" xfId="4118" xr:uid="{CAFED19F-C4A0-4F89-BEA7-2D1B672BD03B}"/>
    <cellStyle name="Ввод  3 9 3" xfId="1080" xr:uid="{EF281EDA-F713-4616-BBAE-13108EC8BEC2}"/>
    <cellStyle name="Ввод  3 9 3 2" xfId="3351" xr:uid="{80C9156D-1E0B-48FF-B463-F43E186E66B0}"/>
    <cellStyle name="Ввод  3 9 4" xfId="2767" xr:uid="{76772782-EDF2-4D7F-AC06-89ACBD444BC5}"/>
    <cellStyle name="Ввод  4" xfId="1663" xr:uid="{4EAB40BA-7FC8-4ADF-9F42-743452FC7B2F}"/>
    <cellStyle name="Ввод  4 2" xfId="3927" xr:uid="{2160CA73-8BAB-4446-8B47-028D5945DC8C}"/>
    <cellStyle name="Ввод  5" xfId="785" xr:uid="{1176F9E9-DE0A-4A99-8536-76D97F6C5A70}"/>
    <cellStyle name="Ввод  5 2" xfId="3061" xr:uid="{6217BA23-A4BC-4989-B41A-F75EA16A96A8}"/>
    <cellStyle name="Ввод  6" xfId="2636" xr:uid="{DB32E472-FE07-4453-A913-7DCE0C3BA5AF}"/>
    <cellStyle name="Вывод" xfId="31" xr:uid="{00000000-0005-0000-0000-0000B7000000}"/>
    <cellStyle name="Вывод 2" xfId="101" xr:uid="{00000000-0005-0000-0000-0000B8000000}"/>
    <cellStyle name="Вывод 2 10" xfId="475" xr:uid="{00000000-0005-0000-0000-0000B9000000}"/>
    <cellStyle name="Вывод 2 10 2" xfId="1838" xr:uid="{FA212BF3-0F16-4C39-BA63-4DA2296E0D3B}"/>
    <cellStyle name="Вывод 2 10 2 2" xfId="4102" xr:uid="{92530DE0-D740-44AD-B33B-DD0206022E28}"/>
    <cellStyle name="Вывод 2 10 3" xfId="1064" xr:uid="{AF48DF1A-4B25-4291-AFF0-68200247FB49}"/>
    <cellStyle name="Вывод 2 10 3 2" xfId="3335" xr:uid="{B4233846-8FC3-4563-B6DE-EA62873F89CE}"/>
    <cellStyle name="Вывод 2 10 4" xfId="2751" xr:uid="{686E2452-FB82-46AC-AAAE-3E0FA9601E24}"/>
    <cellStyle name="Вывод 2 11" xfId="447" xr:uid="{00000000-0005-0000-0000-0000BA000000}"/>
    <cellStyle name="Вывод 2 11 2" xfId="1810" xr:uid="{7BFAC6D8-6CA7-43D5-9CA1-156D5CA7841F}"/>
    <cellStyle name="Вывод 2 11 2 2" xfId="4074" xr:uid="{50228CBF-EF54-41CD-B9C2-B0ECC1010767}"/>
    <cellStyle name="Вывод 2 11 3" xfId="1036" xr:uid="{67CE7E65-754E-45F8-8EB0-C6FFD6E71861}"/>
    <cellStyle name="Вывод 2 11 3 2" xfId="3307" xr:uid="{7EC2C899-28BB-4889-A98A-513B680A5237}"/>
    <cellStyle name="Вывод 2 11 4" xfId="2723" xr:uid="{8015C827-CB90-49C8-88E9-7C63BD2D3EC0}"/>
    <cellStyle name="Вывод 2 12" xfId="453" xr:uid="{00000000-0005-0000-0000-0000BB000000}"/>
    <cellStyle name="Вывод 2 12 2" xfId="1816" xr:uid="{A73E9156-5057-45CA-A08A-CDB70870E5DC}"/>
    <cellStyle name="Вывод 2 12 2 2" xfId="4080" xr:uid="{CE9633B3-ED04-418F-AE75-901E334B1E5E}"/>
    <cellStyle name="Вывод 2 12 3" xfId="1042" xr:uid="{3DEB2F9A-C22C-4C39-8E92-1CAA8102FA42}"/>
    <cellStyle name="Вывод 2 12 3 2" xfId="3313" xr:uid="{D759A768-3569-49F0-9318-3F1CCDAF37FA}"/>
    <cellStyle name="Вывод 2 12 4" xfId="2729" xr:uid="{0D87F710-A9FA-41B4-BA7D-DABA182B7F10}"/>
    <cellStyle name="Вывод 2 13" xfId="451" xr:uid="{00000000-0005-0000-0000-0000BC000000}"/>
    <cellStyle name="Вывод 2 13 2" xfId="1814" xr:uid="{5F72AFA2-3AD1-49D0-A087-A549D05007C6}"/>
    <cellStyle name="Вывод 2 13 2 2" xfId="4078" xr:uid="{2A818354-CF9E-497C-85C0-C30D79B5C167}"/>
    <cellStyle name="Вывод 2 13 3" xfId="1040" xr:uid="{0B9FE5E4-F9D3-4DA0-8CFD-0C3896DD5159}"/>
    <cellStyle name="Вывод 2 13 3 2" xfId="3311" xr:uid="{CA282C92-EAC6-4090-9623-13667A547E92}"/>
    <cellStyle name="Вывод 2 13 4" xfId="2727" xr:uid="{964073B4-451A-4083-B918-A84479C277B0}"/>
    <cellStyle name="Вывод 2 14" xfId="1659" xr:uid="{44C60316-AD31-4782-A726-91A887FD4C59}"/>
    <cellStyle name="Вывод 2 14 2" xfId="3923" xr:uid="{E0E2F384-D11B-4FE3-B099-D54556509903}"/>
    <cellStyle name="Вывод 2 15" xfId="2373" xr:uid="{9BB9BFE1-6874-47F7-838E-12C21CD1D7F3}"/>
    <cellStyle name="Вывод 2 15 2" xfId="4631" xr:uid="{B2A89BD2-F7A7-42AC-9BB4-C79D9F308DA9}"/>
    <cellStyle name="Вывод 2 16" xfId="2397" xr:uid="{6AE27550-0A81-41F2-8C8D-0426FEDDC48B}"/>
    <cellStyle name="Вывод 2 2" xfId="141" xr:uid="{00000000-0005-0000-0000-0000BD000000}"/>
    <cellStyle name="Вывод 2 2 10" xfId="648" xr:uid="{00000000-0005-0000-0000-0000BE000000}"/>
    <cellStyle name="Вывод 2 2 10 2" xfId="2011" xr:uid="{32881464-575B-4F98-B1F8-71E86B72E9AF}"/>
    <cellStyle name="Вывод 2 2 10 2 2" xfId="4275" xr:uid="{85A56C6A-34D8-4F42-8C29-853B093E8788}"/>
    <cellStyle name="Вывод 2 2 10 3" xfId="1237" xr:uid="{94CC7A24-6C53-4207-9DE7-EFA3B1CE68C6}"/>
    <cellStyle name="Вывод 2 2 10 3 2" xfId="3508" xr:uid="{74914B2B-5152-4A17-A144-635579973B6E}"/>
    <cellStyle name="Вывод 2 2 10 4" xfId="2924" xr:uid="{0FB8013E-68EB-4827-9148-BC23489C4288}"/>
    <cellStyle name="Вывод 2 2 11" xfId="675" xr:uid="{00000000-0005-0000-0000-0000BF000000}"/>
    <cellStyle name="Вывод 2 2 11 2" xfId="2038" xr:uid="{8F09823E-9B9E-4B97-838D-0137466FD455}"/>
    <cellStyle name="Вывод 2 2 11 2 2" xfId="4302" xr:uid="{58B741B4-B128-4A58-90F6-10B69FF3194F}"/>
    <cellStyle name="Вывод 2 2 11 3" xfId="1264" xr:uid="{6FA7614B-8093-49C0-A935-15D3DE2BF0C2}"/>
    <cellStyle name="Вывод 2 2 11 3 2" xfId="3535" xr:uid="{E1CC21CA-5A43-4F44-88C1-76388CB3130A}"/>
    <cellStyle name="Вывод 2 2 11 4" xfId="2951" xr:uid="{3B6399F1-B919-4C76-B1DA-2DAD5C02192D}"/>
    <cellStyle name="Вывод 2 2 12" xfId="716" xr:uid="{00000000-0005-0000-0000-0000C0000000}"/>
    <cellStyle name="Вывод 2 2 12 2" xfId="2079" xr:uid="{AEAB7052-D195-48AD-9F16-F0EC765B29A4}"/>
    <cellStyle name="Вывод 2 2 12 2 2" xfId="4343" xr:uid="{3A3B7A0B-DEF2-4FB1-A366-903E8F99D188}"/>
    <cellStyle name="Вывод 2 2 12 3" xfId="1305" xr:uid="{EA12E445-507A-4C03-B197-C99BDFC02C14}"/>
    <cellStyle name="Вывод 2 2 12 3 2" xfId="3576" xr:uid="{0E1FC7B8-1418-4730-91DB-BF666262E5E9}"/>
    <cellStyle name="Вывод 2 2 12 4" xfId="2992" xr:uid="{8642D958-2D37-48D7-8083-733C8B402DE2}"/>
    <cellStyle name="Вывод 2 2 13" xfId="1557" xr:uid="{B77010D3-6EC8-4E8C-A07B-A932E9FF0262}"/>
    <cellStyle name="Вывод 2 2 13 2" xfId="3821" xr:uid="{369A27FC-3554-4F9E-BDE0-41B31929095F}"/>
    <cellStyle name="Вывод 2 2 14" xfId="2185" xr:uid="{D56BCCD4-0B45-427F-9F62-201460D01D54}"/>
    <cellStyle name="Вывод 2 2 14 2" xfId="4448" xr:uid="{17E7D0BC-FD9F-4EBA-BAFC-D7BEC8A5EC6A}"/>
    <cellStyle name="Вывод 2 2 15" xfId="2407" xr:uid="{B5646797-AD68-415D-BD57-B0FB93EF47BD}"/>
    <cellStyle name="Вывод 2 2 2" xfId="171" xr:uid="{00000000-0005-0000-0000-0000C1000000}"/>
    <cellStyle name="Вывод 2 2 2 10" xfId="2208" xr:uid="{4C5C9635-3FAF-4071-BD73-6581007DD179}"/>
    <cellStyle name="Вывод 2 2 2 10 2" xfId="4469" xr:uid="{FEF9B3A8-7F8D-42CA-868D-FBE9798A710B}"/>
    <cellStyle name="Вывод 2 2 2 11" xfId="2437" xr:uid="{F78D7428-FAA7-4F6C-B161-70C42F6B6F69}"/>
    <cellStyle name="Вывод 2 2 2 2" xfId="246" xr:uid="{00000000-0005-0000-0000-0000C2000000}"/>
    <cellStyle name="Вывод 2 2 2 2 2" xfId="1440" xr:uid="{5749817C-E16F-4D27-8E66-FACA2E53536E}"/>
    <cellStyle name="Вывод 2 2 2 2 2 2" xfId="3704" xr:uid="{6722D639-3EE2-4330-AF68-846C48C6B474}"/>
    <cellStyle name="Вывод 2 2 2 2 3" xfId="1667" xr:uid="{AD093AEC-CF19-4987-9939-2E8E704A6BA0}"/>
    <cellStyle name="Вывод 2 2 2 2 3 2" xfId="3931" xr:uid="{87D4E0C4-BE50-4494-B14F-B5AC071C7E39}"/>
    <cellStyle name="Вывод 2 2 2 2 4" xfId="835" xr:uid="{378658F5-41D7-4583-A869-F5018F06B5F9}"/>
    <cellStyle name="Вывод 2 2 2 2 4 2" xfId="3106" xr:uid="{E008D416-2CB2-4E72-AE8F-1F713A243757}"/>
    <cellStyle name="Вывод 2 2 2 2 5" xfId="2238" xr:uid="{435BB3B8-7B6C-41C2-A9E1-53E7946B23BF}"/>
    <cellStyle name="Вывод 2 2 2 2 5 2" xfId="4499" xr:uid="{86710673-AC98-46BD-8472-A16728B339A2}"/>
    <cellStyle name="Вывод 2 2 2 2 6" xfId="2522" xr:uid="{BAD514C8-A249-4AD7-B04C-7FADD8806DA5}"/>
    <cellStyle name="Вывод 2 2 2 3" xfId="326" xr:uid="{00000000-0005-0000-0000-0000C3000000}"/>
    <cellStyle name="Вывод 2 2 2 3 2" xfId="1516" xr:uid="{91AF9F09-ADFE-4C5C-A11D-95E8CC6C59B2}"/>
    <cellStyle name="Вывод 2 2 2 3 2 2" xfId="3780" xr:uid="{009A3F14-0707-4547-96B5-98673DDBCCED}"/>
    <cellStyle name="Вывод 2 2 2 3 3" xfId="1689" xr:uid="{8CAD4268-24FA-42F0-8D7C-C11CF688D00A}"/>
    <cellStyle name="Вывод 2 2 2 3 3 2" xfId="3953" xr:uid="{DDF0E38F-F395-4151-9800-25A8CD686D1A}"/>
    <cellStyle name="Вывод 2 2 2 3 4" xfId="915" xr:uid="{25F19592-D888-41C0-95A5-3D0835337D57}"/>
    <cellStyle name="Вывод 2 2 2 3 4 2" xfId="3186" xr:uid="{B2E5EF90-804D-4E85-A806-9EE48774E1AC}"/>
    <cellStyle name="Вывод 2 2 2 3 5" xfId="2196" xr:uid="{C84F5A1D-53F9-4767-AD05-DCCD20CCA5E6}"/>
    <cellStyle name="Вывод 2 2 2 3 5 2" xfId="4457" xr:uid="{06EDBF92-CCC8-402E-BCEF-39542AE984C7}"/>
    <cellStyle name="Вывод 2 2 2 3 6" xfId="2597" xr:uid="{11C78750-F45D-443A-87A0-94A3D418482A}"/>
    <cellStyle name="Вывод 2 2 2 4" xfId="406" xr:uid="{00000000-0005-0000-0000-0000C4000000}"/>
    <cellStyle name="Вывод 2 2 2 4 2" xfId="1769" xr:uid="{A87C2CA1-147D-488E-A3A4-226EE2522E48}"/>
    <cellStyle name="Вывод 2 2 2 4 2 2" xfId="4033" xr:uid="{51F96C54-1B1A-4FC3-8F02-5EB8C1B179D8}"/>
    <cellStyle name="Вывод 2 2 2 4 3" xfId="995" xr:uid="{B7BA9C6F-5EA6-49E3-80F1-66A38E7704EC}"/>
    <cellStyle name="Вывод 2 2 2 4 3 2" xfId="3266" xr:uid="{A6546F60-FB34-403C-8AE1-F2F48DCCED4D}"/>
    <cellStyle name="Вывод 2 2 2 4 4" xfId="2682" xr:uid="{59361238-8F8D-45BD-B4D4-4EC61C85D660}"/>
    <cellStyle name="Вывод 2 2 2 5" xfId="527" xr:uid="{00000000-0005-0000-0000-0000C5000000}"/>
    <cellStyle name="Вывод 2 2 2 5 2" xfId="1890" xr:uid="{377511F3-29CF-4E2A-85D5-F616D46087E6}"/>
    <cellStyle name="Вывод 2 2 2 5 2 2" xfId="4154" xr:uid="{33BED56F-3C57-43E9-A89D-DE87608E3C50}"/>
    <cellStyle name="Вывод 2 2 2 5 3" xfId="1116" xr:uid="{20C36C33-F047-4BDA-8CF0-91ACFD8BA35B}"/>
    <cellStyle name="Вывод 2 2 2 5 3 2" xfId="3387" xr:uid="{FD4B756E-94CD-4587-AB46-65D3BD0C2D76}"/>
    <cellStyle name="Вывод 2 2 2 5 4" xfId="2803" xr:uid="{6C87C055-9A84-4998-876A-4D3B3B055CC6}"/>
    <cellStyle name="Вывод 2 2 2 6" xfId="603" xr:uid="{00000000-0005-0000-0000-0000C6000000}"/>
    <cellStyle name="Вывод 2 2 2 6 2" xfId="1966" xr:uid="{9F415092-652B-40CA-B405-2703AD3D7CA9}"/>
    <cellStyle name="Вывод 2 2 2 6 2 2" xfId="4230" xr:uid="{354C705D-8333-438E-A8F4-6E6E02A62A56}"/>
    <cellStyle name="Вывод 2 2 2 6 3" xfId="1192" xr:uid="{7575FB20-7398-40CC-8279-C942EF0F5864}"/>
    <cellStyle name="Вывод 2 2 2 6 3 2" xfId="3463" xr:uid="{9AD44E2C-8A4F-4621-890E-CEA05D3F91A3}"/>
    <cellStyle name="Вывод 2 2 2 6 4" xfId="2879" xr:uid="{2650A277-3A0E-4C3A-BF32-04457D201202}"/>
    <cellStyle name="Вывод 2 2 2 7" xfId="468" xr:uid="{00000000-0005-0000-0000-0000C7000000}"/>
    <cellStyle name="Вывод 2 2 2 7 2" xfId="1831" xr:uid="{B58200F6-EE46-4758-8E3A-7126A49E4A67}"/>
    <cellStyle name="Вывод 2 2 2 7 2 2" xfId="4095" xr:uid="{FF57722A-D48E-41C0-921E-B621079D596E}"/>
    <cellStyle name="Вывод 2 2 2 7 3" xfId="1057" xr:uid="{0279480A-24C4-4C86-B191-525847434C09}"/>
    <cellStyle name="Вывод 2 2 2 7 3 2" xfId="3328" xr:uid="{95E858A6-7167-4E45-936E-017A302E3884}"/>
    <cellStyle name="Вывод 2 2 2 7 4" xfId="2744" xr:uid="{C3F48076-BA8B-48CC-ACDF-F8F91C5CE7F8}"/>
    <cellStyle name="Вывод 2 2 2 8" xfId="746" xr:uid="{00000000-0005-0000-0000-0000C8000000}"/>
    <cellStyle name="Вывод 2 2 2 8 2" xfId="2109" xr:uid="{242F5785-9DA2-4AAD-AF89-D6392642B526}"/>
    <cellStyle name="Вывод 2 2 2 8 2 2" xfId="4373" xr:uid="{4634330F-7D40-4760-A4C0-903DE955C94F}"/>
    <cellStyle name="Вывод 2 2 2 8 3" xfId="3022" xr:uid="{0C566F1E-F44C-40AA-818F-941C0620E844}"/>
    <cellStyle name="Вывод 2 2 2 9" xfId="1344" xr:uid="{A0733A08-2A0F-47E0-8DD3-301239201CA0}"/>
    <cellStyle name="Вывод 2 2 2 9 2" xfId="3612" xr:uid="{0019A0CF-ABAA-4D27-B817-2D38051D836E}"/>
    <cellStyle name="Вывод 2 2 3" xfId="186" xr:uid="{00000000-0005-0000-0000-0000C9000000}"/>
    <cellStyle name="Вывод 2 2 3 10" xfId="2357" xr:uid="{AFE4164B-70E1-49E4-845E-6046C0501FA4}"/>
    <cellStyle name="Вывод 2 2 3 10 2" xfId="4615" xr:uid="{2565F39B-F068-4CBA-8D83-0495DEDE6AAC}"/>
    <cellStyle name="Вывод 2 2 3 11" xfId="2452" xr:uid="{6091F371-F4C4-4D13-8B63-E8135367FCF5}"/>
    <cellStyle name="Вывод 2 2 3 2" xfId="261" xr:uid="{00000000-0005-0000-0000-0000CA000000}"/>
    <cellStyle name="Вывод 2 2 3 2 2" xfId="1455" xr:uid="{253D3CD9-1EF9-4E24-B931-2D7EF7A6FE93}"/>
    <cellStyle name="Вывод 2 2 3 2 2 2" xfId="3719" xr:uid="{4302CC0A-77CE-4A20-84A0-2C667BA41DF3}"/>
    <cellStyle name="Вывод 2 2 3 2 3" xfId="1374" xr:uid="{7BA88813-D412-4E78-AB8F-13DD56FD34DA}"/>
    <cellStyle name="Вывод 2 2 3 2 3 2" xfId="3640" xr:uid="{39CBAC5A-3AA8-4639-9C8E-40059ADF938C}"/>
    <cellStyle name="Вывод 2 2 3 2 4" xfId="850" xr:uid="{25B262D7-6F8F-4D04-9FD6-A7AD2990D198}"/>
    <cellStyle name="Вывод 2 2 3 2 4 2" xfId="3121" xr:uid="{95454F56-9C4F-4EF4-8FCB-59DF554722A2}"/>
    <cellStyle name="Вывод 2 2 3 2 5" xfId="2284" xr:uid="{7C69D318-D9E8-467C-9F53-6B438576D225}"/>
    <cellStyle name="Вывод 2 2 3 2 5 2" xfId="4543" xr:uid="{8043384C-F1B2-4458-9F45-4502B123142F}"/>
    <cellStyle name="Вывод 2 2 3 2 6" xfId="2537" xr:uid="{3C7BEE31-5F68-47F2-8BD1-62C961EC890C}"/>
    <cellStyle name="Вывод 2 2 3 3" xfId="341" xr:uid="{00000000-0005-0000-0000-0000CB000000}"/>
    <cellStyle name="Вывод 2 2 3 3 2" xfId="1531" xr:uid="{E571F819-47E1-4F90-8117-F17E95A06E2A}"/>
    <cellStyle name="Вывод 2 2 3 3 2 2" xfId="3795" xr:uid="{58708E0A-E243-4912-9225-549010916FFF}"/>
    <cellStyle name="Вывод 2 2 3 3 3" xfId="1704" xr:uid="{34026B85-B173-4F37-9DC3-0EBE4D32AFD4}"/>
    <cellStyle name="Вывод 2 2 3 3 3 2" xfId="3968" xr:uid="{6E9F9E38-E607-4260-B882-1C301E2E4383}"/>
    <cellStyle name="Вывод 2 2 3 3 4" xfId="930" xr:uid="{3246E11E-BC7A-4DD8-ABB5-79D69302599C}"/>
    <cellStyle name="Вывод 2 2 3 3 4 2" xfId="3201" xr:uid="{3155F99E-EA50-43A9-A88F-A6D16BB64BB1}"/>
    <cellStyle name="Вывод 2 2 3 3 5" xfId="2163" xr:uid="{576F3677-D508-41D3-8238-A56F01EA287E}"/>
    <cellStyle name="Вывод 2 2 3 3 5 2" xfId="4426" xr:uid="{79EAC39D-92B7-4C3C-9306-34431B939660}"/>
    <cellStyle name="Вывод 2 2 3 3 6" xfId="2612" xr:uid="{740D28A3-3FDD-4043-96B5-9D83FCA94554}"/>
    <cellStyle name="Вывод 2 2 3 4" xfId="421" xr:uid="{00000000-0005-0000-0000-0000CC000000}"/>
    <cellStyle name="Вывод 2 2 3 4 2" xfId="1784" xr:uid="{34C94008-F482-41D1-AE90-7352E4E7D4D6}"/>
    <cellStyle name="Вывод 2 2 3 4 2 2" xfId="4048" xr:uid="{21CFE0BA-00BE-4769-A273-60C5027F8840}"/>
    <cellStyle name="Вывод 2 2 3 4 3" xfId="1010" xr:uid="{7BCCA0DF-6520-4270-8EF8-DA4F474E589C}"/>
    <cellStyle name="Вывод 2 2 3 4 3 2" xfId="3281" xr:uid="{E8F7B6DB-467D-4ED7-B7EB-83511EA9E19F}"/>
    <cellStyle name="Вывод 2 2 3 4 4" xfId="2697" xr:uid="{BB7DDD5D-AB09-48B6-B29E-361DE60B935B}"/>
    <cellStyle name="Вывод 2 2 3 5" xfId="542" xr:uid="{00000000-0005-0000-0000-0000CD000000}"/>
    <cellStyle name="Вывод 2 2 3 5 2" xfId="1905" xr:uid="{E1C2B935-4A48-4D24-AB96-BD4971BA1D94}"/>
    <cellStyle name="Вывод 2 2 3 5 2 2" xfId="4169" xr:uid="{FC37823C-CC5B-4869-831A-D3873903873D}"/>
    <cellStyle name="Вывод 2 2 3 5 3" xfId="1131" xr:uid="{3B16EF3C-400D-4E56-A137-A30C91307543}"/>
    <cellStyle name="Вывод 2 2 3 5 3 2" xfId="3402" xr:uid="{2AD0DE38-D59A-40D6-B94C-800DFF2D0739}"/>
    <cellStyle name="Вывод 2 2 3 5 4" xfId="2818" xr:uid="{B12B0796-6318-468B-B178-AD499DA644D0}"/>
    <cellStyle name="Вывод 2 2 3 6" xfId="618" xr:uid="{00000000-0005-0000-0000-0000CE000000}"/>
    <cellStyle name="Вывод 2 2 3 6 2" xfId="1981" xr:uid="{25E1B0FC-BDE3-4A66-9EF1-1D166D528B0C}"/>
    <cellStyle name="Вывод 2 2 3 6 2 2" xfId="4245" xr:uid="{8DD14A1E-A3C8-4323-A091-8E9E0A537E4B}"/>
    <cellStyle name="Вывод 2 2 3 6 3" xfId="1207" xr:uid="{D3CB1AE3-C68E-4280-BE01-984E4C1C39BD}"/>
    <cellStyle name="Вывод 2 2 3 6 3 2" xfId="3478" xr:uid="{380E8B2F-2CA1-42A5-A882-18A909644AC0}"/>
    <cellStyle name="Вывод 2 2 3 6 4" xfId="2894" xr:uid="{0215D2E2-D701-4584-ABDB-35B8D34EA2E5}"/>
    <cellStyle name="Вывод 2 2 3 7" xfId="448" xr:uid="{00000000-0005-0000-0000-0000CF000000}"/>
    <cellStyle name="Вывод 2 2 3 7 2" xfId="1811" xr:uid="{B7A0F7E7-0BA5-4AFF-A279-467F9B0DD62F}"/>
    <cellStyle name="Вывод 2 2 3 7 2 2" xfId="4075" xr:uid="{74BDAB67-DC06-4047-B7C0-C6B0C9FD23DB}"/>
    <cellStyle name="Вывод 2 2 3 7 3" xfId="1037" xr:uid="{7628A762-19D3-4AD1-8D6B-B7C64E4B6381}"/>
    <cellStyle name="Вывод 2 2 3 7 3 2" xfId="3308" xr:uid="{C539EB9B-2824-47E1-B1E2-6361AF198C27}"/>
    <cellStyle name="Вывод 2 2 3 7 4" xfId="2724" xr:uid="{18D7097D-C7A6-4D96-872C-27D5EE48799C}"/>
    <cellStyle name="Вывод 2 2 3 8" xfId="761" xr:uid="{00000000-0005-0000-0000-0000D0000000}"/>
    <cellStyle name="Вывод 2 2 3 8 2" xfId="2124" xr:uid="{1DE3C41C-5218-43A3-A4D9-8E8B3BB01A25}"/>
    <cellStyle name="Вывод 2 2 3 8 2 2" xfId="4388" xr:uid="{D6C2537D-CD3B-4FDD-9EC3-2BD559E3DD49}"/>
    <cellStyle name="Вывод 2 2 3 8 3" xfId="3037" xr:uid="{7DC1BB32-2358-4645-8B1F-B0764FCECCF6}"/>
    <cellStyle name="Вывод 2 2 3 9" xfId="1573" xr:uid="{7FC9BD96-37D3-4B69-817D-D5779E41D6E1}"/>
    <cellStyle name="Вывод 2 2 3 9 2" xfId="3837" xr:uid="{2B86DF3C-8F45-49AE-852D-1393104CC661}"/>
    <cellStyle name="Вывод 2 2 4" xfId="201" xr:uid="{00000000-0005-0000-0000-0000D1000000}"/>
    <cellStyle name="Вывод 2 2 4 10" xfId="2231" xr:uid="{2E8304DE-A75E-4426-88AD-7B2A63075E4B}"/>
    <cellStyle name="Вывод 2 2 4 10 2" xfId="4492" xr:uid="{DB4132F5-4D6A-4E43-BA80-BC938A03366A}"/>
    <cellStyle name="Вывод 2 2 4 11" xfId="2467" xr:uid="{C7AB7314-10D9-456D-BC98-84CCCDE03AAB}"/>
    <cellStyle name="Вывод 2 2 4 2" xfId="276" xr:uid="{00000000-0005-0000-0000-0000D2000000}"/>
    <cellStyle name="Вывод 2 2 4 2 2" xfId="1470" xr:uid="{CB010F43-544A-4F04-BC8B-D8BEFCC32C14}"/>
    <cellStyle name="Вывод 2 2 4 2 2 2" xfId="3734" xr:uid="{D36A39BE-4546-435A-A0C5-FBEAD3BE62C8}"/>
    <cellStyle name="Вывод 2 2 4 2 3" xfId="1643" xr:uid="{936C9C53-338A-4D02-A27B-192F8FAB3863}"/>
    <cellStyle name="Вывод 2 2 4 2 3 2" xfId="3907" xr:uid="{4AE4F5AF-FD2D-4038-AEAF-81E4B8CA679A}"/>
    <cellStyle name="Вывод 2 2 4 2 4" xfId="865" xr:uid="{BC1E60B6-947D-4F69-8A36-DD1BB33868FA}"/>
    <cellStyle name="Вывод 2 2 4 2 4 2" xfId="3136" xr:uid="{E36B232B-04BE-4B7E-AD7C-8896C692A83A}"/>
    <cellStyle name="Вывод 2 2 4 2 5" xfId="2325" xr:uid="{1ABD454B-6E7F-4AFE-B8F0-46A81FB30DD2}"/>
    <cellStyle name="Вывод 2 2 4 2 5 2" xfId="4583" xr:uid="{5C162EF2-50B3-429D-81AB-160FBF98A94D}"/>
    <cellStyle name="Вывод 2 2 4 2 6" xfId="2552" xr:uid="{745E6F9C-2D60-45AB-9AB3-7BFFD56B28E9}"/>
    <cellStyle name="Вывод 2 2 4 3" xfId="356" xr:uid="{00000000-0005-0000-0000-0000D3000000}"/>
    <cellStyle name="Вывод 2 2 4 3 2" xfId="1546" xr:uid="{1DCCEF7F-9484-4754-A693-2B35FA6A20E0}"/>
    <cellStyle name="Вывод 2 2 4 3 2 2" xfId="3810" xr:uid="{E43844E1-EB1F-4043-8E23-4A01839E07DF}"/>
    <cellStyle name="Вывод 2 2 4 3 3" xfId="1719" xr:uid="{1442949F-9A7B-43FA-B01B-9A56A6E16461}"/>
    <cellStyle name="Вывод 2 2 4 3 3 2" xfId="3983" xr:uid="{FC85D2D7-CC5E-4D20-B12B-C2F56608319B}"/>
    <cellStyle name="Вывод 2 2 4 3 4" xfId="945" xr:uid="{24270B70-E45F-405A-8A38-64B899ED774A}"/>
    <cellStyle name="Вывод 2 2 4 3 4 2" xfId="3216" xr:uid="{DDDF3EEE-1A79-401B-AD20-71C19FDEF235}"/>
    <cellStyle name="Вывод 2 2 4 3 5" xfId="2388" xr:uid="{40BB52AF-CC9E-4EA6-B5F1-43A97883D16A}"/>
    <cellStyle name="Вывод 2 2 4 3 5 2" xfId="4646" xr:uid="{3BFCF0CC-ECCD-4698-AB6E-FD83847631D6}"/>
    <cellStyle name="Вывод 2 2 4 3 6" xfId="2627" xr:uid="{4A58B13B-A3E9-4D45-9F92-9C9F57FC992E}"/>
    <cellStyle name="Вывод 2 2 4 4" xfId="436" xr:uid="{00000000-0005-0000-0000-0000D4000000}"/>
    <cellStyle name="Вывод 2 2 4 4 2" xfId="1799" xr:uid="{36331A13-89CC-404F-8FA4-5A7BD89A8666}"/>
    <cellStyle name="Вывод 2 2 4 4 2 2" xfId="4063" xr:uid="{308A2E75-EF54-4F2B-BA2D-3E38E381D780}"/>
    <cellStyle name="Вывод 2 2 4 4 3" xfId="1025" xr:uid="{387B1B50-AB14-49AE-8F21-068B89C354EA}"/>
    <cellStyle name="Вывод 2 2 4 4 3 2" xfId="3296" xr:uid="{E40C918C-C3D0-4AEF-B0D8-36E3F096212F}"/>
    <cellStyle name="Вывод 2 2 4 4 4" xfId="2712" xr:uid="{7A04D225-D120-435F-8992-696500E34EEC}"/>
    <cellStyle name="Вывод 2 2 4 5" xfId="557" xr:uid="{00000000-0005-0000-0000-0000D5000000}"/>
    <cellStyle name="Вывод 2 2 4 5 2" xfId="1920" xr:uid="{218B273D-55AF-4E40-A05B-8957DDA035AB}"/>
    <cellStyle name="Вывод 2 2 4 5 2 2" xfId="4184" xr:uid="{65A1967C-8932-47AB-8D12-692ECA621BCA}"/>
    <cellStyle name="Вывод 2 2 4 5 3" xfId="1146" xr:uid="{B6E2FE41-FBFA-4F27-A49C-4F54BC54FFB3}"/>
    <cellStyle name="Вывод 2 2 4 5 3 2" xfId="3417" xr:uid="{6DB60E2D-39BD-4DC7-90D0-83ADC7279076}"/>
    <cellStyle name="Вывод 2 2 4 5 4" xfId="2833" xr:uid="{CDF37012-308C-4EE5-BE80-0B060CA22BF7}"/>
    <cellStyle name="Вывод 2 2 4 6" xfId="633" xr:uid="{00000000-0005-0000-0000-0000D6000000}"/>
    <cellStyle name="Вывод 2 2 4 6 2" xfId="1996" xr:uid="{CCDC4331-031B-4A1B-8CE6-DCBF67FC1DCC}"/>
    <cellStyle name="Вывод 2 2 4 6 2 2" xfId="4260" xr:uid="{32057557-E049-4DD7-9D15-019B404CEA58}"/>
    <cellStyle name="Вывод 2 2 4 6 3" xfId="1222" xr:uid="{C0C9034F-436F-4031-A6A8-B9691CCBC394}"/>
    <cellStyle name="Вывод 2 2 4 6 3 2" xfId="3493" xr:uid="{2A6CDCAC-D2CA-4C61-A939-DA1064AD4739}"/>
    <cellStyle name="Вывод 2 2 4 6 4" xfId="2909" xr:uid="{C4C0867C-DD22-4B3D-A3AC-A6CC618412E8}"/>
    <cellStyle name="Вывод 2 2 4 7" xfId="701" xr:uid="{00000000-0005-0000-0000-0000D7000000}"/>
    <cellStyle name="Вывод 2 2 4 7 2" xfId="2064" xr:uid="{BCC014B6-2879-4384-BAE2-4B4C2D40B71B}"/>
    <cellStyle name="Вывод 2 2 4 7 2 2" xfId="4328" xr:uid="{A4FB7CC4-E6B0-4548-937F-66E36D978692}"/>
    <cellStyle name="Вывод 2 2 4 7 3" xfId="1290" xr:uid="{F7B7F3C1-96EE-41C5-9DEC-7DE0B99CB76E}"/>
    <cellStyle name="Вывод 2 2 4 7 3 2" xfId="3561" xr:uid="{37975137-2C3A-41A9-ACA3-4F310984DB5E}"/>
    <cellStyle name="Вывод 2 2 4 7 4" xfId="2977" xr:uid="{949F5917-8F06-44F2-8A36-3663C4AC99C4}"/>
    <cellStyle name="Вывод 2 2 4 8" xfId="776" xr:uid="{00000000-0005-0000-0000-0000D8000000}"/>
    <cellStyle name="Вывод 2 2 4 8 2" xfId="2139" xr:uid="{E5ABDDB3-B36A-4CAE-81D3-1041C2642EC5}"/>
    <cellStyle name="Вывод 2 2 4 8 2 2" xfId="4403" xr:uid="{5CC4EC4C-402E-42BB-B08D-2FE39A9698C3}"/>
    <cellStyle name="Вывод 2 2 4 8 3" xfId="3052" xr:uid="{017114B1-2FCB-44F8-BDCD-4BA2BF9400AF}"/>
    <cellStyle name="Вывод 2 2 4 9" xfId="1657" xr:uid="{023C00E8-BF7E-4A48-B141-7B981C4CF550}"/>
    <cellStyle name="Вывод 2 2 4 9 2" xfId="3921" xr:uid="{038141DD-95BB-4B81-8670-60C82FD8C9E1}"/>
    <cellStyle name="Вывод 2 2 5" xfId="216" xr:uid="{00000000-0005-0000-0000-0000D9000000}"/>
    <cellStyle name="Вывод 2 2 5 2" xfId="1410" xr:uid="{56B6DD43-E5FF-42C8-9727-94358AA15B85}"/>
    <cellStyle name="Вывод 2 2 5 2 2" xfId="3674" xr:uid="{F4E35915-128F-4C71-98C2-07B6D030E21B}"/>
    <cellStyle name="Вывод 2 2 5 3" xfId="1379" xr:uid="{5AD3DCCE-5A8B-4C24-8313-67A3AC4F295F}"/>
    <cellStyle name="Вывод 2 2 5 3 2" xfId="3645" xr:uid="{CAB0C0CE-9DB0-40CC-9851-6943453E5087}"/>
    <cellStyle name="Вывод 2 2 5 4" xfId="805" xr:uid="{8DD1DB2B-53BF-4E78-A264-63D6DF1A7434}"/>
    <cellStyle name="Вывод 2 2 5 4 2" xfId="3076" xr:uid="{8CDC65D2-0373-4A0E-B7B5-E2BCF74182DD}"/>
    <cellStyle name="Вывод 2 2 5 5" xfId="2270" xr:uid="{E514996F-A505-4C33-B43B-9E306522A1A0}"/>
    <cellStyle name="Вывод 2 2 5 5 2" xfId="4529" xr:uid="{02FCF0F0-161B-42FB-B404-C3363253BA59}"/>
    <cellStyle name="Вывод 2 2 5 6" xfId="2492" xr:uid="{0882010C-6D66-4645-859A-E76D73C3797B}"/>
    <cellStyle name="Вывод 2 2 6" xfId="296" xr:uid="{00000000-0005-0000-0000-0000DA000000}"/>
    <cellStyle name="Вывод 2 2 6 2" xfId="1486" xr:uid="{21FB66A7-E5CF-428B-A6A1-122931CBD468}"/>
    <cellStyle name="Вывод 2 2 6 2 2" xfId="3750" xr:uid="{5A802525-DF83-42FA-96FB-CBCDB52BC5E7}"/>
    <cellStyle name="Вывод 2 2 6 3" xfId="1363" xr:uid="{27351ED7-A456-47FC-AABA-52800EBD8EF1}"/>
    <cellStyle name="Вывод 2 2 6 3 2" xfId="3629" xr:uid="{820A897F-0B79-4911-BCC0-F1C3CF230559}"/>
    <cellStyle name="Вывод 2 2 6 4" xfId="885" xr:uid="{CE79FA6F-F918-48CB-BC02-391480CFFD32}"/>
    <cellStyle name="Вывод 2 2 6 4 2" xfId="3156" xr:uid="{7702CA09-8D74-4E1E-A69A-D64583953225}"/>
    <cellStyle name="Вывод 2 2 6 5" xfId="2370" xr:uid="{F8B7B2E7-D502-4BCE-8550-86C2262B0A8B}"/>
    <cellStyle name="Вывод 2 2 6 5 2" xfId="4628" xr:uid="{FD8072D4-EE7F-43D7-9D48-26987EC50697}"/>
    <cellStyle name="Вывод 2 2 6 6" xfId="2567" xr:uid="{8355F9BB-18E8-463B-96B3-4BED2D33AB11}"/>
    <cellStyle name="Вывод 2 2 7" xfId="376" xr:uid="{00000000-0005-0000-0000-0000DB000000}"/>
    <cellStyle name="Вывод 2 2 7 2" xfId="1739" xr:uid="{1EE160CE-316A-4282-9C39-5A2E1BBC2967}"/>
    <cellStyle name="Вывод 2 2 7 2 2" xfId="4003" xr:uid="{4DEE2FF4-5F4D-4420-85D7-2BF53492E9B7}"/>
    <cellStyle name="Вывод 2 2 7 3" xfId="965" xr:uid="{ED12CBB5-A60C-4A34-BACD-D6783E381BFD}"/>
    <cellStyle name="Вывод 2 2 7 3 2" xfId="3236" xr:uid="{C53C5ACA-5DE6-4EEE-A70D-48E4D1D42BF4}"/>
    <cellStyle name="Вывод 2 2 7 4" xfId="2652" xr:uid="{37FC6911-4307-4288-A1B3-A7BCF3416FD1}"/>
    <cellStyle name="Вывод 2 2 8" xfId="497" xr:uid="{00000000-0005-0000-0000-0000DC000000}"/>
    <cellStyle name="Вывод 2 2 8 2" xfId="1860" xr:uid="{315CDE00-FE68-447A-BFF9-C79250D0A816}"/>
    <cellStyle name="Вывод 2 2 8 2 2" xfId="4124" xr:uid="{7AB22133-B1D6-4A15-ABC7-EF73CAA4071F}"/>
    <cellStyle name="Вывод 2 2 8 3" xfId="1086" xr:uid="{02045853-BFBE-4774-BFE5-A79C0B14AAAC}"/>
    <cellStyle name="Вывод 2 2 8 3 2" xfId="3357" xr:uid="{AE53A6A3-9F83-4BF0-B204-1450FEF2D073}"/>
    <cellStyle name="Вывод 2 2 8 4" xfId="2773" xr:uid="{4F0E755B-3A17-411C-B916-2E1D9E9BF770}"/>
    <cellStyle name="Вывод 2 2 9" xfId="573" xr:uid="{00000000-0005-0000-0000-0000DD000000}"/>
    <cellStyle name="Вывод 2 2 9 2" xfId="1936" xr:uid="{B25CB22D-EEC5-46FA-827A-4782166A19D6}"/>
    <cellStyle name="Вывод 2 2 9 2 2" xfId="4200" xr:uid="{1067285E-C9E5-410C-8BAC-2B807F3C42EB}"/>
    <cellStyle name="Вывод 2 2 9 3" xfId="1162" xr:uid="{AD91DCA5-BB94-47EF-84FC-AF570BED2B41}"/>
    <cellStyle name="Вывод 2 2 9 3 2" xfId="3433" xr:uid="{8025B476-8CFC-4EC2-B9B8-5FFBB91C6F6A}"/>
    <cellStyle name="Вывод 2 2 9 4" xfId="2849" xr:uid="{0F28EEA4-CBFC-4046-B664-BE3CB6981AC4}"/>
    <cellStyle name="Вывод 2 3" xfId="159" xr:uid="{00000000-0005-0000-0000-0000DE000000}"/>
    <cellStyle name="Вывод 2 3 10" xfId="2372" xr:uid="{E71155D7-69E1-448E-A6C0-BA261AA1D704}"/>
    <cellStyle name="Вывод 2 3 10 2" xfId="4630" xr:uid="{4BE52F64-62F8-4EC9-B8AE-3C1DD4A90E6E}"/>
    <cellStyle name="Вывод 2 3 11" xfId="2425" xr:uid="{CEE79938-1EF0-4102-ADF6-7FAAAB8B0E73}"/>
    <cellStyle name="Вывод 2 3 2" xfId="234" xr:uid="{00000000-0005-0000-0000-0000DF000000}"/>
    <cellStyle name="Вывод 2 3 2 2" xfId="1428" xr:uid="{3CAA113F-8E67-4E02-9ACB-2114EDAB1D15}"/>
    <cellStyle name="Вывод 2 3 2 2 2" xfId="3692" xr:uid="{D856F6F1-F05B-47FB-AD0B-A3B33B0913B8}"/>
    <cellStyle name="Вывод 2 3 2 3" xfId="1572" xr:uid="{04B22D5D-F49F-432D-9311-87C8F1208394}"/>
    <cellStyle name="Вывод 2 3 2 3 2" xfId="3836" xr:uid="{25480775-B090-48A9-9FC2-D9BC4EC62D33}"/>
    <cellStyle name="Вывод 2 3 2 4" xfId="823" xr:uid="{B8768376-CE0D-4BA1-AC3C-6E41A87F4D88}"/>
    <cellStyle name="Вывод 2 3 2 4 2" xfId="3094" xr:uid="{686DF862-1849-400F-B764-6D2D59BE3053}"/>
    <cellStyle name="Вывод 2 3 2 5" xfId="2301" xr:uid="{16FC35B5-CF1B-4D68-BBB7-A6C855B190D3}"/>
    <cellStyle name="Вывод 2 3 2 5 2" xfId="4559" xr:uid="{14A46364-7F3F-4E9C-8868-CFD9F911B1B5}"/>
    <cellStyle name="Вывод 2 3 2 6" xfId="2510" xr:uid="{0F807E8E-09C7-4934-ACAE-10A2246B8FBB}"/>
    <cellStyle name="Вывод 2 3 3" xfId="314" xr:uid="{00000000-0005-0000-0000-0000E0000000}"/>
    <cellStyle name="Вывод 2 3 3 2" xfId="1504" xr:uid="{A19DF929-EA0A-456D-A0F1-915365A1032A}"/>
    <cellStyle name="Вывод 2 3 3 2 2" xfId="3768" xr:uid="{A03142E5-9623-4C7B-A75E-443868E6EC81}"/>
    <cellStyle name="Вывод 2 3 3 3" xfId="1677" xr:uid="{E84EE024-EB57-4934-AD49-01A8A274547F}"/>
    <cellStyle name="Вывод 2 3 3 3 2" xfId="3941" xr:uid="{D0008154-1C06-420B-B207-58C20517011F}"/>
    <cellStyle name="Вывод 2 3 3 4" xfId="903" xr:uid="{5636A6B5-FF3A-4A2F-AFB4-AD5E9D9EE1F0}"/>
    <cellStyle name="Вывод 2 3 3 4 2" xfId="3174" xr:uid="{4E0C0A02-1029-4E24-90DE-BF64F345682A}"/>
    <cellStyle name="Вывод 2 3 3 5" xfId="2213" xr:uid="{4BC86773-AD94-4AFC-8E95-B2DB19791058}"/>
    <cellStyle name="Вывод 2 3 3 5 2" xfId="4474" xr:uid="{7FBA0F96-F48F-4E60-BAF8-BBB1B56CA50A}"/>
    <cellStyle name="Вывод 2 3 3 6" xfId="2585" xr:uid="{646C63F8-5410-4D52-AFCE-8F54BB7182EF}"/>
    <cellStyle name="Вывод 2 3 4" xfId="394" xr:uid="{00000000-0005-0000-0000-0000E1000000}"/>
    <cellStyle name="Вывод 2 3 4 2" xfId="1757" xr:uid="{E7AC7C2C-5B8D-4F19-92C2-67690FF733B7}"/>
    <cellStyle name="Вывод 2 3 4 2 2" xfId="4021" xr:uid="{55289814-0219-4AFD-BE22-5853712C679B}"/>
    <cellStyle name="Вывод 2 3 4 3" xfId="983" xr:uid="{28BB6DFE-E11B-4EF4-A755-53298D35291E}"/>
    <cellStyle name="Вывод 2 3 4 3 2" xfId="3254" xr:uid="{ABA68C58-5338-424D-9E03-20019C384E7A}"/>
    <cellStyle name="Вывод 2 3 4 4" xfId="2670" xr:uid="{1E08FF9A-0C5D-47F7-A02D-784884DCCBE0}"/>
    <cellStyle name="Вывод 2 3 5" xfId="515" xr:uid="{00000000-0005-0000-0000-0000E2000000}"/>
    <cellStyle name="Вывод 2 3 5 2" xfId="1878" xr:uid="{C5B8BEB2-1278-417F-8A42-131777456A41}"/>
    <cellStyle name="Вывод 2 3 5 2 2" xfId="4142" xr:uid="{1BF12979-D1D7-4557-93CA-F3A2C7B314FB}"/>
    <cellStyle name="Вывод 2 3 5 3" xfId="1104" xr:uid="{43B77F05-C382-4BD1-933B-08779077568B}"/>
    <cellStyle name="Вывод 2 3 5 3 2" xfId="3375" xr:uid="{7EB8A16E-3C7D-4F82-B5DC-222D9F8CF52C}"/>
    <cellStyle name="Вывод 2 3 5 4" xfId="2791" xr:uid="{BB2B9A2F-2980-454E-9326-5EC05BB6EBF8}"/>
    <cellStyle name="Вывод 2 3 6" xfId="591" xr:uid="{00000000-0005-0000-0000-0000E3000000}"/>
    <cellStyle name="Вывод 2 3 6 2" xfId="1954" xr:uid="{E9A5C4E2-44BD-409F-A443-5ECCA01FDA11}"/>
    <cellStyle name="Вывод 2 3 6 2 2" xfId="4218" xr:uid="{64855FDD-4ACF-4CFD-A017-6653523408D3}"/>
    <cellStyle name="Вывод 2 3 6 3" xfId="1180" xr:uid="{E5FABEC3-ED6F-4F92-9D84-A76E609162D8}"/>
    <cellStyle name="Вывод 2 3 6 3 2" xfId="3451" xr:uid="{C77B32B3-D5F7-46C0-8E71-E636EC7F0E1D}"/>
    <cellStyle name="Вывод 2 3 6 4" xfId="2867" xr:uid="{841C78DE-DC2D-48A5-822E-8597FDDE7E6E}"/>
    <cellStyle name="Вывод 2 3 7" xfId="658" xr:uid="{00000000-0005-0000-0000-0000E4000000}"/>
    <cellStyle name="Вывод 2 3 7 2" xfId="2021" xr:uid="{04F47AA7-334D-4FEA-A091-0C9B5191712C}"/>
    <cellStyle name="Вывод 2 3 7 2 2" xfId="4285" xr:uid="{C8EBB503-ED3D-442F-9162-B8F5F71EB1F0}"/>
    <cellStyle name="Вывод 2 3 7 3" xfId="1247" xr:uid="{106D46C9-7BE8-4BA8-8662-D2E85300B1B5}"/>
    <cellStyle name="Вывод 2 3 7 3 2" xfId="3518" xr:uid="{CAD5E9AC-6DDE-4C03-AE43-5C1AE65F7829}"/>
    <cellStyle name="Вывод 2 3 7 4" xfId="2934" xr:uid="{D5B2D3A3-165C-4ECD-9775-52EC71B38A36}"/>
    <cellStyle name="Вывод 2 3 8" xfId="734" xr:uid="{00000000-0005-0000-0000-0000E5000000}"/>
    <cellStyle name="Вывод 2 3 8 2" xfId="2097" xr:uid="{F79F7C76-80C1-4D9D-BE72-B067149BA06E}"/>
    <cellStyle name="Вывод 2 3 8 2 2" xfId="4361" xr:uid="{25ADCDDD-E6D7-45C0-8DE4-5BB93077CD5F}"/>
    <cellStyle name="Вывод 2 3 8 3" xfId="3010" xr:uid="{0105DBF1-8762-40F7-BFE1-8B942144515B}"/>
    <cellStyle name="Вывод 2 3 9" xfId="1361" xr:uid="{231CFF97-7F02-49B0-A7C8-0B9F4157D79F}"/>
    <cellStyle name="Вывод 2 3 9 2" xfId="3627" xr:uid="{74527A65-5CBF-4B79-B396-F287CEBCF59E}"/>
    <cellStyle name="Вывод 2 4" xfId="157" xr:uid="{00000000-0005-0000-0000-0000E6000000}"/>
    <cellStyle name="Вывод 2 4 10" xfId="2323" xr:uid="{EC945FD7-516B-4036-97D8-E4805F6B24CC}"/>
    <cellStyle name="Вывод 2 4 10 2" xfId="4581" xr:uid="{280AA866-10C5-45BB-9BE7-9397C3473B54}"/>
    <cellStyle name="Вывод 2 4 11" xfId="2423" xr:uid="{119AD20A-5D64-4241-A6F3-F2DD6BA5623E}"/>
    <cellStyle name="Вывод 2 4 2" xfId="232" xr:uid="{00000000-0005-0000-0000-0000E7000000}"/>
    <cellStyle name="Вывод 2 4 2 2" xfId="1426" xr:uid="{B8D1A5E8-3FD0-42D5-ABB6-3E0B8634FB14}"/>
    <cellStyle name="Вывод 2 4 2 2 2" xfId="3690" xr:uid="{7164B930-935A-40AE-8921-1E265EB9EE2C}"/>
    <cellStyle name="Вывод 2 4 2 3" xfId="1389" xr:uid="{50C5548F-3B26-4C7A-9D11-A4B07A52465B}"/>
    <cellStyle name="Вывод 2 4 2 3 2" xfId="3655" xr:uid="{F348E9A3-82E3-41F7-99D6-C66BACF67592}"/>
    <cellStyle name="Вывод 2 4 2 4" xfId="821" xr:uid="{D9158D2A-F5CE-44DE-A2E7-0F1A90518A5C}"/>
    <cellStyle name="Вывод 2 4 2 4 2" xfId="3092" xr:uid="{D308D611-1A0E-403D-A23B-2153F716CF0C}"/>
    <cellStyle name="Вывод 2 4 2 5" xfId="2241" xr:uid="{229A61AB-8120-4E7A-ABEA-118995542B15}"/>
    <cellStyle name="Вывод 2 4 2 5 2" xfId="4502" xr:uid="{EEE4BFE9-2903-4063-B151-26DCBC4FD165}"/>
    <cellStyle name="Вывод 2 4 2 6" xfId="2508" xr:uid="{544DC873-3DDC-43AD-81B2-8ABAB85C6C2B}"/>
    <cellStyle name="Вывод 2 4 3" xfId="312" xr:uid="{00000000-0005-0000-0000-0000E8000000}"/>
    <cellStyle name="Вывод 2 4 3 2" xfId="1502" xr:uid="{E567E034-DB7F-429B-A3C3-98F0E6E735A5}"/>
    <cellStyle name="Вывод 2 4 3 2 2" xfId="3766" xr:uid="{FDE687A2-A404-4DE9-93B7-FEAD2FF409DF}"/>
    <cellStyle name="Вывод 2 4 3 3" xfId="1675" xr:uid="{503AD163-24E7-4EFE-A808-ACFAAA200FB6}"/>
    <cellStyle name="Вывод 2 4 3 3 2" xfId="3939" xr:uid="{2CD2C8A4-76AD-4B6A-8618-510886A6CBD4}"/>
    <cellStyle name="Вывод 2 4 3 4" xfId="901" xr:uid="{78D77E1B-662B-4ADF-A442-A0328FD121AF}"/>
    <cellStyle name="Вывод 2 4 3 4 2" xfId="3172" xr:uid="{64EC4C51-C995-44EE-87C6-2832E1EF4EC1}"/>
    <cellStyle name="Вывод 2 4 3 5" xfId="2345" xr:uid="{39103796-4E4D-421A-B899-27A83E8A53AC}"/>
    <cellStyle name="Вывод 2 4 3 5 2" xfId="4603" xr:uid="{69B29373-9208-4A07-A070-6D4A21F171F8}"/>
    <cellStyle name="Вывод 2 4 3 6" xfId="2583" xr:uid="{87CE4671-A36A-4B4B-BEA3-037CA1FB59F6}"/>
    <cellStyle name="Вывод 2 4 4" xfId="392" xr:uid="{00000000-0005-0000-0000-0000E9000000}"/>
    <cellStyle name="Вывод 2 4 4 2" xfId="1755" xr:uid="{ED8DE92B-62A0-41A2-B704-9AEBDCCAD363}"/>
    <cellStyle name="Вывод 2 4 4 2 2" xfId="4019" xr:uid="{DE75ADC6-E1B1-4DFC-9511-C8D72B3027FE}"/>
    <cellStyle name="Вывод 2 4 4 3" xfId="981" xr:uid="{943E4964-7F60-4698-B984-54D2AF83B34B}"/>
    <cellStyle name="Вывод 2 4 4 3 2" xfId="3252" xr:uid="{F47646B3-8410-4892-A0A3-9E57DB669FC8}"/>
    <cellStyle name="Вывод 2 4 4 4" xfId="2668" xr:uid="{034E1CC2-54E4-4509-9AB7-189FC984AEBA}"/>
    <cellStyle name="Вывод 2 4 5" xfId="513" xr:uid="{00000000-0005-0000-0000-0000EA000000}"/>
    <cellStyle name="Вывод 2 4 5 2" xfId="1876" xr:uid="{06B96C4F-7F3B-4BC1-B78C-1AC2F5BB698C}"/>
    <cellStyle name="Вывод 2 4 5 2 2" xfId="4140" xr:uid="{B8B9A40E-16FA-4FFC-AA0C-3D333724CDE2}"/>
    <cellStyle name="Вывод 2 4 5 3" xfId="1102" xr:uid="{8B15CB03-19DE-4538-9214-54C3E5DE22D7}"/>
    <cellStyle name="Вывод 2 4 5 3 2" xfId="3373" xr:uid="{AD509E51-416E-4B97-90A6-8D59ED449952}"/>
    <cellStyle name="Вывод 2 4 5 4" xfId="2789" xr:uid="{4BA9EF68-6EB5-4AAE-9DC7-5AAC556E0B22}"/>
    <cellStyle name="Вывод 2 4 6" xfId="589" xr:uid="{00000000-0005-0000-0000-0000EB000000}"/>
    <cellStyle name="Вывод 2 4 6 2" xfId="1952" xr:uid="{31BCE52B-430A-4445-B1FE-D86FDB231BE9}"/>
    <cellStyle name="Вывод 2 4 6 2 2" xfId="4216" xr:uid="{B5562FD3-77F9-4537-A71B-5585FB445ECC}"/>
    <cellStyle name="Вывод 2 4 6 3" xfId="1178" xr:uid="{B5A2D3F2-0AE4-4BEE-80AA-28C2769ACBAE}"/>
    <cellStyle name="Вывод 2 4 6 3 2" xfId="3449" xr:uid="{2692CCB1-AA5B-46B8-BD2E-3533536D69AE}"/>
    <cellStyle name="Вывод 2 4 6 4" xfId="2865" xr:uid="{68E30379-382D-4BB2-BCE1-B96A1E1989AC}"/>
    <cellStyle name="Вывод 2 4 7" xfId="672" xr:uid="{00000000-0005-0000-0000-0000EC000000}"/>
    <cellStyle name="Вывод 2 4 7 2" xfId="2035" xr:uid="{5A180EE1-05E5-414F-8C02-88E0110BEEAB}"/>
    <cellStyle name="Вывод 2 4 7 2 2" xfId="4299" xr:uid="{EE4F0CC5-F1DF-4614-A652-EBB61F45D94C}"/>
    <cellStyle name="Вывод 2 4 7 3" xfId="1261" xr:uid="{91E0ABC7-0706-4977-8375-17621CD7B539}"/>
    <cellStyle name="Вывод 2 4 7 3 2" xfId="3532" xr:uid="{A9B0E649-9FC9-4FD3-AAB9-49731D59A7E1}"/>
    <cellStyle name="Вывод 2 4 7 4" xfId="2948" xr:uid="{E2F9F83F-24E0-45F2-9FCC-9FB9A48FA40D}"/>
    <cellStyle name="Вывод 2 4 8" xfId="732" xr:uid="{00000000-0005-0000-0000-0000ED000000}"/>
    <cellStyle name="Вывод 2 4 8 2" xfId="2095" xr:uid="{2511A016-DA4A-4E27-AD20-4A9DB5BD5336}"/>
    <cellStyle name="Вывод 2 4 8 2 2" xfId="4359" xr:uid="{71B6D652-E006-4ACA-BB2D-67302E0621FC}"/>
    <cellStyle name="Вывод 2 4 8 3" xfId="3008" xr:uid="{947D2EED-DABD-4AAC-AD95-07F6740B0FEE}"/>
    <cellStyle name="Вывод 2 4 9" xfId="1600" xr:uid="{B8BE9137-97B2-49DD-B0B0-9B36F817BCE5}"/>
    <cellStyle name="Вывод 2 4 9 2" xfId="3864" xr:uid="{ABF209CA-A486-4F92-9692-47109AC45473}"/>
    <cellStyle name="Вывод 2 5" xfId="150" xr:uid="{00000000-0005-0000-0000-0000EE000000}"/>
    <cellStyle name="Вывод 2 5 10" xfId="2232" xr:uid="{4AF01E1A-B8C2-498B-8500-C59C96B56E24}"/>
    <cellStyle name="Вывод 2 5 10 2" xfId="4493" xr:uid="{FE1FE6E0-A1BC-4CDC-9F72-71C851024D37}"/>
    <cellStyle name="Вывод 2 5 11" xfId="2416" xr:uid="{E109A4A9-E233-4ACA-9EFB-937E14E2DC41}"/>
    <cellStyle name="Вывод 2 5 2" xfId="225" xr:uid="{00000000-0005-0000-0000-0000EF000000}"/>
    <cellStyle name="Вывод 2 5 2 2" xfId="1419" xr:uid="{37B3B2E7-2372-429D-8D18-0CE0E91CEA83}"/>
    <cellStyle name="Вывод 2 5 2 2 2" xfId="3683" xr:uid="{BB424973-DD90-47E5-861B-9642DE9089BE}"/>
    <cellStyle name="Вывод 2 5 2 3" xfId="1654" xr:uid="{A0401C66-648E-43C8-978B-E73196FEC037}"/>
    <cellStyle name="Вывод 2 5 2 3 2" xfId="3918" xr:uid="{8B19FEEC-CC9A-4763-A172-4B799B86B24C}"/>
    <cellStyle name="Вывод 2 5 2 4" xfId="814" xr:uid="{00AFD059-CE6E-41AB-8ECB-8F068041A5DC}"/>
    <cellStyle name="Вывод 2 5 2 4 2" xfId="3085" xr:uid="{8171D3C1-08FC-459B-9684-096CE405E1FE}"/>
    <cellStyle name="Вывод 2 5 2 5" xfId="2223" xr:uid="{C73337B8-1164-48B2-A359-0C68B0C11E20}"/>
    <cellStyle name="Вывод 2 5 2 5 2" xfId="4484" xr:uid="{4CDDFD20-3B4E-4835-8145-1469D3705501}"/>
    <cellStyle name="Вывод 2 5 2 6" xfId="2501" xr:uid="{80658D0C-2848-4310-BDEE-1F996E3B5AAC}"/>
    <cellStyle name="Вывод 2 5 3" xfId="305" xr:uid="{00000000-0005-0000-0000-0000F0000000}"/>
    <cellStyle name="Вывод 2 5 3 2" xfId="1495" xr:uid="{70AFBE17-0BF1-490F-840F-CFC13B50519D}"/>
    <cellStyle name="Вывод 2 5 3 2 2" xfId="3759" xr:uid="{59998E93-6056-4592-B015-E2D066865733}"/>
    <cellStyle name="Вывод 2 5 3 3" xfId="1376" xr:uid="{9250A643-0CD3-40A6-9067-425C9DFB1237}"/>
    <cellStyle name="Вывод 2 5 3 3 2" xfId="3642" xr:uid="{E6539DCD-56BC-479A-8315-67C7F729D585}"/>
    <cellStyle name="Вывод 2 5 3 4" xfId="894" xr:uid="{F2226361-8113-4D5F-A6D8-A632BFE449AC}"/>
    <cellStyle name="Вывод 2 5 3 4 2" xfId="3165" xr:uid="{78BE4FCA-2252-453C-A641-D5E66AC98DB3}"/>
    <cellStyle name="Вывод 2 5 3 5" xfId="2259" xr:uid="{B827B6B9-EA8D-49B8-B36D-97988CE8C9D7}"/>
    <cellStyle name="Вывод 2 5 3 5 2" xfId="4519" xr:uid="{2033559F-436C-4BB9-B10E-C087D03E3B1C}"/>
    <cellStyle name="Вывод 2 5 3 6" xfId="2576" xr:uid="{5C31EE4E-7DC9-41B7-A6BF-BEFFDB18EE9D}"/>
    <cellStyle name="Вывод 2 5 4" xfId="385" xr:uid="{00000000-0005-0000-0000-0000F1000000}"/>
    <cellStyle name="Вывод 2 5 4 2" xfId="1748" xr:uid="{963810C6-2C7B-4F02-BE7B-A6C4C6CC463B}"/>
    <cellStyle name="Вывод 2 5 4 2 2" xfId="4012" xr:uid="{B60118E1-934B-4BAF-868F-1C972A21B6F3}"/>
    <cellStyle name="Вывод 2 5 4 3" xfId="974" xr:uid="{BB434B85-5911-4FD1-82A4-AC3C18D1726D}"/>
    <cellStyle name="Вывод 2 5 4 3 2" xfId="3245" xr:uid="{88B1E334-6BCC-47CB-B184-EA2C8DD2F2C2}"/>
    <cellStyle name="Вывод 2 5 4 4" xfId="2661" xr:uid="{2B3C30E0-4825-4F65-BF95-61A9319BF81E}"/>
    <cellStyle name="Вывод 2 5 5" xfId="506" xr:uid="{00000000-0005-0000-0000-0000F2000000}"/>
    <cellStyle name="Вывод 2 5 5 2" xfId="1869" xr:uid="{31CFCBE3-B707-46BC-8F22-2BF202FF72A0}"/>
    <cellStyle name="Вывод 2 5 5 2 2" xfId="4133" xr:uid="{192FB479-EFAC-4054-B83F-259569A524F9}"/>
    <cellStyle name="Вывод 2 5 5 3" xfId="1095" xr:uid="{B0D33027-9E6E-4743-BA80-28461756403F}"/>
    <cellStyle name="Вывод 2 5 5 3 2" xfId="3366" xr:uid="{C90AD1D9-F882-491E-9B1B-261C60EC122A}"/>
    <cellStyle name="Вывод 2 5 5 4" xfId="2782" xr:uid="{3D953B5F-5A62-48F8-9869-2F29489C5E62}"/>
    <cellStyle name="Вывод 2 5 6" xfId="582" xr:uid="{00000000-0005-0000-0000-0000F3000000}"/>
    <cellStyle name="Вывод 2 5 6 2" xfId="1945" xr:uid="{57BEA8DC-A07D-4AD5-B98A-7C0871FE0D7B}"/>
    <cellStyle name="Вывод 2 5 6 2 2" xfId="4209" xr:uid="{8EFFE218-66F2-4503-8DDB-37F415BB7D9B}"/>
    <cellStyle name="Вывод 2 5 6 3" xfId="1171" xr:uid="{33BFD07F-9C41-419F-9A54-614A064FB74F}"/>
    <cellStyle name="Вывод 2 5 6 3 2" xfId="3442" xr:uid="{8FC2BB26-1C04-4449-8B21-22BBE0F2DF8A}"/>
    <cellStyle name="Вывод 2 5 6 4" xfId="2858" xr:uid="{6C79C816-2000-4886-B1B3-0E29BCD387CD}"/>
    <cellStyle name="Вывод 2 5 7" xfId="677" xr:uid="{00000000-0005-0000-0000-0000F4000000}"/>
    <cellStyle name="Вывод 2 5 7 2" xfId="2040" xr:uid="{0B9B2513-1945-4FEF-A973-B5ADFC6068E4}"/>
    <cellStyle name="Вывод 2 5 7 2 2" xfId="4304" xr:uid="{735929C6-7C17-4A73-89D2-35EC981B9605}"/>
    <cellStyle name="Вывод 2 5 7 3" xfId="1266" xr:uid="{0C155917-25E2-4F10-B7A1-76E0D5E6F297}"/>
    <cellStyle name="Вывод 2 5 7 3 2" xfId="3537" xr:uid="{324280F5-85FC-4C3B-96B5-F56CE6625237}"/>
    <cellStyle name="Вывод 2 5 7 4" xfId="2953" xr:uid="{A8D2B2AE-CDE1-48F2-B349-0ECB2A9120FC}"/>
    <cellStyle name="Вывод 2 5 8" xfId="725" xr:uid="{00000000-0005-0000-0000-0000F5000000}"/>
    <cellStyle name="Вывод 2 5 8 2" xfId="2088" xr:uid="{A366D0C5-5114-4896-8DBD-558975644F37}"/>
    <cellStyle name="Вывод 2 5 8 2 2" xfId="4352" xr:uid="{6388C0D3-D6CD-4F1D-9547-907ABF7D7473}"/>
    <cellStyle name="Вывод 2 5 8 3" xfId="3001" xr:uid="{C4519651-F899-430D-AF6C-3DC6125DB5A6}"/>
    <cellStyle name="Вывод 2 5 9" xfId="1669" xr:uid="{8E751022-8B09-4092-8E7D-A1005C322999}"/>
    <cellStyle name="Вывод 2 5 9 2" xfId="3933" xr:uid="{EFF55FEC-4CCC-4E57-8370-4E69D5A0FB69}"/>
    <cellStyle name="Вывод 2 6" xfId="129" xr:uid="{00000000-0005-0000-0000-0000F6000000}"/>
    <cellStyle name="Вывод 2 6 2" xfId="1399" xr:uid="{5DA54122-910F-478A-A7BB-5D0775196CB6}"/>
    <cellStyle name="Вывод 2 6 2 2" xfId="3664" xr:uid="{0D8B6BBC-3C8D-41DA-A15B-7648D280F340}"/>
    <cellStyle name="Вывод 2 6 3" xfId="1597" xr:uid="{9D2A0428-2A61-4F74-8AC6-6401B9715AFA}"/>
    <cellStyle name="Вывод 2 6 3 2" xfId="3861" xr:uid="{69B1871F-8C46-4198-919F-93F489F0F786}"/>
    <cellStyle name="Вывод 2 6 4" xfId="796" xr:uid="{61DBF6CF-B85B-402A-9F02-1CA9F7A16704}"/>
    <cellStyle name="Вывод 2 6 4 2" xfId="3068" xr:uid="{3C3734EF-747D-49A2-91D2-FDEB22E38346}"/>
    <cellStyle name="Вывод 2 6 5" xfId="2261" xr:uid="{87DDE3E3-AE9D-4BCB-AE1B-DB26F1B43B56}"/>
    <cellStyle name="Вывод 2 6 5 2" xfId="4521" xr:uid="{DB7A16CE-FE7C-47A7-8ECC-74DF06ADD8B2}"/>
    <cellStyle name="Вывод 2 6 6" xfId="2482" xr:uid="{FFFFAAB1-C9C4-4B6C-99EA-7503D0258CD7}"/>
    <cellStyle name="Вывод 2 7" xfId="286" xr:uid="{00000000-0005-0000-0000-0000F7000000}"/>
    <cellStyle name="Вывод 2 7 2" xfId="1396" xr:uid="{B0216E53-F45F-4E1C-9A7C-E574CC8F9D03}"/>
    <cellStyle name="Вывод 2 7 2 2" xfId="3661" xr:uid="{1550DBF0-1B46-4188-AB0B-B07D772F2083}"/>
    <cellStyle name="Вывод 2 7 3" xfId="1339" xr:uid="{E06AB3D0-0A1C-400C-8A67-7B4BB9599B0C}"/>
    <cellStyle name="Вывод 2 7 3 2" xfId="3607" xr:uid="{6A727D70-7872-4205-90A6-33F73F2B737A}"/>
    <cellStyle name="Вывод 2 7 4" xfId="875" xr:uid="{233D0A2A-C7CA-47B6-A63D-2A9A11723450}"/>
    <cellStyle name="Вывод 2 7 4 2" xfId="3146" xr:uid="{33BAB1D3-009D-4501-B807-D615D8BB76B4}"/>
    <cellStyle name="Вывод 2 7 5" xfId="2203" xr:uid="{D005094E-E74E-4D3D-BE0E-AECDE003E93B}"/>
    <cellStyle name="Вывод 2 7 5 2" xfId="4464" xr:uid="{58770056-7B4D-4608-BE68-4E8CCC94F29C}"/>
    <cellStyle name="Вывод 2 7 6" xfId="2479" xr:uid="{517B3CD2-9ED7-4726-A2A0-29F055735E77}"/>
    <cellStyle name="Вывод 2 8" xfId="366" xr:uid="{00000000-0005-0000-0000-0000F8000000}"/>
    <cellStyle name="Вывод 2 8 2" xfId="1729" xr:uid="{E61D3F64-11B0-4EBD-B0D1-0DAD07397109}"/>
    <cellStyle name="Вывод 2 8 2 2" xfId="3993" xr:uid="{2A3BF35F-57F0-4A33-BD43-73ACC5216C8A}"/>
    <cellStyle name="Вывод 2 8 3" xfId="955" xr:uid="{82114FB0-6A7B-47D4-B090-E823257814A5}"/>
    <cellStyle name="Вывод 2 8 3 2" xfId="3226" xr:uid="{8F3A0244-BA10-4CC4-A223-6936644E2C8A}"/>
    <cellStyle name="Вывод 2 8 4" xfId="2642" xr:uid="{80121C0F-520C-47D0-8C8D-BAD3AEE8BFB9}"/>
    <cellStyle name="Вывод 2 9" xfId="478" xr:uid="{00000000-0005-0000-0000-0000F9000000}"/>
    <cellStyle name="Вывод 2 9 2" xfId="1841" xr:uid="{463CCA80-2841-440F-8453-2F3003D5099C}"/>
    <cellStyle name="Вывод 2 9 2 2" xfId="4105" xr:uid="{E135EFA7-D435-47FB-A892-55661244E277}"/>
    <cellStyle name="Вывод 2 9 3" xfId="1067" xr:uid="{137A4421-108D-499F-AAAC-775ED0E5D176}"/>
    <cellStyle name="Вывод 2 9 3 2" xfId="3338" xr:uid="{7EEA728A-217F-4D73-8FD4-975D80705FBD}"/>
    <cellStyle name="Вывод 2 9 4" xfId="2754" xr:uid="{BCD57C4F-4B4D-4C3F-8005-EA23CB76D5DE}"/>
    <cellStyle name="Вывод 3" xfId="135" xr:uid="{00000000-0005-0000-0000-0000FA000000}"/>
    <cellStyle name="Вывод 3 10" xfId="568" xr:uid="{00000000-0005-0000-0000-0000FB000000}"/>
    <cellStyle name="Вывод 3 10 2" xfId="1931" xr:uid="{CFF6B112-19D0-4E1C-94BC-6AF1D9BE7332}"/>
    <cellStyle name="Вывод 3 10 2 2" xfId="4195" xr:uid="{750A2102-C50C-42E9-93CD-BBC0C31CD4D5}"/>
    <cellStyle name="Вывод 3 10 3" xfId="1157" xr:uid="{98CE78D3-D4A5-470A-A187-9E3112981B96}"/>
    <cellStyle name="Вывод 3 10 3 2" xfId="3428" xr:uid="{2F125148-F97B-4E8F-8178-AC77ED0CFF91}"/>
    <cellStyle name="Вывод 3 10 4" xfId="2844" xr:uid="{4092E78D-422E-4FD8-928E-28A3A1EF26E7}"/>
    <cellStyle name="Вывод 3 11" xfId="643" xr:uid="{00000000-0005-0000-0000-0000FC000000}"/>
    <cellStyle name="Вывод 3 11 2" xfId="2006" xr:uid="{B6CD37CC-CDAB-4D00-846F-A2CB20BEDAAA}"/>
    <cellStyle name="Вывод 3 11 2 2" xfId="4270" xr:uid="{B82D591A-1416-4D84-AF1E-33B22D42CA8A}"/>
    <cellStyle name="Вывод 3 11 3" xfId="1232" xr:uid="{713DE8C0-90C4-42A2-89A7-82DD2B6BC94D}"/>
    <cellStyle name="Вывод 3 11 3 2" xfId="3503" xr:uid="{566C2452-9032-455A-AB12-A7E5071B9532}"/>
    <cellStyle name="Вывод 3 11 4" xfId="2919" xr:uid="{FB1D6D6B-42EC-4DEB-8B84-85AB394452FE}"/>
    <cellStyle name="Вывод 3 12" xfId="661" xr:uid="{00000000-0005-0000-0000-0000FD000000}"/>
    <cellStyle name="Вывод 3 12 2" xfId="2024" xr:uid="{72E09321-548F-4EFC-8143-329CB321C803}"/>
    <cellStyle name="Вывод 3 12 2 2" xfId="4288" xr:uid="{2C441423-A8B9-4272-ACE0-7E35B17400EE}"/>
    <cellStyle name="Вывод 3 12 3" xfId="1250" xr:uid="{5AB248DF-5B5D-4506-949F-F134614065CA}"/>
    <cellStyle name="Вывод 3 12 3 2" xfId="3521" xr:uid="{01EC1BB6-061A-43EF-9C44-F6E584F64DE4}"/>
    <cellStyle name="Вывод 3 12 4" xfId="2937" xr:uid="{19777485-CD57-4CEC-BA71-A64AE1D8D69B}"/>
    <cellStyle name="Вывод 3 13" xfId="711" xr:uid="{00000000-0005-0000-0000-0000FE000000}"/>
    <cellStyle name="Вывод 3 13 2" xfId="2074" xr:uid="{7F941E7A-48F6-49E8-8B0D-A2E55F96C1B6}"/>
    <cellStyle name="Вывод 3 13 2 2" xfId="4338" xr:uid="{F67D8621-678C-4D2D-ABD2-B3782D0432E9}"/>
    <cellStyle name="Вывод 3 13 3" xfId="1300" xr:uid="{D8ACCD45-13C8-4CF0-932F-9BEF505F46A0}"/>
    <cellStyle name="Вывод 3 13 3 2" xfId="3571" xr:uid="{A5AEE559-E46E-4B2A-9A27-4B812E02E54A}"/>
    <cellStyle name="Вывод 3 13 4" xfId="2987" xr:uid="{C1030292-B8C9-4E89-A0B7-BEBBE0C86E46}"/>
    <cellStyle name="Вывод 3 14" xfId="1355" xr:uid="{5CF68637-0D70-4F38-8F34-6B7B85797ECC}"/>
    <cellStyle name="Вывод 3 14 2" xfId="3621" xr:uid="{57FE2DA4-B9E2-4318-BC09-DC743CCB2CBD}"/>
    <cellStyle name="Вывод 3 15" xfId="2189" xr:uid="{8ABFE6FC-35A6-4217-ADE6-734704C37812}"/>
    <cellStyle name="Вывод 3 15 2" xfId="4452" xr:uid="{6D864DA0-DE00-4542-BE27-7499F70A2B4F}"/>
    <cellStyle name="Вывод 3 16" xfId="2402" xr:uid="{B5C2F09C-8F0E-45E6-A5B6-41082EA7967E}"/>
    <cellStyle name="Вывод 3 2" xfId="146" xr:uid="{00000000-0005-0000-0000-0000FF000000}"/>
    <cellStyle name="Вывод 3 2 10" xfId="653" xr:uid="{00000000-0005-0000-0000-000000010000}"/>
    <cellStyle name="Вывод 3 2 10 2" xfId="2016" xr:uid="{41EE1C96-208D-488B-B5B5-590D3E15770B}"/>
    <cellStyle name="Вывод 3 2 10 2 2" xfId="4280" xr:uid="{3D36A64E-BD09-4BAC-95BD-F957EE2DBCBB}"/>
    <cellStyle name="Вывод 3 2 10 3" xfId="1242" xr:uid="{33066874-2BEC-4D86-A956-68AC801554C1}"/>
    <cellStyle name="Вывод 3 2 10 3 2" xfId="3513" xr:uid="{7C8269EC-EBAD-4593-8226-F84C269E80F1}"/>
    <cellStyle name="Вывод 3 2 10 4" xfId="2929" xr:uid="{B3579C81-545E-4920-845A-58B8C7CE238F}"/>
    <cellStyle name="Вывод 3 2 11" xfId="657" xr:uid="{00000000-0005-0000-0000-000001010000}"/>
    <cellStyle name="Вывод 3 2 11 2" xfId="2020" xr:uid="{18518C6D-E7F0-4414-A741-ECA27871A5F5}"/>
    <cellStyle name="Вывод 3 2 11 2 2" xfId="4284" xr:uid="{4425C082-FFB1-4CB1-97BE-AADEC2072FCA}"/>
    <cellStyle name="Вывод 3 2 11 3" xfId="1246" xr:uid="{E8DBE884-97B6-496F-8728-6E1EDAB900FD}"/>
    <cellStyle name="Вывод 3 2 11 3 2" xfId="3517" xr:uid="{1AD0FE90-7185-447C-A4B2-3D624C1D8731}"/>
    <cellStyle name="Вывод 3 2 11 4" xfId="2933" xr:uid="{AA9694D7-E42C-45D1-9449-53515BAD0DAC}"/>
    <cellStyle name="Вывод 3 2 12" xfId="721" xr:uid="{00000000-0005-0000-0000-000002010000}"/>
    <cellStyle name="Вывод 3 2 12 2" xfId="2084" xr:uid="{604074BA-3899-44E2-AC1D-C79F1D4C913A}"/>
    <cellStyle name="Вывод 3 2 12 2 2" xfId="4348" xr:uid="{582AAB28-DD9F-44CA-9836-027A059A6589}"/>
    <cellStyle name="Вывод 3 2 12 3" xfId="1310" xr:uid="{2390A608-3515-4342-A103-F4CE36847336}"/>
    <cellStyle name="Вывод 3 2 12 3 2" xfId="3581" xr:uid="{62E81D4A-7CE6-42AA-8D87-7559FD2C5CDA}"/>
    <cellStyle name="Вывод 3 2 12 4" xfId="2997" xr:uid="{8A5F1773-13B1-45DD-8951-B0DE3C5678EA}"/>
    <cellStyle name="Вывод 3 2 13" xfId="1592" xr:uid="{89FD7B25-6974-44A0-8F1C-D0EBA8708DD7}"/>
    <cellStyle name="Вывод 3 2 13 2" xfId="3856" xr:uid="{69765C44-A77D-4B0A-9A77-7462BB44BB71}"/>
    <cellStyle name="Вывод 3 2 14" xfId="2315" xr:uid="{C4332BC7-42B8-425C-A130-E3E4E60F5761}"/>
    <cellStyle name="Вывод 3 2 14 2" xfId="4573" xr:uid="{CA064B30-A3A5-478B-9594-04BF65ECF6F7}"/>
    <cellStyle name="Вывод 3 2 15" xfId="2412" xr:uid="{AA1C2AB2-A53E-467D-8718-AE7D8097C9B7}"/>
    <cellStyle name="Вывод 3 2 2" xfId="176" xr:uid="{00000000-0005-0000-0000-000003010000}"/>
    <cellStyle name="Вывод 3 2 2 10" xfId="2287" xr:uid="{834CDC3A-E255-485B-8591-0B88A27B0723}"/>
    <cellStyle name="Вывод 3 2 2 10 2" xfId="4546" xr:uid="{D53C1C89-2A30-4623-81EE-E86833416F38}"/>
    <cellStyle name="Вывод 3 2 2 11" xfId="2442" xr:uid="{DC58BD0E-E23A-4A22-9ACD-36B6357BB4EE}"/>
    <cellStyle name="Вывод 3 2 2 2" xfId="251" xr:uid="{00000000-0005-0000-0000-000004010000}"/>
    <cellStyle name="Вывод 3 2 2 2 2" xfId="1445" xr:uid="{2B952035-ACE5-4540-B763-EA27446BD6D5}"/>
    <cellStyle name="Вывод 3 2 2 2 2 2" xfId="3709" xr:uid="{D8F76853-136A-43FB-A054-5953123B843D}"/>
    <cellStyle name="Вывод 3 2 2 2 3" xfId="1320" xr:uid="{CB9CFF8B-88AA-4CCE-BC62-2261D6AC4D5B}"/>
    <cellStyle name="Вывод 3 2 2 2 3 2" xfId="3589" xr:uid="{20D46956-59B4-4A76-A45F-9CA2EC7DA42B}"/>
    <cellStyle name="Вывод 3 2 2 2 4" xfId="840" xr:uid="{E5BA4D2A-71F1-4000-A6FF-25F52F9F2067}"/>
    <cellStyle name="Вывод 3 2 2 2 4 2" xfId="3111" xr:uid="{970AFD40-3B2E-44A2-91F9-FEF2E8BCCA14}"/>
    <cellStyle name="Вывод 3 2 2 2 5" xfId="2192" xr:uid="{7C07AAD1-EAEB-4519-B5D3-F14A741C16E0}"/>
    <cellStyle name="Вывод 3 2 2 2 5 2" xfId="4454" xr:uid="{2A09F4CA-9015-4CCA-AB13-BA8708BEB647}"/>
    <cellStyle name="Вывод 3 2 2 2 6" xfId="2527" xr:uid="{5BE2FC21-97F9-4C1E-AC4D-FFBEBD0BA6D7}"/>
    <cellStyle name="Вывод 3 2 2 3" xfId="331" xr:uid="{00000000-0005-0000-0000-000005010000}"/>
    <cellStyle name="Вывод 3 2 2 3 2" xfId="1521" xr:uid="{EA5E05CE-D6D6-4C7E-821B-2D7EEC78CB28}"/>
    <cellStyle name="Вывод 3 2 2 3 2 2" xfId="3785" xr:uid="{C0F7C884-A92C-40E8-BFFD-3AB017CC30A2}"/>
    <cellStyle name="Вывод 3 2 2 3 3" xfId="1694" xr:uid="{39A41E7B-124E-4203-B793-380F64AAE86E}"/>
    <cellStyle name="Вывод 3 2 2 3 3 2" xfId="3958" xr:uid="{C62D2D11-0F1B-4893-955C-3D540A00E93A}"/>
    <cellStyle name="Вывод 3 2 2 3 4" xfId="920" xr:uid="{3E8D5EB0-D116-4967-89EA-7C564B5BA1B6}"/>
    <cellStyle name="Вывод 3 2 2 3 4 2" xfId="3191" xr:uid="{78FBAA48-86A6-4925-908C-AD7A6E1FFD6B}"/>
    <cellStyle name="Вывод 3 2 2 3 5" xfId="2172" xr:uid="{3505E932-A789-493A-AD60-D9383B146A87}"/>
    <cellStyle name="Вывод 3 2 2 3 5 2" xfId="4435" xr:uid="{8DD49D54-1C4F-40B2-93BF-541177135A63}"/>
    <cellStyle name="Вывод 3 2 2 3 6" xfId="2602" xr:uid="{BEB300A7-4AB7-451C-9808-05B3E7345B1D}"/>
    <cellStyle name="Вывод 3 2 2 4" xfId="411" xr:uid="{00000000-0005-0000-0000-000006010000}"/>
    <cellStyle name="Вывод 3 2 2 4 2" xfId="1774" xr:uid="{AB47ACA6-3438-4096-B5D4-F2AE0A5C1EAA}"/>
    <cellStyle name="Вывод 3 2 2 4 2 2" xfId="4038" xr:uid="{C77374B9-234D-4D10-8724-8C3BB9BA0377}"/>
    <cellStyle name="Вывод 3 2 2 4 3" xfId="1000" xr:uid="{733FFA75-8A37-4FA7-8623-A7FC3A725084}"/>
    <cellStyle name="Вывод 3 2 2 4 3 2" xfId="3271" xr:uid="{39F4AA38-7C93-47B1-A080-86BEFDE2C5D1}"/>
    <cellStyle name="Вывод 3 2 2 4 4" xfId="2687" xr:uid="{D75D5D5B-F7DD-436C-A064-82C44E958574}"/>
    <cellStyle name="Вывод 3 2 2 5" xfId="532" xr:uid="{00000000-0005-0000-0000-000007010000}"/>
    <cellStyle name="Вывод 3 2 2 5 2" xfId="1895" xr:uid="{CCC586F8-31FF-4CBB-BACA-EB365BF633A1}"/>
    <cellStyle name="Вывод 3 2 2 5 2 2" xfId="4159" xr:uid="{56883A68-35BE-4D20-91B9-2950A2012898}"/>
    <cellStyle name="Вывод 3 2 2 5 3" xfId="1121" xr:uid="{B732E746-89F5-4FDD-A69A-54FFA8467B82}"/>
    <cellStyle name="Вывод 3 2 2 5 3 2" xfId="3392" xr:uid="{C2F890D5-2FB0-4F1C-928C-5268CB512DE8}"/>
    <cellStyle name="Вывод 3 2 2 5 4" xfId="2808" xr:uid="{AB4C0CF5-2724-4429-A169-BD4CE943D6EA}"/>
    <cellStyle name="Вывод 3 2 2 6" xfId="608" xr:uid="{00000000-0005-0000-0000-000008010000}"/>
    <cellStyle name="Вывод 3 2 2 6 2" xfId="1971" xr:uid="{97645A81-4603-499B-831C-AB87002E4EB1}"/>
    <cellStyle name="Вывод 3 2 2 6 2 2" xfId="4235" xr:uid="{F0645DA7-7BB4-42FA-B731-3A955586E321}"/>
    <cellStyle name="Вывод 3 2 2 6 3" xfId="1197" xr:uid="{D933B716-730E-4F95-A2F6-DAC13DE9D9D8}"/>
    <cellStyle name="Вывод 3 2 2 6 3 2" xfId="3468" xr:uid="{9DE648A2-A754-4298-84E4-A6B6F81DF011}"/>
    <cellStyle name="Вывод 3 2 2 6 4" xfId="2884" xr:uid="{A74165DE-6DBF-4033-AA81-81440A39AB32}"/>
    <cellStyle name="Вывод 3 2 2 7" xfId="465" xr:uid="{00000000-0005-0000-0000-000009010000}"/>
    <cellStyle name="Вывод 3 2 2 7 2" xfId="1828" xr:uid="{892068B2-58A5-4B0D-AEDB-438E8ED766DD}"/>
    <cellStyle name="Вывод 3 2 2 7 2 2" xfId="4092" xr:uid="{30285967-A0D7-4416-9ECE-1F2CE4C2B1D3}"/>
    <cellStyle name="Вывод 3 2 2 7 3" xfId="1054" xr:uid="{24B3E3FD-C446-4FEE-8983-40D00E8AE6A4}"/>
    <cellStyle name="Вывод 3 2 2 7 3 2" xfId="3325" xr:uid="{DAD13E16-6B77-4AAB-9233-4B8FA752DFB1}"/>
    <cellStyle name="Вывод 3 2 2 7 4" xfId="2741" xr:uid="{4FFDF5AC-1485-40E0-9595-48C062BFB85E}"/>
    <cellStyle name="Вывод 3 2 2 8" xfId="751" xr:uid="{00000000-0005-0000-0000-00000A010000}"/>
    <cellStyle name="Вывод 3 2 2 8 2" xfId="2114" xr:uid="{58DA8712-562B-477F-9645-69D5A2E3176F}"/>
    <cellStyle name="Вывод 3 2 2 8 2 2" xfId="4378" xr:uid="{A9D13697-ED9A-4632-80D3-B4B7B658054E}"/>
    <cellStyle name="Вывод 3 2 2 8 3" xfId="3027" xr:uid="{D164C878-192C-4B53-8CA2-7AD0E7679D3F}"/>
    <cellStyle name="Вывод 3 2 2 9" xfId="1561" xr:uid="{91E0F521-91A2-43A8-9637-AF734FD1A492}"/>
    <cellStyle name="Вывод 3 2 2 9 2" xfId="3825" xr:uid="{8CBB73A6-1E1F-4851-B0D7-8D33E555AC85}"/>
    <cellStyle name="Вывод 3 2 3" xfId="191" xr:uid="{00000000-0005-0000-0000-00000B010000}"/>
    <cellStyle name="Вывод 3 2 3 10" xfId="2182" xr:uid="{1C778C43-80DE-4A15-B0CF-DC82BFE6E7E9}"/>
    <cellStyle name="Вывод 3 2 3 10 2" xfId="4445" xr:uid="{57D81F0B-B151-4784-8AEB-A4C21FB792C5}"/>
    <cellStyle name="Вывод 3 2 3 11" xfId="2457" xr:uid="{3D5D2BD1-88AB-4EB3-9E74-BD6817E16C88}"/>
    <cellStyle name="Вывод 3 2 3 2" xfId="266" xr:uid="{00000000-0005-0000-0000-00000C010000}"/>
    <cellStyle name="Вывод 3 2 3 2 2" xfId="1460" xr:uid="{61B7586C-0D45-48BD-8943-92F98731419B}"/>
    <cellStyle name="Вывод 3 2 3 2 2 2" xfId="3724" xr:uid="{727E6666-85EA-481A-9200-0E64EB8180E7}"/>
    <cellStyle name="Вывод 3 2 3 2 3" xfId="1586" xr:uid="{0B1CFCD2-C9E5-4B2E-9BC6-574D3F82F902}"/>
    <cellStyle name="Вывод 3 2 3 2 3 2" xfId="3850" xr:uid="{AD67AC60-6B16-40A8-903C-432FD694E3FD}"/>
    <cellStyle name="Вывод 3 2 3 2 4" xfId="855" xr:uid="{7FE80599-ED1B-424F-AB2D-8F2C979A575C}"/>
    <cellStyle name="Вывод 3 2 3 2 4 2" xfId="3126" xr:uid="{CCE3EFFD-C7CB-4D13-8A92-1D2EA0139FBB}"/>
    <cellStyle name="Вывод 3 2 3 2 5" xfId="2317" xr:uid="{EA0600F0-48B1-47A8-8E48-C23B234084B7}"/>
    <cellStyle name="Вывод 3 2 3 2 5 2" xfId="4575" xr:uid="{649DD035-C06A-4C2D-861C-2CC410F8466E}"/>
    <cellStyle name="Вывод 3 2 3 2 6" xfId="2542" xr:uid="{E4BCF5F4-EB08-49DB-B8C8-147BA6124584}"/>
    <cellStyle name="Вывод 3 2 3 3" xfId="346" xr:uid="{00000000-0005-0000-0000-00000D010000}"/>
    <cellStyle name="Вывод 3 2 3 3 2" xfId="1536" xr:uid="{8E1373EE-0B48-4C75-B7C2-219D50402BE5}"/>
    <cellStyle name="Вывод 3 2 3 3 2 2" xfId="3800" xr:uid="{1627064C-C567-479A-9768-251420FAE48F}"/>
    <cellStyle name="Вывод 3 2 3 3 3" xfId="1709" xr:uid="{2D409C39-71BF-477E-A928-BB788CECE91D}"/>
    <cellStyle name="Вывод 3 2 3 3 3 2" xfId="3973" xr:uid="{53356D57-FEAC-4BB9-BAE9-1A87086ED35F}"/>
    <cellStyle name="Вывод 3 2 3 3 4" xfId="935" xr:uid="{B7F8068F-DD3A-4A64-8AA4-CE64D1F0DCA4}"/>
    <cellStyle name="Вывод 3 2 3 3 4 2" xfId="3206" xr:uid="{EBF73BA9-F968-410D-99D7-2AE16F6F67D6}"/>
    <cellStyle name="Вывод 3 2 3 3 5" xfId="2158" xr:uid="{615C1CE6-7119-472A-B911-C48AFA136279}"/>
    <cellStyle name="Вывод 3 2 3 3 5 2" xfId="4421" xr:uid="{C9C57903-CF19-4491-9467-8DEAC087D55E}"/>
    <cellStyle name="Вывод 3 2 3 3 6" xfId="2617" xr:uid="{44235D16-54A8-4027-920C-09E1834FE228}"/>
    <cellStyle name="Вывод 3 2 3 4" xfId="426" xr:uid="{00000000-0005-0000-0000-00000E010000}"/>
    <cellStyle name="Вывод 3 2 3 4 2" xfId="1789" xr:uid="{D7D40E25-8C2C-4AD4-AF96-C1BBE342E296}"/>
    <cellStyle name="Вывод 3 2 3 4 2 2" xfId="4053" xr:uid="{8211FFE7-22AF-4582-A457-E83C9A1005D1}"/>
    <cellStyle name="Вывод 3 2 3 4 3" xfId="1015" xr:uid="{AEBC77F2-3365-467C-878D-36CB323FB2F3}"/>
    <cellStyle name="Вывод 3 2 3 4 3 2" xfId="3286" xr:uid="{9A880773-72CF-42CD-ABBD-1432AA1AEA47}"/>
    <cellStyle name="Вывод 3 2 3 4 4" xfId="2702" xr:uid="{0562FABE-0BB1-475D-B647-B588A1D536BE}"/>
    <cellStyle name="Вывод 3 2 3 5" xfId="547" xr:uid="{00000000-0005-0000-0000-00000F010000}"/>
    <cellStyle name="Вывод 3 2 3 5 2" xfId="1910" xr:uid="{E3427C6D-827D-4D99-A2E8-8343B2684EC7}"/>
    <cellStyle name="Вывод 3 2 3 5 2 2" xfId="4174" xr:uid="{138E433C-CD41-400B-963F-F1D4491425B5}"/>
    <cellStyle name="Вывод 3 2 3 5 3" xfId="1136" xr:uid="{DFF18056-A370-451A-BE57-E58103B1EB40}"/>
    <cellStyle name="Вывод 3 2 3 5 3 2" xfId="3407" xr:uid="{B1DF3EE2-F419-474C-B27D-5F4F398CAD57}"/>
    <cellStyle name="Вывод 3 2 3 5 4" xfId="2823" xr:uid="{0929BB49-0289-4EE7-84BC-1686D6D80372}"/>
    <cellStyle name="Вывод 3 2 3 6" xfId="623" xr:uid="{00000000-0005-0000-0000-000010010000}"/>
    <cellStyle name="Вывод 3 2 3 6 2" xfId="1986" xr:uid="{B79567A2-3F36-40A7-BEC9-248D224F8EB6}"/>
    <cellStyle name="Вывод 3 2 3 6 2 2" xfId="4250" xr:uid="{12C234F6-F319-40D0-96AF-AEBC1E60291D}"/>
    <cellStyle name="Вывод 3 2 3 6 3" xfId="1212" xr:uid="{063F228A-2C17-4ADC-913C-1E058F3D733C}"/>
    <cellStyle name="Вывод 3 2 3 6 3 2" xfId="3483" xr:uid="{C330223C-2C47-4BF4-AFB8-C0FACA493C52}"/>
    <cellStyle name="Вывод 3 2 3 6 4" xfId="2899" xr:uid="{BF71C146-F7C1-471C-B3A0-2EC017EF0E3C}"/>
    <cellStyle name="Вывод 3 2 3 7" xfId="691" xr:uid="{00000000-0005-0000-0000-000011010000}"/>
    <cellStyle name="Вывод 3 2 3 7 2" xfId="2054" xr:uid="{7E1C297E-F522-4AE3-9C40-E54CF3771C88}"/>
    <cellStyle name="Вывод 3 2 3 7 2 2" xfId="4318" xr:uid="{7FF5BE9B-4BA7-4ECB-9752-DE8E030AE3F0}"/>
    <cellStyle name="Вывод 3 2 3 7 3" xfId="1280" xr:uid="{0961F58F-3577-43FE-872D-8CE2031B53CB}"/>
    <cellStyle name="Вывод 3 2 3 7 3 2" xfId="3551" xr:uid="{7E7514DC-2E3B-4CCA-A632-3E3073B59F4D}"/>
    <cellStyle name="Вывод 3 2 3 7 4" xfId="2967" xr:uid="{8BB7B3D4-00AB-4E24-AF0E-413B113264FB}"/>
    <cellStyle name="Вывод 3 2 3 8" xfId="766" xr:uid="{00000000-0005-0000-0000-000012010000}"/>
    <cellStyle name="Вывод 3 2 3 8 2" xfId="2129" xr:uid="{A2548F1C-F159-44DA-91C7-A2145420CA9C}"/>
    <cellStyle name="Вывод 3 2 3 8 2 2" xfId="4393" xr:uid="{5D25B759-F923-47DE-B69E-40599FB87F7B}"/>
    <cellStyle name="Вывод 3 2 3 8 3" xfId="3042" xr:uid="{AABCA360-59B1-4392-AA64-96E2FB9EEE1F}"/>
    <cellStyle name="Вывод 3 2 3 9" xfId="1602" xr:uid="{850BDAFF-B89D-431A-9A32-1FA5FECACC29}"/>
    <cellStyle name="Вывод 3 2 3 9 2" xfId="3866" xr:uid="{0DF5D5A9-DF0B-45AA-B8A5-B6EC5282D094}"/>
    <cellStyle name="Вывод 3 2 4" xfId="206" xr:uid="{00000000-0005-0000-0000-000013010000}"/>
    <cellStyle name="Вывод 3 2 4 10" xfId="2274" xr:uid="{65CDA0D9-4F58-4F33-8F7A-0D338999740C}"/>
    <cellStyle name="Вывод 3 2 4 10 2" xfId="4533" xr:uid="{45666C8A-CB99-4E66-BF6F-34A5CD49C9EF}"/>
    <cellStyle name="Вывод 3 2 4 11" xfId="2472" xr:uid="{6B1203E3-8749-4757-845E-AFE8AB589FFE}"/>
    <cellStyle name="Вывод 3 2 4 2" xfId="281" xr:uid="{00000000-0005-0000-0000-000014010000}"/>
    <cellStyle name="Вывод 3 2 4 2 2" xfId="1475" xr:uid="{43836881-B857-4DEB-8324-9E1CEF13B701}"/>
    <cellStyle name="Вывод 3 2 4 2 2 2" xfId="3739" xr:uid="{978AA35A-778B-4115-97B1-7AC83FE8D875}"/>
    <cellStyle name="Вывод 3 2 4 2 3" xfId="1375" xr:uid="{BB61E3D8-B67B-4C85-85FD-E56714A42032}"/>
    <cellStyle name="Вывод 3 2 4 2 3 2" xfId="3641" xr:uid="{1767CB87-C200-4798-B379-C9E4F03412D4}"/>
    <cellStyle name="Вывод 3 2 4 2 4" xfId="870" xr:uid="{03E8C487-9591-4DFE-AB6E-8F255A71C613}"/>
    <cellStyle name="Вывод 3 2 4 2 4 2" xfId="3141" xr:uid="{1D5811B1-2B87-4954-BCA0-5C75BF2A6157}"/>
    <cellStyle name="Вывод 3 2 4 2 5" xfId="2362" xr:uid="{18CCB39B-897A-4810-A7AA-A04A1DD3EB6F}"/>
    <cellStyle name="Вывод 3 2 4 2 5 2" xfId="4620" xr:uid="{846221D5-A5D3-42D7-A2A0-7D4C49932D8C}"/>
    <cellStyle name="Вывод 3 2 4 2 6" xfId="2557" xr:uid="{7D43D843-EE3C-4F02-B4E1-3D2C9F54510B}"/>
    <cellStyle name="Вывод 3 2 4 3" xfId="361" xr:uid="{00000000-0005-0000-0000-000015010000}"/>
    <cellStyle name="Вывод 3 2 4 3 2" xfId="1551" xr:uid="{B523BD0A-F1C8-48D8-918A-0DD64B6498AB}"/>
    <cellStyle name="Вывод 3 2 4 3 2 2" xfId="3815" xr:uid="{04691316-2175-4F4E-9C14-590A96C1AD67}"/>
    <cellStyle name="Вывод 3 2 4 3 3" xfId="1724" xr:uid="{2A92F0AA-1257-4683-B5AA-E9C28C39C87E}"/>
    <cellStyle name="Вывод 3 2 4 3 3 2" xfId="3988" xr:uid="{FC606AD1-1ACB-4332-99CD-3210E78A332A}"/>
    <cellStyle name="Вывод 3 2 4 3 4" xfId="950" xr:uid="{C2D29A30-30F9-450B-834F-023640878BE3}"/>
    <cellStyle name="Вывод 3 2 4 3 4 2" xfId="3221" xr:uid="{CFF4BF78-2C69-45BD-96C6-30B92E7EAEC1}"/>
    <cellStyle name="Вывод 3 2 4 3 5" xfId="2393" xr:uid="{4CC1B1E4-534A-4D5D-BC32-2E78EED33D9E}"/>
    <cellStyle name="Вывод 3 2 4 3 5 2" xfId="4651" xr:uid="{77449210-3D95-4E0B-87EB-9941601E625F}"/>
    <cellStyle name="Вывод 3 2 4 3 6" xfId="2632" xr:uid="{93DA6473-6CB0-4ACE-AF56-6F343DE32F32}"/>
    <cellStyle name="Вывод 3 2 4 4" xfId="441" xr:uid="{00000000-0005-0000-0000-000016010000}"/>
    <cellStyle name="Вывод 3 2 4 4 2" xfId="1804" xr:uid="{7D336FA2-A72F-4E99-BA25-3EB52E81FC0A}"/>
    <cellStyle name="Вывод 3 2 4 4 2 2" xfId="4068" xr:uid="{12DE4CF2-C382-4ED0-8421-D6D29B63E797}"/>
    <cellStyle name="Вывод 3 2 4 4 3" xfId="1030" xr:uid="{5DE9643E-7F4B-4AC7-8278-3AB43CF0343A}"/>
    <cellStyle name="Вывод 3 2 4 4 3 2" xfId="3301" xr:uid="{FB4C1B8F-1584-43DE-9701-88228840C95D}"/>
    <cellStyle name="Вывод 3 2 4 4 4" xfId="2717" xr:uid="{623D56F5-37F8-4914-B3CA-A848E82B2A0A}"/>
    <cellStyle name="Вывод 3 2 4 5" xfId="562" xr:uid="{00000000-0005-0000-0000-000017010000}"/>
    <cellStyle name="Вывод 3 2 4 5 2" xfId="1925" xr:uid="{7F9BCAD8-EF07-42CA-AA40-881485602B17}"/>
    <cellStyle name="Вывод 3 2 4 5 2 2" xfId="4189" xr:uid="{811B24F4-5413-4AB8-A492-5F94A48AAAA0}"/>
    <cellStyle name="Вывод 3 2 4 5 3" xfId="1151" xr:uid="{BC2B4716-2E41-4EF8-ABD4-9DAFF07F825A}"/>
    <cellStyle name="Вывод 3 2 4 5 3 2" xfId="3422" xr:uid="{29477DC5-72E7-42AE-907A-28E2BE06F904}"/>
    <cellStyle name="Вывод 3 2 4 5 4" xfId="2838" xr:uid="{C0E6C97B-EA7D-4818-8B1B-68E8B43D8A45}"/>
    <cellStyle name="Вывод 3 2 4 6" xfId="638" xr:uid="{00000000-0005-0000-0000-000018010000}"/>
    <cellStyle name="Вывод 3 2 4 6 2" xfId="2001" xr:uid="{F61D810D-293D-4CDB-90D6-BB32276D256E}"/>
    <cellStyle name="Вывод 3 2 4 6 2 2" xfId="4265" xr:uid="{993E8C2F-227D-4DC5-8A74-5D745037E7A7}"/>
    <cellStyle name="Вывод 3 2 4 6 3" xfId="1227" xr:uid="{39E1D8C5-3E85-45BA-BFF2-74F2E1A44F0C}"/>
    <cellStyle name="Вывод 3 2 4 6 3 2" xfId="3498" xr:uid="{34163D24-822F-4979-A7A3-93BD7467F35D}"/>
    <cellStyle name="Вывод 3 2 4 6 4" xfId="2914" xr:uid="{E0486DD9-9978-4F47-840C-D31D9DA15752}"/>
    <cellStyle name="Вывод 3 2 4 7" xfId="706" xr:uid="{00000000-0005-0000-0000-000019010000}"/>
    <cellStyle name="Вывод 3 2 4 7 2" xfId="2069" xr:uid="{7EC2CC3C-F97A-4DE5-81D3-7D71581DC983}"/>
    <cellStyle name="Вывод 3 2 4 7 2 2" xfId="4333" xr:uid="{12311020-A1A3-4921-B2AD-05B0B86A70AC}"/>
    <cellStyle name="Вывод 3 2 4 7 3" xfId="1295" xr:uid="{17C53600-C6E4-4F2F-9791-C22DCF491FC2}"/>
    <cellStyle name="Вывод 3 2 4 7 3 2" xfId="3566" xr:uid="{92614447-D36B-476A-8FC3-82549D06CE7C}"/>
    <cellStyle name="Вывод 3 2 4 7 4" xfId="2982" xr:uid="{87EC0B52-AF8C-414D-866C-B9EF14F8B053}"/>
    <cellStyle name="Вывод 3 2 4 8" xfId="781" xr:uid="{00000000-0005-0000-0000-00001A010000}"/>
    <cellStyle name="Вывод 3 2 4 8 2" xfId="2144" xr:uid="{EA18C545-C45D-4851-8CCE-AEC7EEC71CD1}"/>
    <cellStyle name="Вывод 3 2 4 8 2 2" xfId="4408" xr:uid="{EEF0C0A5-791D-461E-A4A6-923593682EEA}"/>
    <cellStyle name="Вывод 3 2 4 8 3" xfId="3057" xr:uid="{AF0DC401-879F-4B0C-87D5-8BC33ACA7758}"/>
    <cellStyle name="Вывод 3 2 4 9" xfId="1329" xr:uid="{CC4A505D-60CA-49BC-86BC-A20BDDCBDE9F}"/>
    <cellStyle name="Вывод 3 2 4 9 2" xfId="3598" xr:uid="{5F2144FA-DFDB-4422-A808-3034F2BF8A49}"/>
    <cellStyle name="Вывод 3 2 5" xfId="221" xr:uid="{00000000-0005-0000-0000-00001B010000}"/>
    <cellStyle name="Вывод 3 2 5 2" xfId="1415" xr:uid="{03DB2A44-FAAC-4445-AA94-5E95EE15CFC9}"/>
    <cellStyle name="Вывод 3 2 5 2 2" xfId="3679" xr:uid="{37DBC8F0-0D41-4791-A57C-C68D9EF65ED8}"/>
    <cellStyle name="Вывод 3 2 5 3" xfId="1576" xr:uid="{9BD7F226-F3CE-4561-8DB4-7E71E2E467CB}"/>
    <cellStyle name="Вывод 3 2 5 3 2" xfId="3840" xr:uid="{BF3E5982-DF85-4AA3-811F-F25683F8C2DC}"/>
    <cellStyle name="Вывод 3 2 5 4" xfId="810" xr:uid="{35CFD48C-23CD-4A6A-8052-EBD1BDE6A2A1}"/>
    <cellStyle name="Вывод 3 2 5 4 2" xfId="3081" xr:uid="{D8E17D31-92FD-4EEC-8671-029A2BDB9DDE}"/>
    <cellStyle name="Вывод 3 2 5 5" xfId="2306" xr:uid="{09DE384D-DE80-4BCB-B8C0-7CA2D58AA9B5}"/>
    <cellStyle name="Вывод 3 2 5 5 2" xfId="4564" xr:uid="{F2E0EC11-939A-434B-93B3-972E60809615}"/>
    <cellStyle name="Вывод 3 2 5 6" xfId="2497" xr:uid="{78F9F34C-F5A4-447D-9EF6-2B88691E52D0}"/>
    <cellStyle name="Вывод 3 2 6" xfId="301" xr:uid="{00000000-0005-0000-0000-00001C010000}"/>
    <cellStyle name="Вывод 3 2 6 2" xfId="1491" xr:uid="{088B6B3D-CC3F-4B7B-B18C-6A644DDAA121}"/>
    <cellStyle name="Вывод 3 2 6 2 2" xfId="3755" xr:uid="{DDDB4760-3365-4D02-8191-9C90411FD1F2}"/>
    <cellStyle name="Вывод 3 2 6 3" xfId="1373" xr:uid="{9374230A-6645-4351-8873-BFE905C0DDA8}"/>
    <cellStyle name="Вывод 3 2 6 3 2" xfId="3639" xr:uid="{EA5FD371-790E-44E1-BA59-C451D5985636}"/>
    <cellStyle name="Вывод 3 2 6 4" xfId="890" xr:uid="{4307F582-E56A-40AA-92CB-6C36BE2F9A4E}"/>
    <cellStyle name="Вывод 3 2 6 4 2" xfId="3161" xr:uid="{90E266D4-F7B8-40A7-9F64-899C3E16625E}"/>
    <cellStyle name="Вывод 3 2 6 5" xfId="2225" xr:uid="{9B0AD045-22D7-48DF-873B-5217DEFD856B}"/>
    <cellStyle name="Вывод 3 2 6 5 2" xfId="4486" xr:uid="{2777232E-AA38-45A5-ACBF-FF954F95AC5A}"/>
    <cellStyle name="Вывод 3 2 6 6" xfId="2572" xr:uid="{9F7D6311-1DF3-4EAF-9764-DDE616DE700C}"/>
    <cellStyle name="Вывод 3 2 7" xfId="381" xr:uid="{00000000-0005-0000-0000-00001D010000}"/>
    <cellStyle name="Вывод 3 2 7 2" xfId="1744" xr:uid="{05EACB88-B09C-40EE-B369-3B5EB6CD5D66}"/>
    <cellStyle name="Вывод 3 2 7 2 2" xfId="4008" xr:uid="{BFE53860-8E74-47C9-A8B4-53186FDA095D}"/>
    <cellStyle name="Вывод 3 2 7 3" xfId="970" xr:uid="{E6A566EC-1F11-49F7-82F5-23170E730BB3}"/>
    <cellStyle name="Вывод 3 2 7 3 2" xfId="3241" xr:uid="{A121658B-3EA2-420A-888A-8F3AE11298A8}"/>
    <cellStyle name="Вывод 3 2 7 4" xfId="2657" xr:uid="{0DB4FF2E-0302-4317-B811-370A6201794F}"/>
    <cellStyle name="Вывод 3 2 8" xfId="502" xr:uid="{00000000-0005-0000-0000-00001E010000}"/>
    <cellStyle name="Вывод 3 2 8 2" xfId="1865" xr:uid="{A45ABFEB-C355-405A-A2AF-3C330F235C85}"/>
    <cellStyle name="Вывод 3 2 8 2 2" xfId="4129" xr:uid="{131C5171-A547-40A0-A57F-045115AC2807}"/>
    <cellStyle name="Вывод 3 2 8 3" xfId="1091" xr:uid="{B3EAFFFA-42EC-45DC-A4D4-FC2EE32DACAE}"/>
    <cellStyle name="Вывод 3 2 8 3 2" xfId="3362" xr:uid="{5CF713BC-8280-447A-A4D7-5BC6C31B0A1F}"/>
    <cellStyle name="Вывод 3 2 8 4" xfId="2778" xr:uid="{DCB23F27-401D-40F4-97FC-640A93A4D39E}"/>
    <cellStyle name="Вывод 3 2 9" xfId="578" xr:uid="{00000000-0005-0000-0000-00001F010000}"/>
    <cellStyle name="Вывод 3 2 9 2" xfId="1941" xr:uid="{C93AEA44-136A-4F95-A50D-26D111994E1B}"/>
    <cellStyle name="Вывод 3 2 9 2 2" xfId="4205" xr:uid="{E4AD6453-6707-47A4-A0EF-D85615596A28}"/>
    <cellStyle name="Вывод 3 2 9 3" xfId="1167" xr:uid="{56BEC66B-E687-494A-BEB9-8AC57EE7DE56}"/>
    <cellStyle name="Вывод 3 2 9 3 2" xfId="3438" xr:uid="{5D052746-5C79-49F3-BEE4-8BAA135924D6}"/>
    <cellStyle name="Вывод 3 2 9 4" xfId="2854" xr:uid="{2A6FAE1F-8512-4F31-8EB5-4837FA095B3A}"/>
    <cellStyle name="Вывод 3 3" xfId="166" xr:uid="{00000000-0005-0000-0000-000020010000}"/>
    <cellStyle name="Вывод 3 3 10" xfId="2194" xr:uid="{A5DC4C1F-7EA6-43C2-AFAB-1228E205C652}"/>
    <cellStyle name="Вывод 3 3 10 2" xfId="4456" xr:uid="{C67F0BDC-28CD-4B31-98A4-DB7EE8E3340D}"/>
    <cellStyle name="Вывод 3 3 11" xfId="2432" xr:uid="{67262BEB-98BB-4A09-B028-7F8076828892}"/>
    <cellStyle name="Вывод 3 3 2" xfId="241" xr:uid="{00000000-0005-0000-0000-000021010000}"/>
    <cellStyle name="Вывод 3 3 2 2" xfId="1435" xr:uid="{05490A7E-F67E-45BB-8870-4A5717F5CAA4}"/>
    <cellStyle name="Вывод 3 3 2 2 2" xfId="3699" xr:uid="{AD998948-99FD-4399-9933-8FD83D9D1AA3}"/>
    <cellStyle name="Вывод 3 3 2 3" xfId="1640" xr:uid="{29D66137-2CBA-44B6-89FD-4C3FA5E2D2A5}"/>
    <cellStyle name="Вывод 3 3 2 3 2" xfId="3904" xr:uid="{2617C8F3-7438-4C61-BBFE-0D40BC7C2E80}"/>
    <cellStyle name="Вывод 3 3 2 4" xfId="830" xr:uid="{8ED6290B-86C7-44FD-80D9-909D3BDA3FA7}"/>
    <cellStyle name="Вывод 3 3 2 4 2" xfId="3101" xr:uid="{20143CAF-5918-4A77-BFF4-AA1223DADAAE}"/>
    <cellStyle name="Вывод 3 3 2 5" xfId="2383" xr:uid="{B515AE85-0721-4BCD-9436-A8590E0A1BE7}"/>
    <cellStyle name="Вывод 3 3 2 5 2" xfId="4641" xr:uid="{F94CF6FB-F89A-4B39-AF35-FAF816969B24}"/>
    <cellStyle name="Вывод 3 3 2 6" xfId="2517" xr:uid="{D245BF54-EACD-4B4F-AF56-CE097E2BE983}"/>
    <cellStyle name="Вывод 3 3 3" xfId="321" xr:uid="{00000000-0005-0000-0000-000022010000}"/>
    <cellStyle name="Вывод 3 3 3 2" xfId="1511" xr:uid="{AAD7D4C4-F4C6-4DFC-94B6-98B82C0DAB11}"/>
    <cellStyle name="Вывод 3 3 3 2 2" xfId="3775" xr:uid="{EAD34EBD-E3A5-4A4B-9D2A-EE1A22954DBD}"/>
    <cellStyle name="Вывод 3 3 3 3" xfId="1684" xr:uid="{BDF93CE1-45B3-437D-ACC7-CA4F9961105B}"/>
    <cellStyle name="Вывод 3 3 3 3 2" xfId="3948" xr:uid="{8D78FACF-E6B9-48A3-91C4-A1507FF56E75}"/>
    <cellStyle name="Вывод 3 3 3 4" xfId="910" xr:uid="{8A0F95F5-08E7-461B-B61C-230DB22C36CD}"/>
    <cellStyle name="Вывод 3 3 3 4 2" xfId="3181" xr:uid="{9C878FDD-4AFC-417C-BBB8-555C96EE6D5C}"/>
    <cellStyle name="Вывод 3 3 3 5" xfId="2304" xr:uid="{39926DA7-A9CA-406D-9F7C-39F591E20C87}"/>
    <cellStyle name="Вывод 3 3 3 5 2" xfId="4562" xr:uid="{5721925E-FABC-46B4-AC7E-82F10DCD5D9D}"/>
    <cellStyle name="Вывод 3 3 3 6" xfId="2592" xr:uid="{3D38A2FD-9012-47F9-98E6-DEA43D8D635D}"/>
    <cellStyle name="Вывод 3 3 4" xfId="401" xr:uid="{00000000-0005-0000-0000-000023010000}"/>
    <cellStyle name="Вывод 3 3 4 2" xfId="1764" xr:uid="{5BB4D0D0-D3A3-4FF3-AF05-4CB219E84779}"/>
    <cellStyle name="Вывод 3 3 4 2 2" xfId="4028" xr:uid="{7D67BC55-85F1-48ED-86EC-3486496DD56F}"/>
    <cellStyle name="Вывод 3 3 4 3" xfId="990" xr:uid="{546B6BBE-8810-4097-A894-1C7DA67E7A07}"/>
    <cellStyle name="Вывод 3 3 4 3 2" xfId="3261" xr:uid="{8DD1057F-C03D-42AC-B0A4-E34F0A3140FA}"/>
    <cellStyle name="Вывод 3 3 4 4" xfId="2677" xr:uid="{5D365253-D563-4FF4-854A-2B634CD15747}"/>
    <cellStyle name="Вывод 3 3 5" xfId="522" xr:uid="{00000000-0005-0000-0000-000024010000}"/>
    <cellStyle name="Вывод 3 3 5 2" xfId="1885" xr:uid="{6A828E8E-973B-46C3-B597-CA93E86806F6}"/>
    <cellStyle name="Вывод 3 3 5 2 2" xfId="4149" xr:uid="{339629D5-50C5-4925-BBBB-4BE2C6CA70F4}"/>
    <cellStyle name="Вывод 3 3 5 3" xfId="1111" xr:uid="{BB34F01A-6961-4449-9D6D-68890A8F231F}"/>
    <cellStyle name="Вывод 3 3 5 3 2" xfId="3382" xr:uid="{1BDDD45F-8290-49E4-A56B-9CE71FC47C56}"/>
    <cellStyle name="Вывод 3 3 5 4" xfId="2798" xr:uid="{37C6B945-E89A-4883-87F0-0C9356794EC3}"/>
    <cellStyle name="Вывод 3 3 6" xfId="598" xr:uid="{00000000-0005-0000-0000-000025010000}"/>
    <cellStyle name="Вывод 3 3 6 2" xfId="1961" xr:uid="{607A1951-1AA0-48C1-8145-06E769160B76}"/>
    <cellStyle name="Вывод 3 3 6 2 2" xfId="4225" xr:uid="{308EE0BC-CF38-4292-A074-55FF794AE6A7}"/>
    <cellStyle name="Вывод 3 3 6 3" xfId="1187" xr:uid="{0873804A-2A6F-4F30-920F-D59604D14F93}"/>
    <cellStyle name="Вывод 3 3 6 3 2" xfId="3458" xr:uid="{55C9AB5D-49F5-4C75-A399-BE7E1C34352C}"/>
    <cellStyle name="Вывод 3 3 6 4" xfId="2874" xr:uid="{2B6DF373-33CE-4C62-9C27-C4E419DB3398}"/>
    <cellStyle name="Вывод 3 3 7" xfId="472" xr:uid="{00000000-0005-0000-0000-000026010000}"/>
    <cellStyle name="Вывод 3 3 7 2" xfId="1835" xr:uid="{52A139BC-F01C-4E11-803F-CB1BA7E4ACE9}"/>
    <cellStyle name="Вывод 3 3 7 2 2" xfId="4099" xr:uid="{793A3D8A-2D94-4576-BD1D-883181CA1470}"/>
    <cellStyle name="Вывод 3 3 7 3" xfId="1061" xr:uid="{862928CE-062E-4807-9FAE-033098BC59F3}"/>
    <cellStyle name="Вывод 3 3 7 3 2" xfId="3332" xr:uid="{8D25E774-2C51-40AD-AFA8-F428274E879F}"/>
    <cellStyle name="Вывод 3 3 7 4" xfId="2748" xr:uid="{28D1438E-42B4-45B3-B461-3C26776A1629}"/>
    <cellStyle name="Вывод 3 3 8" xfId="741" xr:uid="{00000000-0005-0000-0000-000027010000}"/>
    <cellStyle name="Вывод 3 3 8 2" xfId="2104" xr:uid="{9B104D82-8E55-4C30-8690-DAC20C1FF6FC}"/>
    <cellStyle name="Вывод 3 3 8 2 2" xfId="4368" xr:uid="{3310AEF9-7F9D-4FAD-94F2-DE895E59DE8F}"/>
    <cellStyle name="Вывод 3 3 8 3" xfId="3017" xr:uid="{C0C50107-0337-4DEA-B43B-94FB74CBAEFC}"/>
    <cellStyle name="Вывод 3 3 9" xfId="1634" xr:uid="{16DBAADF-CA2C-497B-B738-80E251D3C9BF}"/>
    <cellStyle name="Вывод 3 3 9 2" xfId="3898" xr:uid="{620B0916-3DDB-43E8-B9E3-86493B615BD3}"/>
    <cellStyle name="Вывод 3 4" xfId="181" xr:uid="{00000000-0005-0000-0000-000028010000}"/>
    <cellStyle name="Вывод 3 4 10" xfId="2319" xr:uid="{353600F8-4B1D-46E8-8DCC-31B89C777ACC}"/>
    <cellStyle name="Вывод 3 4 10 2" xfId="4577" xr:uid="{28EEA914-D11E-4231-82FB-00111F8C0A52}"/>
    <cellStyle name="Вывод 3 4 11" xfId="2447" xr:uid="{D892CF6E-5699-4E60-B31F-4981B1A98559}"/>
    <cellStyle name="Вывод 3 4 2" xfId="256" xr:uid="{00000000-0005-0000-0000-000029010000}"/>
    <cellStyle name="Вывод 3 4 2 2" xfId="1450" xr:uid="{D8BBA1C8-3D2D-4454-A664-3EF893B27DA7}"/>
    <cellStyle name="Вывод 3 4 2 2 2" xfId="3714" xr:uid="{33963D32-2DBB-4402-A98A-E8B921F4362D}"/>
    <cellStyle name="Вывод 3 4 2 3" xfId="1368" xr:uid="{5C859362-EA7E-4B75-B336-3DF053E16DAD}"/>
    <cellStyle name="Вывод 3 4 2 3 2" xfId="3634" xr:uid="{9767A241-39EC-4EC7-BE19-E183ED42FB54}"/>
    <cellStyle name="Вывод 3 4 2 4" xfId="845" xr:uid="{0CEAFC67-AAAC-45EE-B6D0-4BA80DAE1F02}"/>
    <cellStyle name="Вывод 3 4 2 4 2" xfId="3116" xr:uid="{91CA7F6B-CEA4-4D51-81F7-1FEEFC37987E}"/>
    <cellStyle name="Вывод 3 4 2 5" xfId="2206" xr:uid="{1603CB4E-8460-455F-B94F-86C8C8054902}"/>
    <cellStyle name="Вывод 3 4 2 5 2" xfId="4467" xr:uid="{3DCD57F3-9A17-4ECD-B613-98C506ABD8E7}"/>
    <cellStyle name="Вывод 3 4 2 6" xfId="2532" xr:uid="{9AB37842-D8FF-4E1B-B162-BD50AB328C21}"/>
    <cellStyle name="Вывод 3 4 3" xfId="336" xr:uid="{00000000-0005-0000-0000-00002A010000}"/>
    <cellStyle name="Вывод 3 4 3 2" xfId="1526" xr:uid="{CEF485CB-B1C1-4D9B-AC32-DCBA0F0D1FA4}"/>
    <cellStyle name="Вывод 3 4 3 2 2" xfId="3790" xr:uid="{280D26D3-86EF-40FE-8D49-91329278B2C7}"/>
    <cellStyle name="Вывод 3 4 3 3" xfId="1699" xr:uid="{3DE28F53-5A9D-4B14-AE13-F193BAC7C9EC}"/>
    <cellStyle name="Вывод 3 4 3 3 2" xfId="3963" xr:uid="{362DCC85-63AC-4E85-AE28-9F80B9C5FA0D}"/>
    <cellStyle name="Вывод 3 4 3 4" xfId="925" xr:uid="{5355E76B-4354-413D-A56D-814838856263}"/>
    <cellStyle name="Вывод 3 4 3 4 2" xfId="3196" xr:uid="{73B46631-312D-4ED4-9151-31736CD1CA6C}"/>
    <cellStyle name="Вывод 3 4 3 5" xfId="2168" xr:uid="{EE430494-FF90-4910-956B-67D41B608370}"/>
    <cellStyle name="Вывод 3 4 3 5 2" xfId="4431" xr:uid="{CB89FCFF-8832-44E9-9C2A-B856EFFAA2E6}"/>
    <cellStyle name="Вывод 3 4 3 6" xfId="2607" xr:uid="{51D8A0A6-AB1E-4568-A57E-B3DAD7B6D086}"/>
    <cellStyle name="Вывод 3 4 4" xfId="416" xr:uid="{00000000-0005-0000-0000-00002B010000}"/>
    <cellStyle name="Вывод 3 4 4 2" xfId="1779" xr:uid="{25EA1771-2461-4841-87EB-ED242A4756E2}"/>
    <cellStyle name="Вывод 3 4 4 2 2" xfId="4043" xr:uid="{839DAA87-16C4-4D67-B769-8FDE86C946C6}"/>
    <cellStyle name="Вывод 3 4 4 3" xfId="1005" xr:uid="{58D881B0-78E4-4CED-B820-A9A91B8A8966}"/>
    <cellStyle name="Вывод 3 4 4 3 2" xfId="3276" xr:uid="{D078BA68-2C5C-44EB-9050-3153C9FA1B24}"/>
    <cellStyle name="Вывод 3 4 4 4" xfId="2692" xr:uid="{2829D1BB-C5F0-49C8-A102-182D9D283537}"/>
    <cellStyle name="Вывод 3 4 5" xfId="537" xr:uid="{00000000-0005-0000-0000-00002C010000}"/>
    <cellStyle name="Вывод 3 4 5 2" xfId="1900" xr:uid="{B0367636-60DB-403D-AD22-F83DE48B3F54}"/>
    <cellStyle name="Вывод 3 4 5 2 2" xfId="4164" xr:uid="{2CE9F33F-4AE6-4E4C-BB1D-13EA088AD3B9}"/>
    <cellStyle name="Вывод 3 4 5 3" xfId="1126" xr:uid="{6E25C119-2753-4C0E-A9C6-0A00B60B37B8}"/>
    <cellStyle name="Вывод 3 4 5 3 2" xfId="3397" xr:uid="{CF749CB2-99FE-4E84-9267-61B20984C09C}"/>
    <cellStyle name="Вывод 3 4 5 4" xfId="2813" xr:uid="{ECA12744-9172-45F1-BB61-02B4C086C284}"/>
    <cellStyle name="Вывод 3 4 6" xfId="613" xr:uid="{00000000-0005-0000-0000-00002D010000}"/>
    <cellStyle name="Вывод 3 4 6 2" xfId="1976" xr:uid="{382439B1-7E47-4CB2-AC4B-7BA7C31240AC}"/>
    <cellStyle name="Вывод 3 4 6 2 2" xfId="4240" xr:uid="{7E28F86F-6ADA-497C-A44B-B2D14F915647}"/>
    <cellStyle name="Вывод 3 4 6 3" xfId="1202" xr:uid="{5B26063D-0785-4F89-80A7-F0696AA2960E}"/>
    <cellStyle name="Вывод 3 4 6 3 2" xfId="3473" xr:uid="{5407B2EA-265F-4A9B-9B9A-31DC9BCC0D33}"/>
    <cellStyle name="Вывод 3 4 6 4" xfId="2889" xr:uid="{1F53AC6A-41D8-4328-9B5A-93B6F26F6186}"/>
    <cellStyle name="Вывод 3 4 7" xfId="488" xr:uid="{00000000-0005-0000-0000-00002E010000}"/>
    <cellStyle name="Вывод 3 4 7 2" xfId="1851" xr:uid="{1B49F8E5-DA58-4258-BC75-0496EE4DA28E}"/>
    <cellStyle name="Вывод 3 4 7 2 2" xfId="4115" xr:uid="{4D748B99-8F3A-42F9-9F20-78C06BFA4785}"/>
    <cellStyle name="Вывод 3 4 7 3" xfId="1077" xr:uid="{BB95C769-31A1-487C-90DA-0CF6A5C69302}"/>
    <cellStyle name="Вывод 3 4 7 3 2" xfId="3348" xr:uid="{897B777A-6727-42F2-8163-E7C4A333453C}"/>
    <cellStyle name="Вывод 3 4 7 4" xfId="2764" xr:uid="{DFEB47B6-9675-4E2C-8C7A-5DAFF4C95CBB}"/>
    <cellStyle name="Вывод 3 4 8" xfId="756" xr:uid="{00000000-0005-0000-0000-00002F010000}"/>
    <cellStyle name="Вывод 3 4 8 2" xfId="2119" xr:uid="{F9135424-7B4F-4DDC-A756-878DA41CCA59}"/>
    <cellStyle name="Вывод 3 4 8 2 2" xfId="4383" xr:uid="{937671E5-A8CD-4985-924E-AAFC177C58E5}"/>
    <cellStyle name="Вывод 3 4 8 3" xfId="3032" xr:uid="{6BDF5E2E-614D-4B99-9BC2-93B570E5771E}"/>
    <cellStyle name="Вывод 3 4 9" xfId="1596" xr:uid="{2FF79C95-340B-4424-AA7C-EB5CE200EA43}"/>
    <cellStyle name="Вывод 3 4 9 2" xfId="3860" xr:uid="{72167308-D219-4631-9100-37FF80523A70}"/>
    <cellStyle name="Вывод 3 5" xfId="196" xr:uid="{00000000-0005-0000-0000-000030010000}"/>
    <cellStyle name="Вывод 3 5 10" xfId="2376" xr:uid="{E27D8A25-3151-42DD-88FF-AC0159C55993}"/>
    <cellStyle name="Вывод 3 5 10 2" xfId="4634" xr:uid="{DD1E521F-3426-43D8-972F-59A095AC9D54}"/>
    <cellStyle name="Вывод 3 5 11" xfId="2462" xr:uid="{6B230599-9B2D-467A-A9A0-9C10200FB5F9}"/>
    <cellStyle name="Вывод 3 5 2" xfId="271" xr:uid="{00000000-0005-0000-0000-000031010000}"/>
    <cellStyle name="Вывод 3 5 2 2" xfId="1465" xr:uid="{D28965E9-6AAE-4D38-990B-8A0BC424D5A4}"/>
    <cellStyle name="Вывод 3 5 2 2 2" xfId="3729" xr:uid="{08F34DD7-FF19-41FF-B0A7-DCD48D7579C8}"/>
    <cellStyle name="Вывод 3 5 2 3" xfId="1616" xr:uid="{B7AD0D07-AEE5-49A0-8BC0-076FFA27BF11}"/>
    <cellStyle name="Вывод 3 5 2 3 2" xfId="3880" xr:uid="{7C03FA21-17D0-4845-9629-F1717A964A4F}"/>
    <cellStyle name="Вывод 3 5 2 4" xfId="860" xr:uid="{D70508F0-362F-485A-9283-5DED06F6FC08}"/>
    <cellStyle name="Вывод 3 5 2 4 2" xfId="3131" xr:uid="{A8EAC06A-48B9-498D-80CE-4B8F3D5E3E12}"/>
    <cellStyle name="Вывод 3 5 2 5" xfId="2355" xr:uid="{86B93957-9675-4B3C-84C5-06DB5BA34D77}"/>
    <cellStyle name="Вывод 3 5 2 5 2" xfId="4613" xr:uid="{9B490327-A428-433E-AA86-3AF08FD686BB}"/>
    <cellStyle name="Вывод 3 5 2 6" xfId="2547" xr:uid="{851016CA-53D9-40C8-8EC1-00C59A6B79FB}"/>
    <cellStyle name="Вывод 3 5 3" xfId="351" xr:uid="{00000000-0005-0000-0000-000032010000}"/>
    <cellStyle name="Вывод 3 5 3 2" xfId="1541" xr:uid="{A808D9FB-465A-4DAF-9CB2-23925BA201C8}"/>
    <cellStyle name="Вывод 3 5 3 2 2" xfId="3805" xr:uid="{4CC529CA-910A-4149-B411-B50769609740}"/>
    <cellStyle name="Вывод 3 5 3 3" xfId="1714" xr:uid="{7BD8BAB1-00CD-47C0-96F0-377F84BBA6A4}"/>
    <cellStyle name="Вывод 3 5 3 3 2" xfId="3978" xr:uid="{937E92F0-E01D-4F9D-9D22-2208DBE1093A}"/>
    <cellStyle name="Вывод 3 5 3 4" xfId="940" xr:uid="{FA305822-32C2-48A4-8639-2E58EDC4F86A}"/>
    <cellStyle name="Вывод 3 5 3 4 2" xfId="3211" xr:uid="{F66A0E85-21FD-4923-A7A4-A85E9CB51953}"/>
    <cellStyle name="Вывод 3 5 3 5" xfId="2153" xr:uid="{968C8F72-AB5A-4598-B5BB-3612EDC5097F}"/>
    <cellStyle name="Вывод 3 5 3 5 2" xfId="4416" xr:uid="{3D4B6D6F-6B7B-47BC-ADA6-AADDADC0A5B2}"/>
    <cellStyle name="Вывод 3 5 3 6" xfId="2622" xr:uid="{DAB2F732-0DD4-4C09-BFF1-F3869A0D8FDF}"/>
    <cellStyle name="Вывод 3 5 4" xfId="431" xr:uid="{00000000-0005-0000-0000-000033010000}"/>
    <cellStyle name="Вывод 3 5 4 2" xfId="1794" xr:uid="{FE525E3D-C708-4A9C-9B88-A4EBBF549B98}"/>
    <cellStyle name="Вывод 3 5 4 2 2" xfId="4058" xr:uid="{E5A18247-42CB-4D81-8CBE-782DBF7B33F1}"/>
    <cellStyle name="Вывод 3 5 4 3" xfId="1020" xr:uid="{83ECC145-CB92-45CB-9666-F92B94E30288}"/>
    <cellStyle name="Вывод 3 5 4 3 2" xfId="3291" xr:uid="{5CC8261F-40AF-4035-9A88-CE3A140C1A5B}"/>
    <cellStyle name="Вывод 3 5 4 4" xfId="2707" xr:uid="{66102EB4-729F-4773-B9D9-FB09476B1B26}"/>
    <cellStyle name="Вывод 3 5 5" xfId="552" xr:uid="{00000000-0005-0000-0000-000034010000}"/>
    <cellStyle name="Вывод 3 5 5 2" xfId="1915" xr:uid="{7C749252-F738-4392-956B-1F78513D6A70}"/>
    <cellStyle name="Вывод 3 5 5 2 2" xfId="4179" xr:uid="{F36A36A2-2A28-436C-B8E8-EF6B2E3418A2}"/>
    <cellStyle name="Вывод 3 5 5 3" xfId="1141" xr:uid="{BC604E0C-9E79-4F7D-92B7-8173439DA745}"/>
    <cellStyle name="Вывод 3 5 5 3 2" xfId="3412" xr:uid="{709211D3-563A-4326-8A3B-D4B090FFEB1D}"/>
    <cellStyle name="Вывод 3 5 5 4" xfId="2828" xr:uid="{A37E11EC-BD30-463B-BC88-40F9245A9F3D}"/>
    <cellStyle name="Вывод 3 5 6" xfId="628" xr:uid="{00000000-0005-0000-0000-000035010000}"/>
    <cellStyle name="Вывод 3 5 6 2" xfId="1991" xr:uid="{34A0B1A2-F9D1-42D8-B501-9561DF248955}"/>
    <cellStyle name="Вывод 3 5 6 2 2" xfId="4255" xr:uid="{80FFCB9B-2251-45B6-B229-F14DE9E85AFD}"/>
    <cellStyle name="Вывод 3 5 6 3" xfId="1217" xr:uid="{CDE827C9-7B73-4169-95E6-F2C3A889B331}"/>
    <cellStyle name="Вывод 3 5 6 3 2" xfId="3488" xr:uid="{0198D192-9B37-4DD4-9E7D-867C59F873D4}"/>
    <cellStyle name="Вывод 3 5 6 4" xfId="2904" xr:uid="{E81E654E-77CC-416A-8E0E-CFF4C9E2C6B4}"/>
    <cellStyle name="Вывод 3 5 7" xfId="696" xr:uid="{00000000-0005-0000-0000-000036010000}"/>
    <cellStyle name="Вывод 3 5 7 2" xfId="2059" xr:uid="{1A8079B0-690B-4F1F-8D78-E7091DE1BDCB}"/>
    <cellStyle name="Вывод 3 5 7 2 2" xfId="4323" xr:uid="{8AEE49A7-1B0E-4374-9781-88DB908FAF53}"/>
    <cellStyle name="Вывод 3 5 7 3" xfId="1285" xr:uid="{7C5ACA5F-C96D-496C-B16F-61271A1E6A64}"/>
    <cellStyle name="Вывод 3 5 7 3 2" xfId="3556" xr:uid="{13131A07-F8F4-4D17-BC20-6EE8D4D5B259}"/>
    <cellStyle name="Вывод 3 5 7 4" xfId="2972" xr:uid="{A4C104D6-26F3-4649-B865-6E2047600D52}"/>
    <cellStyle name="Вывод 3 5 8" xfId="771" xr:uid="{00000000-0005-0000-0000-000037010000}"/>
    <cellStyle name="Вывод 3 5 8 2" xfId="2134" xr:uid="{AC590E11-997C-4A38-BE5C-9C9F8F697C57}"/>
    <cellStyle name="Вывод 3 5 8 2 2" xfId="4398" xr:uid="{4DA9B31B-1203-40B0-ADFD-CB4CCE17DF82}"/>
    <cellStyle name="Вывод 3 5 8 3" xfId="3047" xr:uid="{0BD29F46-5DE7-4EEB-A375-54A3A66D59EF}"/>
    <cellStyle name="Вывод 3 5 9" xfId="1629" xr:uid="{8C355C68-87ED-416D-A621-E070DF4ECD98}"/>
    <cellStyle name="Вывод 3 5 9 2" xfId="3893" xr:uid="{A98A0FFC-D3D5-4465-B845-EF7AEAF0821C}"/>
    <cellStyle name="Вывод 3 6" xfId="211" xr:uid="{00000000-0005-0000-0000-000038010000}"/>
    <cellStyle name="Вывод 3 6 2" xfId="1404" xr:uid="{B4B24B1E-888D-4CDD-AD72-3484A1493752}"/>
    <cellStyle name="Вывод 3 6 2 2" xfId="3669" xr:uid="{D59BF715-A2C1-47C0-82DA-D1739202EB59}"/>
    <cellStyle name="Вывод 3 6 3" xfId="1631" xr:uid="{DDE58DC0-8755-43E2-9ED5-3C4FBF5C0992}"/>
    <cellStyle name="Вывод 3 6 3 2" xfId="3895" xr:uid="{AD596D6F-5ACA-408D-A780-6B66B2E334E2}"/>
    <cellStyle name="Вывод 3 6 4" xfId="800" xr:uid="{B7B55545-7504-4FC4-BA68-CD6618C52A37}"/>
    <cellStyle name="Вывод 3 6 4 2" xfId="3071" xr:uid="{65BC6CFC-06DA-46C7-B70F-F4073F03C8E4}"/>
    <cellStyle name="Вывод 3 6 5" xfId="2281" xr:uid="{CE7F3098-B2DE-4F61-ADDC-5BB198E2DAA3}"/>
    <cellStyle name="Вывод 3 6 5 2" xfId="4540" xr:uid="{375E71E1-DE7D-4E0D-8BDE-F3C74318EDA5}"/>
    <cellStyle name="Вывод 3 6 6" xfId="2487" xr:uid="{0EC13E0B-1ECA-4D2A-99E2-2A8FE2D9ADD3}"/>
    <cellStyle name="Вывод 3 7" xfId="291" xr:uid="{00000000-0005-0000-0000-000039010000}"/>
    <cellStyle name="Вывод 3 7 2" xfId="1481" xr:uid="{374440DF-2C91-40F7-83C5-683CB6571191}"/>
    <cellStyle name="Вывод 3 7 2 2" xfId="3745" xr:uid="{CB7AC72D-0BAE-462A-9DF7-5E696BC0DB03}"/>
    <cellStyle name="Вывод 3 7 3" xfId="1342" xr:uid="{9E29A9D0-0BBD-46C4-9CD4-555EA1C4E671}"/>
    <cellStyle name="Вывод 3 7 3 2" xfId="3610" xr:uid="{AC734AB7-3D69-4F6A-BFC9-C5EDD07A63A2}"/>
    <cellStyle name="Вывод 3 7 4" xfId="880" xr:uid="{A91B7ED4-EF94-4F63-86EA-BB9DA6E10856}"/>
    <cellStyle name="Вывод 3 7 4 2" xfId="3151" xr:uid="{1DD9F25A-68D4-4F5F-B3EB-1CF4A0608715}"/>
    <cellStyle name="Вывод 3 7 5" xfId="2333" xr:uid="{B9009CAA-0CD9-475F-89A2-86B031BCC976}"/>
    <cellStyle name="Вывод 3 7 5 2" xfId="4591" xr:uid="{969C5F67-3FB4-4CE1-922F-463207DD7B49}"/>
    <cellStyle name="Вывод 3 7 6" xfId="2562" xr:uid="{DB99B9F9-97F5-4CE5-8821-32ED6ECB4505}"/>
    <cellStyle name="Вывод 3 8" xfId="371" xr:uid="{00000000-0005-0000-0000-00003A010000}"/>
    <cellStyle name="Вывод 3 8 2" xfId="1734" xr:uid="{7C5B4195-C9F2-450D-8DF6-0141AFFAEE98}"/>
    <cellStyle name="Вывод 3 8 2 2" xfId="3998" xr:uid="{F466D800-6433-43C1-AAB4-07FF973678BE}"/>
    <cellStyle name="Вывод 3 8 3" xfId="960" xr:uid="{B968815A-1C74-4649-9EBD-02829595AC18}"/>
    <cellStyle name="Вывод 3 8 3 2" xfId="3231" xr:uid="{D5B5FB92-DA0E-4D03-9F3B-EBA908780D37}"/>
    <cellStyle name="Вывод 3 8 4" xfId="2647" xr:uid="{DCB25918-97B0-4838-B40F-BFED677AE887}"/>
    <cellStyle name="Вывод 3 9" xfId="492" xr:uid="{00000000-0005-0000-0000-00003B010000}"/>
    <cellStyle name="Вывод 3 9 2" xfId="1855" xr:uid="{0A150939-1012-408E-A2D6-CAC2B4199DA4}"/>
    <cellStyle name="Вывод 3 9 2 2" xfId="4119" xr:uid="{261336B7-C05C-4E4B-9631-D47ECFD37C6B}"/>
    <cellStyle name="Вывод 3 9 3" xfId="1081" xr:uid="{76718154-9C0A-4B96-AF84-01C07987DA77}"/>
    <cellStyle name="Вывод 3 9 3 2" xfId="3352" xr:uid="{9F5EAF7C-62B0-4666-A8F2-0B4668115E25}"/>
    <cellStyle name="Вывод 3 9 4" xfId="2768" xr:uid="{812838F6-B2EE-43BB-ADED-92298C56D5B1}"/>
    <cellStyle name="Вывод 4" xfId="1615" xr:uid="{E5AA7873-ACA7-4C17-B4D2-B283A343221A}"/>
    <cellStyle name="Вывод 4 2" xfId="3879" xr:uid="{DF436D9F-70F7-42A7-981C-B578732ABF60}"/>
    <cellStyle name="Вывод 5" xfId="786" xr:uid="{9ABB8D15-A007-4C48-BEF9-386D2D659C05}"/>
    <cellStyle name="Вывод 5 2" xfId="3062" xr:uid="{7825A938-C88B-46AC-92B3-EF4683433ED8}"/>
    <cellStyle name="Вывод 6" xfId="2637" xr:uid="{4C0CB4CC-DB1D-4553-A582-13E8CE3B9A04}"/>
    <cellStyle name="Вычисление" xfId="32" xr:uid="{00000000-0005-0000-0000-00003C010000}"/>
    <cellStyle name="Вычисление 2" xfId="102" xr:uid="{00000000-0005-0000-0000-00003D010000}"/>
    <cellStyle name="Вычисление 2 10" xfId="474" xr:uid="{00000000-0005-0000-0000-00003E010000}"/>
    <cellStyle name="Вычисление 2 10 2" xfId="1837" xr:uid="{6571749D-5B83-4EDA-AE0B-A7F44198FF32}"/>
    <cellStyle name="Вычисление 2 10 2 2" xfId="4101" xr:uid="{B6EF9F04-1076-498E-84C0-0BE721ECA81B}"/>
    <cellStyle name="Вычисление 2 10 3" xfId="1063" xr:uid="{A7FBCC8C-515B-4602-87F0-147968A90B99}"/>
    <cellStyle name="Вычисление 2 10 3 2" xfId="3334" xr:uid="{1DA85E1F-7E8E-42C2-B9B3-CF0033B96F4B}"/>
    <cellStyle name="Вычисление 2 10 4" xfId="2750" xr:uid="{45731990-54B5-4161-97AE-07D69B350EFB}"/>
    <cellStyle name="Вычисление 2 11" xfId="446" xr:uid="{00000000-0005-0000-0000-00003F010000}"/>
    <cellStyle name="Вычисление 2 11 2" xfId="1809" xr:uid="{1F0F715A-085F-4B4E-9668-110B6170C8B4}"/>
    <cellStyle name="Вычисление 2 11 2 2" xfId="4073" xr:uid="{7B611E28-3D68-46BF-A848-B79423A9912A}"/>
    <cellStyle name="Вычисление 2 11 3" xfId="1035" xr:uid="{50C43668-B94F-44E5-B6B3-5A590928F226}"/>
    <cellStyle name="Вычисление 2 11 3 2" xfId="3306" xr:uid="{BBEBEB4E-240D-4DEC-826C-8FAD8E0ECC83}"/>
    <cellStyle name="Вычисление 2 11 4" xfId="2722" xr:uid="{0397476E-406F-41F2-95C3-3B2530D83E37}"/>
    <cellStyle name="Вычисление 2 12" xfId="445" xr:uid="{00000000-0005-0000-0000-000040010000}"/>
    <cellStyle name="Вычисление 2 12 2" xfId="1808" xr:uid="{41D8C8EF-AB43-4D0B-867E-924382A253FC}"/>
    <cellStyle name="Вычисление 2 12 2 2" xfId="4072" xr:uid="{BAE89AF1-A26D-4728-9B4B-1543ECED1A44}"/>
    <cellStyle name="Вычисление 2 12 3" xfId="1034" xr:uid="{2F1DC758-E94E-4D9E-947F-5F6A02500EDE}"/>
    <cellStyle name="Вычисление 2 12 3 2" xfId="3305" xr:uid="{8D9DED17-9AF7-436F-A722-E4F2F6F347F9}"/>
    <cellStyle name="Вычисление 2 12 4" xfId="2721" xr:uid="{AE312F7E-1B3D-4CA3-BD33-89F7011EF16C}"/>
    <cellStyle name="Вычисление 2 13" xfId="671" xr:uid="{00000000-0005-0000-0000-000041010000}"/>
    <cellStyle name="Вычисление 2 13 2" xfId="2034" xr:uid="{D28EEE98-B87A-48CF-9F3C-1620D331D77C}"/>
    <cellStyle name="Вычисление 2 13 2 2" xfId="4298" xr:uid="{85BFB6DB-4AF5-4EC2-B06A-1345EC554FBE}"/>
    <cellStyle name="Вычисление 2 13 3" xfId="1260" xr:uid="{A5E201FE-986C-45FB-A99A-E8D18B6DF3A8}"/>
    <cellStyle name="Вычисление 2 13 3 2" xfId="3531" xr:uid="{BF8C46F7-2686-4D00-AED8-E2F9B834A604}"/>
    <cellStyle name="Вычисление 2 13 4" xfId="2947" xr:uid="{97B6FB2F-5753-4712-9F1E-B75CB683FC7C}"/>
    <cellStyle name="Вычисление 2 14" xfId="1611" xr:uid="{898B167A-7D94-425E-A6FC-5824BE273EC6}"/>
    <cellStyle name="Вычисление 2 14 2" xfId="3875" xr:uid="{00A7B569-7AFF-4D65-B109-FB86D44533C7}"/>
    <cellStyle name="Вычисление 2 15" xfId="2311" xr:uid="{DD332868-8306-4D94-AF44-56FC5AE9A44D}"/>
    <cellStyle name="Вычисление 2 15 2" xfId="4569" xr:uid="{EF2774C1-0DA0-4A52-9819-4CE2FFB709EE}"/>
    <cellStyle name="Вычисление 2 16" xfId="2398" xr:uid="{5A8D4988-BB47-4CBC-899F-F646452233E1}"/>
    <cellStyle name="Вычисление 2 2" xfId="142" xr:uid="{00000000-0005-0000-0000-000042010000}"/>
    <cellStyle name="Вычисление 2 2 10" xfId="649" xr:uid="{00000000-0005-0000-0000-000043010000}"/>
    <cellStyle name="Вычисление 2 2 10 2" xfId="2012" xr:uid="{7FC5E6CD-26B7-4C19-B0BB-EB6B8221FAE8}"/>
    <cellStyle name="Вычисление 2 2 10 2 2" xfId="4276" xr:uid="{AEC2B32F-8277-476D-BDDB-9CCB99C943DC}"/>
    <cellStyle name="Вычисление 2 2 10 3" xfId="1238" xr:uid="{B831F33D-8497-40A8-87C9-B99E911CEF59}"/>
    <cellStyle name="Вычисление 2 2 10 3 2" xfId="3509" xr:uid="{15FF778D-6AB3-476C-92CA-2F1B1AB66219}"/>
    <cellStyle name="Вычисление 2 2 10 4" xfId="2925" xr:uid="{92969570-16EF-4E15-B22B-7014B200C8CD}"/>
    <cellStyle name="Вычисление 2 2 11" xfId="668" xr:uid="{00000000-0005-0000-0000-000044010000}"/>
    <cellStyle name="Вычисление 2 2 11 2" xfId="2031" xr:uid="{D014F667-35D3-4737-A3DF-3BBB63068B13}"/>
    <cellStyle name="Вычисление 2 2 11 2 2" xfId="4295" xr:uid="{75653F8E-64DC-4E03-89A9-0004132018C0}"/>
    <cellStyle name="Вычисление 2 2 11 3" xfId="1257" xr:uid="{DD0B7826-B567-465C-9CCA-3B652AEDCD49}"/>
    <cellStyle name="Вычисление 2 2 11 3 2" xfId="3528" xr:uid="{E2D802EE-01BE-4129-8188-320C5BD7F325}"/>
    <cellStyle name="Вычисление 2 2 11 4" xfId="2944" xr:uid="{24EEEC56-20B7-4D68-870C-FCD68361F092}"/>
    <cellStyle name="Вычисление 2 2 12" xfId="717" xr:uid="{00000000-0005-0000-0000-000045010000}"/>
    <cellStyle name="Вычисление 2 2 12 2" xfId="2080" xr:uid="{A4D3099D-F025-4844-B581-9276E8564B58}"/>
    <cellStyle name="Вычисление 2 2 12 2 2" xfId="4344" xr:uid="{3A725538-62E4-45DD-A0FE-1621D0DF10D8}"/>
    <cellStyle name="Вычисление 2 2 12 3" xfId="1306" xr:uid="{D83269F2-5FEA-4B7B-ACBE-4DA669CF22A0}"/>
    <cellStyle name="Вычисление 2 2 12 3 2" xfId="3577" xr:uid="{33D0FE04-539F-4DF0-8D2F-B181A76C0840}"/>
    <cellStyle name="Вычисление 2 2 12 4" xfId="2993" xr:uid="{C324EB33-A9BC-420B-890C-0BF138E8CCD6}"/>
    <cellStyle name="Вычисление 2 2 13" xfId="1652" xr:uid="{76094B80-E8C2-4BBE-B202-4B7D65A20B47}"/>
    <cellStyle name="Вычисление 2 2 13 2" xfId="3916" xr:uid="{7528D6EE-1F09-4445-8E9E-B38AC1E00936}"/>
    <cellStyle name="Вычисление 2 2 14" xfId="2184" xr:uid="{B72904F3-4D81-4456-AA09-109E8CB7E826}"/>
    <cellStyle name="Вычисление 2 2 14 2" xfId="4447" xr:uid="{08F39013-8EB1-44DF-A1A0-2CA8FFCD8390}"/>
    <cellStyle name="Вычисление 2 2 15" xfId="2408" xr:uid="{C498F126-0A2A-46EF-91DB-305B9CBB290B}"/>
    <cellStyle name="Вычисление 2 2 2" xfId="172" xr:uid="{00000000-0005-0000-0000-000046010000}"/>
    <cellStyle name="Вычисление 2 2 2 10" xfId="2340" xr:uid="{1EC7CAE0-63A7-4DCA-8C31-11921C8859EA}"/>
    <cellStyle name="Вычисление 2 2 2 10 2" xfId="4598" xr:uid="{56752598-AC20-4B74-9B4E-2AF3FAACBCA4}"/>
    <cellStyle name="Вычисление 2 2 2 11" xfId="2438" xr:uid="{4B144262-C947-4C1C-A2E2-E9E64ECDBDF1}"/>
    <cellStyle name="Вычисление 2 2 2 2" xfId="247" xr:uid="{00000000-0005-0000-0000-000047010000}"/>
    <cellStyle name="Вычисление 2 2 2 2 2" xfId="1441" xr:uid="{F6415D55-9E91-4580-8D27-1CD1C08F4624}"/>
    <cellStyle name="Вычисление 2 2 2 2 2 2" xfId="3705" xr:uid="{CC359413-D9C2-4C34-A59B-247AB5FFD6AC}"/>
    <cellStyle name="Вычисление 2 2 2 2 3" xfId="1619" xr:uid="{D36238C6-5AE0-47BB-B963-E85B9EA79BBF}"/>
    <cellStyle name="Вычисление 2 2 2 2 3 2" xfId="3883" xr:uid="{A229CE14-9CE9-4AFD-AF6A-CAEF8BD5CC56}"/>
    <cellStyle name="Вычисление 2 2 2 2 4" xfId="836" xr:uid="{64ED8A4F-347F-46AE-B4ED-6B0EB016A0F6}"/>
    <cellStyle name="Вычисление 2 2 2 2 4 2" xfId="3107" xr:uid="{14F72070-8F8F-4609-875B-80D038A2DCF2}"/>
    <cellStyle name="Вычисление 2 2 2 2 5" xfId="2359" xr:uid="{7C674999-FE35-4F64-8ED1-36286774B367}"/>
    <cellStyle name="Вычисление 2 2 2 2 5 2" xfId="4617" xr:uid="{D0474069-98A0-4E0A-AA18-87105AF7AF93}"/>
    <cellStyle name="Вычисление 2 2 2 2 6" xfId="2523" xr:uid="{929245EC-40D3-4429-8700-B97AD0EBFDDF}"/>
    <cellStyle name="Вычисление 2 2 2 3" xfId="327" xr:uid="{00000000-0005-0000-0000-000048010000}"/>
    <cellStyle name="Вычисление 2 2 2 3 2" xfId="1517" xr:uid="{A3FB6FED-790C-4938-81DD-2B75F4FDDF6E}"/>
    <cellStyle name="Вычисление 2 2 2 3 2 2" xfId="3781" xr:uid="{FF96C89C-1956-4908-BFD0-16978012E68C}"/>
    <cellStyle name="Вычисление 2 2 2 3 3" xfId="1690" xr:uid="{248901F7-97A2-40D0-9CED-4B28134873FB}"/>
    <cellStyle name="Вычисление 2 2 2 3 3 2" xfId="3954" xr:uid="{E8A1551C-D6CC-4ACC-8105-334798179EEB}"/>
    <cellStyle name="Вычисление 2 2 2 3 4" xfId="916" xr:uid="{731A8EF2-FBDF-4036-A39C-A318AAA681B7}"/>
    <cellStyle name="Вычисление 2 2 2 3 4 2" xfId="3187" xr:uid="{83F601CA-AA47-436E-AB19-74A0388D6371}"/>
    <cellStyle name="Вычисление 2 2 2 3 5" xfId="2176" xr:uid="{D49F8678-36AF-4B90-B62C-69E6887C5C66}"/>
    <cellStyle name="Вычисление 2 2 2 3 5 2" xfId="4439" xr:uid="{636D9BD4-7AA8-47E1-B5B4-3AD54F6C309D}"/>
    <cellStyle name="Вычисление 2 2 2 3 6" xfId="2598" xr:uid="{873489A6-0B21-4683-BBA9-C2476CB8115D}"/>
    <cellStyle name="Вычисление 2 2 2 4" xfId="407" xr:uid="{00000000-0005-0000-0000-000049010000}"/>
    <cellStyle name="Вычисление 2 2 2 4 2" xfId="1770" xr:uid="{B4699866-0457-418A-8E51-133FF446636C}"/>
    <cellStyle name="Вычисление 2 2 2 4 2 2" xfId="4034" xr:uid="{B9BBD122-B480-40C5-94F8-084FBB6B99A5}"/>
    <cellStyle name="Вычисление 2 2 2 4 3" xfId="996" xr:uid="{CD2554EE-2C18-433A-B50F-AE031A8C6054}"/>
    <cellStyle name="Вычисление 2 2 2 4 3 2" xfId="3267" xr:uid="{85E139C4-340D-4979-B40B-EA51CC95C8EA}"/>
    <cellStyle name="Вычисление 2 2 2 4 4" xfId="2683" xr:uid="{EFFCED3E-BC92-4D50-A4D7-C8649FC3A3A7}"/>
    <cellStyle name="Вычисление 2 2 2 5" xfId="528" xr:uid="{00000000-0005-0000-0000-00004A010000}"/>
    <cellStyle name="Вычисление 2 2 2 5 2" xfId="1891" xr:uid="{CABEAF51-B21C-408B-9596-9E72AF261FCE}"/>
    <cellStyle name="Вычисление 2 2 2 5 2 2" xfId="4155" xr:uid="{85BEB5FD-4779-45CD-907B-407AAFB54133}"/>
    <cellStyle name="Вычисление 2 2 2 5 3" xfId="1117" xr:uid="{C6DAEEF8-8FE2-40D3-9181-F70F53CA7A90}"/>
    <cellStyle name="Вычисление 2 2 2 5 3 2" xfId="3388" xr:uid="{935F1243-D2B1-4C8E-AE36-67C4E9DD33FE}"/>
    <cellStyle name="Вычисление 2 2 2 5 4" xfId="2804" xr:uid="{667998BE-C960-42EB-AB93-6802B475C273}"/>
    <cellStyle name="Вычисление 2 2 2 6" xfId="604" xr:uid="{00000000-0005-0000-0000-00004B010000}"/>
    <cellStyle name="Вычисление 2 2 2 6 2" xfId="1967" xr:uid="{100DF885-5284-4D61-A787-D554C1BEE928}"/>
    <cellStyle name="Вычисление 2 2 2 6 2 2" xfId="4231" xr:uid="{FDFC6B80-EE74-4221-8802-9671D258F687}"/>
    <cellStyle name="Вычисление 2 2 2 6 3" xfId="1193" xr:uid="{AD9A4844-F33F-4395-B49F-FD4C40C36DEE}"/>
    <cellStyle name="Вычисление 2 2 2 6 3 2" xfId="3464" xr:uid="{A5A46A9F-8646-414B-A5AC-55EF90072B42}"/>
    <cellStyle name="Вычисление 2 2 2 6 4" xfId="2880" xr:uid="{6A62E128-A88D-4315-A0F3-57E70E3DF625}"/>
    <cellStyle name="Вычисление 2 2 2 7" xfId="467" xr:uid="{00000000-0005-0000-0000-00004C010000}"/>
    <cellStyle name="Вычисление 2 2 2 7 2" xfId="1830" xr:uid="{785DE79C-4FB2-4017-901A-1ECA1B95DB2B}"/>
    <cellStyle name="Вычисление 2 2 2 7 2 2" xfId="4094" xr:uid="{B3F3FFDF-9DF4-4DBB-899A-5CDDDBC93BF7}"/>
    <cellStyle name="Вычисление 2 2 2 7 3" xfId="1056" xr:uid="{E5889473-91C5-460D-A52A-5CDBA2F6CA75}"/>
    <cellStyle name="Вычисление 2 2 2 7 3 2" xfId="3327" xr:uid="{7B890102-B21A-4725-8515-C17A6D0760D0}"/>
    <cellStyle name="Вычисление 2 2 2 7 4" xfId="2743" xr:uid="{7D61CA57-6851-4A44-8AAE-BA25A6A52046}"/>
    <cellStyle name="Вычисление 2 2 2 8" xfId="747" xr:uid="{00000000-0005-0000-0000-00004D010000}"/>
    <cellStyle name="Вычисление 2 2 2 8 2" xfId="2110" xr:uid="{E1AD7FB8-36BB-451B-AB03-8EBF20F4A103}"/>
    <cellStyle name="Вычисление 2 2 2 8 2 2" xfId="4374" xr:uid="{F6D28379-E0E5-41BF-B5FB-2D78B0AA104E}"/>
    <cellStyle name="Вычисление 2 2 2 8 3" xfId="3023" xr:uid="{20598E01-E045-4DF0-94F2-FEFEF360CC55}"/>
    <cellStyle name="Вычисление 2 2 2 9" xfId="1627" xr:uid="{4C043500-7661-4BFF-AE49-62EFBEFA2A0F}"/>
    <cellStyle name="Вычисление 2 2 2 9 2" xfId="3891" xr:uid="{726C9B4B-DD94-487C-A3AE-DFA84494BFCB}"/>
    <cellStyle name="Вычисление 2 2 3" xfId="187" xr:uid="{00000000-0005-0000-0000-00004E010000}"/>
    <cellStyle name="Вычисление 2 2 3 10" xfId="2294" xr:uid="{3851ECFB-E11A-4D7C-B489-584E53789540}"/>
    <cellStyle name="Вычисление 2 2 3 10 2" xfId="4553" xr:uid="{AA3294F3-F239-4509-BBC3-A5024AC6324F}"/>
    <cellStyle name="Вычисление 2 2 3 11" xfId="2453" xr:uid="{D55DA0C4-C386-44A6-8F14-889AE95E697C}"/>
    <cellStyle name="Вычисление 2 2 3 2" xfId="262" xr:uid="{00000000-0005-0000-0000-00004F010000}"/>
    <cellStyle name="Вычисление 2 2 3 2 2" xfId="1456" xr:uid="{885A501B-A267-43B0-B389-7F22493E58CA}"/>
    <cellStyle name="Вычисление 2 2 3 2 2 2" xfId="3720" xr:uid="{28C9A629-8091-4681-B93B-0E65A400E707}"/>
    <cellStyle name="Вычисление 2 2 3 2 3" xfId="1632" xr:uid="{8BC5ED26-02DF-4C01-960B-7B6C3D75DFC1}"/>
    <cellStyle name="Вычисление 2 2 3 2 3 2" xfId="3896" xr:uid="{6EBF1C38-E445-4496-B0ED-287E28B7213D}"/>
    <cellStyle name="Вычисление 2 2 3 2 4" xfId="851" xr:uid="{1E6207FF-D922-427B-9755-C712FD256DEB}"/>
    <cellStyle name="Вычисление 2 2 3 2 4 2" xfId="3122" xr:uid="{1C853FF7-DB67-49B1-9318-8673C67BE503}"/>
    <cellStyle name="Вычисление 2 2 3 2 5" xfId="2214" xr:uid="{F5C63BE8-FAE4-462C-931B-8807BC0833D5}"/>
    <cellStyle name="Вычисление 2 2 3 2 5 2" xfId="4475" xr:uid="{CAADAFA1-57FF-4004-872A-CD52C3B4CC58}"/>
    <cellStyle name="Вычисление 2 2 3 2 6" xfId="2538" xr:uid="{522D881C-87AA-4824-9DC6-38FDDDF92424}"/>
    <cellStyle name="Вычисление 2 2 3 3" xfId="342" xr:uid="{00000000-0005-0000-0000-000050010000}"/>
    <cellStyle name="Вычисление 2 2 3 3 2" xfId="1532" xr:uid="{47F2E590-2EAC-4939-9C8C-8F6FF13BD321}"/>
    <cellStyle name="Вычисление 2 2 3 3 2 2" xfId="3796" xr:uid="{DF3920DA-E34A-4AC4-84A3-7EA3F6271D3E}"/>
    <cellStyle name="Вычисление 2 2 3 3 3" xfId="1705" xr:uid="{95347E07-E01D-4425-AA60-A4705AEE4AC2}"/>
    <cellStyle name="Вычисление 2 2 3 3 3 2" xfId="3969" xr:uid="{53E6F3AA-33BA-4DFF-9E6E-3A8787D3F8A4}"/>
    <cellStyle name="Вычисление 2 2 3 3 4" xfId="931" xr:uid="{8340AF1C-CD3B-474C-A574-8D4FFAF3D801}"/>
    <cellStyle name="Вычисление 2 2 3 3 4 2" xfId="3202" xr:uid="{66E7623D-9763-4D35-856E-4E7EFB8CAF78}"/>
    <cellStyle name="Вычисление 2 2 3 3 5" xfId="2162" xr:uid="{8A56C754-55B6-4088-BAC4-5682A6C9E72B}"/>
    <cellStyle name="Вычисление 2 2 3 3 5 2" xfId="4425" xr:uid="{522D23B8-382A-4B90-B049-7728909C5064}"/>
    <cellStyle name="Вычисление 2 2 3 3 6" xfId="2613" xr:uid="{08F70EF9-EDA0-4C00-840A-588E98BDE712}"/>
    <cellStyle name="Вычисление 2 2 3 4" xfId="422" xr:uid="{00000000-0005-0000-0000-000051010000}"/>
    <cellStyle name="Вычисление 2 2 3 4 2" xfId="1785" xr:uid="{BA514C45-06AD-4345-84C0-C74D673D15D7}"/>
    <cellStyle name="Вычисление 2 2 3 4 2 2" xfId="4049" xr:uid="{6A0304D9-D2E2-42BA-876D-AE2B900487AC}"/>
    <cellStyle name="Вычисление 2 2 3 4 3" xfId="1011" xr:uid="{2C2364B9-EEED-4C6C-9F0C-E60CCD755E14}"/>
    <cellStyle name="Вычисление 2 2 3 4 3 2" xfId="3282" xr:uid="{30E4C9D2-DB56-49E3-AC91-779B71AE9A68}"/>
    <cellStyle name="Вычисление 2 2 3 4 4" xfId="2698" xr:uid="{42430A5B-333C-46F8-93BB-3B605263FD26}"/>
    <cellStyle name="Вычисление 2 2 3 5" xfId="543" xr:uid="{00000000-0005-0000-0000-000052010000}"/>
    <cellStyle name="Вычисление 2 2 3 5 2" xfId="1906" xr:uid="{A881B7B4-52F8-4F17-9783-99A31414969F}"/>
    <cellStyle name="Вычисление 2 2 3 5 2 2" xfId="4170" xr:uid="{6B8C7EB1-9EFA-4FCB-A147-3FB8891D6A80}"/>
    <cellStyle name="Вычисление 2 2 3 5 3" xfId="1132" xr:uid="{F79CCEBF-61FF-4075-AE5B-D4C5CA60A479}"/>
    <cellStyle name="Вычисление 2 2 3 5 3 2" xfId="3403" xr:uid="{A5A6C9E5-655F-4E32-B51B-9F9BF68704F2}"/>
    <cellStyle name="Вычисление 2 2 3 5 4" xfId="2819" xr:uid="{A3804500-37AC-46E6-851E-48E5493F0E91}"/>
    <cellStyle name="Вычисление 2 2 3 6" xfId="619" xr:uid="{00000000-0005-0000-0000-000053010000}"/>
    <cellStyle name="Вычисление 2 2 3 6 2" xfId="1982" xr:uid="{BA1B64C4-3FF0-4A32-82A2-F50AF5588D74}"/>
    <cellStyle name="Вычисление 2 2 3 6 2 2" xfId="4246" xr:uid="{8AF71E73-8408-4E84-90F8-65D38716A3C3}"/>
    <cellStyle name="Вычисление 2 2 3 6 3" xfId="1208" xr:uid="{A99487BA-B962-4CBA-97D5-27C78B3152B1}"/>
    <cellStyle name="Вычисление 2 2 3 6 3 2" xfId="3479" xr:uid="{54D8FE8F-8517-4955-AF0D-753175BE32F3}"/>
    <cellStyle name="Вычисление 2 2 3 6 4" xfId="2895" xr:uid="{9589CBF5-CB82-4117-81F9-80CF51E0D5A0}"/>
    <cellStyle name="Вычисление 2 2 3 7" xfId="455" xr:uid="{00000000-0005-0000-0000-000054010000}"/>
    <cellStyle name="Вычисление 2 2 3 7 2" xfId="1818" xr:uid="{73CB4D8C-FD90-432D-931F-54508CD4B0FC}"/>
    <cellStyle name="Вычисление 2 2 3 7 2 2" xfId="4082" xr:uid="{D6B6E98A-83E2-4266-8106-59E74B57CA59}"/>
    <cellStyle name="Вычисление 2 2 3 7 3" xfId="1044" xr:uid="{4205A607-C096-44E9-B5C7-4DF64A8735AC}"/>
    <cellStyle name="Вычисление 2 2 3 7 3 2" xfId="3315" xr:uid="{C5DA2805-A3DC-47D9-9188-D5DF21733AF6}"/>
    <cellStyle name="Вычисление 2 2 3 7 4" xfId="2731" xr:uid="{0A838631-FDBE-4FD0-8276-A4CBA8F17D56}"/>
    <cellStyle name="Вычисление 2 2 3 8" xfId="762" xr:uid="{00000000-0005-0000-0000-000055010000}"/>
    <cellStyle name="Вычисление 2 2 3 8 2" xfId="2125" xr:uid="{525B62F3-B754-443E-B895-5C417CFD1377}"/>
    <cellStyle name="Вычисление 2 2 3 8 2 2" xfId="4389" xr:uid="{0D5B4AD3-8A8E-41F6-B27F-FDD6968842FA}"/>
    <cellStyle name="Вычисление 2 2 3 8 3" xfId="3038" xr:uid="{CC04FD44-EED6-4DDE-859A-709016B66C51}"/>
    <cellStyle name="Вычисление 2 2 3 9" xfId="1662" xr:uid="{D20B3C2B-9312-4A64-9CD5-D2B171F3676B}"/>
    <cellStyle name="Вычисление 2 2 3 9 2" xfId="3926" xr:uid="{8710D50B-EEDC-4143-B7E0-0134DDB61950}"/>
    <cellStyle name="Вычисление 2 2 4" xfId="202" xr:uid="{00000000-0005-0000-0000-000056010000}"/>
    <cellStyle name="Вычисление 2 2 4 10" xfId="2352" xr:uid="{77FD254B-61BC-4EA1-9066-7D9DD373BAA7}"/>
    <cellStyle name="Вычисление 2 2 4 10 2" xfId="4610" xr:uid="{39FF2DA2-9D9F-457B-BDAA-ACBED7C73076}"/>
    <cellStyle name="Вычисление 2 2 4 11" xfId="2468" xr:uid="{A0DC014F-779F-42F7-8F13-7FD98B16D6C5}"/>
    <cellStyle name="Вычисление 2 2 4 2" xfId="277" xr:uid="{00000000-0005-0000-0000-000057010000}"/>
    <cellStyle name="Вычисление 2 2 4 2 2" xfId="1471" xr:uid="{B5EE0E25-16ED-4F8F-B5E7-F83C049F93CE}"/>
    <cellStyle name="Вычисление 2 2 4 2 2 2" xfId="3735" xr:uid="{0F90E2F6-4236-4C09-BEE7-A92CBA533641}"/>
    <cellStyle name="Вычисление 2 2 4 2 3" xfId="1594" xr:uid="{6D9AFB0B-4C2E-4DB2-AC4A-F24ECDD5D3AE}"/>
    <cellStyle name="Вычисление 2 2 4 2 3 2" xfId="3858" xr:uid="{BDA2CBC7-7754-494C-9B64-87F62B0E5115}"/>
    <cellStyle name="Вычисление 2 2 4 2 4" xfId="866" xr:uid="{5B48F94A-00C5-4BD8-B6C5-0474891DB2AE}"/>
    <cellStyle name="Вычисление 2 2 4 2 4 2" xfId="3137" xr:uid="{9190A6F5-9DBF-4D4D-85E0-C6559B3B4193}"/>
    <cellStyle name="Вычисление 2 2 4 2 5" xfId="2263" xr:uid="{79F89F4F-8821-4383-9901-71CF74D7737C}"/>
    <cellStyle name="Вычисление 2 2 4 2 5 2" xfId="4523" xr:uid="{D76FDB41-31E2-45C8-A919-D8EFDBDAF83C}"/>
    <cellStyle name="Вычисление 2 2 4 2 6" xfId="2553" xr:uid="{DF8279C7-16BB-45CD-AB0B-711E89071631}"/>
    <cellStyle name="Вычисление 2 2 4 3" xfId="357" xr:uid="{00000000-0005-0000-0000-000058010000}"/>
    <cellStyle name="Вычисление 2 2 4 3 2" xfId="1547" xr:uid="{35B05535-5A32-49ED-842D-C4B5CD319E8B}"/>
    <cellStyle name="Вычисление 2 2 4 3 2 2" xfId="3811" xr:uid="{FDCE58A5-1175-4EDB-AC15-F2A77029B4BD}"/>
    <cellStyle name="Вычисление 2 2 4 3 3" xfId="1720" xr:uid="{96F5B4C0-5D69-40CF-A818-FC53EED3C529}"/>
    <cellStyle name="Вычисление 2 2 4 3 3 2" xfId="3984" xr:uid="{FDAA7A7B-452F-47CF-9625-C3607597A6BA}"/>
    <cellStyle name="Вычисление 2 2 4 3 4" xfId="946" xr:uid="{D20BD55A-C599-4906-9831-4A9142EFFCF4}"/>
    <cellStyle name="Вычисление 2 2 4 3 4 2" xfId="3217" xr:uid="{94A4EEE2-3D1A-4D87-AF98-4F25BFE59DA8}"/>
    <cellStyle name="Вычисление 2 2 4 3 5" xfId="2389" xr:uid="{F871C162-8C4D-4820-A02E-C416B1165CDF}"/>
    <cellStyle name="Вычисление 2 2 4 3 5 2" xfId="4647" xr:uid="{1682C588-96A8-4A34-80E8-EC53720DEC14}"/>
    <cellStyle name="Вычисление 2 2 4 3 6" xfId="2628" xr:uid="{45345E91-AAE8-44E2-9AB3-162A44294C16}"/>
    <cellStyle name="Вычисление 2 2 4 4" xfId="437" xr:uid="{00000000-0005-0000-0000-000059010000}"/>
    <cellStyle name="Вычисление 2 2 4 4 2" xfId="1800" xr:uid="{D3CCACF1-B149-4DD7-B4B4-910450E8679A}"/>
    <cellStyle name="Вычисление 2 2 4 4 2 2" xfId="4064" xr:uid="{90AB844D-C7BD-462C-BADC-A5517A9512FE}"/>
    <cellStyle name="Вычисление 2 2 4 4 3" xfId="1026" xr:uid="{35595074-287A-4325-AEA7-69E71461E15C}"/>
    <cellStyle name="Вычисление 2 2 4 4 3 2" xfId="3297" xr:uid="{D726BDCF-B840-4BB0-A333-9CF40E1FAE5E}"/>
    <cellStyle name="Вычисление 2 2 4 4 4" xfId="2713" xr:uid="{EF8C549A-BAFB-42A1-87F7-B587317D2681}"/>
    <cellStyle name="Вычисление 2 2 4 5" xfId="558" xr:uid="{00000000-0005-0000-0000-00005A010000}"/>
    <cellStyle name="Вычисление 2 2 4 5 2" xfId="1921" xr:uid="{7871C207-3F44-4427-BB92-5EB00B28D863}"/>
    <cellStyle name="Вычисление 2 2 4 5 2 2" xfId="4185" xr:uid="{75474DC2-D093-4F76-9C2F-E20AA8F65836}"/>
    <cellStyle name="Вычисление 2 2 4 5 3" xfId="1147" xr:uid="{644CA369-A88D-40A5-86D3-932808D2F499}"/>
    <cellStyle name="Вычисление 2 2 4 5 3 2" xfId="3418" xr:uid="{4DB8D4E7-E1E9-403A-8CA9-30597E80D097}"/>
    <cellStyle name="Вычисление 2 2 4 5 4" xfId="2834" xr:uid="{376E9010-0386-4369-B226-C68C19D1609A}"/>
    <cellStyle name="Вычисление 2 2 4 6" xfId="634" xr:uid="{00000000-0005-0000-0000-00005B010000}"/>
    <cellStyle name="Вычисление 2 2 4 6 2" xfId="1997" xr:uid="{3D878A52-C559-49CD-8874-7AB62439E533}"/>
    <cellStyle name="Вычисление 2 2 4 6 2 2" xfId="4261" xr:uid="{F59D01B4-B4F7-4FE3-A807-115E564CDE14}"/>
    <cellStyle name="Вычисление 2 2 4 6 3" xfId="1223" xr:uid="{8F5495A6-C9F5-4CAF-B630-F061E4ED087A}"/>
    <cellStyle name="Вычисление 2 2 4 6 3 2" xfId="3494" xr:uid="{E42569E7-BB4A-46D5-91A0-C5391E68B465}"/>
    <cellStyle name="Вычисление 2 2 4 6 4" xfId="2910" xr:uid="{9848714A-D599-4C18-9DB4-BF0DDAE90945}"/>
    <cellStyle name="Вычисление 2 2 4 7" xfId="702" xr:uid="{00000000-0005-0000-0000-00005C010000}"/>
    <cellStyle name="Вычисление 2 2 4 7 2" xfId="2065" xr:uid="{AE645A22-6EDD-43AE-9A5C-FEB865AE9CC0}"/>
    <cellStyle name="Вычисление 2 2 4 7 2 2" xfId="4329" xr:uid="{3CA1BAA1-042C-4228-925D-AB4FC91B2AC4}"/>
    <cellStyle name="Вычисление 2 2 4 7 3" xfId="1291" xr:uid="{12DA132F-2C1E-4760-A794-13822E509BB0}"/>
    <cellStyle name="Вычисление 2 2 4 7 3 2" xfId="3562" xr:uid="{D8323D00-1527-49F9-BB8A-E116DFEF3BBB}"/>
    <cellStyle name="Вычисление 2 2 4 7 4" xfId="2978" xr:uid="{3D812E30-7A68-4FBF-93E8-B3ABE2E367C6}"/>
    <cellStyle name="Вычисление 2 2 4 8" xfId="777" xr:uid="{00000000-0005-0000-0000-00005D010000}"/>
    <cellStyle name="Вычисление 2 2 4 8 2" xfId="2140" xr:uid="{AC04B75C-03AA-4BD7-99DE-554E71AD3025}"/>
    <cellStyle name="Вычисление 2 2 4 8 2 2" xfId="4404" xr:uid="{A62ED784-2DC8-4347-988D-7CEE7FFE662F}"/>
    <cellStyle name="Вычисление 2 2 4 8 3" xfId="3053" xr:uid="{D8843C04-C209-4C14-B21A-8830DCDF7242}"/>
    <cellStyle name="Вычисление 2 2 4 9" xfId="1609" xr:uid="{0D19FA94-AE33-4079-AADC-93AD95E01890}"/>
    <cellStyle name="Вычисление 2 2 4 9 2" xfId="3873" xr:uid="{8D056D58-DEDD-496C-9985-EA00AE5A5707}"/>
    <cellStyle name="Вычисление 2 2 5" xfId="217" xr:uid="{00000000-0005-0000-0000-00005E010000}"/>
    <cellStyle name="Вычисление 2 2 5 2" xfId="1411" xr:uid="{DE801C0D-C5C9-4E57-8330-9F6337F9453A}"/>
    <cellStyle name="Вычисление 2 2 5 2 2" xfId="3675" xr:uid="{4A05A37E-E04E-46D4-B7A4-EF624960FCED}"/>
    <cellStyle name="Вычисление 2 2 5 3" xfId="1637" xr:uid="{7A5DAECA-D148-4C9B-B3BC-239D94263F1F}"/>
    <cellStyle name="Вычисление 2 2 5 3 2" xfId="3901" xr:uid="{8FF59632-A2F6-4E5A-9AA2-2B227D9F43B9}"/>
    <cellStyle name="Вычисление 2 2 5 4" xfId="806" xr:uid="{97674706-EFF3-4CC5-A47D-3DAAA075A423}"/>
    <cellStyle name="Вычисление 2 2 5 4 2" xfId="3077" xr:uid="{2B9BD5C3-1CDE-40C5-80EF-858DE3C55EBD}"/>
    <cellStyle name="Вычисление 2 2 5 5" xfId="2380" xr:uid="{85922CA2-DDA4-40DF-803E-74D6751A29BB}"/>
    <cellStyle name="Вычисление 2 2 5 5 2" xfId="4638" xr:uid="{B68DAFEB-0B00-42CC-BC7A-FD3EC3B5E650}"/>
    <cellStyle name="Вычисление 2 2 5 6" xfId="2493" xr:uid="{2A7B6B9D-B15D-467C-AEAF-E7026FAEE855}"/>
    <cellStyle name="Вычисление 2 2 6" xfId="297" xr:uid="{00000000-0005-0000-0000-00005F010000}"/>
    <cellStyle name="Вычисление 2 2 6 2" xfId="1487" xr:uid="{C8CF145A-B5A0-418D-A835-DDC9F592C8D0}"/>
    <cellStyle name="Вычисление 2 2 6 2 2" xfId="3751" xr:uid="{68ED1BB8-E522-4898-BFAC-BF672DB50997}"/>
    <cellStyle name="Вычисление 2 2 6 3" xfId="1359" xr:uid="{94178F15-E823-49B5-83E6-C65C56D4015A}"/>
    <cellStyle name="Вычисление 2 2 6 3 2" xfId="3625" xr:uid="{15056986-73C9-4F4F-8605-A8CC2939F6C8}"/>
    <cellStyle name="Вычисление 2 2 6 4" xfId="886" xr:uid="{F8F2823B-839B-493C-AA64-F6A0CBC40D58}"/>
    <cellStyle name="Вычисление 2 2 6 4 2" xfId="3157" xr:uid="{AC5FAD4B-D908-4CBA-B7FE-7ADE6D7E5139}"/>
    <cellStyle name="Вычисление 2 2 6 5" xfId="2308" xr:uid="{2E92EF03-6B22-4049-B424-49E63557ACC6}"/>
    <cellStyle name="Вычисление 2 2 6 5 2" xfId="4566" xr:uid="{F7679603-3FD1-4BAC-A5CB-EFE2453E3824}"/>
    <cellStyle name="Вычисление 2 2 6 6" xfId="2568" xr:uid="{CD4A9C59-A13C-41F3-AAD6-867365840D5E}"/>
    <cellStyle name="Вычисление 2 2 7" xfId="377" xr:uid="{00000000-0005-0000-0000-000060010000}"/>
    <cellStyle name="Вычисление 2 2 7 2" xfId="1740" xr:uid="{809BEE36-691C-4E6E-BD25-25DAB84FE78C}"/>
    <cellStyle name="Вычисление 2 2 7 2 2" xfId="4004" xr:uid="{1DF17DF5-AD71-4AEB-B530-BADD6CB5349E}"/>
    <cellStyle name="Вычисление 2 2 7 3" xfId="966" xr:uid="{23B5CF8B-1778-4361-BFE4-79698B2CB82E}"/>
    <cellStyle name="Вычисление 2 2 7 3 2" xfId="3237" xr:uid="{2B191296-2369-4970-927F-6E18E67F2711}"/>
    <cellStyle name="Вычисление 2 2 7 4" xfId="2653" xr:uid="{D4D665C1-8D81-4A7D-82CF-990CB141A256}"/>
    <cellStyle name="Вычисление 2 2 8" xfId="498" xr:uid="{00000000-0005-0000-0000-000061010000}"/>
    <cellStyle name="Вычисление 2 2 8 2" xfId="1861" xr:uid="{467C99A4-6F10-412C-96B2-6080DCCFEE7F}"/>
    <cellStyle name="Вычисление 2 2 8 2 2" xfId="4125" xr:uid="{4CDAB30A-9390-4447-A62F-11E46156BC63}"/>
    <cellStyle name="Вычисление 2 2 8 3" xfId="1087" xr:uid="{61D217DC-7AA1-4C26-9AA0-353943198D55}"/>
    <cellStyle name="Вычисление 2 2 8 3 2" xfId="3358" xr:uid="{B3202407-477B-4610-B6EB-F23A375E1541}"/>
    <cellStyle name="Вычисление 2 2 8 4" xfId="2774" xr:uid="{3ABEEFF0-2167-46AF-A4A1-88D9B0178D5F}"/>
    <cellStyle name="Вычисление 2 2 9" xfId="574" xr:uid="{00000000-0005-0000-0000-000062010000}"/>
    <cellStyle name="Вычисление 2 2 9 2" xfId="1937" xr:uid="{BE5BDDCD-A982-4DB3-B179-F0AE46AF9DBE}"/>
    <cellStyle name="Вычисление 2 2 9 2 2" xfId="4201" xr:uid="{5A4F3C55-19B1-41E0-AB73-8A36F8A92660}"/>
    <cellStyle name="Вычисление 2 2 9 3" xfId="1163" xr:uid="{9A8FAE19-4EE8-4E38-B522-47A573E03904}"/>
    <cellStyle name="Вычисление 2 2 9 3 2" xfId="3434" xr:uid="{7849E805-9798-4828-BBFE-83041C6DC7CF}"/>
    <cellStyle name="Вычисление 2 2 9 4" xfId="2850" xr:uid="{FB43C33C-1040-4EC7-843E-854E6AC50621}"/>
    <cellStyle name="Вычисление 2 3" xfId="160" xr:uid="{00000000-0005-0000-0000-000063010000}"/>
    <cellStyle name="Вычисление 2 3 10" xfId="2310" xr:uid="{81267222-0311-4BF1-9F8D-7AEF3804819B}"/>
    <cellStyle name="Вычисление 2 3 10 2" xfId="4568" xr:uid="{B8770210-465E-4BFF-A331-B1BF3F85FC82}"/>
    <cellStyle name="Вычисление 2 3 11" xfId="2426" xr:uid="{43DEED54-7F51-472B-82A5-1EB7E9D3AB9E}"/>
    <cellStyle name="Вычисление 2 3 2" xfId="235" xr:uid="{00000000-0005-0000-0000-000064010000}"/>
    <cellStyle name="Вычисление 2 3 2 2" xfId="1429" xr:uid="{1D4AFA41-B41E-4F80-B798-10310E95EC91}"/>
    <cellStyle name="Вычисление 2 3 2 2 2" xfId="3693" xr:uid="{28440CE2-EAF8-46B8-BBBA-E05D0A319C9A}"/>
    <cellStyle name="Вычисление 2 3 2 3" xfId="1661" xr:uid="{17D0E3E9-E305-4B95-A635-0F3B84C62452}"/>
    <cellStyle name="Вычисление 2 3 2 3 2" xfId="3925" xr:uid="{06C0ADD3-1BB0-45D9-AC1C-1207A6E56A4C}"/>
    <cellStyle name="Вычисление 2 3 2 4" xfId="824" xr:uid="{2DB9469C-390F-4CDB-9DE8-4ABD3B14BBBD}"/>
    <cellStyle name="Вычисление 2 3 2 4 2" xfId="3095" xr:uid="{DEDFAF9D-BEEE-47D2-99BE-E9FFF2DBBD49}"/>
    <cellStyle name="Вычисление 2 3 2 5" xfId="2230" xr:uid="{AFCF641F-7CA2-4022-B172-00F7AD02F547}"/>
    <cellStyle name="Вычисление 2 3 2 5 2" xfId="4491" xr:uid="{C0FD1D8A-9D37-4460-A59C-8CD058BD5B83}"/>
    <cellStyle name="Вычисление 2 3 2 6" xfId="2511" xr:uid="{23F1AE3C-0A41-46E1-B63A-13F7B4427773}"/>
    <cellStyle name="Вычисление 2 3 3" xfId="315" xr:uid="{00000000-0005-0000-0000-000065010000}"/>
    <cellStyle name="Вычисление 2 3 3 2" xfId="1505" xr:uid="{6CFB729C-3848-4BAF-A97D-D237CF4CF092}"/>
    <cellStyle name="Вычисление 2 3 3 2 2" xfId="3769" xr:uid="{BD34C11B-F756-4B6A-8C01-2C9E1D7DED2F}"/>
    <cellStyle name="Вычисление 2 3 3 3" xfId="1678" xr:uid="{FC596920-87F9-467E-9E33-E5B1632BA779}"/>
    <cellStyle name="Вычисление 2 3 3 3 2" xfId="3942" xr:uid="{7EF95D0E-C2AB-452B-B98C-2375A2F2B9DA}"/>
    <cellStyle name="Вычисление 2 3 3 4" xfId="904" xr:uid="{63633D7D-EF52-47DC-85F0-8892E1936FBF}"/>
    <cellStyle name="Вычисление 2 3 3 4 2" xfId="3175" xr:uid="{3757A12B-E7BF-408B-A899-1F0EAD3B4F3B}"/>
    <cellStyle name="Вычисление 2 3 3 5" xfId="2329" xr:uid="{79AB0498-5F9C-4B98-B8E7-BF15E12437BB}"/>
    <cellStyle name="Вычисление 2 3 3 5 2" xfId="4587" xr:uid="{364E7950-EBAB-4246-8524-5AA2BAAE02CF}"/>
    <cellStyle name="Вычисление 2 3 3 6" xfId="2586" xr:uid="{D3B5C74C-0FD5-49CC-8CD2-EDA4210966D6}"/>
    <cellStyle name="Вычисление 2 3 4" xfId="395" xr:uid="{00000000-0005-0000-0000-000066010000}"/>
    <cellStyle name="Вычисление 2 3 4 2" xfId="1758" xr:uid="{771B752B-3CBB-4A1F-9383-9BBC3C2DF1C9}"/>
    <cellStyle name="Вычисление 2 3 4 2 2" xfId="4022" xr:uid="{CE20246D-14A0-4872-A7BD-DA1DC086E2D1}"/>
    <cellStyle name="Вычисление 2 3 4 3" xfId="984" xr:uid="{8125CA1E-4F33-4E42-BBAD-B09972D74890}"/>
    <cellStyle name="Вычисление 2 3 4 3 2" xfId="3255" xr:uid="{26893227-0BAD-4DE0-8A67-8815F0F7E80B}"/>
    <cellStyle name="Вычисление 2 3 4 4" xfId="2671" xr:uid="{3AEEBA26-EA6C-458F-8DD6-F7DC286C87B3}"/>
    <cellStyle name="Вычисление 2 3 5" xfId="516" xr:uid="{00000000-0005-0000-0000-000067010000}"/>
    <cellStyle name="Вычисление 2 3 5 2" xfId="1879" xr:uid="{32F51453-20C4-4069-8881-B75DC85A7A15}"/>
    <cellStyle name="Вычисление 2 3 5 2 2" xfId="4143" xr:uid="{580A34FA-210D-410D-8616-10D55ACBEA81}"/>
    <cellStyle name="Вычисление 2 3 5 3" xfId="1105" xr:uid="{9AB2B3EC-6103-4FF1-9DA5-D90BDF99E472}"/>
    <cellStyle name="Вычисление 2 3 5 3 2" xfId="3376" xr:uid="{E1CF8CEA-DA8A-44BD-9BCF-766530DA130E}"/>
    <cellStyle name="Вычисление 2 3 5 4" xfId="2792" xr:uid="{AFB2DED8-968D-4C72-9FFA-E84F5CC6C0D9}"/>
    <cellStyle name="Вычисление 2 3 6" xfId="592" xr:uid="{00000000-0005-0000-0000-000068010000}"/>
    <cellStyle name="Вычисление 2 3 6 2" xfId="1955" xr:uid="{365B34E2-ECAF-4ECC-BD69-C740706EB3BB}"/>
    <cellStyle name="Вычисление 2 3 6 2 2" xfId="4219" xr:uid="{329E5ADC-117B-4D5C-9EB6-91FF26D9A3EC}"/>
    <cellStyle name="Вычисление 2 3 6 3" xfId="1181" xr:uid="{ABEF0828-7228-4194-BCF8-65856F0CC6EF}"/>
    <cellStyle name="Вычисление 2 3 6 3 2" xfId="3452" xr:uid="{5AC03AAA-AE81-413A-AA5E-66B0BF216411}"/>
    <cellStyle name="Вычисление 2 3 6 4" xfId="2868" xr:uid="{79368A3B-A588-4ED7-89C0-DC5A89F82E03}"/>
    <cellStyle name="Вычисление 2 3 7" xfId="663" xr:uid="{00000000-0005-0000-0000-000069010000}"/>
    <cellStyle name="Вычисление 2 3 7 2" xfId="2026" xr:uid="{76129A48-C4CD-42B8-8CF7-A3862CD7BD93}"/>
    <cellStyle name="Вычисление 2 3 7 2 2" xfId="4290" xr:uid="{F1AFE23C-BCA6-4A7C-B012-78C301C9AA76}"/>
    <cellStyle name="Вычисление 2 3 7 3" xfId="1252" xr:uid="{8D31CC75-31D8-45F5-86D2-678FF73FE0D8}"/>
    <cellStyle name="Вычисление 2 3 7 3 2" xfId="3523" xr:uid="{7ADB558F-3D05-4773-9CD7-FA6CA9F005B8}"/>
    <cellStyle name="Вычисление 2 3 7 4" xfId="2939" xr:uid="{62F6FC70-3BDE-4624-B37F-D2E6046D7FA1}"/>
    <cellStyle name="Вычисление 2 3 8" xfId="735" xr:uid="{00000000-0005-0000-0000-00006A010000}"/>
    <cellStyle name="Вычисление 2 3 8 2" xfId="2098" xr:uid="{7AFE5C1F-66BE-4916-9436-38B61F71E35B}"/>
    <cellStyle name="Вычисление 2 3 8 2 2" xfId="4362" xr:uid="{6A1770A8-0AAB-4A2E-840A-D15DA19E82D0}"/>
    <cellStyle name="Вычисление 2 3 8 3" xfId="3011" xr:uid="{3CA0E9A8-67A9-48EF-98C8-1D414AFFB0A9}"/>
    <cellStyle name="Вычисление 2 3 9" xfId="1335" xr:uid="{33B96ADA-6439-4EA4-93F0-2AFFDE776932}"/>
    <cellStyle name="Вычисление 2 3 9 2" xfId="3603" xr:uid="{E5BD236E-9D75-40FA-88D6-47229852F8D9}"/>
    <cellStyle name="Вычисление 2 4" xfId="156" xr:uid="{00000000-0005-0000-0000-00006B010000}"/>
    <cellStyle name="Вычисление 2 4 10" xfId="2385" xr:uid="{B1F6EA2A-9656-493C-ABE6-D68A0D6E4004}"/>
    <cellStyle name="Вычисление 2 4 10 2" xfId="4643" xr:uid="{59A84F10-C15D-4EE5-95A5-C83BFA060EFD}"/>
    <cellStyle name="Вычисление 2 4 11" xfId="2422" xr:uid="{3DC51FFF-C8A2-40CF-9E64-193C6D6415FF}"/>
    <cellStyle name="Вычисление 2 4 2" xfId="231" xr:uid="{00000000-0005-0000-0000-00006C010000}"/>
    <cellStyle name="Вычисление 2 4 2 2" xfId="1425" xr:uid="{6ED8D10D-2E2B-41BC-BC4F-696A23493555}"/>
    <cellStyle name="Вычисление 2 4 2 2 2" xfId="3689" xr:uid="{02C2FF56-84BF-4FC4-90DC-70FA91ACDDEF}"/>
    <cellStyle name="Вычисление 2 4 2 3" xfId="1380" xr:uid="{CF3AF16B-8E53-4A09-9E57-F8817C6032F3}"/>
    <cellStyle name="Вычисление 2 4 2 3 2" xfId="3646" xr:uid="{5AD7F5A1-FDDE-464A-A103-7E7395924654}"/>
    <cellStyle name="Вычисление 2 4 2 4" xfId="820" xr:uid="{DE58ADAF-1652-41FC-977E-B629A7F0A151}"/>
    <cellStyle name="Вычисление 2 4 2 4 2" xfId="3091" xr:uid="{E281D0C8-3A02-4BE4-98DF-BF1642AF464F}"/>
    <cellStyle name="Вычисление 2 4 2 5" xfId="2313" xr:uid="{E1833BF1-A4AC-4D76-8F7D-D9BEE5A06654}"/>
    <cellStyle name="Вычисление 2 4 2 5 2" xfId="4571" xr:uid="{9AA569E1-E774-4FFA-AC98-F17FFF086588}"/>
    <cellStyle name="Вычисление 2 4 2 6" xfId="2507" xr:uid="{580E68FD-6011-4DF5-BF9F-52940716AE60}"/>
    <cellStyle name="Вычисление 2 4 3" xfId="311" xr:uid="{00000000-0005-0000-0000-00006D010000}"/>
    <cellStyle name="Вычисление 2 4 3 2" xfId="1501" xr:uid="{B7C3AB13-2426-4534-ABBF-C185395EBDA3}"/>
    <cellStyle name="Вычисление 2 4 3 2 2" xfId="3765" xr:uid="{A056C8B9-5F24-4A50-A55D-8EE74CA73B09}"/>
    <cellStyle name="Вычисление 2 4 3 3" xfId="1674" xr:uid="{689D6FEE-8EFD-4B75-87F9-63EDF6C9E1A5}"/>
    <cellStyle name="Вычисление 2 4 3 3 2" xfId="3938" xr:uid="{F9DCA5AA-7959-478C-95FB-E606F9761836}"/>
    <cellStyle name="Вычисление 2 4 3 4" xfId="900" xr:uid="{50B258F9-E6BB-4ADE-9721-72392F14F31B}"/>
    <cellStyle name="Вычисление 2 4 3 4 2" xfId="3171" xr:uid="{7525AF4A-33AA-45AA-94FB-DDF4EF103B79}"/>
    <cellStyle name="Вычисление 2 4 3 5" xfId="2207" xr:uid="{13F08956-F250-4B71-9145-2BB657A55D5E}"/>
    <cellStyle name="Вычисление 2 4 3 5 2" xfId="4468" xr:uid="{E6029228-75E9-4986-A7D2-0499DE5CE03D}"/>
    <cellStyle name="Вычисление 2 4 3 6" xfId="2582" xr:uid="{0AB1ED98-AE4B-4818-91A5-BB86827BC7B2}"/>
    <cellStyle name="Вычисление 2 4 4" xfId="391" xr:uid="{00000000-0005-0000-0000-00006E010000}"/>
    <cellStyle name="Вычисление 2 4 4 2" xfId="1754" xr:uid="{5C2EA922-B06F-455C-B57C-03F851CE3FA1}"/>
    <cellStyle name="Вычисление 2 4 4 2 2" xfId="4018" xr:uid="{077A54E8-6AE9-46F5-AE64-31F81449CB5A}"/>
    <cellStyle name="Вычисление 2 4 4 3" xfId="980" xr:uid="{385E67F7-6FB0-4755-87C7-30575C209708}"/>
    <cellStyle name="Вычисление 2 4 4 3 2" xfId="3251" xr:uid="{CDE41960-7177-4B4E-B117-8B58D047AB2D}"/>
    <cellStyle name="Вычисление 2 4 4 4" xfId="2667" xr:uid="{5CD50FD7-4D28-482E-84F5-66A48E346886}"/>
    <cellStyle name="Вычисление 2 4 5" xfId="512" xr:uid="{00000000-0005-0000-0000-00006F010000}"/>
    <cellStyle name="Вычисление 2 4 5 2" xfId="1875" xr:uid="{3618B106-43AD-4431-8DE0-94486271D3DE}"/>
    <cellStyle name="Вычисление 2 4 5 2 2" xfId="4139" xr:uid="{FC5917C7-1C1C-48A1-9644-3E3798441539}"/>
    <cellStyle name="Вычисление 2 4 5 3" xfId="1101" xr:uid="{01F978DB-8BA0-4E40-B746-5237CB8A3F05}"/>
    <cellStyle name="Вычисление 2 4 5 3 2" xfId="3372" xr:uid="{188E819F-93D8-4F0D-8A78-9D071BFB3EA9}"/>
    <cellStyle name="Вычисление 2 4 5 4" xfId="2788" xr:uid="{1E668458-9446-4434-B2A5-16A021ED3D54}"/>
    <cellStyle name="Вычисление 2 4 6" xfId="588" xr:uid="{00000000-0005-0000-0000-000070010000}"/>
    <cellStyle name="Вычисление 2 4 6 2" xfId="1951" xr:uid="{E80F4B0F-5D82-440A-81F5-F172CCF1748B}"/>
    <cellStyle name="Вычисление 2 4 6 2 2" xfId="4215" xr:uid="{0B5EC175-3AB4-4697-859A-8044B68802B7}"/>
    <cellStyle name="Вычисление 2 4 6 3" xfId="1177" xr:uid="{C2BEAE08-72FD-4C63-A624-998FD81DCABE}"/>
    <cellStyle name="Вычисление 2 4 6 3 2" xfId="3448" xr:uid="{7F5C5AAC-E7D0-43AF-83CB-644F17D29314}"/>
    <cellStyle name="Вычисление 2 4 6 4" xfId="2864" xr:uid="{1BB16BAD-D37A-42F0-98D7-C84957634B10}"/>
    <cellStyle name="Вычисление 2 4 7" xfId="679" xr:uid="{00000000-0005-0000-0000-000071010000}"/>
    <cellStyle name="Вычисление 2 4 7 2" xfId="2042" xr:uid="{908CDD27-38E6-4012-8F17-5D731B0C68C9}"/>
    <cellStyle name="Вычисление 2 4 7 2 2" xfId="4306" xr:uid="{D44B131F-7320-423C-A858-0ACEF1C80666}"/>
    <cellStyle name="Вычисление 2 4 7 3" xfId="1268" xr:uid="{CC259146-D69C-4A5E-A4D0-239506E66503}"/>
    <cellStyle name="Вычисление 2 4 7 3 2" xfId="3539" xr:uid="{2DEDDBDF-4EEA-4892-BC08-23F740B725E1}"/>
    <cellStyle name="Вычисление 2 4 7 4" xfId="2955" xr:uid="{6B9CFDED-A63B-46D5-B2F7-D470BF1B7B45}"/>
    <cellStyle name="Вычисление 2 4 8" xfId="731" xr:uid="{00000000-0005-0000-0000-000072010000}"/>
    <cellStyle name="Вычисление 2 4 8 2" xfId="2094" xr:uid="{EB5039BA-8EF5-40E7-BA3F-58A090A9CDB9}"/>
    <cellStyle name="Вычисление 2 4 8 2 2" xfId="4358" xr:uid="{664475ED-40C2-494F-9377-AB6C1E3222D8}"/>
    <cellStyle name="Вычисление 2 4 8 3" xfId="3007" xr:uid="{CE4353A3-FE1A-4BAC-9BCC-2F4FEF902CAC}"/>
    <cellStyle name="Вычисление 2 4 9" xfId="1649" xr:uid="{8E877084-D050-44FA-AE50-988D8A6BB632}"/>
    <cellStyle name="Вычисление 2 4 9 2" xfId="3913" xr:uid="{EB87CBBA-B10D-4175-A706-C3FA6E6BC604}"/>
    <cellStyle name="Вычисление 2 5" xfId="161" xr:uid="{00000000-0005-0000-0000-000073010000}"/>
    <cellStyle name="Вычисление 2 5 10" xfId="2239" xr:uid="{6A373B53-8DBF-410E-AAEE-454A1B7D549E}"/>
    <cellStyle name="Вычисление 2 5 10 2" xfId="4500" xr:uid="{4318264C-7777-479B-9F0C-6BEA1EFB1B94}"/>
    <cellStyle name="Вычисление 2 5 11" xfId="2427" xr:uid="{ABED6AF0-9BE0-4ADE-BEF1-A09299EB7E29}"/>
    <cellStyle name="Вычисление 2 5 2" xfId="236" xr:uid="{00000000-0005-0000-0000-000074010000}"/>
    <cellStyle name="Вычисление 2 5 2 2" xfId="1430" xr:uid="{F4A9371B-FEB3-401D-A422-63BE7FC9D53F}"/>
    <cellStyle name="Вычисление 2 5 2 2 2" xfId="3694" xr:uid="{6DCCFFAC-8848-4B04-B999-34E98CC2EAAC}"/>
    <cellStyle name="Вычисление 2 5 2 3" xfId="1612" xr:uid="{059CF432-6857-4B40-8D7F-9739AD775CF2}"/>
    <cellStyle name="Вычисление 2 5 2 3 2" xfId="3876" xr:uid="{24947B07-C4A0-4429-89E0-EE13AF92E2D7}"/>
    <cellStyle name="Вычисление 2 5 2 4" xfId="825" xr:uid="{1D248654-A0C9-492C-B4D3-7321072568BF}"/>
    <cellStyle name="Вычисление 2 5 2 4 2" xfId="3096" xr:uid="{57A980E3-3B98-432D-B4B4-0D6DC6D76694}"/>
    <cellStyle name="Вычисление 2 5 2 5" xfId="2351" xr:uid="{921D2B3D-80FF-4F43-AD23-ACA0DA5CD8BD}"/>
    <cellStyle name="Вычисление 2 5 2 5 2" xfId="4609" xr:uid="{2537235E-A0BE-4F0B-BAFA-DFDBA3D0C1AC}"/>
    <cellStyle name="Вычисление 2 5 2 6" xfId="2512" xr:uid="{A469C677-FD05-452B-B099-49F206859D15}"/>
    <cellStyle name="Вычисление 2 5 3" xfId="316" xr:uid="{00000000-0005-0000-0000-000075010000}"/>
    <cellStyle name="Вычисление 2 5 3 2" xfId="1506" xr:uid="{7604D955-7366-48BC-9F61-7F19075D5A39}"/>
    <cellStyle name="Вычисление 2 5 3 2 2" xfId="3770" xr:uid="{3F68B3EF-B714-4097-8077-ACE4B1891050}"/>
    <cellStyle name="Вычисление 2 5 3 3" xfId="1679" xr:uid="{79481FF1-2B1E-4340-A479-3CFD37DE8B79}"/>
    <cellStyle name="Вычисление 2 5 3 3 2" xfId="3943" xr:uid="{A0177099-D46E-449D-A4BD-D229DEB2B300}"/>
    <cellStyle name="Вычисление 2 5 3 4" xfId="905" xr:uid="{EE6E1005-1A7A-4D01-832C-DF3FE1137285}"/>
    <cellStyle name="Вычисление 2 5 3 4 2" xfId="3176" xr:uid="{34DCBE71-27BB-4C81-B26D-E26CD98402E3}"/>
    <cellStyle name="Вычисление 2 5 3 5" xfId="2268" xr:uid="{C9201C5D-45C1-4596-BD73-620254789FA4}"/>
    <cellStyle name="Вычисление 2 5 3 5 2" xfId="4527" xr:uid="{A1032736-851A-4849-A286-23161DBCDB4E}"/>
    <cellStyle name="Вычисление 2 5 3 6" xfId="2587" xr:uid="{189D4DD2-3437-4186-98D8-5D5A0CADB480}"/>
    <cellStyle name="Вычисление 2 5 4" xfId="396" xr:uid="{00000000-0005-0000-0000-000076010000}"/>
    <cellStyle name="Вычисление 2 5 4 2" xfId="1759" xr:uid="{1D3BE3F9-C7E0-4E22-AFAA-4DDE62E08FE3}"/>
    <cellStyle name="Вычисление 2 5 4 2 2" xfId="4023" xr:uid="{7B180E81-97F9-4BDA-8CF5-596DDFB08008}"/>
    <cellStyle name="Вычисление 2 5 4 3" xfId="985" xr:uid="{18E7211F-5AED-47BC-8C81-E766EF4C2B3C}"/>
    <cellStyle name="Вычисление 2 5 4 3 2" xfId="3256" xr:uid="{849A74A7-C6B0-4573-840B-4231088F5916}"/>
    <cellStyle name="Вычисление 2 5 4 4" xfId="2672" xr:uid="{86536C7F-E162-47CC-9E90-E04E3726375B}"/>
    <cellStyle name="Вычисление 2 5 5" xfId="517" xr:uid="{00000000-0005-0000-0000-000077010000}"/>
    <cellStyle name="Вычисление 2 5 5 2" xfId="1880" xr:uid="{11C109E3-8C69-4582-B8D6-E5004F765CAC}"/>
    <cellStyle name="Вычисление 2 5 5 2 2" xfId="4144" xr:uid="{86D3C38B-1784-42B4-9C73-D585EAF73BF2}"/>
    <cellStyle name="Вычисление 2 5 5 3" xfId="1106" xr:uid="{6BB8C3FE-5919-42E7-9A0B-26D2DA53E885}"/>
    <cellStyle name="Вычисление 2 5 5 3 2" xfId="3377" xr:uid="{626E61FE-24ED-4690-8D00-9D3C5C8B2E7C}"/>
    <cellStyle name="Вычисление 2 5 5 4" xfId="2793" xr:uid="{FE9AF8FA-9202-4E39-BC83-5F0F99D7A3DD}"/>
    <cellStyle name="Вычисление 2 5 6" xfId="593" xr:uid="{00000000-0005-0000-0000-000078010000}"/>
    <cellStyle name="Вычисление 2 5 6 2" xfId="1956" xr:uid="{FAF3D52A-82B1-4EA2-9055-423E0FF36B43}"/>
    <cellStyle name="Вычисление 2 5 6 2 2" xfId="4220" xr:uid="{8553494E-700A-42B3-9B2F-24947A04F5F7}"/>
    <cellStyle name="Вычисление 2 5 6 3" xfId="1182" xr:uid="{027972AB-DB86-4A1E-822C-68E4D40D18FC}"/>
    <cellStyle name="Вычисление 2 5 6 3 2" xfId="3453" xr:uid="{98D3C617-362D-44F2-BFCD-A0F51BB7CC80}"/>
    <cellStyle name="Вычисление 2 5 6 4" xfId="2869" xr:uid="{83884E75-5796-4890-9FEE-E7F3D0FA7168}"/>
    <cellStyle name="Вычисление 2 5 7" xfId="685" xr:uid="{00000000-0005-0000-0000-000079010000}"/>
    <cellStyle name="Вычисление 2 5 7 2" xfId="2048" xr:uid="{8B5B2149-3CC3-41C5-8D16-E8A877376DBE}"/>
    <cellStyle name="Вычисление 2 5 7 2 2" xfId="4312" xr:uid="{53C5DDEB-332F-43F9-BFDB-61F942ED20C0}"/>
    <cellStyle name="Вычисление 2 5 7 3" xfId="1274" xr:uid="{CE5C1A13-BFDC-4C9E-9098-65385A175332}"/>
    <cellStyle name="Вычисление 2 5 7 3 2" xfId="3545" xr:uid="{0CAF75E3-26B4-483B-9643-67516D682F0B}"/>
    <cellStyle name="Вычисление 2 5 7 4" xfId="2961" xr:uid="{7A48E714-B30F-4462-9738-6963B7888762}"/>
    <cellStyle name="Вычисление 2 5 8" xfId="736" xr:uid="{00000000-0005-0000-0000-00007A010000}"/>
    <cellStyle name="Вычисление 2 5 8 2" xfId="2099" xr:uid="{CCCED6C0-3832-4ACD-BEB1-2DDC9CA86BAC}"/>
    <cellStyle name="Вычисление 2 5 8 2 2" xfId="4363" xr:uid="{E51B48C9-0920-4911-AB0B-1C6282FAB1E0}"/>
    <cellStyle name="Вычисление 2 5 8 3" xfId="3012" xr:uid="{A624F240-E2BE-4B32-87C3-4FED5DEB0C55}"/>
    <cellStyle name="Вычисление 2 5 9" xfId="1566" xr:uid="{24CC15F9-1F65-43A6-BAA0-EEFB465621F2}"/>
    <cellStyle name="Вычисление 2 5 9 2" xfId="3830" xr:uid="{CB982D3B-1846-4143-8AA7-19E6A1D40455}"/>
    <cellStyle name="Вычисление 2 6" xfId="128" xr:uid="{00000000-0005-0000-0000-00007B010000}"/>
    <cellStyle name="Вычисление 2 6 2" xfId="1400" xr:uid="{3965CA04-9033-4216-A492-006B7D96AFE9}"/>
    <cellStyle name="Вычисление 2 6 2 2" xfId="3665" xr:uid="{635E1A30-5552-4551-91D2-45E5CF565D53}"/>
    <cellStyle name="Вычисление 2 6 3" xfId="1646" xr:uid="{BAD4C140-9436-4C44-B5CD-169F92732ECC}"/>
    <cellStyle name="Вычисление 2 6 3 2" xfId="3910" xr:uid="{3D27C96B-E47B-46A1-B5D6-86585739A0E8}"/>
    <cellStyle name="Вычисление 2 6 4" xfId="795" xr:uid="{E7927A42-3148-4254-8DD0-FD2EAB578A2E}"/>
    <cellStyle name="Вычисление 2 6 4 2" xfId="3067" xr:uid="{98E7B2F9-E2AD-40FB-B4A2-CCB27D70B87A}"/>
    <cellStyle name="Вычисление 2 6 5" xfId="2348" xr:uid="{5ED5453E-1EDE-490E-A3AD-DEFEE398A444}"/>
    <cellStyle name="Вычисление 2 6 5 2" xfId="4606" xr:uid="{CB755802-5F7A-46F1-8743-2E30FBA754B4}"/>
    <cellStyle name="Вычисление 2 6 6" xfId="2483" xr:uid="{D57BB690-7D20-42B7-87E6-F1D9B24C9E25}"/>
    <cellStyle name="Вычисление 2 7" xfId="287" xr:uid="{00000000-0005-0000-0000-00007C010000}"/>
    <cellStyle name="Вычисление 2 7 2" xfId="1395" xr:uid="{CB63816E-DE35-45E8-82DC-76396B916938}"/>
    <cellStyle name="Вычисление 2 7 2 2" xfId="3660" xr:uid="{EC194DD9-C34E-4A1A-BDE9-5AE771C2091C}"/>
    <cellStyle name="Вычисление 2 7 3" xfId="1343" xr:uid="{1D29C79C-B06E-4097-97F4-159C6BC06F7B}"/>
    <cellStyle name="Вычисление 2 7 3 2" xfId="3611" xr:uid="{D2458A73-9C91-4A8A-9E12-97C89738A495}"/>
    <cellStyle name="Вычисление 2 7 4" xfId="876" xr:uid="{661D8C84-F614-4655-9270-F45CA990F4AD}"/>
    <cellStyle name="Вычисление 2 7 4 2" xfId="3147" xr:uid="{F2F21CE2-22F9-4D1D-A1F4-CCED2DF86390}"/>
    <cellStyle name="Вычисление 2 7 5" xfId="2227" xr:uid="{B6EF4434-D8FA-42C1-94B7-74119F9C7725}"/>
    <cellStyle name="Вычисление 2 7 5 2" xfId="4488" xr:uid="{43001FCD-ACA5-4C99-9F40-3BC32C5EDA60}"/>
    <cellStyle name="Вычисление 2 7 6" xfId="2478" xr:uid="{AEE364E0-39F6-4888-8250-06B10ED9DFE4}"/>
    <cellStyle name="Вычисление 2 8" xfId="367" xr:uid="{00000000-0005-0000-0000-00007D010000}"/>
    <cellStyle name="Вычисление 2 8 2" xfId="1730" xr:uid="{3711015C-4B22-455B-AEBF-3E4E4B02B497}"/>
    <cellStyle name="Вычисление 2 8 2 2" xfId="3994" xr:uid="{F7AE2B58-794A-4319-B29C-CE3746DA2D3E}"/>
    <cellStyle name="Вычисление 2 8 3" xfId="956" xr:uid="{90658C86-EB07-4AA2-B465-796168DD3041}"/>
    <cellStyle name="Вычисление 2 8 3 2" xfId="3227" xr:uid="{2D6C44CB-7E59-4862-AA21-F2E5392B789B}"/>
    <cellStyle name="Вычисление 2 8 4" xfId="2643" xr:uid="{F73D40FE-1973-4FAC-A98C-88F93B05CCE4}"/>
    <cellStyle name="Вычисление 2 9" xfId="479" xr:uid="{00000000-0005-0000-0000-00007E010000}"/>
    <cellStyle name="Вычисление 2 9 2" xfId="1842" xr:uid="{200AD4DF-C709-4F77-BFBF-87063AA2A143}"/>
    <cellStyle name="Вычисление 2 9 2 2" xfId="4106" xr:uid="{A8C3B2CF-8308-4BBE-90DD-5AF5D2454D15}"/>
    <cellStyle name="Вычисление 2 9 3" xfId="1068" xr:uid="{6B8FB6B5-2494-4809-931E-B15C17373D6E}"/>
    <cellStyle name="Вычисление 2 9 3 2" xfId="3339" xr:uid="{5AA4D66F-122C-4588-AFD6-89FF1B0D8D09}"/>
    <cellStyle name="Вычисление 2 9 4" xfId="2755" xr:uid="{F65B8950-5EF0-4A27-B737-509A7D35628D}"/>
    <cellStyle name="Вычисление 3" xfId="136" xr:uid="{00000000-0005-0000-0000-00007F010000}"/>
    <cellStyle name="Вычисление 3 10" xfId="569" xr:uid="{00000000-0005-0000-0000-000080010000}"/>
    <cellStyle name="Вычисление 3 10 2" xfId="1932" xr:uid="{94105937-6CB4-48D7-A391-33FF05A389DF}"/>
    <cellStyle name="Вычисление 3 10 2 2" xfId="4196" xr:uid="{7A7A4043-B56B-4DA4-B56C-5FC42503929A}"/>
    <cellStyle name="Вычисление 3 10 3" xfId="1158" xr:uid="{3D5F95C2-E4DC-417C-8D94-C9AB4A14598F}"/>
    <cellStyle name="Вычисление 3 10 3 2" xfId="3429" xr:uid="{B4622884-95FD-4ABE-9FAE-AFB14BA9C35E}"/>
    <cellStyle name="Вычисление 3 10 4" xfId="2845" xr:uid="{20ADC453-6CEC-40A0-8AE1-C86EFDFCCCD4}"/>
    <cellStyle name="Вычисление 3 11" xfId="644" xr:uid="{00000000-0005-0000-0000-000081010000}"/>
    <cellStyle name="Вычисление 3 11 2" xfId="2007" xr:uid="{8F123A6E-730F-428C-A05E-296ED97CD257}"/>
    <cellStyle name="Вычисление 3 11 2 2" xfId="4271" xr:uid="{1906346C-BD51-423C-8C38-E696E9D632EC}"/>
    <cellStyle name="Вычисление 3 11 3" xfId="1233" xr:uid="{6B15A3A4-AC03-4010-8C4B-9E8D3C86FBD2}"/>
    <cellStyle name="Вычисление 3 11 3 2" xfId="3504" xr:uid="{3CF071A6-C601-466F-A8BB-CF6B3476948D}"/>
    <cellStyle name="Вычисление 3 11 4" xfId="2920" xr:uid="{0EDB435B-C1A9-4A39-9A60-974230D6480D}"/>
    <cellStyle name="Вычисление 3 12" xfId="665" xr:uid="{00000000-0005-0000-0000-000082010000}"/>
    <cellStyle name="Вычисление 3 12 2" xfId="2028" xr:uid="{AA1DD29C-2782-421B-9172-402BD24DE998}"/>
    <cellStyle name="Вычисление 3 12 2 2" xfId="4292" xr:uid="{0EAB0479-C15A-4EEC-A9C7-125E3B590F87}"/>
    <cellStyle name="Вычисление 3 12 3" xfId="1254" xr:uid="{C11AFB45-FEB8-4788-A79B-48DFEA8E3C6B}"/>
    <cellStyle name="Вычисление 3 12 3 2" xfId="3525" xr:uid="{5A73A087-629A-47F6-9726-DAC46B4AF278}"/>
    <cellStyle name="Вычисление 3 12 4" xfId="2941" xr:uid="{9A4AFF38-B78A-47CE-8552-14DA0849E6C8}"/>
    <cellStyle name="Вычисление 3 13" xfId="712" xr:uid="{00000000-0005-0000-0000-000083010000}"/>
    <cellStyle name="Вычисление 3 13 2" xfId="2075" xr:uid="{45DC0AC5-8681-4EE7-948E-80CB5A6FF782}"/>
    <cellStyle name="Вычисление 3 13 2 2" xfId="4339" xr:uid="{1DCCD662-6F26-4A7E-8838-CBB1F2AF4154}"/>
    <cellStyle name="Вычисление 3 13 3" xfId="1301" xr:uid="{AB69B6C0-8F3B-4F36-9155-57EDAEA919F4}"/>
    <cellStyle name="Вычисление 3 13 3 2" xfId="3572" xr:uid="{557AE880-842D-427F-8502-F4879326F6EE}"/>
    <cellStyle name="Вычисление 3 13 4" xfId="2988" xr:uid="{8810D183-58FE-463D-899C-69AC0D350B17}"/>
    <cellStyle name="Вычисление 3 14" xfId="1372" xr:uid="{F111D468-ED75-4A63-B7F4-0C98E682B3A4}"/>
    <cellStyle name="Вычисление 3 14 2" xfId="3638" xr:uid="{D62A8B98-9EE1-48E6-AE5B-D5F03BBA99A7}"/>
    <cellStyle name="Вычисление 3 15" xfId="2188" xr:uid="{9E69FC36-98B4-4E4F-A23A-DB0033564EE0}"/>
    <cellStyle name="Вычисление 3 15 2" xfId="4451" xr:uid="{F0F8797B-2D10-4591-BBAE-0579079C0C05}"/>
    <cellStyle name="Вычисление 3 16" xfId="2403" xr:uid="{2C9434E9-9DB7-48DA-856D-56E007777EA7}"/>
    <cellStyle name="Вычисление 3 2" xfId="147" xr:uid="{00000000-0005-0000-0000-000084010000}"/>
    <cellStyle name="Вычисление 3 2 10" xfId="654" xr:uid="{00000000-0005-0000-0000-000085010000}"/>
    <cellStyle name="Вычисление 3 2 10 2" xfId="2017" xr:uid="{903BE53F-6EB7-462B-BE05-980689A03FA9}"/>
    <cellStyle name="Вычисление 3 2 10 2 2" xfId="4281" xr:uid="{D0EE139B-77F8-431E-9027-7B623F68EEC4}"/>
    <cellStyle name="Вычисление 3 2 10 3" xfId="1243" xr:uid="{1DC0B00C-B057-4830-9013-D4C9D61891CD}"/>
    <cellStyle name="Вычисление 3 2 10 3 2" xfId="3514" xr:uid="{5AD2BC03-8161-4EB7-ACFE-EE94CD47CC2D}"/>
    <cellStyle name="Вычисление 3 2 10 4" xfId="2930" xr:uid="{5EE7265D-BE2E-4157-9C78-1331C04DD7B6}"/>
    <cellStyle name="Вычисление 3 2 11" xfId="662" xr:uid="{00000000-0005-0000-0000-000086010000}"/>
    <cellStyle name="Вычисление 3 2 11 2" xfId="2025" xr:uid="{A43BA2E3-0A4D-4A0D-90F9-D7FF1E42A478}"/>
    <cellStyle name="Вычисление 3 2 11 2 2" xfId="4289" xr:uid="{ED3C34F5-436C-4445-BF22-CA274DEE4D07}"/>
    <cellStyle name="Вычисление 3 2 11 3" xfId="1251" xr:uid="{30CAAAB7-FD3F-4D84-A3C2-946B85C3197F}"/>
    <cellStyle name="Вычисление 3 2 11 3 2" xfId="3522" xr:uid="{B26A716A-5979-4C41-8DB5-9888093BF99E}"/>
    <cellStyle name="Вычисление 3 2 11 4" xfId="2938" xr:uid="{5A03821A-9F62-43C2-A894-4D275AEA2D2F}"/>
    <cellStyle name="Вычисление 3 2 12" xfId="722" xr:uid="{00000000-0005-0000-0000-000087010000}"/>
    <cellStyle name="Вычисление 3 2 12 2" xfId="2085" xr:uid="{531D1FCD-70DD-47F4-9FBA-30DDB370D99E}"/>
    <cellStyle name="Вычисление 3 2 12 2 2" xfId="4349" xr:uid="{78039C1B-4E72-47DA-97A4-015F6A9413C8}"/>
    <cellStyle name="Вычисление 3 2 12 3" xfId="1311" xr:uid="{3CEEFEB6-513D-4070-81A8-E83639548A90}"/>
    <cellStyle name="Вычисление 3 2 12 3 2" xfId="3582" xr:uid="{6E4DB9A9-6A77-4A5D-ADDE-331CFB12A813}"/>
    <cellStyle name="Вычисление 3 2 12 4" xfId="2998" xr:uid="{2E587C35-E08F-420A-ACBD-44585511B377}"/>
    <cellStyle name="Вычисление 3 2 13" xfId="1349" xr:uid="{16991154-2BC1-4974-A53E-50C8CA41955E}"/>
    <cellStyle name="Вычисление 3 2 13 2" xfId="3615" xr:uid="{229C3185-E22C-41EE-9384-A272399FC1DB}"/>
    <cellStyle name="Вычисление 3 2 14" xfId="2243" xr:uid="{6CC05804-AF2A-43F6-9BCD-2655BD884D0E}"/>
    <cellStyle name="Вычисление 3 2 14 2" xfId="4504" xr:uid="{D22A8A98-E0E7-4B47-93A7-9BFC5C38A4D2}"/>
    <cellStyle name="Вычисление 3 2 15" xfId="2413" xr:uid="{F9259AB8-9E30-4654-BEFD-BF4A09B60FF8}"/>
    <cellStyle name="Вычисление 3 2 2" xfId="177" xr:uid="{00000000-0005-0000-0000-000088010000}"/>
    <cellStyle name="Вычисление 3 2 2 10" xfId="2216" xr:uid="{1857421D-E32F-4FA1-9369-8DA86738D4D1}"/>
    <cellStyle name="Вычисление 3 2 2 10 2" xfId="4477" xr:uid="{B7C896CD-7ABE-43D7-8C28-92C10E59B5E4}"/>
    <cellStyle name="Вычисление 3 2 2 11" xfId="2443" xr:uid="{BBFAE4CF-70A3-4AF6-B10E-8D78DA78ED79}"/>
    <cellStyle name="Вычисление 3 2 2 2" xfId="252" xr:uid="{00000000-0005-0000-0000-000089010000}"/>
    <cellStyle name="Вычисление 3 2 2 2 2" xfId="1446" xr:uid="{493847F5-C733-4315-A2B1-9B17AF9E66DC}"/>
    <cellStyle name="Вычисление 3 2 2 2 2 2" xfId="3710" xr:uid="{2267580D-651C-4E17-A4B2-F016A259141B}"/>
    <cellStyle name="Вычисление 3 2 2 2 3" xfId="1647" xr:uid="{63FEB536-4550-4566-ACB5-7E12D6941693}"/>
    <cellStyle name="Вычисление 3 2 2 2 3 2" xfId="3911" xr:uid="{C3AAED52-B8AA-4D03-92AF-8CA2CBCC2E54}"/>
    <cellStyle name="Вычисление 3 2 2 2 4" xfId="841" xr:uid="{10A482C5-2341-4FFA-AD26-CDA93A39964E}"/>
    <cellStyle name="Вычисление 3 2 2 2 4 2" xfId="3112" xr:uid="{9F757F0D-596C-4807-88BE-882BF8858F7A}"/>
    <cellStyle name="Вычисление 3 2 2 2 5" xfId="2257" xr:uid="{6CD072FF-13E2-419E-AE2F-7BE7F01C3ED3}"/>
    <cellStyle name="Вычисление 3 2 2 2 5 2" xfId="4517" xr:uid="{1C80D449-FA3D-42D9-ADD7-1D5B9D2D8C9C}"/>
    <cellStyle name="Вычисление 3 2 2 2 6" xfId="2528" xr:uid="{D41D7A77-3374-40C1-94FB-941B0FC3AECC}"/>
    <cellStyle name="Вычисление 3 2 2 3" xfId="332" xr:uid="{00000000-0005-0000-0000-00008A010000}"/>
    <cellStyle name="Вычисление 3 2 2 3 2" xfId="1522" xr:uid="{6F9C06B3-D828-46BF-8C03-55CFA42320D5}"/>
    <cellStyle name="Вычисление 3 2 2 3 2 2" xfId="3786" xr:uid="{E55B37AB-A31E-43DD-ADB1-782F31A512D6}"/>
    <cellStyle name="Вычисление 3 2 2 3 3" xfId="1695" xr:uid="{5192A5C0-D12D-4280-9EAD-722BD3B8F8D6}"/>
    <cellStyle name="Вычисление 3 2 2 3 3 2" xfId="3959" xr:uid="{B113487D-D429-4379-959B-E05C286E13F7}"/>
    <cellStyle name="Вычисление 3 2 2 3 4" xfId="921" xr:uid="{642468DB-3B56-44E4-A58C-758F2F4CADA8}"/>
    <cellStyle name="Вычисление 3 2 2 3 4 2" xfId="3192" xr:uid="{CE0F4456-2D1C-4D7B-AEAA-7E8C5E29952F}"/>
    <cellStyle name="Вычисление 3 2 2 3 5" xfId="2171" xr:uid="{AB986E05-865B-4C2A-9E9A-F0A970758EA4}"/>
    <cellStyle name="Вычисление 3 2 2 3 5 2" xfId="4434" xr:uid="{F6CD3E9A-86F3-4056-8254-F5231AA82213}"/>
    <cellStyle name="Вычисление 3 2 2 3 6" xfId="2603" xr:uid="{61DA5CB2-3C55-44E0-82DE-B3F270F40A15}"/>
    <cellStyle name="Вычисление 3 2 2 4" xfId="412" xr:uid="{00000000-0005-0000-0000-00008B010000}"/>
    <cellStyle name="Вычисление 3 2 2 4 2" xfId="1775" xr:uid="{E449DBAE-39B5-4D98-9F5C-E90672B42B63}"/>
    <cellStyle name="Вычисление 3 2 2 4 2 2" xfId="4039" xr:uid="{9EE80B8D-C979-4C26-B7BC-5C7743FE97F7}"/>
    <cellStyle name="Вычисление 3 2 2 4 3" xfId="1001" xr:uid="{F4CA67D3-324C-4032-876C-2E9D70BB07DF}"/>
    <cellStyle name="Вычисление 3 2 2 4 3 2" xfId="3272" xr:uid="{DF8BAD1E-D0F6-4784-9975-454A242628BE}"/>
    <cellStyle name="Вычисление 3 2 2 4 4" xfId="2688" xr:uid="{D200A033-BC5A-414B-B3CA-2CDC6932681C}"/>
    <cellStyle name="Вычисление 3 2 2 5" xfId="533" xr:uid="{00000000-0005-0000-0000-00008C010000}"/>
    <cellStyle name="Вычисление 3 2 2 5 2" xfId="1896" xr:uid="{F6D5C968-B945-47C4-BCA2-AF74F2E9E0C7}"/>
    <cellStyle name="Вычисление 3 2 2 5 2 2" xfId="4160" xr:uid="{EF76733F-9F17-4842-A550-3F8DFE6B43F5}"/>
    <cellStyle name="Вычисление 3 2 2 5 3" xfId="1122" xr:uid="{033D7E2A-0CD2-4E13-B25F-A86416DDEFCF}"/>
    <cellStyle name="Вычисление 3 2 2 5 3 2" xfId="3393" xr:uid="{0401DE40-7C49-4DF8-B47D-5D4226131565}"/>
    <cellStyle name="Вычисление 3 2 2 5 4" xfId="2809" xr:uid="{66737569-ABEC-4FA8-A487-9E9493D324FA}"/>
    <cellStyle name="Вычисление 3 2 2 6" xfId="609" xr:uid="{00000000-0005-0000-0000-00008D010000}"/>
    <cellStyle name="Вычисление 3 2 2 6 2" xfId="1972" xr:uid="{9FE623E4-E7B4-4493-A66C-C5C46C01FC33}"/>
    <cellStyle name="Вычисление 3 2 2 6 2 2" xfId="4236" xr:uid="{6632D1E6-DF08-4B47-BD67-87E9D603C5CD}"/>
    <cellStyle name="Вычисление 3 2 2 6 3" xfId="1198" xr:uid="{C921EE3A-8EBC-41EF-B6B6-E8E2DEC5D89B}"/>
    <cellStyle name="Вычисление 3 2 2 6 3 2" xfId="3469" xr:uid="{D7C2A5F8-0E3A-4C15-B96B-BB72A297086D}"/>
    <cellStyle name="Вычисление 3 2 2 6 4" xfId="2885" xr:uid="{8BA39FC3-9BEB-4137-80A6-F88945383D74}"/>
    <cellStyle name="Вычисление 3 2 2 7" xfId="464" xr:uid="{00000000-0005-0000-0000-00008E010000}"/>
    <cellStyle name="Вычисление 3 2 2 7 2" xfId="1827" xr:uid="{D5489CBF-7878-4BFD-BF66-C6C287DDDDE6}"/>
    <cellStyle name="Вычисление 3 2 2 7 2 2" xfId="4091" xr:uid="{7F1DAF15-6AEF-4694-9E8E-11097B80F841}"/>
    <cellStyle name="Вычисление 3 2 2 7 3" xfId="1053" xr:uid="{8B83C040-BFE5-495E-BD93-C122A269A560}"/>
    <cellStyle name="Вычисление 3 2 2 7 3 2" xfId="3324" xr:uid="{5BBE9D57-B5E4-41AA-A6FA-BFBA156916E0}"/>
    <cellStyle name="Вычисление 3 2 2 7 4" xfId="2740" xr:uid="{C0C6FE94-ABEF-4DDF-962C-35BB75E7CBC7}"/>
    <cellStyle name="Вычисление 3 2 2 8" xfId="752" xr:uid="{00000000-0005-0000-0000-00008F010000}"/>
    <cellStyle name="Вычисление 3 2 2 8 2" xfId="2115" xr:uid="{347846E9-1C99-42D8-B248-49D59ACCB79C}"/>
    <cellStyle name="Вычисление 3 2 2 8 2 2" xfId="4379" xr:uid="{8DEC6B1F-DFD3-407A-BDCB-82F07B862E0C}"/>
    <cellStyle name="Вычисление 3 2 2 8 3" xfId="3028" xr:uid="{A8162853-5FCE-4330-8980-1ECC5D01E64F}"/>
    <cellStyle name="Вычисление 3 2 2 9" xfId="1655" xr:uid="{B4F141CD-BD72-4C8C-A541-54457162ED4F}"/>
    <cellStyle name="Вычисление 3 2 2 9 2" xfId="3919" xr:uid="{C4A468AD-C660-49DD-BBA4-189E707D9FBC}"/>
    <cellStyle name="Вычисление 3 2 3" xfId="192" xr:uid="{00000000-0005-0000-0000-000090010000}"/>
    <cellStyle name="Вычисление 3 2 3 10" xfId="2180" xr:uid="{B32A3C32-0DCC-479E-8963-390DBB067025}"/>
    <cellStyle name="Вычисление 3 2 3 10 2" xfId="4443" xr:uid="{45B35913-2B66-4694-8A6D-BC9B237B4247}"/>
    <cellStyle name="Вычисление 3 2 3 11" xfId="2458" xr:uid="{AFF9BA62-ABBD-4892-90BA-D30C38E3D1F1}"/>
    <cellStyle name="Вычисление 3 2 3 2" xfId="267" xr:uid="{00000000-0005-0000-0000-000091010000}"/>
    <cellStyle name="Вычисление 3 2 3 2 2" xfId="1461" xr:uid="{08A8068B-0445-4D65-A1BC-0197E448B8ED}"/>
    <cellStyle name="Вычисление 3 2 3 2 2 2" xfId="3725" xr:uid="{9A37ECCE-F0CC-4DD8-B467-2A6F8E751892}"/>
    <cellStyle name="Вычисление 3 2 3 2 3" xfId="1370" xr:uid="{873C76F9-1B8A-495A-83DB-322A81A07C08}"/>
    <cellStyle name="Вычисление 3 2 3 2 3 2" xfId="3636" xr:uid="{234F2C7E-4204-4B61-9152-626D477FA1F5}"/>
    <cellStyle name="Вычисление 3 2 3 2 4" xfId="856" xr:uid="{C6EC4E04-E671-40DA-9FC9-AE2AADA02277}"/>
    <cellStyle name="Вычисление 3 2 3 2 4 2" xfId="3127" xr:uid="{034D6C3F-5FD7-4593-B748-4D503C4F8DED}"/>
    <cellStyle name="Вычисление 3 2 3 2 5" xfId="2245" xr:uid="{31BB7791-E000-4E09-BDC1-66380C45142B}"/>
    <cellStyle name="Вычисление 3 2 3 2 5 2" xfId="4506" xr:uid="{ECB4B084-F673-4316-895E-D9484200CA92}"/>
    <cellStyle name="Вычисление 3 2 3 2 6" xfId="2543" xr:uid="{2065D652-CA2D-42F7-B034-3F9CD20EEDF5}"/>
    <cellStyle name="Вычисление 3 2 3 3" xfId="347" xr:uid="{00000000-0005-0000-0000-000092010000}"/>
    <cellStyle name="Вычисление 3 2 3 3 2" xfId="1537" xr:uid="{E18DFE8D-4007-4B7F-9B73-2CC056B31099}"/>
    <cellStyle name="Вычисление 3 2 3 3 2 2" xfId="3801" xr:uid="{183F0CD4-EC91-4181-B6E2-D03FE8289B62}"/>
    <cellStyle name="Вычисление 3 2 3 3 3" xfId="1710" xr:uid="{099B37B9-F387-44DA-826D-3CBBCA19D0E6}"/>
    <cellStyle name="Вычисление 3 2 3 3 3 2" xfId="3974" xr:uid="{3C2D7F88-D4A1-48F6-9E0F-B34C30878006}"/>
    <cellStyle name="Вычисление 3 2 3 3 4" xfId="936" xr:uid="{D341D4D0-9B4B-45C0-A3A4-DBBE3E4B92E1}"/>
    <cellStyle name="Вычисление 3 2 3 3 4 2" xfId="3207" xr:uid="{DF349855-30DF-44D3-80F1-3DD408226C2C}"/>
    <cellStyle name="Вычисление 3 2 3 3 5" xfId="2157" xr:uid="{460A77CB-951B-4C57-A5D0-047BADFD9E95}"/>
    <cellStyle name="Вычисление 3 2 3 3 5 2" xfId="4420" xr:uid="{6029FF98-3587-4A4C-91F8-3343FA4893D7}"/>
    <cellStyle name="Вычисление 3 2 3 3 6" xfId="2618" xr:uid="{EE33A781-6231-4F45-9440-1FE94D02E7B9}"/>
    <cellStyle name="Вычисление 3 2 3 4" xfId="427" xr:uid="{00000000-0005-0000-0000-000093010000}"/>
    <cellStyle name="Вычисление 3 2 3 4 2" xfId="1790" xr:uid="{D73BA115-F350-4239-B65E-9D87CC76D04F}"/>
    <cellStyle name="Вычисление 3 2 3 4 2 2" xfId="4054" xr:uid="{B3862011-3382-4CF8-94B9-EF6A8006DE4B}"/>
    <cellStyle name="Вычисление 3 2 3 4 3" xfId="1016" xr:uid="{EA7424AA-F456-4AF1-83E9-F1F3EF30D26E}"/>
    <cellStyle name="Вычисление 3 2 3 4 3 2" xfId="3287" xr:uid="{45493148-A2F1-4CEB-B9AD-332BDBAACDC4}"/>
    <cellStyle name="Вычисление 3 2 3 4 4" xfId="2703" xr:uid="{BA4D80FC-9DA8-45C1-B6BC-2A473731FF08}"/>
    <cellStyle name="Вычисление 3 2 3 5" xfId="548" xr:uid="{00000000-0005-0000-0000-000094010000}"/>
    <cellStyle name="Вычисление 3 2 3 5 2" xfId="1911" xr:uid="{BF00B1B4-0E19-419B-AEC8-C1BA275D6532}"/>
    <cellStyle name="Вычисление 3 2 3 5 2 2" xfId="4175" xr:uid="{47F2345E-7888-459F-9041-263D9AB7C77A}"/>
    <cellStyle name="Вычисление 3 2 3 5 3" xfId="1137" xr:uid="{4F04D430-A1F2-419A-A7D1-F80760A5E09A}"/>
    <cellStyle name="Вычисление 3 2 3 5 3 2" xfId="3408" xr:uid="{DE64F799-5E6A-4C51-9768-A49412F86823}"/>
    <cellStyle name="Вычисление 3 2 3 5 4" xfId="2824" xr:uid="{110BB7D9-22CB-4960-BDCA-4A9C862C0B37}"/>
    <cellStyle name="Вычисление 3 2 3 6" xfId="624" xr:uid="{00000000-0005-0000-0000-000095010000}"/>
    <cellStyle name="Вычисление 3 2 3 6 2" xfId="1987" xr:uid="{7BA852C1-C273-4C0E-BF88-AE80197EC345}"/>
    <cellStyle name="Вычисление 3 2 3 6 2 2" xfId="4251" xr:uid="{6CB81B9F-3EA5-460A-967C-ED5C5C8A57B2}"/>
    <cellStyle name="Вычисление 3 2 3 6 3" xfId="1213" xr:uid="{A9BAD6C4-BD43-4899-8031-5F5D662BD558}"/>
    <cellStyle name="Вычисление 3 2 3 6 3 2" xfId="3484" xr:uid="{668F120E-91AC-40AF-84EA-6B6E2F2D3F13}"/>
    <cellStyle name="Вычисление 3 2 3 6 4" xfId="2900" xr:uid="{F17928A3-CBBC-43D8-9F48-9879969BBC1C}"/>
    <cellStyle name="Вычисление 3 2 3 7" xfId="692" xr:uid="{00000000-0005-0000-0000-000096010000}"/>
    <cellStyle name="Вычисление 3 2 3 7 2" xfId="2055" xr:uid="{D4CDD25F-63C4-4F4C-B09C-4AE9FED19B5C}"/>
    <cellStyle name="Вычисление 3 2 3 7 2 2" xfId="4319" xr:uid="{ED8D827E-E782-4B30-9E33-8A4B7BC0451D}"/>
    <cellStyle name="Вычисление 3 2 3 7 3" xfId="1281" xr:uid="{E76650C9-0835-47C2-B132-A5EF62891350}"/>
    <cellStyle name="Вычисление 3 2 3 7 3 2" xfId="3552" xr:uid="{CCF0E968-2FFC-4C32-8D82-F10B1144EBCE}"/>
    <cellStyle name="Вычисление 3 2 3 7 4" xfId="2968" xr:uid="{6A5CC590-223D-4D9E-892F-4B803A68273F}"/>
    <cellStyle name="Вычисление 3 2 3 8" xfId="767" xr:uid="{00000000-0005-0000-0000-000097010000}"/>
    <cellStyle name="Вычисление 3 2 3 8 2" xfId="2130" xr:uid="{96C25CAF-5547-4345-88E7-609C8C28CBBD}"/>
    <cellStyle name="Вычисление 3 2 3 8 2 2" xfId="4394" xr:uid="{1526D7C5-DFEA-4828-BD23-78694041E4CB}"/>
    <cellStyle name="Вычисление 3 2 3 8 3" xfId="3043" xr:uid="{DFCDE4BA-5F01-40AC-857F-CD6BEDCEEB95}"/>
    <cellStyle name="Вычисление 3 2 3 9" xfId="1326" xr:uid="{37A0ADE8-546B-44FF-A4BF-0FFEC35A744C}"/>
    <cellStyle name="Вычисление 3 2 3 9 2" xfId="3595" xr:uid="{3E64863A-A246-4D85-9AC0-EF77A524BAF1}"/>
    <cellStyle name="Вычисление 3 2 4" xfId="207" xr:uid="{00000000-0005-0000-0000-000098010000}"/>
    <cellStyle name="Вычисление 3 2 4 10" xfId="2384" xr:uid="{14DF65C2-70F2-4B78-96D0-CC0910882A74}"/>
    <cellStyle name="Вычисление 3 2 4 10 2" xfId="4642" xr:uid="{1178530E-CEA2-4859-BCA3-1E0A0806B1BC}"/>
    <cellStyle name="Вычисление 3 2 4 11" xfId="2473" xr:uid="{B7106705-5FD5-4948-8397-D498E2FDE11C}"/>
    <cellStyle name="Вычисление 3 2 4 2" xfId="282" xr:uid="{00000000-0005-0000-0000-000099010000}"/>
    <cellStyle name="Вычисление 3 2 4 2 2" xfId="1476" xr:uid="{AADCA90A-8228-4182-916C-EB50BFFE43C6}"/>
    <cellStyle name="Вычисление 3 2 4 2 2 2" xfId="3740" xr:uid="{D86DCF01-F04D-463C-86E2-C703ADFDC8AC}"/>
    <cellStyle name="Вычисление 3 2 4 2 3" xfId="1383" xr:uid="{98C3D77C-B788-4870-A946-1265827E7DC7}"/>
    <cellStyle name="Вычисление 3 2 4 2 3 2" xfId="3649" xr:uid="{BC883AD0-51E1-4D4B-AA8C-3F40B20693C6}"/>
    <cellStyle name="Вычисление 3 2 4 2 4" xfId="871" xr:uid="{F9D17F12-DBF2-4763-9D85-5D7675E5280C}"/>
    <cellStyle name="Вычисление 3 2 4 2 4 2" xfId="3142" xr:uid="{2F80216C-7771-4E88-B3EF-647151BE9AE3}"/>
    <cellStyle name="Вычисление 3 2 4 2 5" xfId="2300" xr:uid="{1018DC41-280E-4237-9383-F22BBCB69FCC}"/>
    <cellStyle name="Вычисление 3 2 4 2 5 2" xfId="4558" xr:uid="{8BB5F9ED-E805-465D-A9B9-17A63DD58C37}"/>
    <cellStyle name="Вычисление 3 2 4 2 6" xfId="2558" xr:uid="{D95C357D-21CC-472A-8FB9-398559494E13}"/>
    <cellStyle name="Вычисление 3 2 4 3" xfId="362" xr:uid="{00000000-0005-0000-0000-00009A010000}"/>
    <cellStyle name="Вычисление 3 2 4 3 2" xfId="1552" xr:uid="{4A15C851-CF74-45A2-9AEE-2BE990E37E70}"/>
    <cellStyle name="Вычисление 3 2 4 3 2 2" xfId="3816" xr:uid="{56A28D07-2332-4B6D-909E-D8A20D992623}"/>
    <cellStyle name="Вычисление 3 2 4 3 3" xfId="1725" xr:uid="{471A8589-97EF-432E-921F-6A7B58352B4F}"/>
    <cellStyle name="Вычисление 3 2 4 3 3 2" xfId="3989" xr:uid="{A2973461-5734-4E3B-B0D3-981CF48A6B3B}"/>
    <cellStyle name="Вычисление 3 2 4 3 4" xfId="951" xr:uid="{73CAB8B8-1D9E-4089-A8A8-42C66687AE15}"/>
    <cellStyle name="Вычисление 3 2 4 3 4 2" xfId="3222" xr:uid="{DB22EBB2-3ECF-46AE-883D-B207072412A9}"/>
    <cellStyle name="Вычисление 3 2 4 3 5" xfId="2394" xr:uid="{3F6E9790-D1C1-42DD-9C9A-B586D4C014E4}"/>
    <cellStyle name="Вычисление 3 2 4 3 5 2" xfId="4652" xr:uid="{FF13BCF3-29D7-4679-AC0F-78D61748335D}"/>
    <cellStyle name="Вычисление 3 2 4 3 6" xfId="2633" xr:uid="{3F8AE347-84CC-4A03-80AC-C2B6A33C59CE}"/>
    <cellStyle name="Вычисление 3 2 4 4" xfId="442" xr:uid="{00000000-0005-0000-0000-00009B010000}"/>
    <cellStyle name="Вычисление 3 2 4 4 2" xfId="1805" xr:uid="{D223F899-E100-49D1-BED1-87A18F42EAFE}"/>
    <cellStyle name="Вычисление 3 2 4 4 2 2" xfId="4069" xr:uid="{9C6817EC-0401-4E76-AED5-98FDA35D42A4}"/>
    <cellStyle name="Вычисление 3 2 4 4 3" xfId="1031" xr:uid="{C1185534-A24F-4C26-9B13-39D0F712D037}"/>
    <cellStyle name="Вычисление 3 2 4 4 3 2" xfId="3302" xr:uid="{EFACF20C-AB4C-4813-915B-C2DB65312A8F}"/>
    <cellStyle name="Вычисление 3 2 4 4 4" xfId="2718" xr:uid="{27B88148-6B3F-44AD-B7ED-99F76CEFA347}"/>
    <cellStyle name="Вычисление 3 2 4 5" xfId="563" xr:uid="{00000000-0005-0000-0000-00009C010000}"/>
    <cellStyle name="Вычисление 3 2 4 5 2" xfId="1926" xr:uid="{A9602DB4-121F-41EF-AB68-368FD8A2C7D0}"/>
    <cellStyle name="Вычисление 3 2 4 5 2 2" xfId="4190" xr:uid="{CBF25E00-DF09-4D89-A5D5-20718D4ECEA8}"/>
    <cellStyle name="Вычисление 3 2 4 5 3" xfId="1152" xr:uid="{2C1A1522-D34B-40CA-B63B-5AA4542E8AA1}"/>
    <cellStyle name="Вычисление 3 2 4 5 3 2" xfId="3423" xr:uid="{A16231E5-9D10-490E-BC6B-34111E4532C8}"/>
    <cellStyle name="Вычисление 3 2 4 5 4" xfId="2839" xr:uid="{67463F70-91F5-4251-9388-9713AC190A66}"/>
    <cellStyle name="Вычисление 3 2 4 6" xfId="639" xr:uid="{00000000-0005-0000-0000-00009D010000}"/>
    <cellStyle name="Вычисление 3 2 4 6 2" xfId="2002" xr:uid="{AE855C66-0476-478E-A9F0-F5C52CBF2EBD}"/>
    <cellStyle name="Вычисление 3 2 4 6 2 2" xfId="4266" xr:uid="{96C07B50-E307-4CC6-B568-6283A5261A64}"/>
    <cellStyle name="Вычисление 3 2 4 6 3" xfId="1228" xr:uid="{C2211ABB-63DB-4763-B635-BB97DBC68A2E}"/>
    <cellStyle name="Вычисление 3 2 4 6 3 2" xfId="3499" xr:uid="{76955F1D-3EE5-44A4-9BAB-85B0C809B895}"/>
    <cellStyle name="Вычисление 3 2 4 6 4" xfId="2915" xr:uid="{14E90D34-FDC8-443E-8985-8C4A6640616B}"/>
    <cellStyle name="Вычисление 3 2 4 7" xfId="707" xr:uid="{00000000-0005-0000-0000-00009E010000}"/>
    <cellStyle name="Вычисление 3 2 4 7 2" xfId="2070" xr:uid="{FADC8144-8CDD-4B66-83C6-132DB7D9148E}"/>
    <cellStyle name="Вычисление 3 2 4 7 2 2" xfId="4334" xr:uid="{AD2B6ABD-D640-446F-9461-90B0DA7B2A9C}"/>
    <cellStyle name="Вычисление 3 2 4 7 3" xfId="1296" xr:uid="{2D4AABC8-EAD2-435D-8BFA-421225B67A72}"/>
    <cellStyle name="Вычисление 3 2 4 7 3 2" xfId="3567" xr:uid="{CF0064B8-AB8F-4CAC-8593-053B275ED276}"/>
    <cellStyle name="Вычисление 3 2 4 7 4" xfId="2983" xr:uid="{9F876A5A-766D-4183-BE26-3A52510E4DD9}"/>
    <cellStyle name="Вычисление 3 2 4 8" xfId="782" xr:uid="{00000000-0005-0000-0000-00009F010000}"/>
    <cellStyle name="Вычисление 3 2 4 8 2" xfId="2145" xr:uid="{4F725F48-295A-40C1-B669-C2F407E750E2}"/>
    <cellStyle name="Вычисление 3 2 4 8 2 2" xfId="4409" xr:uid="{EB7EBC42-4FE3-48F8-BD7D-C2703C73C03E}"/>
    <cellStyle name="Вычисление 3 2 4 8 3" xfId="3058" xr:uid="{53CAB555-B6F7-4E53-B8F0-A6B9FCD045E6}"/>
    <cellStyle name="Вычисление 3 2 4 9" xfId="1360" xr:uid="{2E3E4EB5-4374-495F-98D3-92F911DB904B}"/>
    <cellStyle name="Вычисление 3 2 4 9 2" xfId="3626" xr:uid="{BA385CAE-82E2-4955-BFFE-DB3508AD0F2C}"/>
    <cellStyle name="Вычисление 3 2 5" xfId="222" xr:uid="{00000000-0005-0000-0000-0000A0010000}"/>
    <cellStyle name="Вычисление 3 2 5 2" xfId="1416" xr:uid="{8C255320-C091-4663-85D1-461440EC0B19}"/>
    <cellStyle name="Вычисление 3 2 5 2 2" xfId="3680" xr:uid="{74C17498-193D-4535-85DA-733BE344962A}"/>
    <cellStyle name="Вычисление 3 2 5 3" xfId="1665" xr:uid="{93BC1888-45F8-4D9C-9CB9-21B9CF70B701}"/>
    <cellStyle name="Вычисление 3 2 5 3 2" xfId="3929" xr:uid="{66E442FA-461A-4D96-990C-8C61197F982B}"/>
    <cellStyle name="Вычисление 3 2 5 4" xfId="811" xr:uid="{9D8D56D5-C00F-4281-9069-B8D233EF3A80}"/>
    <cellStyle name="Вычисление 3 2 5 4 2" xfId="3082" xr:uid="{D037BAFB-2BF0-45AB-BF61-4C6E1584A58B}"/>
    <cellStyle name="Вычисление 3 2 5 5" xfId="2235" xr:uid="{9917E0CD-A102-4BF1-8AFE-4C8F5AE5A5D9}"/>
    <cellStyle name="Вычисление 3 2 5 5 2" xfId="4496" xr:uid="{8CCCE5E2-D588-4886-B6C9-A33DB39B7DDD}"/>
    <cellStyle name="Вычисление 3 2 5 6" xfId="2498" xr:uid="{0F01C439-FEB5-498E-B559-C661D729909A}"/>
    <cellStyle name="Вычисление 3 2 6" xfId="302" xr:uid="{00000000-0005-0000-0000-0000A1010000}"/>
    <cellStyle name="Вычисление 3 2 6 2" xfId="1492" xr:uid="{D397AF14-8556-401B-991C-1CECAAAFC137}"/>
    <cellStyle name="Вычисление 3 2 6 2 2" xfId="3756" xr:uid="{576DFB91-ECCA-4DF9-ADD6-1C9FD472AEC3}"/>
    <cellStyle name="Вычисление 3 2 6 3" xfId="1382" xr:uid="{8317EBEF-D1FF-4A89-9423-E5008A199142}"/>
    <cellStyle name="Вычисление 3 2 6 3 2" xfId="3648" xr:uid="{27273A82-C7A4-49AC-9C3B-700159DAD680}"/>
    <cellStyle name="Вычисление 3 2 6 4" xfId="891" xr:uid="{0AD2895A-E7C5-4B02-9A3F-B204BDD4B8D0}"/>
    <cellStyle name="Вычисление 3 2 6 4 2" xfId="3162" xr:uid="{DCDADDB4-E554-4205-9A73-E5B06F520770}"/>
    <cellStyle name="Вычисление 3 2 6 5" xfId="2201" xr:uid="{F3379335-4FA7-4D7B-8257-D456821045C1}"/>
    <cellStyle name="Вычисление 3 2 6 5 2" xfId="4462" xr:uid="{97F1FE9A-8EE0-4EF6-9D6E-2F2DE05D5E57}"/>
    <cellStyle name="Вычисление 3 2 6 6" xfId="2573" xr:uid="{4D5DBE06-6D2E-4193-B127-217276C9D3C7}"/>
    <cellStyle name="Вычисление 3 2 7" xfId="382" xr:uid="{00000000-0005-0000-0000-0000A2010000}"/>
    <cellStyle name="Вычисление 3 2 7 2" xfId="1745" xr:uid="{21002C26-FC79-48BD-BEBE-63F4FF914999}"/>
    <cellStyle name="Вычисление 3 2 7 2 2" xfId="4009" xr:uid="{5D9BE35E-7D02-4F3E-BEF6-BDCC8AA91688}"/>
    <cellStyle name="Вычисление 3 2 7 3" xfId="971" xr:uid="{30FE46F2-DE52-4115-A162-B7B94FA4B758}"/>
    <cellStyle name="Вычисление 3 2 7 3 2" xfId="3242" xr:uid="{EA1A8817-B84A-40A2-ADAD-CF6537289066}"/>
    <cellStyle name="Вычисление 3 2 7 4" xfId="2658" xr:uid="{B6CE6958-C21B-4863-8977-E084CB35D14D}"/>
    <cellStyle name="Вычисление 3 2 8" xfId="503" xr:uid="{00000000-0005-0000-0000-0000A3010000}"/>
    <cellStyle name="Вычисление 3 2 8 2" xfId="1866" xr:uid="{C14A5BFB-8B59-4D4E-BC67-AEF7E9FFB9B9}"/>
    <cellStyle name="Вычисление 3 2 8 2 2" xfId="4130" xr:uid="{9758E950-8E99-4EB3-B92C-061DB18145A4}"/>
    <cellStyle name="Вычисление 3 2 8 3" xfId="1092" xr:uid="{FF069547-2588-4ED4-95E2-979071A568DB}"/>
    <cellStyle name="Вычисление 3 2 8 3 2" xfId="3363" xr:uid="{2D0F7B0A-B149-4631-AE38-9133F4A2DDC1}"/>
    <cellStyle name="Вычисление 3 2 8 4" xfId="2779" xr:uid="{87E4ECDA-4917-43F1-A27B-26F104E373D0}"/>
    <cellStyle name="Вычисление 3 2 9" xfId="579" xr:uid="{00000000-0005-0000-0000-0000A4010000}"/>
    <cellStyle name="Вычисление 3 2 9 2" xfId="1942" xr:uid="{26EE5EA4-B042-4A4B-8ED4-E911FE5CA468}"/>
    <cellStyle name="Вычисление 3 2 9 2 2" xfId="4206" xr:uid="{6682AE3F-F813-474F-89A4-A0771A193E45}"/>
    <cellStyle name="Вычисление 3 2 9 3" xfId="1168" xr:uid="{BD1F170B-7CAD-44C7-8CA1-C5D51ABCBA25}"/>
    <cellStyle name="Вычисление 3 2 9 3 2" xfId="3439" xr:uid="{A388AA5C-55AF-4021-A02D-A3DED0E2DDA9}"/>
    <cellStyle name="Вычисление 3 2 9 4" xfId="2855" xr:uid="{AF2FC1EE-EC26-47BF-9E06-0B3C87D23E15}"/>
    <cellStyle name="Вычисление 3 3" xfId="167" xr:uid="{00000000-0005-0000-0000-0000A5010000}"/>
    <cellStyle name="Вычисление 3 3 10" xfId="2255" xr:uid="{34805AD4-F200-44C0-B49C-67430D3779DD}"/>
    <cellStyle name="Вычисление 3 3 10 2" xfId="4515" xr:uid="{E84591B9-1DBB-4DE8-9740-8DC377851B5D}"/>
    <cellStyle name="Вычисление 3 3 11" xfId="2433" xr:uid="{0B6163AD-3B35-452B-A76E-9FAC586D5B57}"/>
    <cellStyle name="Вычисление 3 3 2" xfId="242" xr:uid="{00000000-0005-0000-0000-0000A6010000}"/>
    <cellStyle name="Вычисление 3 3 2 2" xfId="1436" xr:uid="{65FA7743-9AAB-4688-A861-286B2F60C1C3}"/>
    <cellStyle name="Вычисление 3 3 2 2 2" xfId="3700" xr:uid="{F78C85AA-CE94-494E-BD20-07FA4920BAE5}"/>
    <cellStyle name="Вычисление 3 3 2 3" xfId="1590" xr:uid="{740D7540-9CB2-4E04-98C8-0EE07CBD0B14}"/>
    <cellStyle name="Вычисление 3 3 2 3 2" xfId="3854" xr:uid="{FBCD9E23-0486-4D7D-8D4E-3C9F3EBC54AC}"/>
    <cellStyle name="Вычисление 3 3 2 4" xfId="831" xr:uid="{B5DEFCBB-A46D-4DB0-94EB-2D1BD1F46312}"/>
    <cellStyle name="Вычисление 3 3 2 4 2" xfId="3102" xr:uid="{6538BCBE-F060-4D49-A44F-E90F47A96ACA}"/>
    <cellStyle name="Вычисление 3 3 2 5" xfId="2321" xr:uid="{2A4B7C69-D3E6-4ABD-B120-902DF060B067}"/>
    <cellStyle name="Вычисление 3 3 2 5 2" xfId="4579" xr:uid="{12F9086F-40ED-4533-97B6-B2802DF1D135}"/>
    <cellStyle name="Вычисление 3 3 2 6" xfId="2518" xr:uid="{DFDA2EEC-9A21-45AB-A95D-352F4EE565C1}"/>
    <cellStyle name="Вычисление 3 3 3" xfId="322" xr:uid="{00000000-0005-0000-0000-0000A7010000}"/>
    <cellStyle name="Вычисление 3 3 3 2" xfId="1512" xr:uid="{B74AAA77-96D8-4AF2-BD2C-DE8A40F7FDF6}"/>
    <cellStyle name="Вычисление 3 3 3 2 2" xfId="3776" xr:uid="{BACD038E-49D4-498B-9D1F-F7EB0821027B}"/>
    <cellStyle name="Вычисление 3 3 3 3" xfId="1685" xr:uid="{E4BF95E8-18C3-42B0-966A-D92B2D04A516}"/>
    <cellStyle name="Вычисление 3 3 3 3 2" xfId="3949" xr:uid="{7E50E0D3-7A23-41B4-AA9C-EC57D0256164}"/>
    <cellStyle name="Вычисление 3 3 3 4" xfId="911" xr:uid="{0F912857-A61B-4580-9810-0AA558538CD5}"/>
    <cellStyle name="Вычисление 3 3 3 4 2" xfId="3182" xr:uid="{AE5234AE-E795-4D74-BAEE-F22386905AB9}"/>
    <cellStyle name="Вычисление 3 3 3 5" xfId="2233" xr:uid="{0317B75A-C697-41F4-9A4A-6F731A5D95F4}"/>
    <cellStyle name="Вычисление 3 3 3 5 2" xfId="4494" xr:uid="{AF65CD52-4E57-4D2A-98CD-A3B20E7530BE}"/>
    <cellStyle name="Вычисление 3 3 3 6" xfId="2593" xr:uid="{93AAC74E-9871-431C-A09A-4710EB175951}"/>
    <cellStyle name="Вычисление 3 3 4" xfId="402" xr:uid="{00000000-0005-0000-0000-0000A8010000}"/>
    <cellStyle name="Вычисление 3 3 4 2" xfId="1765" xr:uid="{0BEC0194-66ED-4AC8-A170-D98E26DF1C6A}"/>
    <cellStyle name="Вычисление 3 3 4 2 2" xfId="4029" xr:uid="{D7606A55-4084-4416-A20D-33359749525E}"/>
    <cellStyle name="Вычисление 3 3 4 3" xfId="991" xr:uid="{E8B969C2-7158-4B2D-9619-D590880F3DBB}"/>
    <cellStyle name="Вычисление 3 3 4 3 2" xfId="3262" xr:uid="{97183603-7C39-4840-8908-0561BEE6614F}"/>
    <cellStyle name="Вычисление 3 3 4 4" xfId="2678" xr:uid="{E3660382-8016-4424-8A44-5F2E8B12CCB4}"/>
    <cellStyle name="Вычисление 3 3 5" xfId="523" xr:uid="{00000000-0005-0000-0000-0000A9010000}"/>
    <cellStyle name="Вычисление 3 3 5 2" xfId="1886" xr:uid="{E532B053-4E11-495A-B929-1D988DADD8A1}"/>
    <cellStyle name="Вычисление 3 3 5 2 2" xfId="4150" xr:uid="{36BF24FB-52E2-44B1-B8F3-51B8FFBC1DB0}"/>
    <cellStyle name="Вычисление 3 3 5 3" xfId="1112" xr:uid="{32A67E06-3786-4C7E-8525-CFE9AFA15899}"/>
    <cellStyle name="Вычисление 3 3 5 3 2" xfId="3383" xr:uid="{6F07F574-1BCB-4B0B-99E8-8AB9571DD011}"/>
    <cellStyle name="Вычисление 3 3 5 4" xfId="2799" xr:uid="{458E3538-7FC9-4D5B-A891-DEAF5EB139F5}"/>
    <cellStyle name="Вычисление 3 3 6" xfId="599" xr:uid="{00000000-0005-0000-0000-0000AA010000}"/>
    <cellStyle name="Вычисление 3 3 6 2" xfId="1962" xr:uid="{68EF9098-F5E9-4F66-BACA-C5EB5C5113E2}"/>
    <cellStyle name="Вычисление 3 3 6 2 2" xfId="4226" xr:uid="{516968E5-8747-4C3C-9262-F41587011646}"/>
    <cellStyle name="Вычисление 3 3 6 3" xfId="1188" xr:uid="{99BDABF5-F043-4EA3-909E-C803091BEAF3}"/>
    <cellStyle name="Вычисление 3 3 6 3 2" xfId="3459" xr:uid="{F6C70DA3-72AB-4D64-8D81-1DEDA1E3106A}"/>
    <cellStyle name="Вычисление 3 3 6 4" xfId="2875" xr:uid="{954C42E4-8984-453C-B1D0-61C9A15D8A31}"/>
    <cellStyle name="Вычисление 3 3 7" xfId="471" xr:uid="{00000000-0005-0000-0000-0000AB010000}"/>
    <cellStyle name="Вычисление 3 3 7 2" xfId="1834" xr:uid="{64A88128-6743-4B33-BAEB-BF4A6AD1C1EA}"/>
    <cellStyle name="Вычисление 3 3 7 2 2" xfId="4098" xr:uid="{A841EC78-545D-4ABD-A887-FC69B4386EAA}"/>
    <cellStyle name="Вычисление 3 3 7 3" xfId="1060" xr:uid="{89355852-A7A8-4924-B6FD-81DE5E72728C}"/>
    <cellStyle name="Вычисление 3 3 7 3 2" xfId="3331" xr:uid="{C803C87B-6F33-4904-BF9A-E84029D53AAA}"/>
    <cellStyle name="Вычисление 3 3 7 4" xfId="2747" xr:uid="{A083D9A9-3DD0-4723-ABA8-C3AD9AFCA4C2}"/>
    <cellStyle name="Вычисление 3 3 8" xfId="742" xr:uid="{00000000-0005-0000-0000-0000AC010000}"/>
    <cellStyle name="Вычисление 3 3 8 2" xfId="2105" xr:uid="{D5D22CDF-1408-454D-BBB8-28AA73D0019E}"/>
    <cellStyle name="Вычисление 3 3 8 2 2" xfId="4369" xr:uid="{22F48037-29CB-421D-8F77-CA9F9A9BFA2C}"/>
    <cellStyle name="Вычисление 3 3 8 3" xfId="3018" xr:uid="{A478F644-AC61-4EA2-A5E9-FF851C27F72B}"/>
    <cellStyle name="Вычисление 3 3 9" xfId="1584" xr:uid="{CFFC6422-06E5-4F51-B191-4076A29DF278}"/>
    <cellStyle name="Вычисление 3 3 9 2" xfId="3848" xr:uid="{94A5B477-A024-4C8F-835D-13E727605D9D}"/>
    <cellStyle name="Вычисление 3 4" xfId="182" xr:uid="{00000000-0005-0000-0000-0000AD010000}"/>
    <cellStyle name="Вычисление 3 4 10" xfId="2247" xr:uid="{125FEE79-1E00-42E3-BA99-B8B4BC7B7813}"/>
    <cellStyle name="Вычисление 3 4 10 2" xfId="4508" xr:uid="{DF578975-BCF8-446A-ADC5-E6EBDB296873}"/>
    <cellStyle name="Вычисление 3 4 11" xfId="2448" xr:uid="{A404F6AA-5EA6-4D28-976F-1A113812881D}"/>
    <cellStyle name="Вычисление 3 4 2" xfId="257" xr:uid="{00000000-0005-0000-0000-0000AE010000}"/>
    <cellStyle name="Вычисление 3 4 2 2" xfId="1451" xr:uid="{88390A91-3467-406C-87A8-6B92CE4C0893}"/>
    <cellStyle name="Вычисление 3 4 2 2 2" xfId="3715" xr:uid="{C53374EB-27CC-47E8-B28B-89BD6CFBA7D7}"/>
    <cellStyle name="Вычисление 3 4 2 3" xfId="1568" xr:uid="{36769FA1-D356-4DCF-92DA-530760C068CC}"/>
    <cellStyle name="Вычисление 3 4 2 3 2" xfId="3832" xr:uid="{0BBD89FB-82D4-4EE5-B27F-889D0CF02D76}"/>
    <cellStyle name="Вычисление 3 4 2 4" xfId="846" xr:uid="{61F75F84-C055-4FF0-82D7-909563BAE175}"/>
    <cellStyle name="Вычисление 3 4 2 4 2" xfId="3117" xr:uid="{75C111EF-D31D-4179-8BF6-72D468241AA8}"/>
    <cellStyle name="Вычисление 3 4 2 5" xfId="2344" xr:uid="{B4B8E6E8-3024-45DC-9AD2-4318BE1FBE26}"/>
    <cellStyle name="Вычисление 3 4 2 5 2" xfId="4602" xr:uid="{633842C1-648C-48EE-8CFB-E1A193EA3FAC}"/>
    <cellStyle name="Вычисление 3 4 2 6" xfId="2533" xr:uid="{15EB389B-CAEE-454D-9E8B-D4F92084871C}"/>
    <cellStyle name="Вычисление 3 4 3" xfId="337" xr:uid="{00000000-0005-0000-0000-0000AF010000}"/>
    <cellStyle name="Вычисление 3 4 3 2" xfId="1527" xr:uid="{4CFB6F13-BD33-4946-8693-8C55E24B00C0}"/>
    <cellStyle name="Вычисление 3 4 3 2 2" xfId="3791" xr:uid="{A902094C-E051-452B-96A6-CFB79AE27A23}"/>
    <cellStyle name="Вычисление 3 4 3 3" xfId="1700" xr:uid="{08F250D5-2112-4EA2-9916-FE9B5C373EC4}"/>
    <cellStyle name="Вычисление 3 4 3 3 2" xfId="3964" xr:uid="{86F55771-F911-43AE-B897-64B2F3FCBE1F}"/>
    <cellStyle name="Вычисление 3 4 3 4" xfId="926" xr:uid="{BFB1CFD5-7289-4733-9ADB-54ACDF4AAA2E}"/>
    <cellStyle name="Вычисление 3 4 3 4 2" xfId="3197" xr:uid="{5ADB27BC-DBF6-4590-9D77-0418273C5CB5}"/>
    <cellStyle name="Вычисление 3 4 3 5" xfId="2167" xr:uid="{EC2B41B5-2D03-4536-A659-044934421BD5}"/>
    <cellStyle name="Вычисление 3 4 3 5 2" xfId="4430" xr:uid="{C2BF36F7-68BE-425F-9FA0-B556C9CF1159}"/>
    <cellStyle name="Вычисление 3 4 3 6" xfId="2608" xr:uid="{2C79C1B1-2DCA-4553-98F3-1D621C12E9E6}"/>
    <cellStyle name="Вычисление 3 4 4" xfId="417" xr:uid="{00000000-0005-0000-0000-0000B0010000}"/>
    <cellStyle name="Вычисление 3 4 4 2" xfId="1780" xr:uid="{D80774C5-429F-452E-BEFB-B14896B9D008}"/>
    <cellStyle name="Вычисление 3 4 4 2 2" xfId="4044" xr:uid="{B8158D26-A53F-4C16-84ED-1633C7927A56}"/>
    <cellStyle name="Вычисление 3 4 4 3" xfId="1006" xr:uid="{562955EA-3B5F-47FF-A1DF-52D40D9ADC94}"/>
    <cellStyle name="Вычисление 3 4 4 3 2" xfId="3277" xr:uid="{632FBC42-E741-4F8B-88EC-EA2CD18D9719}"/>
    <cellStyle name="Вычисление 3 4 4 4" xfId="2693" xr:uid="{4F9B3BB8-6D66-42BA-B636-AC25959E5E99}"/>
    <cellStyle name="Вычисление 3 4 5" xfId="538" xr:uid="{00000000-0005-0000-0000-0000B1010000}"/>
    <cellStyle name="Вычисление 3 4 5 2" xfId="1901" xr:uid="{D57742FB-5D21-42DB-B047-8F048A2C3961}"/>
    <cellStyle name="Вычисление 3 4 5 2 2" xfId="4165" xr:uid="{27F83544-0DCC-4F90-9A2A-ACC76241CF48}"/>
    <cellStyle name="Вычисление 3 4 5 3" xfId="1127" xr:uid="{0C41078B-118A-4495-9794-A3AC3F830EE1}"/>
    <cellStyle name="Вычисление 3 4 5 3 2" xfId="3398" xr:uid="{962E2BE6-00D4-42DF-BD6F-6C2677D247F0}"/>
    <cellStyle name="Вычисление 3 4 5 4" xfId="2814" xr:uid="{40481D9D-E4D9-42E3-A94A-680D393D9E5F}"/>
    <cellStyle name="Вычисление 3 4 6" xfId="614" xr:uid="{00000000-0005-0000-0000-0000B2010000}"/>
    <cellStyle name="Вычисление 3 4 6 2" xfId="1977" xr:uid="{1148A2F6-A843-42ED-BEE0-E2EC3808C2A8}"/>
    <cellStyle name="Вычисление 3 4 6 2 2" xfId="4241" xr:uid="{EF65DA49-88F3-4A81-8752-E90FC492B61E}"/>
    <cellStyle name="Вычисление 3 4 6 3" xfId="1203" xr:uid="{59D61A8A-58F6-43D7-B623-38E9E11EA6E0}"/>
    <cellStyle name="Вычисление 3 4 6 3 2" xfId="3474" xr:uid="{49276BD8-BEB1-4F1B-9BEF-3CF7929FFBD0}"/>
    <cellStyle name="Вычисление 3 4 6 4" xfId="2890" xr:uid="{B51F57CB-F8E9-4CF6-BBC6-B009AC5D9268}"/>
    <cellStyle name="Вычисление 3 4 7" xfId="460" xr:uid="{00000000-0005-0000-0000-0000B3010000}"/>
    <cellStyle name="Вычисление 3 4 7 2" xfId="1823" xr:uid="{AEF92A94-F3AC-41BF-86B2-B12CF6A84B0C}"/>
    <cellStyle name="Вычисление 3 4 7 2 2" xfId="4087" xr:uid="{8B6BD942-E003-4841-8A2D-B94800764C47}"/>
    <cellStyle name="Вычисление 3 4 7 3" xfId="1049" xr:uid="{0103649B-A0A2-4F3C-9174-EF0AF7EFE548}"/>
    <cellStyle name="Вычисление 3 4 7 3 2" xfId="3320" xr:uid="{11741B16-3ABA-4AAD-B5B5-8BB8073980CC}"/>
    <cellStyle name="Вычисление 3 4 7 4" xfId="2736" xr:uid="{8A367ED9-1E0A-4D3F-A2A0-CE6EC0D13ED5}"/>
    <cellStyle name="Вычисление 3 4 8" xfId="757" xr:uid="{00000000-0005-0000-0000-0000B4010000}"/>
    <cellStyle name="Вычисление 3 4 8 2" xfId="2120" xr:uid="{C20C625A-31DF-4F39-A808-4CF330DDD876}"/>
    <cellStyle name="Вычисление 3 4 8 2 2" xfId="4384" xr:uid="{58C3DFF1-C74F-42E6-BFC3-6B19372A49F1}"/>
    <cellStyle name="Вычисление 3 4 8 3" xfId="3033" xr:uid="{CA7993C5-8015-493C-AD49-F97563902CDC}"/>
    <cellStyle name="Вычисление 3 4 9" xfId="1332" xr:uid="{5F77F8F6-C591-4138-B30A-ACC91C9B9C84}"/>
    <cellStyle name="Вычисление 3 4 9 2" xfId="3600" xr:uid="{1F8C4658-60F7-4F2D-8C2A-495E3D9A39A9}"/>
    <cellStyle name="Вычисление 3 5" xfId="197" xr:uid="{00000000-0005-0000-0000-0000B5010000}"/>
    <cellStyle name="Вычисление 3 5 10" xfId="2314" xr:uid="{72627ABD-DD7F-4936-816C-3F35CC75B690}"/>
    <cellStyle name="Вычисление 3 5 10 2" xfId="4572" xr:uid="{F9BDABE2-D50A-4BEF-8AE1-9C735B3B3A4D}"/>
    <cellStyle name="Вычисление 3 5 11" xfId="2463" xr:uid="{21C4FB40-5A0F-4A4B-9EDB-1163C9CD7381}"/>
    <cellStyle name="Вычисление 3 5 2" xfId="272" xr:uid="{00000000-0005-0000-0000-0000B6010000}"/>
    <cellStyle name="Вычисление 3 5 2 2" xfId="1466" xr:uid="{CB1B4D97-0185-4B5A-8968-C5B2F24C709B}"/>
    <cellStyle name="Вычисление 3 5 2 2 2" xfId="3730" xr:uid="{9859F99F-1980-4383-9734-CA6E64C06B74}"/>
    <cellStyle name="Вычисление 3 5 2 3" xfId="1559" xr:uid="{B82E6945-2264-4607-9975-EBA2ECDCCD16}"/>
    <cellStyle name="Вычисление 3 5 2 3 2" xfId="3823" xr:uid="{5331524D-2E08-4837-99E2-58A269895C2E}"/>
    <cellStyle name="Вычисление 3 5 2 4" xfId="861" xr:uid="{A1D8F880-DB9C-4BC1-A35F-D8577BDEC2AD}"/>
    <cellStyle name="Вычисление 3 5 2 4 2" xfId="3132" xr:uid="{3C8348A8-DC82-4159-A88A-A32E0EA7CAB3}"/>
    <cellStyle name="Вычисление 3 5 2 5" xfId="2292" xr:uid="{7CA7FECA-4668-4077-B845-695FB32AB946}"/>
    <cellStyle name="Вычисление 3 5 2 5 2" xfId="4551" xr:uid="{215D876A-30C8-43C2-86A8-379DAC5F2981}"/>
    <cellStyle name="Вычисление 3 5 2 6" xfId="2548" xr:uid="{CB6932E7-F384-4393-9B27-BD98D17EFE6B}"/>
    <cellStyle name="Вычисление 3 5 3" xfId="352" xr:uid="{00000000-0005-0000-0000-0000B7010000}"/>
    <cellStyle name="Вычисление 3 5 3 2" xfId="1542" xr:uid="{933B9654-D179-4145-9090-11F75C49D1FA}"/>
    <cellStyle name="Вычисление 3 5 3 2 2" xfId="3806" xr:uid="{77A6B104-A28B-4DE5-9729-788DE38DD050}"/>
    <cellStyle name="Вычисление 3 5 3 3" xfId="1715" xr:uid="{4F570E3A-4977-4104-932E-2D54B88E5333}"/>
    <cellStyle name="Вычисление 3 5 3 3 2" xfId="3979" xr:uid="{C130655F-C5B7-4577-9BE1-CE670B0404A1}"/>
    <cellStyle name="Вычисление 3 5 3 4" xfId="941" xr:uid="{3477802D-F7BC-4C77-B103-905AC09AAF02}"/>
    <cellStyle name="Вычисление 3 5 3 4 2" xfId="3212" xr:uid="{E1E621A1-817B-4904-AC51-8366903C9B15}"/>
    <cellStyle name="Вычисление 3 5 3 5" xfId="2152" xr:uid="{C8371672-1CCD-417D-958D-1B57E6865E84}"/>
    <cellStyle name="Вычисление 3 5 3 5 2" xfId="4415" xr:uid="{3F754FF6-0554-44A9-9A3C-9C9CA7602CF5}"/>
    <cellStyle name="Вычисление 3 5 3 6" xfId="2623" xr:uid="{4A5AE4C8-7FAB-46CA-A32E-1E0B23F7572E}"/>
    <cellStyle name="Вычисление 3 5 4" xfId="432" xr:uid="{00000000-0005-0000-0000-0000B8010000}"/>
    <cellStyle name="Вычисление 3 5 4 2" xfId="1795" xr:uid="{1333D64C-EAE2-4FE1-91DA-1FC697A58B1E}"/>
    <cellStyle name="Вычисление 3 5 4 2 2" xfId="4059" xr:uid="{2BAE8BBC-2626-42FB-969C-AB259B280DA4}"/>
    <cellStyle name="Вычисление 3 5 4 3" xfId="1021" xr:uid="{43F29AAB-F59C-4905-94DE-169B72B84912}"/>
    <cellStyle name="Вычисление 3 5 4 3 2" xfId="3292" xr:uid="{6C886DA3-EB26-4AD6-93C5-A07705ED678C}"/>
    <cellStyle name="Вычисление 3 5 4 4" xfId="2708" xr:uid="{27CCCB04-0597-4911-B6C5-8189727A6364}"/>
    <cellStyle name="Вычисление 3 5 5" xfId="553" xr:uid="{00000000-0005-0000-0000-0000B9010000}"/>
    <cellStyle name="Вычисление 3 5 5 2" xfId="1916" xr:uid="{EF1562B7-E0F1-418B-A1C9-B6CDA2882AF4}"/>
    <cellStyle name="Вычисление 3 5 5 2 2" xfId="4180" xr:uid="{AA1A7F78-DCAE-4083-A47F-337E35ED53B7}"/>
    <cellStyle name="Вычисление 3 5 5 3" xfId="1142" xr:uid="{AE89ED01-3480-4756-822F-4E499A3DDF99}"/>
    <cellStyle name="Вычисление 3 5 5 3 2" xfId="3413" xr:uid="{A320EA02-1361-4332-98EF-064CAAC0945B}"/>
    <cellStyle name="Вычисление 3 5 5 4" xfId="2829" xr:uid="{472D2498-B35D-49D5-8702-6D594562250B}"/>
    <cellStyle name="Вычисление 3 5 6" xfId="629" xr:uid="{00000000-0005-0000-0000-0000BA010000}"/>
    <cellStyle name="Вычисление 3 5 6 2" xfId="1992" xr:uid="{81350E92-D049-498F-BD12-5C9BAFA98E36}"/>
    <cellStyle name="Вычисление 3 5 6 2 2" xfId="4256" xr:uid="{CFDF5B4F-AF7E-4CC6-8076-1E18F9C9D527}"/>
    <cellStyle name="Вычисление 3 5 6 3" xfId="1218" xr:uid="{0FFB48B7-EC44-4F72-84E4-A7FF2DD0265F}"/>
    <cellStyle name="Вычисление 3 5 6 3 2" xfId="3489" xr:uid="{BEDEE594-2B44-4686-A142-B7A6A837639D}"/>
    <cellStyle name="Вычисление 3 5 6 4" xfId="2905" xr:uid="{70A8026D-CC4E-41F2-BBA1-16CBA57320FB}"/>
    <cellStyle name="Вычисление 3 5 7" xfId="697" xr:uid="{00000000-0005-0000-0000-0000BB010000}"/>
    <cellStyle name="Вычисление 3 5 7 2" xfId="2060" xr:uid="{3FE1C6BB-E8E7-4772-B905-0BCE14CCEA0C}"/>
    <cellStyle name="Вычисление 3 5 7 2 2" xfId="4324" xr:uid="{3967BC06-E60E-4B24-AA5C-D562B05244C9}"/>
    <cellStyle name="Вычисление 3 5 7 3" xfId="1286" xr:uid="{25847F34-C075-45CE-A4EA-93F31726545A}"/>
    <cellStyle name="Вычисление 3 5 7 3 2" xfId="3557" xr:uid="{A7062C0F-A0A4-476A-9B30-9EEEEBDBD12D}"/>
    <cellStyle name="Вычисление 3 5 7 4" xfId="2973" xr:uid="{691AE4EA-9694-4546-A643-7551266ED9E6}"/>
    <cellStyle name="Вычисление 3 5 8" xfId="772" xr:uid="{00000000-0005-0000-0000-0000BC010000}"/>
    <cellStyle name="Вычисление 3 5 8 2" xfId="2135" xr:uid="{1FBB2EEC-7663-4EA5-844F-5D2F01232D71}"/>
    <cellStyle name="Вычисление 3 5 8 2 2" xfId="4399" xr:uid="{2F4CFB22-3DDB-4783-B6C2-E30A7E1E5856}"/>
    <cellStyle name="Вычисление 3 5 8 3" xfId="3048" xr:uid="{74DB9F6A-465C-4E95-8A0A-8F0C05EA83D9}"/>
    <cellStyle name="Вычисление 3 5 9" xfId="1579" xr:uid="{21A7FF54-EFB9-4D7A-85BB-06C79484ABF8}"/>
    <cellStyle name="Вычисление 3 5 9 2" xfId="3843" xr:uid="{805D7365-7716-4574-8D3F-4D1CB0A67A32}"/>
    <cellStyle name="Вычисление 3 6" xfId="212" xr:uid="{00000000-0005-0000-0000-0000BD010000}"/>
    <cellStyle name="Вычисление 3 6 2" xfId="1405" xr:uid="{6F33366A-CB70-4A76-93EC-9B9F174AEF2B}"/>
    <cellStyle name="Вычисление 3 6 2 2" xfId="3670" xr:uid="{5362245C-160F-4931-8FFB-6C18103DD824}"/>
    <cellStyle name="Вычисление 3 6 3" xfId="1581" xr:uid="{20A17A07-0E79-4F35-93C7-F010861E656A}"/>
    <cellStyle name="Вычисление 3 6 3 2" xfId="3845" xr:uid="{A6DAB32C-FEED-4F33-8A15-0D0C11CF117C}"/>
    <cellStyle name="Вычисление 3 6 4" xfId="801" xr:uid="{1F09CF4B-FDA2-4BC8-91A8-3AA586691AED}"/>
    <cellStyle name="Вычисление 3 6 4 2" xfId="3072" xr:uid="{308BC537-781E-4E93-A441-57F94BB8485B}"/>
    <cellStyle name="Вычисление 3 6 5" xfId="2211" xr:uid="{3494A20E-6E20-4D8F-8740-D19F4DBE9B6F}"/>
    <cellStyle name="Вычисление 3 6 5 2" xfId="4472" xr:uid="{9E33DD92-E0E9-4473-A887-1A9414674E09}"/>
    <cellStyle name="Вычисление 3 6 6" xfId="2488" xr:uid="{26648CDC-F9AD-46BE-9D13-159FF6F121FE}"/>
    <cellStyle name="Вычисление 3 7" xfId="292" xr:uid="{00000000-0005-0000-0000-0000BE010000}"/>
    <cellStyle name="Вычисление 3 7 2" xfId="1482" xr:uid="{6B12CF3E-FF3A-45C4-9567-6F093025DB74}"/>
    <cellStyle name="Вычисление 3 7 2 2" xfId="3746" xr:uid="{8A6C02C5-397F-4EC1-9849-B860DC3EB0A1}"/>
    <cellStyle name="Вычисление 3 7 3" xfId="1352" xr:uid="{0FD956EC-FFD6-431F-96D4-1CB8F9B9BD80}"/>
    <cellStyle name="Вычисление 3 7 3 2" xfId="3618" xr:uid="{97BD96C0-8D39-4AD0-95FB-1C188AEAA1C4}"/>
    <cellStyle name="Вычисление 3 7 4" xfId="881" xr:uid="{A37B293F-A14E-4964-8339-8C2F8E661AAD}"/>
    <cellStyle name="Вычисление 3 7 4 2" xfId="3152" xr:uid="{0AB0653A-A5BE-432D-81E9-931F54F7339F}"/>
    <cellStyle name="Вычисление 3 7 5" xfId="2272" xr:uid="{2132563C-43FE-4528-92C7-2ABEEAC7D0D0}"/>
    <cellStyle name="Вычисление 3 7 5 2" xfId="4531" xr:uid="{3A05CAF8-1D88-4C4F-B740-1CA51644365C}"/>
    <cellStyle name="Вычисление 3 7 6" xfId="2563" xr:uid="{0999E4BC-81C0-4CEA-A627-851ED7282AEC}"/>
    <cellStyle name="Вычисление 3 8" xfId="372" xr:uid="{00000000-0005-0000-0000-0000BF010000}"/>
    <cellStyle name="Вычисление 3 8 2" xfId="1735" xr:uid="{A2103C1F-05BC-4EF0-9603-F77C6C3F8220}"/>
    <cellStyle name="Вычисление 3 8 2 2" xfId="3999" xr:uid="{76E7CF31-B20E-4FCF-94EF-C89D344999DE}"/>
    <cellStyle name="Вычисление 3 8 3" xfId="961" xr:uid="{B29D4D32-AC27-4D3E-9D9D-E816DC92309D}"/>
    <cellStyle name="Вычисление 3 8 3 2" xfId="3232" xr:uid="{7A7345B8-A045-455F-86F7-6572C7FAFC69}"/>
    <cellStyle name="Вычисление 3 8 4" xfId="2648" xr:uid="{2CB1FF50-67D9-4F7E-95CC-FF6B41BE8D7F}"/>
    <cellStyle name="Вычисление 3 9" xfId="493" xr:uid="{00000000-0005-0000-0000-0000C0010000}"/>
    <cellStyle name="Вычисление 3 9 2" xfId="1856" xr:uid="{D9D440E5-6CA2-4441-A185-61BD530EF970}"/>
    <cellStyle name="Вычисление 3 9 2 2" xfId="4120" xr:uid="{1DB17FD2-8659-481C-BD2C-E2D08BAEA1D6}"/>
    <cellStyle name="Вычисление 3 9 3" xfId="1082" xr:uid="{53565E51-A9DF-4E69-9C9E-6F4644B32F4D}"/>
    <cellStyle name="Вычисление 3 9 3 2" xfId="3353" xr:uid="{6606DE2C-169B-4210-A323-BF0152AB4B9D}"/>
    <cellStyle name="Вычисление 3 9 4" xfId="2769" xr:uid="{2B49FD0B-7F83-45EB-9414-C460720A4391}"/>
    <cellStyle name="Вычисление 4" xfId="1558" xr:uid="{14F65D2A-4DAA-48CE-B429-3EB38CD2D580}"/>
    <cellStyle name="Вычисление 4 2" xfId="3822" xr:uid="{CF4A1AD8-2944-4C96-81AC-E319534BAE6A}"/>
    <cellStyle name="Вычисление 5" xfId="787" xr:uid="{661D1A6B-235B-4D4F-A07B-2BBA1877B855}"/>
    <cellStyle name="Вычисление 5 2" xfId="3063" xr:uid="{C77373DA-717A-4D31-9277-BA6648ABFA25}"/>
    <cellStyle name="Вычисление 6" xfId="2638" xr:uid="{B45B68FE-A122-4CDC-8851-E7734A0EDFF9}"/>
    <cellStyle name="Заголовок 1" xfId="33" xr:uid="{00000000-0005-0000-0000-0000C2010000}"/>
    <cellStyle name="Заголовок 1 2" xfId="103" xr:uid="{00000000-0005-0000-0000-0000C3010000}"/>
    <cellStyle name="Заголовок 2" xfId="34" xr:uid="{00000000-0005-0000-0000-0000C4010000}"/>
    <cellStyle name="Заголовок 2 2" xfId="104" xr:uid="{00000000-0005-0000-0000-0000C5010000}"/>
    <cellStyle name="Заголовок 3" xfId="35" xr:uid="{00000000-0005-0000-0000-0000C6010000}"/>
    <cellStyle name="Заголовок 3 2" xfId="105" xr:uid="{00000000-0005-0000-0000-0000C7010000}"/>
    <cellStyle name="Заголовок 3 2 2" xfId="2181" xr:uid="{92CB66EC-32E4-4296-8055-22DC2A486707}"/>
    <cellStyle name="Заголовок 3 2 2 2" xfId="4444" xr:uid="{2E8593B3-FBEF-4214-B74C-E8910DCF386D}"/>
    <cellStyle name="Заголовок 3 2 3" xfId="2299" xr:uid="{60D24762-4C65-47EB-A8D7-EA74C938A79C}"/>
    <cellStyle name="Заголовок 3 3" xfId="2639" xr:uid="{DE7B78F9-2ACA-410A-91DB-3FE00F2A55DA}"/>
    <cellStyle name="Заголовок 4" xfId="36" xr:uid="{00000000-0005-0000-0000-0000C8010000}"/>
    <cellStyle name="Заголовок 4 2" xfId="106" xr:uid="{00000000-0005-0000-0000-0000C9010000}"/>
    <cellStyle name="Итог" xfId="37" xr:uid="{00000000-0005-0000-0000-0000CA010000}"/>
    <cellStyle name="Итог 2" xfId="107" xr:uid="{00000000-0005-0000-0000-0000CB010000}"/>
    <cellStyle name="Итог 2 10" xfId="470" xr:uid="{00000000-0005-0000-0000-0000CC010000}"/>
    <cellStyle name="Итог 2 10 2" xfId="1833" xr:uid="{63F1DE4D-25F0-4A1D-AA07-E9858BCA78DC}"/>
    <cellStyle name="Итог 2 10 2 2" xfId="4097" xr:uid="{20536480-23F5-4516-AAD5-AAB3304E02D3}"/>
    <cellStyle name="Итог 2 10 3" xfId="1059" xr:uid="{C795274E-1345-471E-9816-D7723334CA65}"/>
    <cellStyle name="Итог 2 10 3 2" xfId="3330" xr:uid="{3D2F3B67-D337-4561-BC57-EB0C11713E96}"/>
    <cellStyle name="Итог 2 10 4" xfId="2746" xr:uid="{E6480523-27D9-4533-B4FB-FF6BE9A84AAE}"/>
    <cellStyle name="Итог 2 11" xfId="485" xr:uid="{00000000-0005-0000-0000-0000CD010000}"/>
    <cellStyle name="Итог 2 11 2" xfId="1848" xr:uid="{8F6C80B2-64E0-47EC-8182-D38BD361AF01}"/>
    <cellStyle name="Итог 2 11 2 2" xfId="4112" xr:uid="{649446E9-F0FD-4C03-B3AF-2244359392DC}"/>
    <cellStyle name="Итог 2 11 3" xfId="1074" xr:uid="{A3661ACD-809D-481E-AEEE-F1705F339A99}"/>
    <cellStyle name="Итог 2 11 3 2" xfId="3345" xr:uid="{7C836D7F-FA10-4B4B-BCCC-260CD8C8E36F}"/>
    <cellStyle name="Итог 2 11 4" xfId="2761" xr:uid="{BDF7D293-7EDE-423C-8A53-F0289416B8B4}"/>
    <cellStyle name="Итог 2 12" xfId="683" xr:uid="{00000000-0005-0000-0000-0000CE010000}"/>
    <cellStyle name="Итог 2 12 2" xfId="2046" xr:uid="{BD6059DD-0FE0-404A-B940-5C11B4BCFFBC}"/>
    <cellStyle name="Итог 2 12 2 2" xfId="4310" xr:uid="{CF410273-83E4-4EA1-8A70-1E8EF6DAF9EF}"/>
    <cellStyle name="Итог 2 12 3" xfId="1272" xr:uid="{2F324577-550E-41D6-82C2-703F6CC43078}"/>
    <cellStyle name="Итог 2 12 3 2" xfId="3543" xr:uid="{53BA905B-2426-402E-A8AE-BF9FF45CD2E1}"/>
    <cellStyle name="Итог 2 12 4" xfId="2959" xr:uid="{555DF2F7-F169-4637-A232-5C7D1E21993E}"/>
    <cellStyle name="Итог 2 13" xfId="566" xr:uid="{00000000-0005-0000-0000-0000CF010000}"/>
    <cellStyle name="Итог 2 13 2" xfId="1929" xr:uid="{5B63E82D-1AE3-414A-8F29-160AC2061918}"/>
    <cellStyle name="Итог 2 13 2 2" xfId="4193" xr:uid="{D6A816E9-8731-4D39-B13B-78B1F1496543}"/>
    <cellStyle name="Итог 2 13 3" xfId="1155" xr:uid="{D924CF08-9A27-4BD8-B885-D7D78A739CC7}"/>
    <cellStyle name="Итог 2 13 3 2" xfId="3426" xr:uid="{B6A8DA46-683B-466C-84B9-A0B50C121253}"/>
    <cellStyle name="Итог 2 13 4" xfId="2842" xr:uid="{9DC5B61E-A84A-4E8E-9816-D4A01C3126DE}"/>
    <cellStyle name="Итог 2 14" xfId="1385" xr:uid="{3F240801-9515-4908-BC26-F40EE0194F23}"/>
    <cellStyle name="Итог 2 14 2" xfId="3651" xr:uid="{D02036DE-12AA-4ADD-9266-424EAE7C97C7}"/>
    <cellStyle name="Итог 2 15" xfId="2205" xr:uid="{5B3959CA-AA18-45C8-AC9B-0E6F4CBED088}"/>
    <cellStyle name="Итог 2 15 2" xfId="4466" xr:uid="{8F44909B-C560-4D89-9A2A-9D02E4232C59}"/>
    <cellStyle name="Итог 2 16" xfId="2399" xr:uid="{C18952A1-8EDC-4313-8B00-91A662A65995}"/>
    <cellStyle name="Итог 2 2" xfId="143" xr:uid="{00000000-0005-0000-0000-0000D0010000}"/>
    <cellStyle name="Итог 2 2 10" xfId="650" xr:uid="{00000000-0005-0000-0000-0000D1010000}"/>
    <cellStyle name="Итог 2 2 10 2" xfId="2013" xr:uid="{DEB9EE70-FDB2-44C7-A47A-43500D65CFEF}"/>
    <cellStyle name="Итог 2 2 10 2 2" xfId="4277" xr:uid="{4F9CCF26-64CA-49F4-8765-6A2A8F1D596C}"/>
    <cellStyle name="Итог 2 2 10 3" xfId="1239" xr:uid="{5AC0FF41-51FB-4EAF-AE67-25C7B0FCB845}"/>
    <cellStyle name="Итог 2 2 10 3 2" xfId="3510" xr:uid="{6CA308F8-D5FD-4849-88B2-51391DA6BC07}"/>
    <cellStyle name="Итог 2 2 10 4" xfId="2926" xr:uid="{BCD3F434-70F3-4A79-B2BC-39EF8765A9F5}"/>
    <cellStyle name="Итог 2 2 11" xfId="689" xr:uid="{00000000-0005-0000-0000-0000D2010000}"/>
    <cellStyle name="Итог 2 2 11 2" xfId="2052" xr:uid="{8BA1EA8B-8248-4895-B683-6D28BB100C8C}"/>
    <cellStyle name="Итог 2 2 11 2 2" xfId="4316" xr:uid="{EA2E970A-A3B0-4B8F-9562-07FAEFC8FCE8}"/>
    <cellStyle name="Итог 2 2 11 3" xfId="1278" xr:uid="{C711E61A-97AE-4FDC-9FE2-BDA1634E1505}"/>
    <cellStyle name="Итог 2 2 11 3 2" xfId="3549" xr:uid="{F9B0B8E0-7137-40F6-96CE-452510776ADC}"/>
    <cellStyle name="Итог 2 2 11 4" xfId="2965" xr:uid="{3F32AF0D-6A91-4141-AA3F-8EB6C55925A6}"/>
    <cellStyle name="Итог 2 2 12" xfId="718" xr:uid="{00000000-0005-0000-0000-0000D3010000}"/>
    <cellStyle name="Итог 2 2 12 2" xfId="2081" xr:uid="{DA58E1EA-BDF2-47BC-8D3F-E7C01D31B888}"/>
    <cellStyle name="Итог 2 2 12 2 2" xfId="4345" xr:uid="{77400BB5-BC9E-454A-8E49-AFEF17429201}"/>
    <cellStyle name="Итог 2 2 12 3" xfId="1307" xr:uid="{F95E13C1-6DD5-4951-B1D9-AD6380E213D3}"/>
    <cellStyle name="Итог 2 2 12 3 2" xfId="3578" xr:uid="{3058FC9A-998E-4F4B-8710-B59F5E19A6D2}"/>
    <cellStyle name="Итог 2 2 12 4" xfId="2994" xr:uid="{44BC0E95-7756-4AFC-A206-188EA2B94DB7}"/>
    <cellStyle name="Итог 2 2 13" xfId="1603" xr:uid="{CCD82E2D-460A-47C2-828E-97554B36F68F}"/>
    <cellStyle name="Итог 2 2 13 2" xfId="3867" xr:uid="{CCB54828-6F3B-47F9-9379-8E89D14D1E87}"/>
    <cellStyle name="Итог 2 2 14" xfId="2328" xr:uid="{8158A3E9-D583-4992-9DA9-6E719C917677}"/>
    <cellStyle name="Итог 2 2 14 2" xfId="4586" xr:uid="{A5EB021B-9621-49BE-AE2A-2F26B6196E15}"/>
    <cellStyle name="Итог 2 2 15" xfId="2409" xr:uid="{2D11483A-C6CF-4027-B41F-1C54DE1D791F}"/>
    <cellStyle name="Итог 2 2 2" xfId="173" xr:uid="{00000000-0005-0000-0000-0000D4010000}"/>
    <cellStyle name="Итог 2 2 2 10" xfId="2279" xr:uid="{405060C1-E8E8-46EF-A622-ABFB186A99A0}"/>
    <cellStyle name="Итог 2 2 2 10 2" xfId="4538" xr:uid="{76789C03-F536-4BE4-AC87-7E1ACD564920}"/>
    <cellStyle name="Итог 2 2 2 11" xfId="2439" xr:uid="{01105065-1C3D-4541-9561-2125EF79B57A}"/>
    <cellStyle name="Итог 2 2 2 2" xfId="248" xr:uid="{00000000-0005-0000-0000-0000D5010000}"/>
    <cellStyle name="Итог 2 2 2 2 2" xfId="1442" xr:uid="{77BDA044-DDA8-4ADE-91AD-E8B79CEAC4EF}"/>
    <cellStyle name="Итог 2 2 2 2 2 2" xfId="3706" xr:uid="{E2A6CA68-E383-45B9-978F-2B5D900E4AB5}"/>
    <cellStyle name="Итог 2 2 2 2 3" xfId="1562" xr:uid="{DD1751D4-7F3F-42C9-88A1-A2E48DCF94DF}"/>
    <cellStyle name="Итог 2 2 2 2 3 2" xfId="3826" xr:uid="{FC4E470A-9899-4895-A43E-C843EE1E8C7F}"/>
    <cellStyle name="Итог 2 2 2 2 4" xfId="837" xr:uid="{7A3CD878-C978-4F06-9663-3C5C920F15C9}"/>
    <cellStyle name="Итог 2 2 2 2 4 2" xfId="3108" xr:uid="{DDE682C1-BDDA-469D-9AA5-971678EB2B2B}"/>
    <cellStyle name="Итог 2 2 2 2 5" xfId="2296" xr:uid="{647315AC-B766-4B3F-8476-E21F8FD60A1C}"/>
    <cellStyle name="Итог 2 2 2 2 5 2" xfId="4555" xr:uid="{740B1FC0-DDF8-4E9D-A638-57164F487F13}"/>
    <cellStyle name="Итог 2 2 2 2 6" xfId="2524" xr:uid="{B689BA67-9308-43EC-87A0-423B45BC5C35}"/>
    <cellStyle name="Итог 2 2 2 3" xfId="328" xr:uid="{00000000-0005-0000-0000-0000D6010000}"/>
    <cellStyle name="Итог 2 2 2 3 2" xfId="1518" xr:uid="{4FFD6232-7BF0-4E83-BCE1-D956D00E6F3F}"/>
    <cellStyle name="Итог 2 2 2 3 2 2" xfId="3782" xr:uid="{79FA2E2F-0ACA-479C-B30F-EC172171E314}"/>
    <cellStyle name="Итог 2 2 2 3 3" xfId="1691" xr:uid="{1457F60B-927A-4305-940E-6CC8B467340C}"/>
    <cellStyle name="Итог 2 2 2 3 3 2" xfId="3955" xr:uid="{DFB6E4E3-3BBD-468C-B8E6-A26819E5F9C6}"/>
    <cellStyle name="Итог 2 2 2 3 4" xfId="917" xr:uid="{E568BAC2-6ABC-4FAE-AD60-566E32A5A282}"/>
    <cellStyle name="Итог 2 2 2 3 4 2" xfId="3188" xr:uid="{BAACCC33-3192-4C03-8CAD-0FEB79826C6C}"/>
    <cellStyle name="Итог 2 2 2 3 5" xfId="2175" xr:uid="{2B414B00-F1D1-4826-9B27-2AE466BB249B}"/>
    <cellStyle name="Итог 2 2 2 3 5 2" xfId="4438" xr:uid="{43AC10A7-2CCB-45B1-8E62-21BB76BC23EC}"/>
    <cellStyle name="Итог 2 2 2 3 6" xfId="2599" xr:uid="{541435F4-E59D-4185-BC15-7B2168AF5407}"/>
    <cellStyle name="Итог 2 2 2 4" xfId="408" xr:uid="{00000000-0005-0000-0000-0000D7010000}"/>
    <cellStyle name="Итог 2 2 2 4 2" xfId="1771" xr:uid="{C4E78F85-FD9A-49D7-A3C4-4181925122BC}"/>
    <cellStyle name="Итог 2 2 2 4 2 2" xfId="4035" xr:uid="{7C6CDE66-5553-43D4-A85C-D8B11C96CA90}"/>
    <cellStyle name="Итог 2 2 2 4 3" xfId="997" xr:uid="{44E9A7D2-55C8-4716-B085-A7DD864679CF}"/>
    <cellStyle name="Итог 2 2 2 4 3 2" xfId="3268" xr:uid="{FF4F577A-4471-4749-8DE6-2EBEC29A3136}"/>
    <cellStyle name="Итог 2 2 2 4 4" xfId="2684" xr:uid="{0E7C8E65-0AE4-4450-BAA0-2708B4647CC5}"/>
    <cellStyle name="Итог 2 2 2 5" xfId="529" xr:uid="{00000000-0005-0000-0000-0000D8010000}"/>
    <cellStyle name="Итог 2 2 2 5 2" xfId="1892" xr:uid="{0B5A0B56-EE30-4B5C-AC0C-2A56A0BA85A0}"/>
    <cellStyle name="Итог 2 2 2 5 2 2" xfId="4156" xr:uid="{FA15947A-F11C-4795-A5DD-001C659C7C37}"/>
    <cellStyle name="Итог 2 2 2 5 3" xfId="1118" xr:uid="{BA474C34-F373-42A5-AEFF-6843FB6453D1}"/>
    <cellStyle name="Итог 2 2 2 5 3 2" xfId="3389" xr:uid="{47629E81-407B-43F4-B0F3-1EF45138A34A}"/>
    <cellStyle name="Итог 2 2 2 5 4" xfId="2805" xr:uid="{41450361-2A46-4B45-B698-A763168F506A}"/>
    <cellStyle name="Итог 2 2 2 6" xfId="605" xr:uid="{00000000-0005-0000-0000-0000D9010000}"/>
    <cellStyle name="Итог 2 2 2 6 2" xfId="1968" xr:uid="{48A5532C-B1ED-4622-ACF8-12CE939EAAED}"/>
    <cellStyle name="Итог 2 2 2 6 2 2" xfId="4232" xr:uid="{A502C8B3-761E-44D0-9DC2-17EEC13CEC06}"/>
    <cellStyle name="Итог 2 2 2 6 3" xfId="1194" xr:uid="{2F5B359F-3FC3-4894-93AD-47ED570B442C}"/>
    <cellStyle name="Итог 2 2 2 6 3 2" xfId="3465" xr:uid="{8E412268-8C36-4B0C-B780-BE43EE0C12B9}"/>
    <cellStyle name="Итог 2 2 2 6 4" xfId="2881" xr:uid="{296FB850-1B4E-4157-A46D-E2F2410DC36E}"/>
    <cellStyle name="Итог 2 2 2 7" xfId="486" xr:uid="{00000000-0005-0000-0000-0000DA010000}"/>
    <cellStyle name="Итог 2 2 2 7 2" xfId="1849" xr:uid="{2E7E5BA8-1C43-41E3-A5FB-E4AF637CA2C9}"/>
    <cellStyle name="Итог 2 2 2 7 2 2" xfId="4113" xr:uid="{183E527C-8B19-436E-A201-1A5F28600693}"/>
    <cellStyle name="Итог 2 2 2 7 3" xfId="1075" xr:uid="{9FFAE8F2-0940-4621-875A-AE592CDA5B5C}"/>
    <cellStyle name="Итог 2 2 2 7 3 2" xfId="3346" xr:uid="{FD74BC92-F869-4A08-926B-B837F9B0A999}"/>
    <cellStyle name="Итог 2 2 2 7 4" xfId="2762" xr:uid="{5A2EFD6B-1F6C-44B1-A316-BBD6F6D9B8FF}"/>
    <cellStyle name="Итог 2 2 2 8" xfId="748" xr:uid="{00000000-0005-0000-0000-0000DB010000}"/>
    <cellStyle name="Итог 2 2 2 8 2" xfId="2111" xr:uid="{4E163A23-15D5-4657-837C-D256E9F3B14E}"/>
    <cellStyle name="Итог 2 2 2 8 2 2" xfId="4375" xr:uid="{A8F2BE1E-58D8-4BB4-B88A-5C6C3ADE81BD}"/>
    <cellStyle name="Итог 2 2 2 8 3" xfId="3024" xr:uid="{3D67ECE9-D229-4846-A70F-29CFF008AEA1}"/>
    <cellStyle name="Итог 2 2 2 9" xfId="1577" xr:uid="{08904BA6-FCD8-425B-A920-F64C0EFD91CE}"/>
    <cellStyle name="Итог 2 2 2 9 2" xfId="3841" xr:uid="{EEAAB2A3-4F63-432A-92E9-8E9BE5617FA7}"/>
    <cellStyle name="Итог 2 2 3" xfId="188" xr:uid="{00000000-0005-0000-0000-0000DC010000}"/>
    <cellStyle name="Итог 2 2 3 10" xfId="2224" xr:uid="{2C942EF9-4C04-488A-90EB-87E055EA3266}"/>
    <cellStyle name="Итог 2 2 3 10 2" xfId="4485" xr:uid="{21615222-C8DB-491A-9206-49C79AFA5D63}"/>
    <cellStyle name="Итог 2 2 3 11" xfId="2454" xr:uid="{26D031E6-B65F-454A-A167-C94F3ADDD8FF}"/>
    <cellStyle name="Итог 2 2 3 2" xfId="263" xr:uid="{00000000-0005-0000-0000-0000DD010000}"/>
    <cellStyle name="Итог 2 2 3 2 2" xfId="1457" xr:uid="{F4A8E2A5-10DA-4AC4-949E-12E6FC3377E4}"/>
    <cellStyle name="Итог 2 2 3 2 2 2" xfId="3721" xr:uid="{4365CC1F-C2C2-4074-8A59-E2A6A39A5BE5}"/>
    <cellStyle name="Итог 2 2 3 2 3" xfId="1582" xr:uid="{9329D952-D7D6-4740-A912-4526BE8D4A71}"/>
    <cellStyle name="Итог 2 2 3 2 3 2" xfId="3846" xr:uid="{0521ABE0-7148-4E8A-94D3-6C5095170FE1}"/>
    <cellStyle name="Итог 2 2 3 2 4" xfId="852" xr:uid="{93B63B43-4598-4236-8465-FFFEA6E54FDB}"/>
    <cellStyle name="Итог 2 2 3 2 4 2" xfId="3123" xr:uid="{36A806F3-653B-484C-B99C-480B61C27DF0}"/>
    <cellStyle name="Итог 2 2 3 2 5" xfId="2330" xr:uid="{8010EB2E-BC03-4E4B-8FCB-B1F4FD15CC3C}"/>
    <cellStyle name="Итог 2 2 3 2 5 2" xfId="4588" xr:uid="{9576AD59-D5EC-4BF9-A17C-020EDED03245}"/>
    <cellStyle name="Итог 2 2 3 2 6" xfId="2539" xr:uid="{CA0083E3-71B8-47CF-9ECD-77AA916D85D3}"/>
    <cellStyle name="Итог 2 2 3 3" xfId="343" xr:uid="{00000000-0005-0000-0000-0000DE010000}"/>
    <cellStyle name="Итог 2 2 3 3 2" xfId="1533" xr:uid="{0996360E-A124-496F-9FBA-93925CDAF32E}"/>
    <cellStyle name="Итог 2 2 3 3 2 2" xfId="3797" xr:uid="{FE9CCAA1-0C59-4338-8E3E-B9E547EF2755}"/>
    <cellStyle name="Итог 2 2 3 3 3" xfId="1706" xr:uid="{C9076C11-2E72-4AC5-BD03-0AE841B348AB}"/>
    <cellStyle name="Итог 2 2 3 3 3 2" xfId="3970" xr:uid="{34B3447F-2A28-4AE1-8339-17B3C9BFB033}"/>
    <cellStyle name="Итог 2 2 3 3 4" xfId="932" xr:uid="{79527CA9-A8F8-4810-8CD5-AF673A00F1FC}"/>
    <cellStyle name="Итог 2 2 3 3 4 2" xfId="3203" xr:uid="{9C2AF658-7E24-4E57-BBB9-F5FCFA46C8FD}"/>
    <cellStyle name="Итог 2 2 3 3 5" xfId="2161" xr:uid="{2C9D24EA-111B-4494-BB0A-47F60BA1B7DD}"/>
    <cellStyle name="Итог 2 2 3 3 5 2" xfId="4424" xr:uid="{A4C3C698-9A87-4C80-A34A-70BBC8C70C65}"/>
    <cellStyle name="Итог 2 2 3 3 6" xfId="2614" xr:uid="{51A3E483-1197-4434-834D-485CB81FCFEC}"/>
    <cellStyle name="Итог 2 2 3 4" xfId="423" xr:uid="{00000000-0005-0000-0000-0000DF010000}"/>
    <cellStyle name="Итог 2 2 3 4 2" xfId="1786" xr:uid="{6CE245CC-223E-40A0-84BB-2BE1AB8BC39C}"/>
    <cellStyle name="Итог 2 2 3 4 2 2" xfId="4050" xr:uid="{E6A995AD-A8A4-426C-BD2E-38826074ED34}"/>
    <cellStyle name="Итог 2 2 3 4 3" xfId="1012" xr:uid="{21E07AA4-469E-49CF-949C-3A3CB9A4BFFE}"/>
    <cellStyle name="Итог 2 2 3 4 3 2" xfId="3283" xr:uid="{B5F784B3-6C59-4860-A2F5-E4DDD43C9F49}"/>
    <cellStyle name="Итог 2 2 3 4 4" xfId="2699" xr:uid="{F6F93586-C33B-4EB8-BB7E-5882B13EA8E7}"/>
    <cellStyle name="Итог 2 2 3 5" xfId="544" xr:uid="{00000000-0005-0000-0000-0000E0010000}"/>
    <cellStyle name="Итог 2 2 3 5 2" xfId="1907" xr:uid="{76817D94-C798-4C11-A579-88701E0BB675}"/>
    <cellStyle name="Итог 2 2 3 5 2 2" xfId="4171" xr:uid="{C3D2F6D8-BD62-4C09-BC4B-8A392EE87E27}"/>
    <cellStyle name="Итог 2 2 3 5 3" xfId="1133" xr:uid="{C9D071C3-63C7-40F8-9968-464A711C76EA}"/>
    <cellStyle name="Итог 2 2 3 5 3 2" xfId="3404" xr:uid="{3A58E6B0-9237-4C5C-813F-2FC3966F52F2}"/>
    <cellStyle name="Итог 2 2 3 5 4" xfId="2820" xr:uid="{C6DE9BED-302B-4950-AECF-AECE58E9E186}"/>
    <cellStyle name="Итог 2 2 3 6" xfId="620" xr:uid="{00000000-0005-0000-0000-0000E1010000}"/>
    <cellStyle name="Итог 2 2 3 6 2" xfId="1983" xr:uid="{8C18F303-E786-42D4-90D4-9FFD2CD6EBE2}"/>
    <cellStyle name="Итог 2 2 3 6 2 2" xfId="4247" xr:uid="{CC9475D0-E039-436A-AC43-4A20A6EFABC6}"/>
    <cellStyle name="Итог 2 2 3 6 3" xfId="1209" xr:uid="{4B8C4D2C-4455-4E6B-A0B7-71E073694B67}"/>
    <cellStyle name="Итог 2 2 3 6 3 2" xfId="3480" xr:uid="{F78A5E5B-7C16-428D-8EE5-2D0BB5129AFF}"/>
    <cellStyle name="Итог 2 2 3 6 4" xfId="2896" xr:uid="{4F02A0EF-C8FF-43C1-80FA-66CD74A26BCC}"/>
    <cellStyle name="Итог 2 2 3 7" xfId="456" xr:uid="{00000000-0005-0000-0000-0000E2010000}"/>
    <cellStyle name="Итог 2 2 3 7 2" xfId="1819" xr:uid="{3502A517-3950-43AC-95A8-1A768989381D}"/>
    <cellStyle name="Итог 2 2 3 7 2 2" xfId="4083" xr:uid="{034780CC-36DF-4928-B7D1-6F307AD4A7E3}"/>
    <cellStyle name="Итог 2 2 3 7 3" xfId="1045" xr:uid="{7A9AB202-7564-416B-AEAE-371B08C8D498}"/>
    <cellStyle name="Итог 2 2 3 7 3 2" xfId="3316" xr:uid="{062073DF-A33A-4A90-8C54-3591633FC7E3}"/>
    <cellStyle name="Итог 2 2 3 7 4" xfId="2732" xr:uid="{0FB8438B-DBF5-435F-867B-9F28150A83C0}"/>
    <cellStyle name="Итог 2 2 3 8" xfId="763" xr:uid="{00000000-0005-0000-0000-0000E3010000}"/>
    <cellStyle name="Итог 2 2 3 8 2" xfId="2126" xr:uid="{970F9608-B8A2-45D3-8E16-EDA6FC88E785}"/>
    <cellStyle name="Итог 2 2 3 8 2 2" xfId="4390" xr:uid="{05D4EEB4-F61E-48CF-B054-B5D0FDB959B9}"/>
    <cellStyle name="Итог 2 2 3 8 3" xfId="3039" xr:uid="{76E76971-7655-4A12-9044-54C76D641689}"/>
    <cellStyle name="Итог 2 2 3 9" xfId="1613" xr:uid="{D9E2DA16-497E-4299-922D-372BF3657ACC}"/>
    <cellStyle name="Итог 2 2 3 9 2" xfId="3877" xr:uid="{AE62727F-06A8-46CE-88F6-58102CA97258}"/>
    <cellStyle name="Итог 2 2 4" xfId="203" xr:uid="{00000000-0005-0000-0000-0000E4010000}"/>
    <cellStyle name="Итог 2 2 4 10" xfId="2289" xr:uid="{90E5A7A4-42B1-44D2-A827-BF1C49C5F9A8}"/>
    <cellStyle name="Итог 2 2 4 10 2" xfId="4548" xr:uid="{9A8C994E-A1AB-46CB-859F-0B5354441C8D}"/>
    <cellStyle name="Итог 2 2 4 11" xfId="2469" xr:uid="{2B22F317-BAA8-4229-9170-F02644A3A4EF}"/>
    <cellStyle name="Итог 2 2 4 2" xfId="278" xr:uid="{00000000-0005-0000-0000-0000E5010000}"/>
    <cellStyle name="Итог 2 2 4 2 2" xfId="1472" xr:uid="{23C08AE9-F18A-4F0E-874D-607F26AD2FC5}"/>
    <cellStyle name="Итог 2 2 4 2 2 2" xfId="3736" xr:uid="{4A69B0F8-447B-4A4B-8E2F-2B81113006BD}"/>
    <cellStyle name="Итог 2 2 4 2 3" xfId="1334" xr:uid="{0F7E981D-3628-4230-97A1-09F2E054F3E9}"/>
    <cellStyle name="Итог 2 2 4 2 3 2" xfId="3602" xr:uid="{98FAF493-645C-43A6-86BC-E7D45C68F911}"/>
    <cellStyle name="Итог 2 2 4 2 4" xfId="867" xr:uid="{093E178F-BDAB-4A3C-9107-C9D32771BB54}"/>
    <cellStyle name="Итог 2 2 4 2 4 2" xfId="3138" xr:uid="{BA931DF5-A863-44E2-AE1B-5154747C44B4}"/>
    <cellStyle name="Итог 2 2 4 2 5" xfId="2374" xr:uid="{3C63E661-DF13-4B22-88AB-204E351EA4D3}"/>
    <cellStyle name="Итог 2 2 4 2 5 2" xfId="4632" xr:uid="{2E124EAC-E653-4B2D-99B8-347CCA22225D}"/>
    <cellStyle name="Итог 2 2 4 2 6" xfId="2554" xr:uid="{8976015D-2DCB-4246-B63D-D5CBFA1F1C67}"/>
    <cellStyle name="Итог 2 2 4 3" xfId="358" xr:uid="{00000000-0005-0000-0000-0000E6010000}"/>
    <cellStyle name="Итог 2 2 4 3 2" xfId="1548" xr:uid="{06D2CBEA-DE10-4D9B-8EA1-25DAF81120EE}"/>
    <cellStyle name="Итог 2 2 4 3 2 2" xfId="3812" xr:uid="{520D5C09-E6FD-4F16-9503-C268055DE8EB}"/>
    <cellStyle name="Итог 2 2 4 3 3" xfId="1721" xr:uid="{4D569ABF-5978-4E8B-84A5-E65B0C0DB45E}"/>
    <cellStyle name="Итог 2 2 4 3 3 2" xfId="3985" xr:uid="{CFDE4950-414E-4CF2-8D53-673AE90396A8}"/>
    <cellStyle name="Итог 2 2 4 3 4" xfId="947" xr:uid="{7516AC7C-13B1-4E19-A1F4-4D12DB5306AA}"/>
    <cellStyle name="Итог 2 2 4 3 4 2" xfId="3218" xr:uid="{E76AC2BB-F60C-4D5D-9EFA-441AB3D12037}"/>
    <cellStyle name="Итог 2 2 4 3 5" xfId="2390" xr:uid="{12845BF8-AF0D-4F0A-8583-19971DBB2114}"/>
    <cellStyle name="Итог 2 2 4 3 5 2" xfId="4648" xr:uid="{C110C733-CD8E-4F99-ACD6-0636AB802DB1}"/>
    <cellStyle name="Итог 2 2 4 3 6" xfId="2629" xr:uid="{BFDB26A1-6301-4E26-A52F-7A9BC485E85C}"/>
    <cellStyle name="Итог 2 2 4 4" xfId="438" xr:uid="{00000000-0005-0000-0000-0000E7010000}"/>
    <cellStyle name="Итог 2 2 4 4 2" xfId="1801" xr:uid="{063D0D2F-5F3A-4FAA-869F-61EACFEC8270}"/>
    <cellStyle name="Итог 2 2 4 4 2 2" xfId="4065" xr:uid="{08C26473-5C04-4C07-8FFB-68266D1451C6}"/>
    <cellStyle name="Итог 2 2 4 4 3" xfId="1027" xr:uid="{D62F5200-0ED6-4A40-9282-F8D93944051C}"/>
    <cellStyle name="Итог 2 2 4 4 3 2" xfId="3298" xr:uid="{1B98B06F-B94D-4073-A6CD-347A84231F01}"/>
    <cellStyle name="Итог 2 2 4 4 4" xfId="2714" xr:uid="{2FEF3BC0-B4FA-4789-AD43-AF1AEE658984}"/>
    <cellStyle name="Итог 2 2 4 5" xfId="559" xr:uid="{00000000-0005-0000-0000-0000E8010000}"/>
    <cellStyle name="Итог 2 2 4 5 2" xfId="1922" xr:uid="{438B75EE-CE6F-4073-BA4F-49DF47291FEE}"/>
    <cellStyle name="Итог 2 2 4 5 2 2" xfId="4186" xr:uid="{096DA907-79BC-4571-A273-03150D8BBD4A}"/>
    <cellStyle name="Итог 2 2 4 5 3" xfId="1148" xr:uid="{437B4B75-A878-4844-B76C-A7AAB3158EEA}"/>
    <cellStyle name="Итог 2 2 4 5 3 2" xfId="3419" xr:uid="{FF228CFA-EEE0-457A-B467-4040240C21D9}"/>
    <cellStyle name="Итог 2 2 4 5 4" xfId="2835" xr:uid="{49A789E8-6DCF-4FE1-97E6-53B737008CFF}"/>
    <cellStyle name="Итог 2 2 4 6" xfId="635" xr:uid="{00000000-0005-0000-0000-0000E9010000}"/>
    <cellStyle name="Итог 2 2 4 6 2" xfId="1998" xr:uid="{258F6981-5C5B-4EB4-9C35-4DFA9FD7D824}"/>
    <cellStyle name="Итог 2 2 4 6 2 2" xfId="4262" xr:uid="{FC1BBAA0-00C6-4C15-9277-0A36C62A13E6}"/>
    <cellStyle name="Итог 2 2 4 6 3" xfId="1224" xr:uid="{AF66FFE5-2922-4797-9087-AF717F93A350}"/>
    <cellStyle name="Итог 2 2 4 6 3 2" xfId="3495" xr:uid="{E8F631B9-2E40-488F-ABF8-5534178FADFC}"/>
    <cellStyle name="Итог 2 2 4 6 4" xfId="2911" xr:uid="{F4F7C4F2-C7FB-4CC2-8E05-CC56768E33F2}"/>
    <cellStyle name="Итог 2 2 4 7" xfId="703" xr:uid="{00000000-0005-0000-0000-0000EA010000}"/>
    <cellStyle name="Итог 2 2 4 7 2" xfId="2066" xr:uid="{10429925-4F62-4771-BD47-FEA839015967}"/>
    <cellStyle name="Итог 2 2 4 7 2 2" xfId="4330" xr:uid="{E1E25EBB-9EA7-4281-AFD5-67D9A270CDD3}"/>
    <cellStyle name="Итог 2 2 4 7 3" xfId="1292" xr:uid="{5438EACD-F658-4F83-B19E-EC843AA155FD}"/>
    <cellStyle name="Итог 2 2 4 7 3 2" xfId="3563" xr:uid="{F2182BBD-9468-48E2-B30D-87B57D25F4BE}"/>
    <cellStyle name="Итог 2 2 4 7 4" xfId="2979" xr:uid="{DC795AC2-0DF6-4863-8B55-36E004E2E756}"/>
    <cellStyle name="Итог 2 2 4 8" xfId="778" xr:uid="{00000000-0005-0000-0000-0000EB010000}"/>
    <cellStyle name="Итог 2 2 4 8 2" xfId="2141" xr:uid="{B3B28EA4-BDD4-4FE4-96EC-6EF801C47556}"/>
    <cellStyle name="Итог 2 2 4 8 2 2" xfId="4405" xr:uid="{CB6BD4D1-A8B5-4A0C-9650-031168643FC3}"/>
    <cellStyle name="Итог 2 2 4 8 3" xfId="3054" xr:uid="{AB8CE34E-906A-46F6-B021-87CDDFB88F4B}"/>
    <cellStyle name="Итог 2 2 4 9" xfId="1319" xr:uid="{D540C151-B8F3-4A9F-852F-6C1A33CCF2A1}"/>
    <cellStyle name="Итог 2 2 4 9 2" xfId="3588" xr:uid="{C850B515-BC0A-4880-977E-2ECCC8202D16}"/>
    <cellStyle name="Итог 2 2 5" xfId="218" xr:uid="{00000000-0005-0000-0000-0000EC010000}"/>
    <cellStyle name="Итог 2 2 5 2" xfId="1412" xr:uid="{B9B583DD-9F33-4841-A524-7BC6A76F73E1}"/>
    <cellStyle name="Итог 2 2 5 2 2" xfId="3676" xr:uid="{4F854550-4528-4C6E-BB35-67B1B016D204}"/>
    <cellStyle name="Итог 2 2 5 3" xfId="1587" xr:uid="{3DD83D39-04F3-4E42-A460-2D0EDF43B3D4}"/>
    <cellStyle name="Итог 2 2 5 3 2" xfId="3851" xr:uid="{7F566111-E7BF-490B-BFC9-49E29D124B2F}"/>
    <cellStyle name="Итог 2 2 5 4" xfId="807" xr:uid="{EDCA94CD-AA57-4D40-8AAA-9DB8DFE9BA3E}"/>
    <cellStyle name="Итог 2 2 5 4 2" xfId="3078" xr:uid="{8B78D747-7D22-4AEB-ADD1-5EF13A4CF14F}"/>
    <cellStyle name="Итог 2 2 5 5" xfId="2318" xr:uid="{9820392A-D49F-4C82-9B55-384A9AB79660}"/>
    <cellStyle name="Итог 2 2 5 5 2" xfId="4576" xr:uid="{4DC50BE2-AD51-4E71-92B4-839BC7337DCC}"/>
    <cellStyle name="Итог 2 2 5 6" xfId="2494" xr:uid="{8942E187-DBB7-4FCF-BA26-5A647355C0CD}"/>
    <cellStyle name="Итог 2 2 6" xfId="298" xr:uid="{00000000-0005-0000-0000-0000ED010000}"/>
    <cellStyle name="Итог 2 2 6 2" xfId="1488" xr:uid="{F5729895-775F-4F4B-9536-C1404A0AF963}"/>
    <cellStyle name="Итог 2 2 6 2 2" xfId="3752" xr:uid="{860B496C-C514-45E0-9C72-D0BFC3EC6C96}"/>
    <cellStyle name="Итог 2 2 6 3" xfId="1362" xr:uid="{DC58D34A-FFF8-4F64-B695-2DACD4D434CB}"/>
    <cellStyle name="Итог 2 2 6 3 2" xfId="3628" xr:uid="{E38D38C9-64EE-42A6-AC26-EDDDABB54718}"/>
    <cellStyle name="Итог 2 2 6 4" xfId="887" xr:uid="{3930962C-CF7D-4A80-A8E7-666861F51457}"/>
    <cellStyle name="Итог 2 2 6 4 2" xfId="3158" xr:uid="{853F84D0-E04F-4A0B-A67E-9B3895B2CA07}"/>
    <cellStyle name="Итог 2 2 6 5" xfId="2237" xr:uid="{16FEADDB-AA9D-427D-B18C-431201905104}"/>
    <cellStyle name="Итог 2 2 6 5 2" xfId="4498" xr:uid="{F16CDE16-BEF8-49AE-B215-69C6F0020C06}"/>
    <cellStyle name="Итог 2 2 6 6" xfId="2569" xr:uid="{8E319E37-2DBA-453C-A72E-783B33033F94}"/>
    <cellStyle name="Итог 2 2 7" xfId="378" xr:uid="{00000000-0005-0000-0000-0000EE010000}"/>
    <cellStyle name="Итог 2 2 7 2" xfId="1741" xr:uid="{E99B5076-97C5-402A-AE77-243AC4F584D5}"/>
    <cellStyle name="Итог 2 2 7 2 2" xfId="4005" xr:uid="{52763E8A-020F-4DAF-9DF9-044D8373BB86}"/>
    <cellStyle name="Итог 2 2 7 3" xfId="967" xr:uid="{3EF2AD0D-0407-4B56-8F9B-FC9099F28F9F}"/>
    <cellStyle name="Итог 2 2 7 3 2" xfId="3238" xr:uid="{9B3C91C1-81C0-40E5-9EE4-2F362AC72650}"/>
    <cellStyle name="Итог 2 2 7 4" xfId="2654" xr:uid="{B05374BD-E98A-4CBA-BBD3-846331079F38}"/>
    <cellStyle name="Итог 2 2 8" xfId="499" xr:uid="{00000000-0005-0000-0000-0000EF010000}"/>
    <cellStyle name="Итог 2 2 8 2" xfId="1862" xr:uid="{E4DD21F9-2A07-4182-B24F-85253D73D098}"/>
    <cellStyle name="Итог 2 2 8 2 2" xfId="4126" xr:uid="{61B71381-20A1-41A1-91AC-7CC189DC563D}"/>
    <cellStyle name="Итог 2 2 8 3" xfId="1088" xr:uid="{B612D738-2CB4-4205-8B19-857070702A01}"/>
    <cellStyle name="Итог 2 2 8 3 2" xfId="3359" xr:uid="{169FE3D7-6ECC-47C6-803F-5365C822E9B9}"/>
    <cellStyle name="Итог 2 2 8 4" xfId="2775" xr:uid="{5C6209E7-BBFF-44E3-AB1F-E0EFB7FC4460}"/>
    <cellStyle name="Итог 2 2 9" xfId="575" xr:uid="{00000000-0005-0000-0000-0000F0010000}"/>
    <cellStyle name="Итог 2 2 9 2" xfId="1938" xr:uid="{58C107F3-A842-4F11-A6CD-70629705F529}"/>
    <cellStyle name="Итог 2 2 9 2 2" xfId="4202" xr:uid="{995A06A4-B92D-4755-BED2-ED89970B2DB8}"/>
    <cellStyle name="Итог 2 2 9 3" xfId="1164" xr:uid="{4FBCCCF1-7680-44AF-BACD-4EE0508EBC25}"/>
    <cellStyle name="Итог 2 2 9 3 2" xfId="3435" xr:uid="{1E7659C8-3024-4FFE-A81E-A104C8EA3D3F}"/>
    <cellStyle name="Итог 2 2 9 4" xfId="2851" xr:uid="{3639E7F0-D050-4A99-97C7-9C1D0CBD9103}"/>
    <cellStyle name="Итог 2 3" xfId="162" xr:uid="{00000000-0005-0000-0000-0000F1010000}"/>
    <cellStyle name="Итог 2 3 10" xfId="2361" xr:uid="{851BDFBB-4CBF-46DD-9282-F87079527E90}"/>
    <cellStyle name="Итог 2 3 10 2" xfId="4619" xr:uid="{C350E813-D09F-4E47-A4D0-1FD30E0CFA48}"/>
    <cellStyle name="Итог 2 3 11" xfId="2428" xr:uid="{86B1F8AD-F973-4296-9514-991B0D2A9864}"/>
    <cellStyle name="Итог 2 3 2" xfId="237" xr:uid="{00000000-0005-0000-0000-0000F2010000}"/>
    <cellStyle name="Итог 2 3 2 2" xfId="1431" xr:uid="{14DB89B7-89AB-4006-B51A-D72DD4CD5386}"/>
    <cellStyle name="Итог 2 3 2 2 2" xfId="3695" xr:uid="{575F01DC-EBE0-4D02-B063-A73A6E204223}"/>
    <cellStyle name="Итог 2 3 2 3" xfId="1555" xr:uid="{8AFA8D46-A4F2-406D-B1E3-AEF841B67624}"/>
    <cellStyle name="Итог 2 3 2 3 2" xfId="3819" xr:uid="{5BD458A5-9661-4E3F-B0C6-D5E5C2EDEFC4}"/>
    <cellStyle name="Итог 2 3 2 4" xfId="826" xr:uid="{FE8D1943-C884-4706-9E3B-5CF3D323D0C7}"/>
    <cellStyle name="Итог 2 3 2 4 2" xfId="3097" xr:uid="{BA845092-4197-40F3-8CF5-EE6FA2664B79}"/>
    <cellStyle name="Итог 2 3 2 5" xfId="2288" xr:uid="{9BC21586-6D9E-4826-B2F5-6006ECBFA826}"/>
    <cellStyle name="Итог 2 3 2 5 2" xfId="4547" xr:uid="{13C34FD3-51CA-456B-A833-E45FE27BE21F}"/>
    <cellStyle name="Итог 2 3 2 6" xfId="2513" xr:uid="{16674461-0D6D-4B76-AEA1-1EDB5367277E}"/>
    <cellStyle name="Итог 2 3 3" xfId="317" xr:uid="{00000000-0005-0000-0000-0000F3010000}"/>
    <cellStyle name="Итог 2 3 3 2" xfId="1507" xr:uid="{0FD4485C-D26C-45EB-8CC4-469DFDFE33D0}"/>
    <cellStyle name="Итог 2 3 3 2 2" xfId="3771" xr:uid="{AEBC8306-5441-4117-8609-7757FE3407D2}"/>
    <cellStyle name="Итог 2 3 3 3" xfId="1680" xr:uid="{E52FAFCC-B406-4E5D-B55B-9F3FA3C9D39B}"/>
    <cellStyle name="Итог 2 3 3 3 2" xfId="3944" xr:uid="{F7FE7C0D-07DB-4CBA-8AA0-A5989E462CAE}"/>
    <cellStyle name="Итог 2 3 3 4" xfId="906" xr:uid="{ABFF2CBA-A91E-4788-BFA7-94C4428AC0D3}"/>
    <cellStyle name="Итог 2 3 3 4 2" xfId="3177" xr:uid="{4CCECF63-74C0-44E7-A0DC-6207B883F346}"/>
    <cellStyle name="Итог 2 3 3 5" xfId="2378" xr:uid="{E287BC3B-78D6-4721-9D61-4E979C53091C}"/>
    <cellStyle name="Итог 2 3 3 5 2" xfId="4636" xr:uid="{3F2D308D-90F9-45CE-B450-B61872C8F995}"/>
    <cellStyle name="Итог 2 3 3 6" xfId="2588" xr:uid="{6D0A1772-F41A-4905-BDE6-70A60E67E3B0}"/>
    <cellStyle name="Итог 2 3 4" xfId="397" xr:uid="{00000000-0005-0000-0000-0000F4010000}"/>
    <cellStyle name="Итог 2 3 4 2" xfId="1760" xr:uid="{7192267C-2372-4CD9-AB5E-07BA32A16421}"/>
    <cellStyle name="Итог 2 3 4 2 2" xfId="4024" xr:uid="{5DF1C5EE-8FA8-46DE-829C-E8ED51A5D630}"/>
    <cellStyle name="Итог 2 3 4 3" xfId="986" xr:uid="{EB1B24BE-E000-41C7-B90B-19442C3D5A7D}"/>
    <cellStyle name="Итог 2 3 4 3 2" xfId="3257" xr:uid="{958B07C8-F4F5-4BE8-A382-98C9E83102CC}"/>
    <cellStyle name="Итог 2 3 4 4" xfId="2673" xr:uid="{6105A940-0A63-4E9C-AA58-96E07563F233}"/>
    <cellStyle name="Итог 2 3 5" xfId="518" xr:uid="{00000000-0005-0000-0000-0000F5010000}"/>
    <cellStyle name="Итог 2 3 5 2" xfId="1881" xr:uid="{317F5F1C-CC43-4918-83F0-73A56092A9F2}"/>
    <cellStyle name="Итог 2 3 5 2 2" xfId="4145" xr:uid="{8540797E-1698-4C4A-BCA9-2EDA583EFC99}"/>
    <cellStyle name="Итог 2 3 5 3" xfId="1107" xr:uid="{A9169019-848E-4758-92AD-D024D3C540DC}"/>
    <cellStyle name="Итог 2 3 5 3 2" xfId="3378" xr:uid="{A4AFBAA2-EE55-4E80-A80E-50A5256F6CA5}"/>
    <cellStyle name="Итог 2 3 5 4" xfId="2794" xr:uid="{2A0C4DC0-AB2D-4328-9E55-2D280EFD005C}"/>
    <cellStyle name="Итог 2 3 6" xfId="594" xr:uid="{00000000-0005-0000-0000-0000F6010000}"/>
    <cellStyle name="Итог 2 3 6 2" xfId="1957" xr:uid="{7A0C21CB-AD3D-44B4-8C3B-5224E1CD5AF1}"/>
    <cellStyle name="Итог 2 3 6 2 2" xfId="4221" xr:uid="{D2D45231-D5B8-4593-87DB-A8B470EEA18F}"/>
    <cellStyle name="Итог 2 3 6 3" xfId="1183" xr:uid="{50C2808A-ABEF-4821-85E0-67A3E687520F}"/>
    <cellStyle name="Итог 2 3 6 3 2" xfId="3454" xr:uid="{FC8ABE23-4C17-4D0D-8427-6928DED26126}"/>
    <cellStyle name="Итог 2 3 6 4" xfId="2870" xr:uid="{1F131B66-B672-43D3-AC76-C6AA888DB8B4}"/>
    <cellStyle name="Итог 2 3 7" xfId="676" xr:uid="{00000000-0005-0000-0000-0000F7010000}"/>
    <cellStyle name="Итог 2 3 7 2" xfId="2039" xr:uid="{A276BC8D-2979-4E93-81D9-9918F405F956}"/>
    <cellStyle name="Итог 2 3 7 2 2" xfId="4303" xr:uid="{BABADA2B-20FE-402B-A4F3-21BFF657EBC0}"/>
    <cellStyle name="Итог 2 3 7 3" xfId="1265" xr:uid="{53ADC484-D267-4CC5-AACC-C0C3F2E07026}"/>
    <cellStyle name="Итог 2 3 7 3 2" xfId="3536" xr:uid="{E91E2B4E-3770-42BD-A76F-EC46E42E132F}"/>
    <cellStyle name="Итог 2 3 7 4" xfId="2952" xr:uid="{CE851E7F-DCFA-4A26-A6F6-88251F941DE7}"/>
    <cellStyle name="Итог 2 3 8" xfId="737" xr:uid="{00000000-0005-0000-0000-0000F8010000}"/>
    <cellStyle name="Итог 2 3 8 2" xfId="2100" xr:uid="{6223127C-7352-43A8-BA63-6BE89A4FCBAD}"/>
    <cellStyle name="Итог 2 3 8 2 2" xfId="4364" xr:uid="{2B1A3F91-5293-41FA-92D3-15A98F6AE06E}"/>
    <cellStyle name="Итог 2 3 8 3" xfId="3013" xr:uid="{82335A83-1624-4D68-8034-60747C8F07A7}"/>
    <cellStyle name="Итог 2 3 9" xfId="1571" xr:uid="{2A253E42-2350-4D53-BB61-25A333415F5E}"/>
    <cellStyle name="Итог 2 3 9 2" xfId="3835" xr:uid="{4F48642C-7E6D-4C7E-A3ED-A4E4B1B7722F}"/>
    <cellStyle name="Итог 2 4" xfId="153" xr:uid="{00000000-0005-0000-0000-0000F9010000}"/>
    <cellStyle name="Итог 2 4 10" xfId="2220" xr:uid="{D4912C3D-F544-400C-AB4C-0741A491FA4B}"/>
    <cellStyle name="Итог 2 4 10 2" xfId="4481" xr:uid="{CC5907DF-FA97-488E-97E9-3ECEA3E459D1}"/>
    <cellStyle name="Итог 2 4 11" xfId="2419" xr:uid="{2B862943-7942-45B3-99FA-407A0F524A1D}"/>
    <cellStyle name="Итог 2 4 2" xfId="228" xr:uid="{00000000-0005-0000-0000-0000FA010000}"/>
    <cellStyle name="Итог 2 4 2 2" xfId="1422" xr:uid="{2190A913-87CE-49B6-970E-AECBB64FA8AC}"/>
    <cellStyle name="Итог 2 4 2 2 2" xfId="3686" xr:uid="{89AC7381-FC31-482F-80F6-6C19435FE60B}"/>
    <cellStyle name="Итог 2 4 2 3" xfId="1644" xr:uid="{EC0EADF0-98C9-4A43-91BB-93CBE39B89D7}"/>
    <cellStyle name="Итог 2 4 2 3 2" xfId="3908" xr:uid="{22A5B464-800A-4422-9C16-2069BBD24368}"/>
    <cellStyle name="Итог 2 4 2 4" xfId="817" xr:uid="{C06315AE-D869-4D5C-9D78-988B5FFFB21D}"/>
    <cellStyle name="Итог 2 4 2 4 2" xfId="3088" xr:uid="{23593D5C-0F83-458D-9062-13D00A786935}"/>
    <cellStyle name="Итог 2 4 2 5" xfId="2326" xr:uid="{7BD7165B-8438-45FA-A6D7-5870BBC78D31}"/>
    <cellStyle name="Итог 2 4 2 5 2" xfId="4584" xr:uid="{73822D8F-BE66-426E-A65E-F709651C6007}"/>
    <cellStyle name="Итог 2 4 2 6" xfId="2504" xr:uid="{83CF6F47-28CF-44E1-B0DF-0377E710E7FA}"/>
    <cellStyle name="Итог 2 4 3" xfId="308" xr:uid="{00000000-0005-0000-0000-0000FB010000}"/>
    <cellStyle name="Итог 2 4 3 2" xfId="1498" xr:uid="{07EF341E-55CF-44E3-B9F3-D3097DE512AA}"/>
    <cellStyle name="Итог 2 4 3 2 2" xfId="3762" xr:uid="{4BF9D747-1B73-455B-BA69-6103954EC1A5}"/>
    <cellStyle name="Итог 2 4 3 3" xfId="1671" xr:uid="{150B9C1E-BBDC-44C9-BA9A-6D53A8C39281}"/>
    <cellStyle name="Итог 2 4 3 3 2" xfId="3935" xr:uid="{167CB62C-EFBF-4589-BE28-A44CFD68F963}"/>
    <cellStyle name="Итог 2 4 3 4" xfId="897" xr:uid="{D1EDA078-B67F-4AAE-B842-C744BC02DD45}"/>
    <cellStyle name="Итог 2 4 3 4 2" xfId="3168" xr:uid="{124F8381-8A82-4125-9A71-CD54401042C1}"/>
    <cellStyle name="Итог 2 4 3 5" xfId="2210" xr:uid="{69B8BAB6-0FE8-440A-ADBD-4312EE567854}"/>
    <cellStyle name="Итог 2 4 3 5 2" xfId="4471" xr:uid="{D2FE76B4-E744-452D-993A-DC308ABEEBC1}"/>
    <cellStyle name="Итог 2 4 3 6" xfId="2579" xr:uid="{48B0F09E-F6C7-4AB4-B80F-4AD3A7EFDBFF}"/>
    <cellStyle name="Итог 2 4 4" xfId="388" xr:uid="{00000000-0005-0000-0000-0000FC010000}"/>
    <cellStyle name="Итог 2 4 4 2" xfId="1751" xr:uid="{8F043132-7DDA-48BF-8AFD-C266ACC52CBC}"/>
    <cellStyle name="Итог 2 4 4 2 2" xfId="4015" xr:uid="{97DB21A1-4C76-41AD-962A-D5567B4C7271}"/>
    <cellStyle name="Итог 2 4 4 3" xfId="977" xr:uid="{B9E34B25-2844-4B05-A828-91C639B83F3C}"/>
    <cellStyle name="Итог 2 4 4 3 2" xfId="3248" xr:uid="{7B48F703-B4C9-4B38-AA77-47F5EA4D6622}"/>
    <cellStyle name="Итог 2 4 4 4" xfId="2664" xr:uid="{3DC39589-CF45-48A1-B00C-52F6FE57C7AD}"/>
    <cellStyle name="Итог 2 4 5" xfId="509" xr:uid="{00000000-0005-0000-0000-0000FD010000}"/>
    <cellStyle name="Итог 2 4 5 2" xfId="1872" xr:uid="{D9DF8F46-3968-43DD-B191-2FFD9EF744F1}"/>
    <cellStyle name="Итог 2 4 5 2 2" xfId="4136" xr:uid="{3D2B68E5-981D-4BB2-8507-B127889C693F}"/>
    <cellStyle name="Итог 2 4 5 3" xfId="1098" xr:uid="{D20021F6-805C-424D-93BC-91A9B63AEBFF}"/>
    <cellStyle name="Итог 2 4 5 3 2" xfId="3369" xr:uid="{7D297E64-F477-49DE-B73C-C4CC6E74FD96}"/>
    <cellStyle name="Итог 2 4 5 4" xfId="2785" xr:uid="{FAB40120-1329-4CC0-8A0E-26E22E0CA69C}"/>
    <cellStyle name="Итог 2 4 6" xfId="585" xr:uid="{00000000-0005-0000-0000-0000FE010000}"/>
    <cellStyle name="Итог 2 4 6 2" xfId="1948" xr:uid="{878B13F9-E118-48F3-BD74-E50AEDAC0F4C}"/>
    <cellStyle name="Итог 2 4 6 2 2" xfId="4212" xr:uid="{2FEDB1AD-3927-4206-A500-AA0D98AE7A1C}"/>
    <cellStyle name="Итог 2 4 6 3" xfId="1174" xr:uid="{94CFE16B-3E72-49F1-87EA-D9FDA140B273}"/>
    <cellStyle name="Итог 2 4 6 3 2" xfId="3445" xr:uid="{075419AF-5855-4211-99B2-67B7E3BAFE70}"/>
    <cellStyle name="Итог 2 4 6 4" xfId="2861" xr:uid="{EB1D1804-FE46-410D-AC04-46FDD9C83AD2}"/>
    <cellStyle name="Итог 2 4 7" xfId="674" xr:uid="{00000000-0005-0000-0000-0000FF010000}"/>
    <cellStyle name="Итог 2 4 7 2" xfId="2037" xr:uid="{25FC4DEA-2714-4943-9CA1-7CB399678004}"/>
    <cellStyle name="Итог 2 4 7 2 2" xfId="4301" xr:uid="{4FA48D41-4351-4EF2-93DB-54AEE3C62B70}"/>
    <cellStyle name="Итог 2 4 7 3" xfId="1263" xr:uid="{691CC138-2A0A-4087-BDF8-90F61625C70E}"/>
    <cellStyle name="Итог 2 4 7 3 2" xfId="3534" xr:uid="{0CEEA2DA-5D58-4D9B-93AE-90D15A91A4E6}"/>
    <cellStyle name="Итог 2 4 7 4" xfId="2950" xr:uid="{8BFD5FDA-13E6-48EA-A59B-40B8317F0D8E}"/>
    <cellStyle name="Итог 2 4 8" xfId="728" xr:uid="{00000000-0005-0000-0000-000000020000}"/>
    <cellStyle name="Итог 2 4 8 2" xfId="2091" xr:uid="{6F796D50-795C-4E6B-B391-5EE913AD35BE}"/>
    <cellStyle name="Итог 2 4 8 2 2" xfId="4355" xr:uid="{CC15A9C5-0EDF-4FCB-96E5-7350924E6E65}"/>
    <cellStyle name="Итог 2 4 8 3" xfId="3004" xr:uid="{40325E20-C9FB-4357-A776-20B641C984B6}"/>
    <cellStyle name="Итог 2 4 9" xfId="1658" xr:uid="{F1D40F7E-3543-4178-9045-4212A2CD8CAD}"/>
    <cellStyle name="Итог 2 4 9 2" xfId="3922" xr:uid="{7EDB1472-870B-434A-94E7-0DB508BF42CF}"/>
    <cellStyle name="Итог 2 5" xfId="152" xr:uid="{00000000-0005-0000-0000-000001020000}"/>
    <cellStyle name="Итог 2 5 10" xfId="2290" xr:uid="{08776AED-5AB8-40F9-81B0-AA0489688190}"/>
    <cellStyle name="Итог 2 5 10 2" xfId="4549" xr:uid="{B2ECC01E-D140-49C1-8896-BEAC689C6600}"/>
    <cellStyle name="Итог 2 5 11" xfId="2418" xr:uid="{84813DC8-B22D-4DF3-BF2B-5C7D7E8155B8}"/>
    <cellStyle name="Итог 2 5 2" xfId="227" xr:uid="{00000000-0005-0000-0000-000002020000}"/>
    <cellStyle name="Итог 2 5 2 2" xfId="1421" xr:uid="{40A38FE2-DB09-4B11-BA34-7A6DEEA4B8D1}"/>
    <cellStyle name="Итог 2 5 2 2 2" xfId="3685" xr:uid="{5052DC32-C701-43A7-8A92-51E12A2FEE77}"/>
    <cellStyle name="Итог 2 5 2 3" xfId="1323" xr:uid="{228B9819-3318-4CC0-AA01-91F95290A88F}"/>
    <cellStyle name="Итог 2 5 2 3 2" xfId="3592" xr:uid="{380A648F-1266-4EDB-B1FE-69F0DB5B14E1}"/>
    <cellStyle name="Итог 2 5 2 4" xfId="816" xr:uid="{137EDEE9-9DF9-4175-9963-2626EB7CB6B0}"/>
    <cellStyle name="Итог 2 5 2 4 2" xfId="3087" xr:uid="{D0F63522-550A-451C-A11B-1E0A26576EFF}"/>
    <cellStyle name="Итог 2 5 2 5" xfId="2178" xr:uid="{4000B51F-BFF7-485E-851C-5B2CA6BC41D6}"/>
    <cellStyle name="Итог 2 5 2 5 2" xfId="4441" xr:uid="{23E726CC-640E-4078-AEBA-84A8843F30DF}"/>
    <cellStyle name="Итог 2 5 2 6" xfId="2503" xr:uid="{89046018-D96D-4FEC-B1F5-EEE5ABEF0A38}"/>
    <cellStyle name="Итог 2 5 3" xfId="307" xr:uid="{00000000-0005-0000-0000-000003020000}"/>
    <cellStyle name="Итог 2 5 3 2" xfId="1497" xr:uid="{DAE66977-2699-4D15-9EEF-8DBACCA06FF8}"/>
    <cellStyle name="Итог 2 5 3 2 2" xfId="3761" xr:uid="{67D6D7B8-B5EB-42B7-9A98-983A440E6BA9}"/>
    <cellStyle name="Итог 2 5 3 3" xfId="1670" xr:uid="{A10DAEB3-2384-4D56-A881-9C40A50D1227}"/>
    <cellStyle name="Итог 2 5 3 3 2" xfId="3934" xr:uid="{5AA0BA28-B891-431E-856D-6EBB08D2FF74}"/>
    <cellStyle name="Итог 2 5 3 4" xfId="896" xr:uid="{977269AC-B345-47A1-989A-3ED09559545F}"/>
    <cellStyle name="Итог 2 5 3 4 2" xfId="3167" xr:uid="{448E5515-EB0A-4569-BBDF-8A68BC7B7FB4}"/>
    <cellStyle name="Итог 2 5 3 5" xfId="2280" xr:uid="{37133C8C-C47F-4712-818F-09258759E522}"/>
    <cellStyle name="Итог 2 5 3 5 2" xfId="4539" xr:uid="{4CF8D8EA-3E39-49CD-9489-E1301F13C10B}"/>
    <cellStyle name="Итог 2 5 3 6" xfId="2578" xr:uid="{1E16EAB9-D903-4110-ADAA-365D847C4D03}"/>
    <cellStyle name="Итог 2 5 4" xfId="387" xr:uid="{00000000-0005-0000-0000-000004020000}"/>
    <cellStyle name="Итог 2 5 4 2" xfId="1750" xr:uid="{B71B4647-6538-4E7E-B93B-0558C14C6443}"/>
    <cellStyle name="Итог 2 5 4 2 2" xfId="4014" xr:uid="{396BBFB5-B4FC-46E8-8684-B16FB186589D}"/>
    <cellStyle name="Итог 2 5 4 3" xfId="976" xr:uid="{455C583D-6E2D-4419-BC16-BBB3AD0A54D6}"/>
    <cellStyle name="Итог 2 5 4 3 2" xfId="3247" xr:uid="{A3358949-AAAA-4DF9-998F-E88B08EE42B2}"/>
    <cellStyle name="Итог 2 5 4 4" xfId="2663" xr:uid="{9C43316A-E9F8-484D-B87B-C1DE9153D540}"/>
    <cellStyle name="Итог 2 5 5" xfId="508" xr:uid="{00000000-0005-0000-0000-000005020000}"/>
    <cellStyle name="Итог 2 5 5 2" xfId="1871" xr:uid="{FF02B79B-3971-4F74-A95B-7B95365A3B3E}"/>
    <cellStyle name="Итог 2 5 5 2 2" xfId="4135" xr:uid="{B4A2823B-B966-4498-80A5-41E9DA33D82D}"/>
    <cellStyle name="Итог 2 5 5 3" xfId="1097" xr:uid="{48F40503-543D-43B3-8FFB-3E2E1F43AE84}"/>
    <cellStyle name="Итог 2 5 5 3 2" xfId="3368" xr:uid="{86B47E74-11E0-49DF-B4A4-A639C421228F}"/>
    <cellStyle name="Итог 2 5 5 4" xfId="2784" xr:uid="{8BC1E9D3-54E8-4E01-A360-2A7D877A4D32}"/>
    <cellStyle name="Итог 2 5 6" xfId="584" xr:uid="{00000000-0005-0000-0000-000006020000}"/>
    <cellStyle name="Итог 2 5 6 2" xfId="1947" xr:uid="{A8D9D9A3-7BAE-49F2-ACF4-A4882A139A16}"/>
    <cellStyle name="Итог 2 5 6 2 2" xfId="4211" xr:uid="{744C06C6-CD40-45F5-91C5-74883B7272F4}"/>
    <cellStyle name="Итог 2 5 6 3" xfId="1173" xr:uid="{BFDE2D38-145E-49E2-8AB8-45254DC14F12}"/>
    <cellStyle name="Итог 2 5 6 3 2" xfId="3444" xr:uid="{45E9876B-7735-4BF0-B151-3B3776722DBE}"/>
    <cellStyle name="Итог 2 5 6 4" xfId="2860" xr:uid="{3D2097D0-D0FD-4F72-B822-0875570B56DF}"/>
    <cellStyle name="Итог 2 5 7" xfId="681" xr:uid="{00000000-0005-0000-0000-000007020000}"/>
    <cellStyle name="Итог 2 5 7 2" xfId="2044" xr:uid="{386803F1-8B5A-45A3-836A-60A87D2E8385}"/>
    <cellStyle name="Итог 2 5 7 2 2" xfId="4308" xr:uid="{BD130873-4D3D-49A3-AD06-580880C576AC}"/>
    <cellStyle name="Итог 2 5 7 3" xfId="1270" xr:uid="{E5BF2E91-5E00-4275-BEEE-87B887F5C92C}"/>
    <cellStyle name="Итог 2 5 7 3 2" xfId="3541" xr:uid="{A6650F4B-B1F4-45B2-96BF-B92E5C264AAA}"/>
    <cellStyle name="Итог 2 5 7 4" xfId="2957" xr:uid="{73B2CE9C-B195-4351-9496-CA8C46DCBBC8}"/>
    <cellStyle name="Итог 2 5 8" xfId="727" xr:uid="{00000000-0005-0000-0000-000008020000}"/>
    <cellStyle name="Итог 2 5 8 2" xfId="2090" xr:uid="{74AED4A5-F07E-46E4-A2EC-A89790737604}"/>
    <cellStyle name="Итог 2 5 8 2 2" xfId="4354" xr:uid="{081EBCA0-879E-4E03-A75F-A1EBB0C89649}"/>
    <cellStyle name="Итог 2 5 8 3" xfId="3003" xr:uid="{01180A73-DC17-43ED-ABEB-B87EF0CE2DB5}"/>
    <cellStyle name="Итог 2 5 9" xfId="1564" xr:uid="{5A2E532B-A38F-4E06-9FB5-76BE3FCA3D75}"/>
    <cellStyle name="Итог 2 5 9 2" xfId="3828" xr:uid="{751CD37B-79BF-463F-AF2C-64413E92421F}"/>
    <cellStyle name="Итог 2 6" xfId="127" xr:uid="{00000000-0005-0000-0000-000009020000}"/>
    <cellStyle name="Итог 2 6 2" xfId="1401" xr:uid="{6DA96C9F-5232-4A99-9BC2-57DD97949523}"/>
    <cellStyle name="Итог 2 6 2 2" xfId="3666" xr:uid="{D5CCABBE-5999-41E4-A210-80070E04190C}"/>
    <cellStyle name="Итог 2 6 3" xfId="1321" xr:uid="{4DD00657-1FB1-408D-9E83-3F90217B92E2}"/>
    <cellStyle name="Итог 2 6 3 2" xfId="3590" xr:uid="{7DDC4EDA-7C0F-41BB-95B7-1853FED21F7C}"/>
    <cellStyle name="Итог 2 6 4" xfId="794" xr:uid="{58E56D8D-BDF0-4422-A26B-0CFA86E37C79}"/>
    <cellStyle name="Итог 2 6 4 2" xfId="3066" xr:uid="{EE00ADB0-80FA-41CB-A0E8-E3336CCF883A}"/>
    <cellStyle name="Итог 2 6 5" xfId="2286" xr:uid="{8E0C4E1B-340C-4A63-BBAE-D0B7A359A97C}"/>
    <cellStyle name="Итог 2 6 5 2" xfId="4545" xr:uid="{5F68FAFC-919D-4F79-93F8-76CD18CA9462}"/>
    <cellStyle name="Итог 2 6 6" xfId="2484" xr:uid="{430F76E7-0A06-4B35-B654-64CAFCF456B9}"/>
    <cellStyle name="Итог 2 7" xfId="288" xr:uid="{00000000-0005-0000-0000-00000A020000}"/>
    <cellStyle name="Итог 2 7 2" xfId="1394" xr:uid="{48D5904C-B537-49F6-9139-32D1746C4CF1}"/>
    <cellStyle name="Итог 2 7 2 2" xfId="3659" xr:uid="{C19DCE27-2536-467F-8471-AB963D08F52F}"/>
    <cellStyle name="Итог 2 7 3" xfId="1317" xr:uid="{3F673334-90F6-4D92-9C04-95B2812B33E2}"/>
    <cellStyle name="Итог 2 7 3 2" xfId="3586" xr:uid="{3D9DEED1-0F14-495A-AC33-E7DA589B426E}"/>
    <cellStyle name="Итог 2 7 4" xfId="877" xr:uid="{5E5FC3EE-6D8B-4D61-9FF5-B3FAE4D193BE}"/>
    <cellStyle name="Итог 2 7 4 2" xfId="3148" xr:uid="{FED8643A-E4A6-4DEA-8F54-FA7B381EBFBA}"/>
    <cellStyle name="Итог 2 7 5" xfId="2297" xr:uid="{1E440D6B-CE92-4D9F-8435-7D9F8F0C60A7}"/>
    <cellStyle name="Итог 2 7 5 2" xfId="4556" xr:uid="{0170789C-9AE5-43B3-8635-BE2360F272ED}"/>
    <cellStyle name="Итог 2 7 6" xfId="2477" xr:uid="{0D77B72C-503B-4134-B1D1-1A3BF95643EF}"/>
    <cellStyle name="Итог 2 8" xfId="368" xr:uid="{00000000-0005-0000-0000-00000B020000}"/>
    <cellStyle name="Итог 2 8 2" xfId="1731" xr:uid="{ACD6D33B-D3ED-46B7-A9CB-61678D0F56CF}"/>
    <cellStyle name="Итог 2 8 2 2" xfId="3995" xr:uid="{9D7E9568-477F-4377-911B-FC7B69EF17DD}"/>
    <cellStyle name="Итог 2 8 3" xfId="957" xr:uid="{C386E448-1B90-4B3A-813D-4285F94A5832}"/>
    <cellStyle name="Итог 2 8 3 2" xfId="3228" xr:uid="{B3DFB3EB-50D1-412D-9581-BBF83388E610}"/>
    <cellStyle name="Итог 2 8 4" xfId="2644" xr:uid="{48B79619-E567-400F-A25A-EDC5E05C2E67}"/>
    <cellStyle name="Итог 2 9" xfId="480" xr:uid="{00000000-0005-0000-0000-00000C020000}"/>
    <cellStyle name="Итог 2 9 2" xfId="1843" xr:uid="{3C56482A-F8DE-47F5-B8C7-22838C682B91}"/>
    <cellStyle name="Итог 2 9 2 2" xfId="4107" xr:uid="{23354CC9-630A-475A-8BA1-46DC7FC368FB}"/>
    <cellStyle name="Итог 2 9 3" xfId="1069" xr:uid="{D98E4623-991A-4956-887E-35D99C5BF588}"/>
    <cellStyle name="Итог 2 9 3 2" xfId="3340" xr:uid="{B41B8F8B-B7AB-4539-B8CB-01961DAAE5FB}"/>
    <cellStyle name="Итог 2 9 4" xfId="2756" xr:uid="{1C930F06-5A90-4751-927E-FFD650F6AAD8}"/>
    <cellStyle name="Итог 3" xfId="137" xr:uid="{00000000-0005-0000-0000-00000D020000}"/>
    <cellStyle name="Итог 3 10" xfId="570" xr:uid="{00000000-0005-0000-0000-00000E020000}"/>
    <cellStyle name="Итог 3 10 2" xfId="1933" xr:uid="{342BA511-C537-4FBF-A2B3-A4E8A4B61B7D}"/>
    <cellStyle name="Итог 3 10 2 2" xfId="4197" xr:uid="{45F735A7-2805-4A5D-9CDA-A326774392B2}"/>
    <cellStyle name="Итог 3 10 3" xfId="1159" xr:uid="{A9E7D30A-8899-450F-98B8-CFB5A1A2781B}"/>
    <cellStyle name="Итог 3 10 3 2" xfId="3430" xr:uid="{FD628B06-EE47-4A37-8DB7-1125D07E389D}"/>
    <cellStyle name="Итог 3 10 4" xfId="2846" xr:uid="{0A0782FF-B8EB-43DE-9FCB-0117B9576205}"/>
    <cellStyle name="Итог 3 11" xfId="645" xr:uid="{00000000-0005-0000-0000-00000F020000}"/>
    <cellStyle name="Итог 3 11 2" xfId="2008" xr:uid="{0EBA7D5B-9BFA-4DC5-AD64-2DAEEE407D24}"/>
    <cellStyle name="Итог 3 11 2 2" xfId="4272" xr:uid="{B1D17D9B-F337-4E34-9950-92E72F7B14FB}"/>
    <cellStyle name="Итог 3 11 3" xfId="1234" xr:uid="{8EC7F207-0DDD-482E-B1C2-EA59E67BF863}"/>
    <cellStyle name="Итог 3 11 3 2" xfId="3505" xr:uid="{743E148E-F008-43A2-9B80-118958F0D21D}"/>
    <cellStyle name="Итог 3 11 4" xfId="2921" xr:uid="{DF444B9A-E326-40F6-A72E-DF11255DB6F8}"/>
    <cellStyle name="Итог 3 12" xfId="687" xr:uid="{00000000-0005-0000-0000-000010020000}"/>
    <cellStyle name="Итог 3 12 2" xfId="2050" xr:uid="{36287559-13D1-451F-9DEA-8F91FD48BF7E}"/>
    <cellStyle name="Итог 3 12 2 2" xfId="4314" xr:uid="{1A979AEB-1FE6-492E-8433-8592467CA3E6}"/>
    <cellStyle name="Итог 3 12 3" xfId="1276" xr:uid="{D4B49405-D6A8-4085-A1DE-67753F089D1A}"/>
    <cellStyle name="Итог 3 12 3 2" xfId="3547" xr:uid="{E525823F-2567-46D0-AC8E-4DF6B69613CB}"/>
    <cellStyle name="Итог 3 12 4" xfId="2963" xr:uid="{F6ABF49B-6C6B-41AD-BF5F-189DBC0A811E}"/>
    <cellStyle name="Итог 3 13" xfId="713" xr:uid="{00000000-0005-0000-0000-000011020000}"/>
    <cellStyle name="Итог 3 13 2" xfId="2076" xr:uid="{15E369D3-F4E9-4740-954E-2148AC4E9896}"/>
    <cellStyle name="Итог 3 13 2 2" xfId="4340" xr:uid="{B60647CF-2B92-4E59-BB7E-15FADFFC9B40}"/>
    <cellStyle name="Итог 3 13 3" xfId="1302" xr:uid="{C6FAC4F4-92A1-426D-B852-135957070F4F}"/>
    <cellStyle name="Итог 3 13 3 2" xfId="3573" xr:uid="{80D856E4-8CC1-47EA-84B8-4E7A34E22385}"/>
    <cellStyle name="Итог 3 13 4" xfId="2989" xr:uid="{8D2598E4-6A92-48F3-99D9-8E6A3ABFE533}"/>
    <cellStyle name="Итог 3 14" xfId="1624" xr:uid="{CEBFE899-EFB5-450A-9E51-D146B83B0499}"/>
    <cellStyle name="Итог 3 14 2" xfId="3888" xr:uid="{E806462E-90F2-48B4-B9AA-91FB56B5BB19}"/>
    <cellStyle name="Итог 3 15" xfId="2187" xr:uid="{021F4843-1870-4C41-8D20-09CBCC08DA95}"/>
    <cellStyle name="Итог 3 15 2" xfId="4450" xr:uid="{F1E6A989-A2BF-45C3-8C47-BCC1B1E0B9FE}"/>
    <cellStyle name="Итог 3 16" xfId="2404" xr:uid="{B0DD4F6A-4AAB-43F1-AB72-65ACEB764375}"/>
    <cellStyle name="Итог 3 2" xfId="148" xr:uid="{00000000-0005-0000-0000-000012020000}"/>
    <cellStyle name="Итог 3 2 10" xfId="655" xr:uid="{00000000-0005-0000-0000-000013020000}"/>
    <cellStyle name="Итог 3 2 10 2" xfId="2018" xr:uid="{3A580820-EBF6-4451-AFC4-697C134D3D29}"/>
    <cellStyle name="Итог 3 2 10 2 2" xfId="4282" xr:uid="{6A5341AB-52E0-4920-AC4A-0872F7C6BAAF}"/>
    <cellStyle name="Итог 3 2 10 3" xfId="1244" xr:uid="{615DA3AB-B22C-40F6-B019-A8C0C34E7A79}"/>
    <cellStyle name="Итог 3 2 10 3 2" xfId="3515" xr:uid="{4418FD4E-E02B-4099-94A1-5C276B9C490B}"/>
    <cellStyle name="Итог 3 2 10 4" xfId="2931" xr:uid="{1F4E60B8-CF2A-4DE7-9CC7-CFF37B6BE702}"/>
    <cellStyle name="Итог 3 2 11" xfId="664" xr:uid="{00000000-0005-0000-0000-000014020000}"/>
    <cellStyle name="Итог 3 2 11 2" xfId="2027" xr:uid="{C98A6B10-6FCE-4D99-9C55-8318807AEB2D}"/>
    <cellStyle name="Итог 3 2 11 2 2" xfId="4291" xr:uid="{4AC40AE0-2493-417D-9AB0-7AC4AE0EB8F2}"/>
    <cellStyle name="Итог 3 2 11 3" xfId="1253" xr:uid="{62DD094D-305E-447E-BD19-6A05C972EBF5}"/>
    <cellStyle name="Итог 3 2 11 3 2" xfId="3524" xr:uid="{B5690439-0B30-4C01-95D4-41D8A195E6A5}"/>
    <cellStyle name="Итог 3 2 11 4" xfId="2940" xr:uid="{086F9E78-9E6A-4590-AB37-A66DF7B6DC32}"/>
    <cellStyle name="Итог 3 2 12" xfId="723" xr:uid="{00000000-0005-0000-0000-000015020000}"/>
    <cellStyle name="Итог 3 2 12 2" xfId="2086" xr:uid="{74A93061-7D11-43B5-9293-AF35C91DC5D0}"/>
    <cellStyle name="Итог 3 2 12 2 2" xfId="4350" xr:uid="{FC19E10D-81CE-4561-8649-71322F0F5F4C}"/>
    <cellStyle name="Итог 3 2 12 3" xfId="1312" xr:uid="{4DF45746-614E-4E5A-8271-1C0B188D21FB}"/>
    <cellStyle name="Итог 3 2 12 3 2" xfId="3583" xr:uid="{C708E603-8140-4D18-BE78-CDCAF5BD3D35}"/>
    <cellStyle name="Итог 3 2 12 4" xfId="2999" xr:uid="{A0E90F8C-5785-4452-9B8A-7F799D1133A1}"/>
    <cellStyle name="Итог 3 2 13" xfId="1630" xr:uid="{54DD7AF5-F482-4AF3-9F1C-48638616D6BD}"/>
    <cellStyle name="Итог 3 2 13 2" xfId="3894" xr:uid="{CD636964-AA16-4631-912C-3FF17618BC42}"/>
    <cellStyle name="Итог 3 2 14" xfId="2365" xr:uid="{AD59906F-27F1-414D-9D0A-5764FA982DCD}"/>
    <cellStyle name="Итог 3 2 14 2" xfId="4623" xr:uid="{39E4992E-B8DF-44CE-B62D-E7078E3C00C3}"/>
    <cellStyle name="Итог 3 2 15" xfId="2414" xr:uid="{E9174782-4F45-4445-9917-63FFA91F615C}"/>
    <cellStyle name="Итог 3 2 2" xfId="178" xr:uid="{00000000-0005-0000-0000-000016020000}"/>
    <cellStyle name="Итог 3 2 2 10" xfId="2332" xr:uid="{3767784A-E18F-4A30-89AC-0F94274834D0}"/>
    <cellStyle name="Итог 3 2 2 10 2" xfId="4590" xr:uid="{0BDF3246-2449-452B-902A-23443FB4C30C}"/>
    <cellStyle name="Итог 3 2 2 11" xfId="2444" xr:uid="{2CAFF069-DCB1-4365-97DF-7F3B64A4D128}"/>
    <cellStyle name="Итог 3 2 2 2" xfId="253" xr:uid="{00000000-0005-0000-0000-000017020000}"/>
    <cellStyle name="Итог 3 2 2 2 2" xfId="1447" xr:uid="{A45A6F04-0FB0-415D-8171-03DA28B6174D}"/>
    <cellStyle name="Итог 3 2 2 2 2 2" xfId="3711" xr:uid="{817D74D8-65D5-4391-95C8-2DC7F192CBD5}"/>
    <cellStyle name="Итог 3 2 2 2 3" xfId="1598" xr:uid="{E4A8E840-978B-45A6-8012-479E33B0F060}"/>
    <cellStyle name="Итог 3 2 2 2 3 2" xfId="3862" xr:uid="{7DA14D68-C597-49AC-B06C-6D5469C70809}"/>
    <cellStyle name="Итог 3 2 2 2 4" xfId="842" xr:uid="{3F44F311-E16D-4EC5-BD60-C80D717EC028}"/>
    <cellStyle name="Итог 3 2 2 2 4 2" xfId="3113" xr:uid="{6692DE43-9DFB-4E86-85C2-9A7C0F6F1B86}"/>
    <cellStyle name="Итог 3 2 2 2 5" xfId="2260" xr:uid="{CBDF24CF-B5F8-43BD-910D-9EEA8A99E8BF}"/>
    <cellStyle name="Итог 3 2 2 2 5 2" xfId="4520" xr:uid="{77093FEE-5CA2-48C8-B358-9C2F22378A2F}"/>
    <cellStyle name="Итог 3 2 2 2 6" xfId="2529" xr:uid="{CA45F82A-DF70-4610-9C83-424CB3193A6C}"/>
    <cellStyle name="Итог 3 2 2 3" xfId="333" xr:uid="{00000000-0005-0000-0000-000018020000}"/>
    <cellStyle name="Итог 3 2 2 3 2" xfId="1523" xr:uid="{BB969DFE-103D-4D9A-A409-F103FA42396E}"/>
    <cellStyle name="Итог 3 2 2 3 2 2" xfId="3787" xr:uid="{4EA23D9E-1DFF-4AE7-95F3-76B8BFF86BE7}"/>
    <cellStyle name="Итог 3 2 2 3 3" xfId="1696" xr:uid="{9F465C8F-0082-46AB-BE56-AAB7CA5318B4}"/>
    <cellStyle name="Итог 3 2 2 3 3 2" xfId="3960" xr:uid="{860882CB-A792-4541-8993-955E857573D5}"/>
    <cellStyle name="Итог 3 2 2 3 4" xfId="922" xr:uid="{9D26FA5B-B629-4913-8576-4D222C44C321}"/>
    <cellStyle name="Итог 3 2 2 3 4 2" xfId="3193" xr:uid="{BBE18E85-6DB9-4D36-8BBC-9ACBEEE89FF0}"/>
    <cellStyle name="Итог 3 2 2 3 5" xfId="2170" xr:uid="{CC36D68D-0581-4A9A-B980-24F6B5922960}"/>
    <cellStyle name="Итог 3 2 2 3 5 2" xfId="4433" xr:uid="{611347E5-8013-490D-9E04-68661FD8B5F6}"/>
    <cellStyle name="Итог 3 2 2 3 6" xfId="2604" xr:uid="{794211A3-C191-45B1-BA3D-37F0BDF30E48}"/>
    <cellStyle name="Итог 3 2 2 4" xfId="413" xr:uid="{00000000-0005-0000-0000-000019020000}"/>
    <cellStyle name="Итог 3 2 2 4 2" xfId="1776" xr:uid="{ED879443-94F9-4A5F-80AA-A6D1D8F78D62}"/>
    <cellStyle name="Итог 3 2 2 4 2 2" xfId="4040" xr:uid="{44F0410C-92A1-4C86-89CD-1A455B9E6D90}"/>
    <cellStyle name="Итог 3 2 2 4 3" xfId="1002" xr:uid="{764924DF-9A27-4803-9BB8-213BEB89B01B}"/>
    <cellStyle name="Итог 3 2 2 4 3 2" xfId="3273" xr:uid="{9D5C23CB-AD60-4635-83BC-62771393870F}"/>
    <cellStyle name="Итог 3 2 2 4 4" xfId="2689" xr:uid="{0AD1C59B-C8AE-4B13-9EDD-19C6F24AE0D7}"/>
    <cellStyle name="Итог 3 2 2 5" xfId="534" xr:uid="{00000000-0005-0000-0000-00001A020000}"/>
    <cellStyle name="Итог 3 2 2 5 2" xfId="1897" xr:uid="{A364AB2D-DCA1-4125-8D9A-7D98983D2A2F}"/>
    <cellStyle name="Итог 3 2 2 5 2 2" xfId="4161" xr:uid="{0E4D597F-F8BB-47D1-9489-D1BF9986B027}"/>
    <cellStyle name="Итог 3 2 2 5 3" xfId="1123" xr:uid="{13D95570-BCF0-4059-BC19-BE0447AFEA65}"/>
    <cellStyle name="Итог 3 2 2 5 3 2" xfId="3394" xr:uid="{39C56F16-C059-4D89-AAD4-6E399A0A7078}"/>
    <cellStyle name="Итог 3 2 2 5 4" xfId="2810" xr:uid="{33DCB440-FD28-4536-BC99-F8EE5116CF18}"/>
    <cellStyle name="Итог 3 2 2 6" xfId="610" xr:uid="{00000000-0005-0000-0000-00001B020000}"/>
    <cellStyle name="Итог 3 2 2 6 2" xfId="1973" xr:uid="{87196BE3-9B07-411C-AD79-BA664A5A34D0}"/>
    <cellStyle name="Итог 3 2 2 6 2 2" xfId="4237" xr:uid="{6A38680C-C0EC-4850-8ABF-B65BE92E1B3A}"/>
    <cellStyle name="Итог 3 2 2 6 3" xfId="1199" xr:uid="{8F68B57F-D329-41E3-B32F-B29EC3F54D0F}"/>
    <cellStyle name="Итог 3 2 2 6 3 2" xfId="3470" xr:uid="{B2D509FF-4554-4AA3-BD3D-D44F2456C736}"/>
    <cellStyle name="Итог 3 2 2 6 4" xfId="2886" xr:uid="{27E1DE78-1537-499C-A44F-AEA78DC7D172}"/>
    <cellStyle name="Итог 3 2 2 7" xfId="450" xr:uid="{00000000-0005-0000-0000-00001C020000}"/>
    <cellStyle name="Итог 3 2 2 7 2" xfId="1813" xr:uid="{C6DA5FBD-BABB-483F-B46F-5499F3CA5D9E}"/>
    <cellStyle name="Итог 3 2 2 7 2 2" xfId="4077" xr:uid="{8BCE1C3C-9736-402B-B778-D5B6ABFCE85F}"/>
    <cellStyle name="Итог 3 2 2 7 3" xfId="1039" xr:uid="{CB741D12-2E1F-426C-A8A5-D6B9B1EAFA52}"/>
    <cellStyle name="Итог 3 2 2 7 3 2" xfId="3310" xr:uid="{F36460B1-0FC2-4639-AD79-585D067B8778}"/>
    <cellStyle name="Итог 3 2 2 7 4" xfId="2726" xr:uid="{9D91E3A6-E33A-4233-A4FF-A24F36D03CA8}"/>
    <cellStyle name="Итог 3 2 2 8" xfId="753" xr:uid="{00000000-0005-0000-0000-00001D020000}"/>
    <cellStyle name="Итог 3 2 2 8 2" xfId="2116" xr:uid="{8E4EE3ED-8A36-48CB-8A98-AC9F43A8826C}"/>
    <cellStyle name="Итог 3 2 2 8 2 2" xfId="4380" xr:uid="{CA69958C-C2DB-4F01-AD2F-10D4590045C6}"/>
    <cellStyle name="Итог 3 2 2 8 3" xfId="3029" xr:uid="{66CEF0BB-56FB-4193-9FBA-AEF61179ED5A}"/>
    <cellStyle name="Итог 3 2 2 9" xfId="1606" xr:uid="{9C3ABC0F-440D-412D-AC7F-42024669A719}"/>
    <cellStyle name="Итог 3 2 2 9 2" xfId="3870" xr:uid="{DBE27CE2-F9E4-45DA-A8B3-5B1DEBC16456}"/>
    <cellStyle name="Итог 3 2 3" xfId="193" xr:uid="{00000000-0005-0000-0000-00001E020000}"/>
    <cellStyle name="Итог 3 2 3 10" xfId="2179" xr:uid="{FCE7480E-01E0-4D98-BB8E-C8CE873F87C4}"/>
    <cellStyle name="Итог 3 2 3 10 2" xfId="4442" xr:uid="{EBFB494B-98E6-4FC8-804C-93EC6180022A}"/>
    <cellStyle name="Итог 3 2 3 11" xfId="2459" xr:uid="{F913F21F-9CBA-407F-A87F-BE55F5AAF5E0}"/>
    <cellStyle name="Итог 3 2 3 2" xfId="268" xr:uid="{00000000-0005-0000-0000-00001F020000}"/>
    <cellStyle name="Итог 3 2 3 2 2" xfId="1462" xr:uid="{5963BDF4-3367-4489-9C17-E616B9C2AAC9}"/>
    <cellStyle name="Итог 3 2 3 2 2 2" xfId="3726" xr:uid="{003B36A7-79DD-4D5A-A953-CE90B5D11156}"/>
    <cellStyle name="Итог 3 2 3 2 3" xfId="1625" xr:uid="{F72E1D54-37B5-49E7-9E05-DB0EDCAACCDD}"/>
    <cellStyle name="Итог 3 2 3 2 3 2" xfId="3889" xr:uid="{5D44DAAB-619A-4278-891D-D6173E8FC477}"/>
    <cellStyle name="Итог 3 2 3 2 4" xfId="857" xr:uid="{A3B36572-6E26-41F7-8CD0-DDAD36B0265F}"/>
    <cellStyle name="Итог 3 2 3 2 4 2" xfId="3128" xr:uid="{C1D2E1F4-4700-49CD-B090-0E9C9E1A8E5C}"/>
    <cellStyle name="Итог 3 2 3 2 5" xfId="2367" xr:uid="{70A56DB6-B7B9-4F2C-8190-61EDB56EF18D}"/>
    <cellStyle name="Итог 3 2 3 2 5 2" xfId="4625" xr:uid="{39A90E6F-24C4-472F-A10A-C5810A4B2766}"/>
    <cellStyle name="Итог 3 2 3 2 6" xfId="2544" xr:uid="{49497863-AC07-4800-B761-6FFA90786329}"/>
    <cellStyle name="Итог 3 2 3 3" xfId="348" xr:uid="{00000000-0005-0000-0000-000020020000}"/>
    <cellStyle name="Итог 3 2 3 3 2" xfId="1538" xr:uid="{7B5E51FC-82DE-4446-8731-AD322DE4C069}"/>
    <cellStyle name="Итог 3 2 3 3 2 2" xfId="3802" xr:uid="{1F21F614-9B51-448C-9401-15617C2F5EEF}"/>
    <cellStyle name="Итог 3 2 3 3 3" xfId="1711" xr:uid="{94D05CAD-7682-4241-8C8C-AF7FF3D3960D}"/>
    <cellStyle name="Итог 3 2 3 3 3 2" xfId="3975" xr:uid="{ECED9064-DC34-41B1-891C-CF58E9E4466F}"/>
    <cellStyle name="Итог 3 2 3 3 4" xfId="937" xr:uid="{A1BAEE1E-1934-46B5-84D0-303C8F371022}"/>
    <cellStyle name="Итог 3 2 3 3 4 2" xfId="3208" xr:uid="{58244A15-80E9-4CB3-8BC2-068235DFF5C6}"/>
    <cellStyle name="Итог 3 2 3 3 5" xfId="2156" xr:uid="{12ABA000-1FC8-4C4B-8214-8B9872333D6E}"/>
    <cellStyle name="Итог 3 2 3 3 5 2" xfId="4419" xr:uid="{39F71555-E921-490C-B315-3E78E7C591B1}"/>
    <cellStyle name="Итог 3 2 3 3 6" xfId="2619" xr:uid="{96B8458F-0265-4A90-A65E-7357EB6287FC}"/>
    <cellStyle name="Итог 3 2 3 4" xfId="428" xr:uid="{00000000-0005-0000-0000-000021020000}"/>
    <cellStyle name="Итог 3 2 3 4 2" xfId="1791" xr:uid="{70F407A9-A356-4DC4-A0BF-1746943B9ACB}"/>
    <cellStyle name="Итог 3 2 3 4 2 2" xfId="4055" xr:uid="{4D211AF1-D5F5-4BC1-AEC4-29182DACC176}"/>
    <cellStyle name="Итог 3 2 3 4 3" xfId="1017" xr:uid="{FD176D31-A27C-4D6F-BF4F-016DEDB6FE62}"/>
    <cellStyle name="Итог 3 2 3 4 3 2" xfId="3288" xr:uid="{7F2EF31F-ED66-41FF-B314-BF432D8A4E22}"/>
    <cellStyle name="Итог 3 2 3 4 4" xfId="2704" xr:uid="{954D7C8E-35DE-48AA-9295-A6A01AFD46C3}"/>
    <cellStyle name="Итог 3 2 3 5" xfId="549" xr:uid="{00000000-0005-0000-0000-000022020000}"/>
    <cellStyle name="Итог 3 2 3 5 2" xfId="1912" xr:uid="{F16D1A7D-E0F9-4225-9E89-F57011A7A08C}"/>
    <cellStyle name="Итог 3 2 3 5 2 2" xfId="4176" xr:uid="{B812C991-615C-4BE2-86E7-94146418FB02}"/>
    <cellStyle name="Итог 3 2 3 5 3" xfId="1138" xr:uid="{2D630894-69EB-4F7D-8A7D-C1D62BDDF63F}"/>
    <cellStyle name="Итог 3 2 3 5 3 2" xfId="3409" xr:uid="{77B09F76-0F64-4925-A24A-19A05BED23A1}"/>
    <cellStyle name="Итог 3 2 3 5 4" xfId="2825" xr:uid="{148F7D6F-7CDF-41FB-B165-325A0B007A34}"/>
    <cellStyle name="Итог 3 2 3 6" xfId="625" xr:uid="{00000000-0005-0000-0000-000023020000}"/>
    <cellStyle name="Итог 3 2 3 6 2" xfId="1988" xr:uid="{248CC12C-3B52-4082-B192-EC11E3146262}"/>
    <cellStyle name="Итог 3 2 3 6 2 2" xfId="4252" xr:uid="{62645A19-BA61-4D9B-BADF-8A9D49553A3F}"/>
    <cellStyle name="Итог 3 2 3 6 3" xfId="1214" xr:uid="{8F2277FC-C957-4638-9473-8D38C929573A}"/>
    <cellStyle name="Итог 3 2 3 6 3 2" xfId="3485" xr:uid="{EE2C9118-D4A2-41B5-8FB2-A60CAD290348}"/>
    <cellStyle name="Итог 3 2 3 6 4" xfId="2901" xr:uid="{648B15D2-EE9E-4D67-B365-D526141D0817}"/>
    <cellStyle name="Итог 3 2 3 7" xfId="693" xr:uid="{00000000-0005-0000-0000-000024020000}"/>
    <cellStyle name="Итог 3 2 3 7 2" xfId="2056" xr:uid="{DAE82BA1-4233-4BF0-84E9-C9C4286F8562}"/>
    <cellStyle name="Итог 3 2 3 7 2 2" xfId="4320" xr:uid="{04C39158-450D-4702-97EC-B22A146D8311}"/>
    <cellStyle name="Итог 3 2 3 7 3" xfId="1282" xr:uid="{67C40FCF-EFD1-4A18-A614-A9AC428B0221}"/>
    <cellStyle name="Итог 3 2 3 7 3 2" xfId="3553" xr:uid="{3C874022-6254-49E1-9973-2A9A42C4C40D}"/>
    <cellStyle name="Итог 3 2 3 7 4" xfId="2969" xr:uid="{F514327A-03E3-4493-8960-DB47A274641B}"/>
    <cellStyle name="Итог 3 2 3 8" xfId="768" xr:uid="{00000000-0005-0000-0000-000025020000}"/>
    <cellStyle name="Итог 3 2 3 8 2" xfId="2131" xr:uid="{6052A616-5CD5-4643-9059-89D7953832CC}"/>
    <cellStyle name="Итог 3 2 3 8 2 2" xfId="4395" xr:uid="{7119B434-ABC5-447E-8477-2E37F4A35095}"/>
    <cellStyle name="Итог 3 2 3 8 3" xfId="3044" xr:uid="{A9A4F1EC-775E-4622-B283-6094364D93C1}"/>
    <cellStyle name="Итог 3 2 3 9" xfId="1641" xr:uid="{C712FCBF-EDED-40E0-9812-4309D1AFDDC9}"/>
    <cellStyle name="Итог 3 2 3 9 2" xfId="3905" xr:uid="{29968E45-59A6-4A19-A0A8-53CF19EDBC39}"/>
    <cellStyle name="Итог 3 2 4" xfId="208" xr:uid="{00000000-0005-0000-0000-000026020000}"/>
    <cellStyle name="Итог 3 2 4 10" xfId="2322" xr:uid="{722D3948-8C27-4495-93A6-AC501CFB3999}"/>
    <cellStyle name="Итог 3 2 4 10 2" xfId="4580" xr:uid="{EFB3C3A4-C894-4EF1-90E0-8D68BD88B37A}"/>
    <cellStyle name="Итог 3 2 4 11" xfId="2474" xr:uid="{12CE8131-7A3D-47EA-AC11-BE5330AE9005}"/>
    <cellStyle name="Итог 3 2 4 2" xfId="283" xr:uid="{00000000-0005-0000-0000-000027020000}"/>
    <cellStyle name="Итог 3 2 4 2 2" xfId="1477" xr:uid="{4821ECBF-D548-4A7E-9D59-B782B9C91B16}"/>
    <cellStyle name="Итог 3 2 4 2 2 2" xfId="3741" xr:uid="{628F70AB-88BD-47B9-B47E-7EFA0D658696}"/>
    <cellStyle name="Итог 3 2 4 2 3" xfId="1336" xr:uid="{9EFF843A-8261-4C0C-9433-ACD9F49E2C2A}"/>
    <cellStyle name="Итог 3 2 4 2 3 2" xfId="3604" xr:uid="{B66E64E0-373D-42D3-9AC1-349D09D61107}"/>
    <cellStyle name="Итог 3 2 4 2 4" xfId="872" xr:uid="{6BAA5933-6C85-46E8-A603-EE270F389DF0}"/>
    <cellStyle name="Итог 3 2 4 2 4 2" xfId="3143" xr:uid="{216B410E-1A83-41AC-9706-1CFE2516A75C}"/>
    <cellStyle name="Итог 3 2 4 2 5" xfId="2229" xr:uid="{D09F3504-181C-443C-8183-358261A154F9}"/>
    <cellStyle name="Итог 3 2 4 2 5 2" xfId="4490" xr:uid="{3617CC66-F717-445C-A008-269161A4E473}"/>
    <cellStyle name="Итог 3 2 4 2 6" xfId="2559" xr:uid="{CDE3402A-4242-4F1F-9FB7-1D66ACE9BBD0}"/>
    <cellStyle name="Итог 3 2 4 3" xfId="363" xr:uid="{00000000-0005-0000-0000-000028020000}"/>
    <cellStyle name="Итог 3 2 4 3 2" xfId="1553" xr:uid="{6898E4F7-6DDF-4453-8F43-D498FCFD9440}"/>
    <cellStyle name="Итог 3 2 4 3 2 2" xfId="3817" xr:uid="{ECF8FB8B-8D68-4038-8EE1-65F856232CDD}"/>
    <cellStyle name="Итог 3 2 4 3 3" xfId="1726" xr:uid="{09441702-144D-4C94-A8B8-0CABC17AE3A1}"/>
    <cellStyle name="Итог 3 2 4 3 3 2" xfId="3990" xr:uid="{DC3535A0-9375-41C8-AC2D-28DC4D735354}"/>
    <cellStyle name="Итог 3 2 4 3 4" xfId="952" xr:uid="{F4F3DA52-178B-442D-8AB0-B3EC1C98BE81}"/>
    <cellStyle name="Итог 3 2 4 3 4 2" xfId="3223" xr:uid="{DE57F37E-416B-410B-A30D-4CCBE3418469}"/>
    <cellStyle name="Итог 3 2 4 3 5" xfId="2395" xr:uid="{EA3B18E4-A35D-43DD-AD8D-3A4E8D7CAA42}"/>
    <cellStyle name="Итог 3 2 4 3 5 2" xfId="4653" xr:uid="{0DA72F9E-3431-40D9-9F31-8E9168B58773}"/>
    <cellStyle name="Итог 3 2 4 3 6" xfId="2634" xr:uid="{6513CFC1-D737-4A4C-85E1-2934843779EE}"/>
    <cellStyle name="Итог 3 2 4 4" xfId="443" xr:uid="{00000000-0005-0000-0000-000029020000}"/>
    <cellStyle name="Итог 3 2 4 4 2" xfId="1806" xr:uid="{B6783054-55D6-4F5F-8F1F-6E1102549125}"/>
    <cellStyle name="Итог 3 2 4 4 2 2" xfId="4070" xr:uid="{CA037EAA-B611-438A-A8DD-F69D831F8E56}"/>
    <cellStyle name="Итог 3 2 4 4 3" xfId="1032" xr:uid="{69918955-C85A-4DA4-AD70-66CEA6E4ABE1}"/>
    <cellStyle name="Итог 3 2 4 4 3 2" xfId="3303" xr:uid="{EB2E5FDB-DDCC-4A81-9CB7-2BB17FA873A3}"/>
    <cellStyle name="Итог 3 2 4 4 4" xfId="2719" xr:uid="{61A88395-D000-48D1-AA77-0CBE6E87DAC4}"/>
    <cellStyle name="Итог 3 2 4 5" xfId="564" xr:uid="{00000000-0005-0000-0000-00002A020000}"/>
    <cellStyle name="Итог 3 2 4 5 2" xfId="1927" xr:uid="{460E0888-076C-4128-95F2-45FD412C69E2}"/>
    <cellStyle name="Итог 3 2 4 5 2 2" xfId="4191" xr:uid="{D28AB84D-D70F-4951-BC06-55EB15E9CEE6}"/>
    <cellStyle name="Итог 3 2 4 5 3" xfId="1153" xr:uid="{BA712C10-CE47-4B5E-B946-3ED5898F58F0}"/>
    <cellStyle name="Итог 3 2 4 5 3 2" xfId="3424" xr:uid="{54246209-DC49-4C1C-BDE6-2ADEF3E34AEF}"/>
    <cellStyle name="Итог 3 2 4 5 4" xfId="2840" xr:uid="{70760312-AED2-4558-882C-28264889E34E}"/>
    <cellStyle name="Итог 3 2 4 6" xfId="640" xr:uid="{00000000-0005-0000-0000-00002B020000}"/>
    <cellStyle name="Итог 3 2 4 6 2" xfId="2003" xr:uid="{491469E0-5B02-4DE2-B557-799ABFC3C5AA}"/>
    <cellStyle name="Итог 3 2 4 6 2 2" xfId="4267" xr:uid="{847D11D4-883D-480D-BA9D-E49ADE52A7F4}"/>
    <cellStyle name="Итог 3 2 4 6 3" xfId="1229" xr:uid="{286528E7-5253-40EB-9BD9-FB50A716277D}"/>
    <cellStyle name="Итог 3 2 4 6 3 2" xfId="3500" xr:uid="{010AAEB9-985D-449B-845E-A483099185DF}"/>
    <cellStyle name="Итог 3 2 4 6 4" xfId="2916" xr:uid="{8BF47F6E-E3C2-4650-83B5-72D109C73155}"/>
    <cellStyle name="Итог 3 2 4 7" xfId="708" xr:uid="{00000000-0005-0000-0000-00002C020000}"/>
    <cellStyle name="Итог 3 2 4 7 2" xfId="2071" xr:uid="{D4B8D024-B741-444C-83E3-8B5C01D6A692}"/>
    <cellStyle name="Итог 3 2 4 7 2 2" xfId="4335" xr:uid="{6D23FD0A-FE46-4BDC-A8F7-542A638E8BC3}"/>
    <cellStyle name="Итог 3 2 4 7 3" xfId="1297" xr:uid="{D99E401B-865E-4135-9D36-A4E390C866A1}"/>
    <cellStyle name="Итог 3 2 4 7 3 2" xfId="3568" xr:uid="{4E8C25F4-F40D-4C11-9D2D-C8B829FB6547}"/>
    <cellStyle name="Итог 3 2 4 7 4" xfId="2984" xr:uid="{FE5A792B-BAC9-4374-90D8-9AC5F20DA62E}"/>
    <cellStyle name="Итог 3 2 4 8" xfId="783" xr:uid="{00000000-0005-0000-0000-00002D020000}"/>
    <cellStyle name="Итог 3 2 4 8 2" xfId="2146" xr:uid="{6835B1E1-15D3-472B-9553-6FDAB56ABA17}"/>
    <cellStyle name="Итог 3 2 4 8 2 2" xfId="4410" xr:uid="{1A93B0B7-1BFE-4069-A89B-E9B7232F151D}"/>
    <cellStyle name="Итог 3 2 4 8 3" xfId="3059" xr:uid="{2D9A938A-E7E0-445A-9D92-F428F30553AF}"/>
    <cellStyle name="Итог 3 2 4 9" xfId="1351" xr:uid="{36D64559-F1FB-4B6D-ADDE-54B366544358}"/>
    <cellStyle name="Итог 3 2 4 9 2" xfId="3617" xr:uid="{F0F852E5-BAE2-4D78-9FDD-98F0D0369978}"/>
    <cellStyle name="Итог 3 2 5" xfId="223" xr:uid="{00000000-0005-0000-0000-00002E020000}"/>
    <cellStyle name="Итог 3 2 5 2" xfId="1417" xr:uid="{7CFA3114-70C2-4B47-9051-391C63432FB0}"/>
    <cellStyle name="Итог 3 2 5 2 2" xfId="3681" xr:uid="{29DCA68F-9C37-4588-941F-A91C75AD0740}"/>
    <cellStyle name="Итог 3 2 5 3" xfId="1617" xr:uid="{B9782891-5F13-4654-9C60-FA4EEE200A4D}"/>
    <cellStyle name="Итог 3 2 5 3 2" xfId="3881" xr:uid="{C9453A9D-E18D-4DB0-AE29-9A63EF1BBD18}"/>
    <cellStyle name="Итог 3 2 5 4" xfId="812" xr:uid="{189A40D4-C1AA-4D93-8499-1431059429C9}"/>
    <cellStyle name="Итог 3 2 5 4 2" xfId="3083" xr:uid="{3DC45284-17D0-4524-9D16-3B0BEDC05581}"/>
    <cellStyle name="Итог 3 2 5 5" xfId="2356" xr:uid="{E482BEE2-6C64-4BB3-9988-2A6B048EDA2C}"/>
    <cellStyle name="Итог 3 2 5 5 2" xfId="4614" xr:uid="{F6B7BAC1-8245-4831-9134-844B1641869A}"/>
    <cellStyle name="Итог 3 2 5 6" xfId="2499" xr:uid="{33D5CD11-5D75-4EE3-B5B8-51BC23525387}"/>
    <cellStyle name="Итог 3 2 6" xfId="303" xr:uid="{00000000-0005-0000-0000-00002F020000}"/>
    <cellStyle name="Итог 3 2 6 2" xfId="1493" xr:uid="{C00FFE48-FDE5-4F2E-8AE7-1FB2EA69FF42}"/>
    <cellStyle name="Итог 3 2 6 2 2" xfId="3757" xr:uid="{8C344C73-F33C-496D-A38C-C4138DE17919}"/>
    <cellStyle name="Итог 3 2 6 3" xfId="1390" xr:uid="{55EABD67-3F68-47D0-9CFA-0E302A57DD58}"/>
    <cellStyle name="Итог 3 2 6 3 2" xfId="3656" xr:uid="{CBB85FF0-1FE8-424E-BF05-CB429648E875}"/>
    <cellStyle name="Итог 3 2 6 4" xfId="892" xr:uid="{D87D08DA-8DFB-469D-B4B5-7A0D60720065}"/>
    <cellStyle name="Итог 3 2 6 4 2" xfId="3163" xr:uid="{39D6F268-05E8-4172-A8B2-00131C73F509}"/>
    <cellStyle name="Итог 3 2 6 5" xfId="2191" xr:uid="{2D5AD9FC-177A-4AA1-BB86-31D2048C47CE}"/>
    <cellStyle name="Итог 3 2 6 5 2" xfId="4453" xr:uid="{63A3E702-6293-4AA2-A5EF-B82E582A0272}"/>
    <cellStyle name="Итог 3 2 6 6" xfId="2574" xr:uid="{D618654C-B6DF-4AE2-B75F-66F969B8C9FA}"/>
    <cellStyle name="Итог 3 2 7" xfId="383" xr:uid="{00000000-0005-0000-0000-000030020000}"/>
    <cellStyle name="Итог 3 2 7 2" xfId="1746" xr:uid="{FEBD19E1-8A19-47F9-B2EE-25148D58AA65}"/>
    <cellStyle name="Итог 3 2 7 2 2" xfId="4010" xr:uid="{868DBA63-733A-4AF8-9F4B-4175246CBDDF}"/>
    <cellStyle name="Итог 3 2 7 3" xfId="972" xr:uid="{9F798CA2-0D79-4B45-80EB-910D53E22C9C}"/>
    <cellStyle name="Итог 3 2 7 3 2" xfId="3243" xr:uid="{EF03BEB0-97B6-425E-AEFC-A6AAE02EA7F0}"/>
    <cellStyle name="Итог 3 2 7 4" xfId="2659" xr:uid="{02A858DC-B562-43EC-9699-8A8551C2CB51}"/>
    <cellStyle name="Итог 3 2 8" xfId="504" xr:uid="{00000000-0005-0000-0000-000031020000}"/>
    <cellStyle name="Итог 3 2 8 2" xfId="1867" xr:uid="{7775A732-6E62-46E0-A1E2-48601013C095}"/>
    <cellStyle name="Итог 3 2 8 2 2" xfId="4131" xr:uid="{403A87C7-FDB0-48D7-83DC-823C198AE014}"/>
    <cellStyle name="Итог 3 2 8 3" xfId="1093" xr:uid="{5DBD66D3-5911-4E11-8069-3576FE558F31}"/>
    <cellStyle name="Итог 3 2 8 3 2" xfId="3364" xr:uid="{5592D62C-E9AE-42E8-9708-7F5DF400EB64}"/>
    <cellStyle name="Итог 3 2 8 4" xfId="2780" xr:uid="{55652E3C-1DF7-4284-893E-7C696C1D4417}"/>
    <cellStyle name="Итог 3 2 9" xfId="580" xr:uid="{00000000-0005-0000-0000-000032020000}"/>
    <cellStyle name="Итог 3 2 9 2" xfId="1943" xr:uid="{AEB53421-4204-4097-A6EB-415CDF8D20FA}"/>
    <cellStyle name="Итог 3 2 9 2 2" xfId="4207" xr:uid="{F8BF05B7-2B0C-4130-9CE8-347425A419A0}"/>
    <cellStyle name="Итог 3 2 9 3" xfId="1169" xr:uid="{91EE8F19-FFBB-417F-9C86-4CA00903CAC0}"/>
    <cellStyle name="Итог 3 2 9 3 2" xfId="3440" xr:uid="{0B02770D-7825-4AF7-96CF-D298D59BBE48}"/>
    <cellStyle name="Итог 3 2 9 4" xfId="2856" xr:uid="{33C167F2-9A15-4E64-91EE-27662C4FAAC6}"/>
    <cellStyle name="Итог 3 3" xfId="168" xr:uid="{00000000-0005-0000-0000-000033020000}"/>
    <cellStyle name="Итог 3 3 10" xfId="2262" xr:uid="{1A1B3676-7E87-48BD-8AD3-2C67AC5EADD4}"/>
    <cellStyle name="Итог 3 3 10 2" xfId="4522" xr:uid="{4F34BAB2-87C5-4B18-B837-FD4BD9F2EB4E}"/>
    <cellStyle name="Итог 3 3 11" xfId="2434" xr:uid="{05F1EB4C-B4C3-4C23-9977-C5A28289763E}"/>
    <cellStyle name="Итог 3 3 2" xfId="243" xr:uid="{00000000-0005-0000-0000-000034020000}"/>
    <cellStyle name="Итог 3 3 2 2" xfId="1437" xr:uid="{A89882A9-7636-42B1-A500-CA234B9F3527}"/>
    <cellStyle name="Итог 3 3 2 2 2" xfId="3701" xr:uid="{479BAEB0-4213-432D-BD98-BC964894471F}"/>
    <cellStyle name="Итог 3 3 2 3" xfId="1377" xr:uid="{F0E1692D-43BE-4D2B-9ECB-9543EFFAE5F1}"/>
    <cellStyle name="Итог 3 3 2 3 2" xfId="3643" xr:uid="{9078A6B5-FC10-48F2-B4DE-35035FFA80AC}"/>
    <cellStyle name="Итог 3 3 2 4" xfId="832" xr:uid="{E4B60409-7BB2-45DD-B215-A6C80190D992}"/>
    <cellStyle name="Итог 3 3 2 4 2" xfId="3103" xr:uid="{A5A2A0B5-BA69-4232-AFC5-843D1B4B55EB}"/>
    <cellStyle name="Итог 3 3 2 5" xfId="2249" xr:uid="{58AD960E-9A60-4E51-9998-DFFA43D6088F}"/>
    <cellStyle name="Итог 3 3 2 5 2" xfId="4510" xr:uid="{0D2CB858-07B9-482B-89D5-C153FB78FAD9}"/>
    <cellStyle name="Итог 3 3 2 6" xfId="2519" xr:uid="{F379CBE6-E9CC-4BF0-9264-150128883F38}"/>
    <cellStyle name="Итог 3 3 3" xfId="323" xr:uid="{00000000-0005-0000-0000-000035020000}"/>
    <cellStyle name="Итог 3 3 3 2" xfId="1513" xr:uid="{EF1E0909-E7E9-4090-B077-96C6CC26D5F7}"/>
    <cellStyle name="Итог 3 3 3 2 2" xfId="3777" xr:uid="{9F882CAE-502F-430B-81BC-9AC57F9F04EC}"/>
    <cellStyle name="Итог 3 3 3 3" xfId="1686" xr:uid="{323024F5-75C2-4E3C-84C1-09C8A51099F8}"/>
    <cellStyle name="Итог 3 3 3 3 2" xfId="3950" xr:uid="{2FA69966-D768-4000-B652-32E553782B2C}"/>
    <cellStyle name="Итог 3 3 3 4" xfId="912" xr:uid="{493382EE-E1B2-4636-84CA-9DEF76265823}"/>
    <cellStyle name="Итог 3 3 3 4 2" xfId="3183" xr:uid="{0CB78D91-27A9-4AB7-B347-BF291ADDF0C1}"/>
    <cellStyle name="Итог 3 3 3 5" xfId="2354" xr:uid="{451C822C-2D7B-4E7D-8FDF-549CB002755F}"/>
    <cellStyle name="Итог 3 3 3 5 2" xfId="4612" xr:uid="{556100A8-F6DE-45BE-B2AC-F004C34D5199}"/>
    <cellStyle name="Итог 3 3 3 6" xfId="2594" xr:uid="{0F3EE5F0-4722-42C5-9078-037350287B03}"/>
    <cellStyle name="Итог 3 3 4" xfId="403" xr:uid="{00000000-0005-0000-0000-000036020000}"/>
    <cellStyle name="Итог 3 3 4 2" xfId="1766" xr:uid="{512AE72E-22EF-48FF-A597-486041E0CD07}"/>
    <cellStyle name="Итог 3 3 4 2 2" xfId="4030" xr:uid="{27139C9F-C8A0-422F-B309-9F8C34DF3BD9}"/>
    <cellStyle name="Итог 3 3 4 3" xfId="992" xr:uid="{747F2EEC-21E9-49EB-951D-87F0565DA4E7}"/>
    <cellStyle name="Итог 3 3 4 3 2" xfId="3263" xr:uid="{99048104-3040-4133-8FAF-1E406BEA4560}"/>
    <cellStyle name="Итог 3 3 4 4" xfId="2679" xr:uid="{A634F61D-97CA-4AA3-8F76-0E84E43D8274}"/>
    <cellStyle name="Итог 3 3 5" xfId="524" xr:uid="{00000000-0005-0000-0000-000037020000}"/>
    <cellStyle name="Итог 3 3 5 2" xfId="1887" xr:uid="{1329403E-A02D-4C73-83E0-FA533BD5743D}"/>
    <cellStyle name="Итог 3 3 5 2 2" xfId="4151" xr:uid="{31370FF7-09AD-43B5-B471-9C8F96BE395F}"/>
    <cellStyle name="Итог 3 3 5 3" xfId="1113" xr:uid="{053C112C-31A1-41E4-BCF2-D363278C3074}"/>
    <cellStyle name="Итог 3 3 5 3 2" xfId="3384" xr:uid="{7AEEBA44-5AFF-4A9C-9063-DCDD871977F6}"/>
    <cellStyle name="Итог 3 3 5 4" xfId="2800" xr:uid="{F4186CA1-85C3-4284-904C-33E55AFDEBD2}"/>
    <cellStyle name="Итог 3 3 6" xfId="600" xr:uid="{00000000-0005-0000-0000-000038020000}"/>
    <cellStyle name="Итог 3 3 6 2" xfId="1963" xr:uid="{CE65B926-D07B-494E-8CC4-5F81D55C1165}"/>
    <cellStyle name="Итог 3 3 6 2 2" xfId="4227" xr:uid="{E9A27D65-3B3C-4329-86ED-06D272FEEA2F}"/>
    <cellStyle name="Итог 3 3 6 3" xfId="1189" xr:uid="{DD196E6D-ABD5-4E93-BC3B-6333DDB3F484}"/>
    <cellStyle name="Итог 3 3 6 3 2" xfId="3460" xr:uid="{7518036C-316F-40E6-AAC8-488E2B072B31}"/>
    <cellStyle name="Итог 3 3 6 4" xfId="2876" xr:uid="{7D33CCB7-8618-4738-B818-45D5E248B09A}"/>
    <cellStyle name="Итог 3 3 7" xfId="449" xr:uid="{00000000-0005-0000-0000-000039020000}"/>
    <cellStyle name="Итог 3 3 7 2" xfId="1812" xr:uid="{569C6753-6FB2-4151-BAE7-DE273B479A66}"/>
    <cellStyle name="Итог 3 3 7 2 2" xfId="4076" xr:uid="{49F29311-753B-4A83-A930-BE32189CA006}"/>
    <cellStyle name="Итог 3 3 7 3" xfId="1038" xr:uid="{C1744E53-F120-435C-AA4A-7E794922F2C4}"/>
    <cellStyle name="Итог 3 3 7 3 2" xfId="3309" xr:uid="{C647906F-3E99-45A8-B769-F7B2A5CD8A7C}"/>
    <cellStyle name="Итог 3 3 7 4" xfId="2725" xr:uid="{8FF9304C-05F0-4FB6-8B0C-2A8BA3F09358}"/>
    <cellStyle name="Итог 3 3 8" xfId="743" xr:uid="{00000000-0005-0000-0000-00003A020000}"/>
    <cellStyle name="Итог 3 3 8 2" xfId="2106" xr:uid="{F134CC07-866E-4787-973C-85DD501697A8}"/>
    <cellStyle name="Итог 3 3 8 2 2" xfId="4370" xr:uid="{EA3B6F22-C16E-489E-A94C-F10FCC9B1B45}"/>
    <cellStyle name="Итог 3 3 8 3" xfId="3019" xr:uid="{ACC29C59-BB9B-4141-A1EC-AF73C436E7E6}"/>
    <cellStyle name="Итог 3 3 9" xfId="1387" xr:uid="{019895C7-FF74-4EB6-ACB2-EF92B5881F59}"/>
    <cellStyle name="Итог 3 3 9 2" xfId="3653" xr:uid="{24B98379-0F6F-4E9A-A4B1-3A46F4D50F8F}"/>
    <cellStyle name="Итог 3 4" xfId="183" xr:uid="{00000000-0005-0000-0000-00003B020000}"/>
    <cellStyle name="Итог 3 4 10" xfId="2369" xr:uid="{E01A2CDC-B62B-414D-AB17-FFD84A4CCF38}"/>
    <cellStyle name="Итог 3 4 10 2" xfId="4627" xr:uid="{49322721-59BA-40A7-83C7-3F9802451F9C}"/>
    <cellStyle name="Итог 3 4 11" xfId="2449" xr:uid="{0958113E-9EB3-46CD-BE52-3F4631420200}"/>
    <cellStyle name="Итог 3 4 2" xfId="258" xr:uid="{00000000-0005-0000-0000-00003C020000}"/>
    <cellStyle name="Итог 3 4 2 2" xfId="1452" xr:uid="{9C38564A-D327-4B04-B252-E0C728B2FBB0}"/>
    <cellStyle name="Итог 3 4 2 2 2" xfId="3716" xr:uid="{E92F8826-0315-49D1-96C8-B36FA04BE3B6}"/>
    <cellStyle name="Итог 3 4 2 3" xfId="1569" xr:uid="{15F14F6D-5F55-4A47-85B7-4909F23831DC}"/>
    <cellStyle name="Итог 3 4 2 3 2" xfId="3833" xr:uid="{3B7CC113-55F9-4828-AE51-BB96E3DED3B0}"/>
    <cellStyle name="Итог 3 4 2 4" xfId="847" xr:uid="{310919CA-D7EE-4A97-8E46-4DE26941C878}"/>
    <cellStyle name="Итог 3 4 2 4 2" xfId="3118" xr:uid="{19E8C739-9D89-4F78-A6D2-A1A3AA700CED}"/>
    <cellStyle name="Итог 3 4 2 5" xfId="2282" xr:uid="{67311ADB-744D-4ED9-9CFD-3EA429661C1F}"/>
    <cellStyle name="Итог 3 4 2 5 2" xfId="4541" xr:uid="{B5BC6F69-EA3E-4811-892E-F655BF0A6F1B}"/>
    <cellStyle name="Итог 3 4 2 6" xfId="2534" xr:uid="{042A3B69-4E69-458E-927D-39D755124773}"/>
    <cellStyle name="Итог 3 4 3" xfId="338" xr:uid="{00000000-0005-0000-0000-00003D020000}"/>
    <cellStyle name="Итог 3 4 3 2" xfId="1528" xr:uid="{DA008416-2FE2-4032-ADA5-1B3A0212D16D}"/>
    <cellStyle name="Итог 3 4 3 2 2" xfId="3792" xr:uid="{7E9DF6F1-EFB3-4BC9-AE47-C9E55E0C4703}"/>
    <cellStyle name="Итог 3 4 3 3" xfId="1701" xr:uid="{36EDD598-DB12-4B6A-A151-D8EA85E65615}"/>
    <cellStyle name="Итог 3 4 3 3 2" xfId="3965" xr:uid="{BB20BBB8-49C8-480D-9914-B51734FDBE07}"/>
    <cellStyle name="Итог 3 4 3 4" xfId="927" xr:uid="{519FDBE7-C40A-4BFD-99A6-C7F0396402C5}"/>
    <cellStyle name="Итог 3 4 3 4 2" xfId="3198" xr:uid="{054DDE69-614A-44A9-82FB-5378831DD636}"/>
    <cellStyle name="Итог 3 4 3 5" xfId="2166" xr:uid="{796B7BFD-57B0-433E-92EE-4F09F364155B}"/>
    <cellStyle name="Итог 3 4 3 5 2" xfId="4429" xr:uid="{8E4E80E1-821D-4798-999A-A836DB4C5033}"/>
    <cellStyle name="Итог 3 4 3 6" xfId="2609" xr:uid="{69D8B018-3A5A-43B4-AC26-051F118B8FDF}"/>
    <cellStyle name="Итог 3 4 4" xfId="418" xr:uid="{00000000-0005-0000-0000-00003E020000}"/>
    <cellStyle name="Итог 3 4 4 2" xfId="1781" xr:uid="{37234257-B8B0-42CF-956D-AAA4AA2B68C5}"/>
    <cellStyle name="Итог 3 4 4 2 2" xfId="4045" xr:uid="{9C501E22-95E5-4554-9141-712CD1656C23}"/>
    <cellStyle name="Итог 3 4 4 3" xfId="1007" xr:uid="{4C695327-F680-4683-BA0E-378BEA6C0DA7}"/>
    <cellStyle name="Итог 3 4 4 3 2" xfId="3278" xr:uid="{B2208297-C2C7-4BD0-80F3-97EA7E795EE4}"/>
    <cellStyle name="Итог 3 4 4 4" xfId="2694" xr:uid="{17C4C041-8A5B-450B-AF59-163F5F74AA8E}"/>
    <cellStyle name="Итог 3 4 5" xfId="539" xr:uid="{00000000-0005-0000-0000-00003F020000}"/>
    <cellStyle name="Итог 3 4 5 2" xfId="1902" xr:uid="{2AA705A3-BF0D-4EAD-9AA8-823284FB6F66}"/>
    <cellStyle name="Итог 3 4 5 2 2" xfId="4166" xr:uid="{83B00D20-3DA6-463F-8BEC-D2D3B9C47286}"/>
    <cellStyle name="Итог 3 4 5 3" xfId="1128" xr:uid="{471999F7-F108-4188-98B6-8F6BF3DA0BEE}"/>
    <cellStyle name="Итог 3 4 5 3 2" xfId="3399" xr:uid="{38A08CFB-2682-4D97-B9F4-6A0E056E1196}"/>
    <cellStyle name="Итог 3 4 5 4" xfId="2815" xr:uid="{C19015C7-4F41-4479-BF77-30FE9A215B6F}"/>
    <cellStyle name="Итог 3 4 6" xfId="615" xr:uid="{00000000-0005-0000-0000-000040020000}"/>
    <cellStyle name="Итог 3 4 6 2" xfId="1978" xr:uid="{85103454-0CD1-4B50-B184-D8BA2CB16406}"/>
    <cellStyle name="Итог 3 4 6 2 2" xfId="4242" xr:uid="{C3B63F52-4025-4FA3-A15A-E2DC191273DF}"/>
    <cellStyle name="Итог 3 4 6 3" xfId="1204" xr:uid="{008B9342-CEF8-464D-9022-667190DF15A2}"/>
    <cellStyle name="Итог 3 4 6 3 2" xfId="3475" xr:uid="{AB219D1D-3304-4E8C-A7E7-7D825C0F04D0}"/>
    <cellStyle name="Итог 3 4 6 4" xfId="2891" xr:uid="{E4A6C77F-F265-4FC3-9B84-4FEADE170907}"/>
    <cellStyle name="Итог 3 4 7" xfId="459" xr:uid="{00000000-0005-0000-0000-000041020000}"/>
    <cellStyle name="Итог 3 4 7 2" xfId="1822" xr:uid="{29CEFC9B-1C21-471B-BC42-B81D331F7014}"/>
    <cellStyle name="Итог 3 4 7 2 2" xfId="4086" xr:uid="{BAD8F82A-D298-4455-82D6-8134438BD659}"/>
    <cellStyle name="Итог 3 4 7 3" xfId="1048" xr:uid="{1ABEB501-57BC-404D-82FA-4D872E7B619C}"/>
    <cellStyle name="Итог 3 4 7 3 2" xfId="3319" xr:uid="{B19E6863-8C2A-44B3-BD02-8D7F749BB686}"/>
    <cellStyle name="Итог 3 4 7 4" xfId="2735" xr:uid="{12184E2A-4E6B-4F2D-BE82-1ED399255C5D}"/>
    <cellStyle name="Итог 3 4 8" xfId="758" xr:uid="{00000000-0005-0000-0000-000042020000}"/>
    <cellStyle name="Итог 3 4 8 2" xfId="2121" xr:uid="{7B39D33A-A723-47A0-A877-74FCEE177BFE}"/>
    <cellStyle name="Итог 3 4 8 2 2" xfId="4385" xr:uid="{F83C746C-23ED-4E6C-9830-0E13EE91649B}"/>
    <cellStyle name="Итог 3 4 8 3" xfId="3034" xr:uid="{95556969-B83E-4709-8984-A9BEBFBE6099}"/>
    <cellStyle name="Итог 3 4 9" xfId="1371" xr:uid="{A0B46822-5AD7-4A4A-BB53-09071B77CA77}"/>
    <cellStyle name="Итог 3 4 9 2" xfId="3637" xr:uid="{8842A018-8176-40A3-9E46-9706D527A544}"/>
    <cellStyle name="Итог 3 5" xfId="198" xr:uid="{00000000-0005-0000-0000-000043020000}"/>
    <cellStyle name="Итог 3 5 10" xfId="2242" xr:uid="{B4554B01-3497-4807-9857-BFED9A75B9DD}"/>
    <cellStyle name="Итог 3 5 10 2" xfId="4503" xr:uid="{A4DF15BA-F70D-4CDB-A2D5-089C01502F3A}"/>
    <cellStyle name="Итог 3 5 11" xfId="2464" xr:uid="{DEEACE94-AF25-4006-A337-FF56197024CB}"/>
    <cellStyle name="Итог 3 5 2" xfId="273" xr:uid="{00000000-0005-0000-0000-000044020000}"/>
    <cellStyle name="Итог 3 5 2 2" xfId="1467" xr:uid="{001AFD8D-69AC-49B0-9537-9CE2121ACCA8}"/>
    <cellStyle name="Итог 3 5 2 2 2" xfId="3731" xr:uid="{02B9B499-B456-46F4-A11D-D9816A1431A0}"/>
    <cellStyle name="Итог 3 5 2 3" xfId="1653" xr:uid="{FEAD6409-35F6-43B8-87A5-DEBAF9E864D7}"/>
    <cellStyle name="Итог 3 5 2 3 2" xfId="3917" xr:uid="{914619C6-A2DB-418C-B6D0-7D18F1FDB9A6}"/>
    <cellStyle name="Итог 3 5 2 4" xfId="862" xr:uid="{A9FA75CA-EE9F-4AE3-AEDB-FEE34642EF41}"/>
    <cellStyle name="Итог 3 5 2 4 2" xfId="3133" xr:uid="{1DEC5E2F-A2DC-4B06-9E8C-1F3A81DD4A5D}"/>
    <cellStyle name="Итог 3 5 2 5" xfId="2222" xr:uid="{B6FF5DEF-8222-4E51-B85D-F5344AE5E79F}"/>
    <cellStyle name="Итог 3 5 2 5 2" xfId="4483" xr:uid="{5144285C-4431-4933-AD68-A500B2B9DC92}"/>
    <cellStyle name="Итог 3 5 2 6" xfId="2549" xr:uid="{1C47207C-9EA8-4532-86C4-B097188BC59A}"/>
    <cellStyle name="Итог 3 5 3" xfId="353" xr:uid="{00000000-0005-0000-0000-000045020000}"/>
    <cellStyle name="Итог 3 5 3 2" xfId="1543" xr:uid="{F1C3E6C1-2404-4D3C-971B-CFF58ACD5CF8}"/>
    <cellStyle name="Итог 3 5 3 2 2" xfId="3807" xr:uid="{86F94C74-8F71-46CE-9B3C-7B551A88EDB0}"/>
    <cellStyle name="Итог 3 5 3 3" xfId="1716" xr:uid="{8CD20FC1-F125-4135-9DA5-B34B1DA5B925}"/>
    <cellStyle name="Итог 3 5 3 3 2" xfId="3980" xr:uid="{345813EA-F35B-4B8A-A17A-F3577872B1D5}"/>
    <cellStyle name="Итог 3 5 3 4" xfId="942" xr:uid="{3520A153-C4E4-4F94-A0FF-61C5A55651EA}"/>
    <cellStyle name="Итог 3 5 3 4 2" xfId="3213" xr:uid="{B2DECC2A-04CE-46D9-B816-1F4A6EAE6408}"/>
    <cellStyle name="Итог 3 5 3 5" xfId="2151" xr:uid="{CA2177B6-E959-42C7-878E-15B477757407}"/>
    <cellStyle name="Итог 3 5 3 5 2" xfId="4414" xr:uid="{F12BCE98-62C8-4551-87F8-75F9CF59F2CB}"/>
    <cellStyle name="Итог 3 5 3 6" xfId="2624" xr:uid="{57F81FBA-55A0-4F08-AFF8-294F5C0688EA}"/>
    <cellStyle name="Итог 3 5 4" xfId="433" xr:uid="{00000000-0005-0000-0000-000046020000}"/>
    <cellStyle name="Итог 3 5 4 2" xfId="1796" xr:uid="{DDADB4C2-6990-4735-8F94-7E7E8E320A34}"/>
    <cellStyle name="Итог 3 5 4 2 2" xfId="4060" xr:uid="{DC6AD3E6-1452-4EC6-BF10-ECBA2C932306}"/>
    <cellStyle name="Итог 3 5 4 3" xfId="1022" xr:uid="{FDC6E119-B9B2-4E68-8B7E-AC2BA20BF360}"/>
    <cellStyle name="Итог 3 5 4 3 2" xfId="3293" xr:uid="{39C506B1-8751-4CB8-8731-7ED584947EF6}"/>
    <cellStyle name="Итог 3 5 4 4" xfId="2709" xr:uid="{8C305DD5-A2CC-4CC7-A68C-E2CF45D61C5C}"/>
    <cellStyle name="Итог 3 5 5" xfId="554" xr:uid="{00000000-0005-0000-0000-000047020000}"/>
    <cellStyle name="Итог 3 5 5 2" xfId="1917" xr:uid="{D2E34B33-0C97-486D-87A2-647CCA84BD7E}"/>
    <cellStyle name="Итог 3 5 5 2 2" xfId="4181" xr:uid="{37A9A0B1-534D-44A4-83C5-62D314EED273}"/>
    <cellStyle name="Итог 3 5 5 3" xfId="1143" xr:uid="{F4807959-892F-4C97-96F8-106A15DB951B}"/>
    <cellStyle name="Итог 3 5 5 3 2" xfId="3414" xr:uid="{F475334B-2847-47C4-8031-BA851B601D5B}"/>
    <cellStyle name="Итог 3 5 5 4" xfId="2830" xr:uid="{70AB0DB2-11BF-4B78-8FD9-36B26219C224}"/>
    <cellStyle name="Итог 3 5 6" xfId="630" xr:uid="{00000000-0005-0000-0000-000048020000}"/>
    <cellStyle name="Итог 3 5 6 2" xfId="1993" xr:uid="{80C8BA68-B605-416F-B61B-DAA665D17C89}"/>
    <cellStyle name="Итог 3 5 6 2 2" xfId="4257" xr:uid="{6CE12F4D-5B8D-4F62-9E34-2A7D3CEE68C1}"/>
    <cellStyle name="Итог 3 5 6 3" xfId="1219" xr:uid="{3B359D58-4A92-435E-B005-C760DFBF5A38}"/>
    <cellStyle name="Итог 3 5 6 3 2" xfId="3490" xr:uid="{EFED46B6-0B63-4250-8FA9-28F96F90E1B3}"/>
    <cellStyle name="Итог 3 5 6 4" xfId="2906" xr:uid="{2B66EFEE-6963-4F5C-B6FE-3E415EBA9F81}"/>
    <cellStyle name="Итог 3 5 7" xfId="698" xr:uid="{00000000-0005-0000-0000-000049020000}"/>
    <cellStyle name="Итог 3 5 7 2" xfId="2061" xr:uid="{59AD3420-46BA-42B4-A749-2903D1DA2F93}"/>
    <cellStyle name="Итог 3 5 7 2 2" xfId="4325" xr:uid="{6D15D4B3-2381-4B3A-8084-7BDBD3E90015}"/>
    <cellStyle name="Итог 3 5 7 3" xfId="1287" xr:uid="{6876AFCB-557B-455A-A172-EA80EA8278D5}"/>
    <cellStyle name="Итог 3 5 7 3 2" xfId="3558" xr:uid="{CE319702-F0F4-4B85-9BA3-09076ADB0019}"/>
    <cellStyle name="Итог 3 5 7 4" xfId="2974" xr:uid="{73C5BBA2-5C1E-4D09-A7AF-3C8D6F2704CC}"/>
    <cellStyle name="Итог 3 5 8" xfId="773" xr:uid="{00000000-0005-0000-0000-00004A020000}"/>
    <cellStyle name="Итог 3 5 8 2" xfId="2136" xr:uid="{67326CAF-9489-4C60-8A46-B09B27518773}"/>
    <cellStyle name="Итог 3 5 8 2 2" xfId="4400" xr:uid="{7FACD8B1-D1DE-4B5C-98EF-67AA677138FB}"/>
    <cellStyle name="Итог 3 5 8 3" xfId="3049" xr:uid="{A54014B5-C470-4A87-A274-2A661ADFB9CD}"/>
    <cellStyle name="Итог 3 5 9" xfId="1668" xr:uid="{E3C53943-68D3-4C0C-B948-96339852F03C}"/>
    <cellStyle name="Итог 3 5 9 2" xfId="3932" xr:uid="{AE09BB7E-B090-44F0-9BA0-D7FC3C79F401}"/>
    <cellStyle name="Итог 3 6" xfId="213" xr:uid="{00000000-0005-0000-0000-00004B020000}"/>
    <cellStyle name="Итог 3 6 2" xfId="1406" xr:uid="{CAA1716F-B43E-4C19-83EA-888C9748625D}"/>
    <cellStyle name="Итог 3 6 2 2" xfId="3671" xr:uid="{7A14892D-D692-45A4-9921-1230BDC8F4BC}"/>
    <cellStyle name="Итог 3 6 3" xfId="1367" xr:uid="{97011B31-7020-4242-96C7-2D82C90D3008}"/>
    <cellStyle name="Итог 3 6 3 2" xfId="3633" xr:uid="{FB856F3F-ACCB-4EA9-85FC-212AA30E9357}"/>
    <cellStyle name="Итог 3 6 4" xfId="802" xr:uid="{CCCEF1C3-238B-4CA9-8D6A-C2F1984949B0}"/>
    <cellStyle name="Итог 3 6 4 2" xfId="3073" xr:uid="{99E606BD-F7D8-4986-853E-6F4F102E4724}"/>
    <cellStyle name="Итог 3 6 5" xfId="2347" xr:uid="{B93682C6-F768-461C-BCAC-883E23DFC551}"/>
    <cellStyle name="Итог 3 6 5 2" xfId="4605" xr:uid="{0C44B8A5-7E9A-49A7-BABF-76FC9D9CF46F}"/>
    <cellStyle name="Итог 3 6 6" xfId="2489" xr:uid="{C1E90550-A1E5-4EF5-B2DF-86B9E9E8731A}"/>
    <cellStyle name="Итог 3 7" xfId="293" xr:uid="{00000000-0005-0000-0000-00004C020000}"/>
    <cellStyle name="Итог 3 7 2" xfId="1483" xr:uid="{F0FD793E-50E0-4036-8A28-AA23B77243FE}"/>
    <cellStyle name="Итог 3 7 2 2" xfId="3747" xr:uid="{4CC1471A-53DB-488D-A5A7-43E784D2F451}"/>
    <cellStyle name="Итог 3 7 3" xfId="1369" xr:uid="{74D1353A-9BFF-43E2-8979-A03251B08DB6}"/>
    <cellStyle name="Итог 3 7 3 2" xfId="3635" xr:uid="{7602113A-88CC-499F-8239-9C33C4B8E706}"/>
    <cellStyle name="Итог 3 7 4" xfId="882" xr:uid="{73568435-B4E3-4DAE-8B0C-9443C3D366EB}"/>
    <cellStyle name="Итог 3 7 4 2" xfId="3153" xr:uid="{53962E5A-CF20-4FF6-AB8D-CC2241D98587}"/>
    <cellStyle name="Итог 3 7 5" xfId="2382" xr:uid="{ED29500D-EE95-41E2-957B-7625BA6F1E98}"/>
    <cellStyle name="Итог 3 7 5 2" xfId="4640" xr:uid="{B249D37C-83C8-41CA-8966-EC081C0898CB}"/>
    <cellStyle name="Итог 3 7 6" xfId="2564" xr:uid="{946586A9-83C3-450D-A8AB-9A771EE83523}"/>
    <cellStyle name="Итог 3 8" xfId="373" xr:uid="{00000000-0005-0000-0000-00004D020000}"/>
    <cellStyle name="Итог 3 8 2" xfId="1736" xr:uid="{A03043DD-E15E-4313-A788-4A178800F432}"/>
    <cellStyle name="Итог 3 8 2 2" xfId="4000" xr:uid="{B6E7A7D7-8E68-4313-B8F6-108CD3CFF70A}"/>
    <cellStyle name="Итог 3 8 3" xfId="962" xr:uid="{3D8BF792-69D7-4D59-852D-979B0F366869}"/>
    <cellStyle name="Итог 3 8 3 2" xfId="3233" xr:uid="{80A00459-AC69-4E65-B3E1-DA710C393950}"/>
    <cellStyle name="Итог 3 8 4" xfId="2649" xr:uid="{96C5CD4C-9C80-4B06-A77E-B3E313449903}"/>
    <cellStyle name="Итог 3 9" xfId="494" xr:uid="{00000000-0005-0000-0000-00004E020000}"/>
    <cellStyle name="Итог 3 9 2" xfId="1857" xr:uid="{94AADF74-1973-4B54-B909-CFF2E06BC4E5}"/>
    <cellStyle name="Итог 3 9 2 2" xfId="4121" xr:uid="{38BA1013-572E-4A50-B7E2-081CB637DAA6}"/>
    <cellStyle name="Итог 3 9 3" xfId="1083" xr:uid="{A53A680B-B29C-45DB-AFCE-D9C5F6692A82}"/>
    <cellStyle name="Итог 3 9 3 2" xfId="3354" xr:uid="{C1C4F9EE-4786-432B-B922-7A530354BCE2}"/>
    <cellStyle name="Итог 3 9 4" xfId="2770" xr:uid="{4723EEB2-89AF-47B9-80C6-EEA89276940F}"/>
    <cellStyle name="Итог 4" xfId="1593" xr:uid="{6FC0B768-9A6A-423D-9240-1F678B443EBC}"/>
    <cellStyle name="Итог 4 2" xfId="3857" xr:uid="{D0916EC4-4E6D-4D9C-A866-A6E96C881860}"/>
    <cellStyle name="Итог 5" xfId="788" xr:uid="{AA60E748-C811-4F40-A61B-C5C0E7702C4C}"/>
    <cellStyle name="Итог 5 2" xfId="3064" xr:uid="{80E1FCF9-486F-418A-AEA4-F660E9C63E9F}"/>
    <cellStyle name="Итог 6" xfId="2640" xr:uid="{77566EF1-8705-4A4E-A4BD-960F6987B72B}"/>
    <cellStyle name="Контрольная ячейка" xfId="38" xr:uid="{00000000-0005-0000-0000-00004F020000}"/>
    <cellStyle name="Контрольная ячейка 2" xfId="108" xr:uid="{00000000-0005-0000-0000-000050020000}"/>
    <cellStyle name="Название" xfId="39" xr:uid="{00000000-0005-0000-0000-000051020000}"/>
    <cellStyle name="Название 2" xfId="109" xr:uid="{00000000-0005-0000-0000-000052020000}"/>
    <cellStyle name="Нейтральный" xfId="40" xr:uid="{00000000-0005-0000-0000-000053020000}"/>
    <cellStyle name="Нейтральный 2" xfId="110" xr:uid="{00000000-0005-0000-0000-000054020000}"/>
    <cellStyle name="Обычный 2" xfId="41" xr:uid="{00000000-0005-0000-0000-000056020000}"/>
    <cellStyle name="Обычный 2 2" xfId="111" xr:uid="{00000000-0005-0000-0000-000057020000}"/>
    <cellStyle name="Обычный 3" xfId="60" xr:uid="{00000000-0005-0000-0000-000058020000}"/>
    <cellStyle name="Обычный 3 2" xfId="125" xr:uid="{00000000-0005-0000-0000-000059020000}"/>
    <cellStyle name="Обычный 4" xfId="75" xr:uid="{00000000-0005-0000-0000-00005A020000}"/>
    <cellStyle name="Обычный 5" xfId="1391" xr:uid="{49CE9691-09DD-42CA-A30C-B53ADEA9488D}"/>
    <cellStyle name="Обычный 5 2" xfId="1479" xr:uid="{E5862241-B700-4E75-A819-F8590D050C0A}"/>
    <cellStyle name="Обычный 5 2 2" xfId="2324" xr:uid="{4F386B5F-A0CA-4CE8-923E-D07C1FC5954D}"/>
    <cellStyle name="Обычный 5 2 2 2" xfId="4582" xr:uid="{6A5BBE3C-EFF7-4CFC-A7B4-EB0CA4421E3C}"/>
    <cellStyle name="Обычный 5 2 3" xfId="3743" xr:uid="{9EDE0060-8569-40CA-857B-6B9EED029A32}"/>
    <cellStyle name="Обычный 5 3" xfId="2253" xr:uid="{482B4395-4D32-46DC-9282-61EFE10385B8}"/>
    <cellStyle name="Обычный 5 3 2" xfId="4514" xr:uid="{0A76CA8B-9E4C-475D-AF30-6F6E4725C0C2}"/>
    <cellStyle name="Обычный 5 4" xfId="3657" xr:uid="{95FE2C80-0466-42AE-A472-644695904B0B}"/>
    <cellStyle name="Плохой" xfId="42" xr:uid="{00000000-0005-0000-0000-00005B020000}"/>
    <cellStyle name="Плохой 2" xfId="112" xr:uid="{00000000-0005-0000-0000-00005C020000}"/>
    <cellStyle name="Пояснение" xfId="43" xr:uid="{00000000-0005-0000-0000-00005D020000}"/>
    <cellStyle name="Пояснение 2" xfId="113" xr:uid="{00000000-0005-0000-0000-00005E020000}"/>
    <cellStyle name="Примечание" xfId="44" xr:uid="{00000000-0005-0000-0000-00005F020000}"/>
    <cellStyle name="Примечание 2" xfId="131" xr:uid="{00000000-0005-0000-0000-000060020000}"/>
    <cellStyle name="Примечание 2 10" xfId="463" xr:uid="{00000000-0005-0000-0000-000061020000}"/>
    <cellStyle name="Примечание 2 10 2" xfId="1826" xr:uid="{3BC50EA7-D1AA-402D-9270-1EA066A687F0}"/>
    <cellStyle name="Примечание 2 10 2 2" xfId="4090" xr:uid="{C852867D-34BE-45D3-9E9D-B3B79E9339C8}"/>
    <cellStyle name="Примечание 2 10 3" xfId="1052" xr:uid="{9AAD8586-EE91-4EF0-870B-BB8AD479164C}"/>
    <cellStyle name="Примечание 2 10 3 2" xfId="3323" xr:uid="{51D5EEA6-68BE-4C2F-9763-793119634F4E}"/>
    <cellStyle name="Примечание 2 10 4" xfId="2739" xr:uid="{0D0C7827-BDBB-4838-9E7E-D6B284808E56}"/>
    <cellStyle name="Примечание 2 11" xfId="482" xr:uid="{00000000-0005-0000-0000-000062020000}"/>
    <cellStyle name="Примечание 2 11 2" xfId="1845" xr:uid="{3EAB6A2C-CB99-4B5C-AC05-1A74D2140752}"/>
    <cellStyle name="Примечание 2 11 2 2" xfId="4109" xr:uid="{0587AF27-5042-4E9D-828F-5059D01362E9}"/>
    <cellStyle name="Примечание 2 11 3" xfId="1071" xr:uid="{06760F1F-1371-4A0E-95FE-955CF9B5E877}"/>
    <cellStyle name="Примечание 2 11 3 2" xfId="3342" xr:uid="{0A793216-4064-4D0A-B1A4-576E69FC0697}"/>
    <cellStyle name="Примечание 2 11 4" xfId="2758" xr:uid="{D508B90B-9DE8-47AA-9906-616EF68B49B1}"/>
    <cellStyle name="Примечание 2 12" xfId="659" xr:uid="{00000000-0005-0000-0000-000063020000}"/>
    <cellStyle name="Примечание 2 12 2" xfId="2022" xr:uid="{084E793A-792F-462A-8AAA-6B9AB4152E91}"/>
    <cellStyle name="Примечание 2 12 2 2" xfId="4286" xr:uid="{CC57CBD3-69B3-4E33-A2A7-5791A41F990D}"/>
    <cellStyle name="Примечание 2 12 3" xfId="1248" xr:uid="{6F0FCF90-2BF8-485B-9495-101DDE15093A}"/>
    <cellStyle name="Примечание 2 12 3 2" xfId="3519" xr:uid="{6635F524-243C-43D2-8777-8FE01FB21766}"/>
    <cellStyle name="Примечание 2 12 4" xfId="2935" xr:uid="{DFA3C41E-7FF3-45A0-8ACA-19E697F7E504}"/>
    <cellStyle name="Примечание 2 13" xfId="684" xr:uid="{00000000-0005-0000-0000-000064020000}"/>
    <cellStyle name="Примечание 2 13 2" xfId="2047" xr:uid="{AA65F2D0-4853-4F3D-B91A-671F9D21E34F}"/>
    <cellStyle name="Примечание 2 13 2 2" xfId="4311" xr:uid="{52C30694-6558-44C6-A123-83A0EC087CC3}"/>
    <cellStyle name="Примечание 2 13 3" xfId="1273" xr:uid="{601DCC44-FC1E-48BB-8AE7-A413D142F95C}"/>
    <cellStyle name="Примечание 2 13 3 2" xfId="3544" xr:uid="{7D6232B3-66A2-46EF-BE5E-87956EAD8588}"/>
    <cellStyle name="Примечание 2 13 4" xfId="2960" xr:uid="{65362E8B-2DA0-4B29-86D1-3FE88A961443}"/>
    <cellStyle name="Примечание 2 14" xfId="1354" xr:uid="{EAC814CD-05CE-4387-8DD3-728BF5C19310}"/>
    <cellStyle name="Примечание 2 14 2" xfId="3620" xr:uid="{9739B7EB-4D6C-4B80-A1C2-B58505436746}"/>
    <cellStyle name="Примечание 2 15" xfId="2342" xr:uid="{8A354831-05C8-4D9D-9FDC-C7DEBB9F6524}"/>
    <cellStyle name="Примечание 2 15 2" xfId="4600" xr:uid="{98F8E4A4-A0FB-47E1-9E19-E07ED204E4C4}"/>
    <cellStyle name="Примечание 2 16" xfId="2400" xr:uid="{D2809887-AB60-480E-A28E-0B382C4086B5}"/>
    <cellStyle name="Примечание 2 2" xfId="144" xr:uid="{00000000-0005-0000-0000-000065020000}"/>
    <cellStyle name="Примечание 2 2 10" xfId="651" xr:uid="{00000000-0005-0000-0000-000066020000}"/>
    <cellStyle name="Примечание 2 2 10 2" xfId="2014" xr:uid="{BBB751B3-BB16-4D31-B9C3-6B8DCC9B70EF}"/>
    <cellStyle name="Примечание 2 2 10 2 2" xfId="4278" xr:uid="{B4259487-1981-4FDC-88C1-F3FBF1EA53BE}"/>
    <cellStyle name="Примечание 2 2 10 3" xfId="1240" xr:uid="{EA1F76F1-9FFD-4924-985F-CEC3E2E05F94}"/>
    <cellStyle name="Примечание 2 2 10 3 2" xfId="3511" xr:uid="{ED632DCB-6694-47B9-B1BA-7EA2113B4550}"/>
    <cellStyle name="Примечание 2 2 10 4" xfId="2927" xr:uid="{806EA1A8-B7B4-453B-9056-CE3ED2739541}"/>
    <cellStyle name="Примечание 2 2 11" xfId="680" xr:uid="{00000000-0005-0000-0000-000067020000}"/>
    <cellStyle name="Примечание 2 2 11 2" xfId="2043" xr:uid="{D2AEA401-0725-4A01-9148-5A0F41C0CFBE}"/>
    <cellStyle name="Примечание 2 2 11 2 2" xfId="4307" xr:uid="{DCBCE857-C9AD-47B9-AA23-883657EC335C}"/>
    <cellStyle name="Примечание 2 2 11 3" xfId="1269" xr:uid="{27F93EC0-B566-4DF9-8129-374AB1F5AD95}"/>
    <cellStyle name="Примечание 2 2 11 3 2" xfId="3540" xr:uid="{F6EC27FF-1F37-464A-98D8-DEFB28E62412}"/>
    <cellStyle name="Примечание 2 2 11 4" xfId="2956" xr:uid="{7260FE05-182B-4343-9D4E-3F841A9B06F8}"/>
    <cellStyle name="Примечание 2 2 12" xfId="719" xr:uid="{00000000-0005-0000-0000-000068020000}"/>
    <cellStyle name="Примечание 2 2 12 2" xfId="2082" xr:uid="{4512F96F-1462-4B3C-AEE7-152F3AB4F2D9}"/>
    <cellStyle name="Примечание 2 2 12 2 2" xfId="4346" xr:uid="{959F7F23-D836-4683-8191-38662222A6F2}"/>
    <cellStyle name="Примечание 2 2 12 3" xfId="1308" xr:uid="{67557C25-EF38-46C1-BBC4-05260F2FAC41}"/>
    <cellStyle name="Примечание 2 2 12 3 2" xfId="3579" xr:uid="{ACFA1ABC-0BB3-44E2-9AC5-DD10B1EECA76}"/>
    <cellStyle name="Примечание 2 2 12 4" xfId="2995" xr:uid="{7B37DAD0-20A4-4DDF-88EC-51EC469673DF}"/>
    <cellStyle name="Примечание 2 2 13" xfId="1325" xr:uid="{81DEF7F2-E86C-4BCA-B68D-DDA0B9796EF1}"/>
    <cellStyle name="Примечание 2 2 13 2" xfId="3594" xr:uid="{51C55B64-F389-4E80-A06D-B2EC00078B8C}"/>
    <cellStyle name="Примечание 2 2 14" xfId="2266" xr:uid="{991E9FD2-4CBB-4718-83F6-782666E1C40E}"/>
    <cellStyle name="Примечание 2 2 14 2" xfId="4526" xr:uid="{191E5C10-6CFD-45C7-8F4B-A71A5FFC57C7}"/>
    <cellStyle name="Примечание 2 2 15" xfId="2410" xr:uid="{BE0708EA-C3C9-4964-A3EC-0634352A923A}"/>
    <cellStyle name="Примечание 2 2 2" xfId="174" xr:uid="{00000000-0005-0000-0000-000069020000}"/>
    <cellStyle name="Примечание 2 2 2 10" xfId="2209" xr:uid="{4D191209-0BFB-47E6-B662-2A98EBF37D10}"/>
    <cellStyle name="Примечание 2 2 2 10 2" xfId="4470" xr:uid="{62372C94-ABF8-4626-B16F-E00881104A9C}"/>
    <cellStyle name="Примечание 2 2 2 11" xfId="2440" xr:uid="{32D03F24-B97C-4EAB-9A7D-7EDCF18079AF}"/>
    <cellStyle name="Примечание 2 2 2 2" xfId="249" xr:uid="{00000000-0005-0000-0000-00006A020000}"/>
    <cellStyle name="Примечание 2 2 2 2 2" xfId="1443" xr:uid="{93736336-EFF4-4CB1-838B-8EFEB2499A20}"/>
    <cellStyle name="Примечание 2 2 2 2 2 2" xfId="3707" xr:uid="{A0B30363-9AD7-426A-B3D1-B31F92023356}"/>
    <cellStyle name="Примечание 2 2 2 2 3" xfId="1656" xr:uid="{73255A82-5924-498E-B7C0-E560F21FF6A2}"/>
    <cellStyle name="Примечание 2 2 2 2 3 2" xfId="3920" xr:uid="{582C2716-B201-49F2-B86B-1B1716BCA4C3}"/>
    <cellStyle name="Примечание 2 2 2 2 4" xfId="838" xr:uid="{57D52435-1AF4-4CC3-BECD-DBDCC479A91D}"/>
    <cellStyle name="Примечание 2 2 2 2 4 2" xfId="3109" xr:uid="{32B448C3-4071-4920-8A2B-F77663D236C0}"/>
    <cellStyle name="Примечание 2 2 2 2 5" xfId="2226" xr:uid="{36F0301F-862F-446D-BB9F-96DEC263F3AD}"/>
    <cellStyle name="Примечание 2 2 2 2 5 2" xfId="4487" xr:uid="{BA3B6983-2E7B-4B03-95F5-F2ADF4F0D203}"/>
    <cellStyle name="Примечание 2 2 2 2 6" xfId="2525" xr:uid="{61377998-07DB-4852-9E2A-13D9C8FEBC44}"/>
    <cellStyle name="Примечание 2 2 2 3" xfId="329" xr:uid="{00000000-0005-0000-0000-00006B020000}"/>
    <cellStyle name="Примечание 2 2 2 3 2" xfId="1519" xr:uid="{47648135-952C-45F3-8369-A07D3EC11CD4}"/>
    <cellStyle name="Примечание 2 2 2 3 2 2" xfId="3783" xr:uid="{E85DB100-C78A-4F48-8CC2-1AA191B6D8B7}"/>
    <cellStyle name="Примечание 2 2 2 3 3" xfId="1692" xr:uid="{993C4A5C-9AEA-400F-B100-4C57D965C11E}"/>
    <cellStyle name="Примечание 2 2 2 3 3 2" xfId="3956" xr:uid="{FF412508-C6DC-49F0-8CB1-DCCB8598C873}"/>
    <cellStyle name="Примечание 2 2 2 3 4" xfId="918" xr:uid="{6208DEC6-8395-46D5-B052-E508096EE176}"/>
    <cellStyle name="Примечание 2 2 2 3 4 2" xfId="3189" xr:uid="{125AA9B2-629E-42D6-8DD7-D4E113E2D40D}"/>
    <cellStyle name="Примечание 2 2 2 3 5" xfId="2174" xr:uid="{BD53972C-1D9E-4E23-9CE2-42F6382AEEBC}"/>
    <cellStyle name="Примечание 2 2 2 3 5 2" xfId="4437" xr:uid="{1B02B85F-88DD-4019-8433-6363277B4BEA}"/>
    <cellStyle name="Примечание 2 2 2 3 6" xfId="2600" xr:uid="{50B3D43E-DCBD-4BC9-B808-19623B23E7FD}"/>
    <cellStyle name="Примечание 2 2 2 4" xfId="409" xr:uid="{00000000-0005-0000-0000-00006C020000}"/>
    <cellStyle name="Примечание 2 2 2 4 2" xfId="1772" xr:uid="{31B13123-BA10-42FB-BD02-59DA780DABD5}"/>
    <cellStyle name="Примечание 2 2 2 4 2 2" xfId="4036" xr:uid="{40E840BA-70F1-43B6-B3B2-F61D34CD47DC}"/>
    <cellStyle name="Примечание 2 2 2 4 3" xfId="998" xr:uid="{D4EE1963-D405-4F80-BC69-CBF750DAB82C}"/>
    <cellStyle name="Примечание 2 2 2 4 3 2" xfId="3269" xr:uid="{81FD7EE3-3BA8-4860-8D3B-B43B973C4C1C}"/>
    <cellStyle name="Примечание 2 2 2 4 4" xfId="2685" xr:uid="{1251A372-5080-42D8-93A0-33AEDD017C32}"/>
    <cellStyle name="Примечание 2 2 2 5" xfId="530" xr:uid="{00000000-0005-0000-0000-00006D020000}"/>
    <cellStyle name="Примечание 2 2 2 5 2" xfId="1893" xr:uid="{6F44AAC3-48AA-4709-96BC-50E2CF77F2F7}"/>
    <cellStyle name="Примечание 2 2 2 5 2 2" xfId="4157" xr:uid="{A92E6DAB-0C27-4C48-A6F0-9839A4E4F26D}"/>
    <cellStyle name="Примечание 2 2 2 5 3" xfId="1119" xr:uid="{E530ED46-9110-4536-8EF9-BCD08E4E61AB}"/>
    <cellStyle name="Примечание 2 2 2 5 3 2" xfId="3390" xr:uid="{19C8AA52-7BFC-4EDF-8FE2-A99444696C66}"/>
    <cellStyle name="Примечание 2 2 2 5 4" xfId="2806" xr:uid="{97751594-557D-4309-8703-C40F15392929}"/>
    <cellStyle name="Примечание 2 2 2 6" xfId="606" xr:uid="{00000000-0005-0000-0000-00006E020000}"/>
    <cellStyle name="Примечание 2 2 2 6 2" xfId="1969" xr:uid="{559C00A8-FD91-436E-BF4A-03A70B9F0C5B}"/>
    <cellStyle name="Примечание 2 2 2 6 2 2" xfId="4233" xr:uid="{7CF8A0B6-2D68-4CE2-956D-9CA7CB23BC16}"/>
    <cellStyle name="Примечание 2 2 2 6 3" xfId="1195" xr:uid="{1B37EE21-AFE3-42C6-8CC1-408492C4E202}"/>
    <cellStyle name="Примечание 2 2 2 6 3 2" xfId="3466" xr:uid="{B9F7317D-3B07-425C-AFE0-EFCD35F07D98}"/>
    <cellStyle name="Примечание 2 2 2 6 4" xfId="2882" xr:uid="{CCD3C093-C378-4A88-8F1C-82154770E984}"/>
    <cellStyle name="Примечание 2 2 2 7" xfId="466" xr:uid="{00000000-0005-0000-0000-00006F020000}"/>
    <cellStyle name="Примечание 2 2 2 7 2" xfId="1829" xr:uid="{5AEE0510-90D8-442D-B73E-FDCA49BBB22F}"/>
    <cellStyle name="Примечание 2 2 2 7 2 2" xfId="4093" xr:uid="{A2F67F13-A015-4EEA-927A-E3F93233DDA0}"/>
    <cellStyle name="Примечание 2 2 2 7 3" xfId="1055" xr:uid="{472A0655-B26D-44A9-B675-E1C5C5395C07}"/>
    <cellStyle name="Примечание 2 2 2 7 3 2" xfId="3326" xr:uid="{4D7AA93F-CC04-4CCD-8F7D-EFFB5A4B05D8}"/>
    <cellStyle name="Примечание 2 2 2 7 4" xfId="2742" xr:uid="{C33CB869-00F1-48CF-9655-452EDB41988E}"/>
    <cellStyle name="Примечание 2 2 2 8" xfId="749" xr:uid="{00000000-0005-0000-0000-000070020000}"/>
    <cellStyle name="Примечание 2 2 2 8 2" xfId="2112" xr:uid="{8B99BACD-E2E8-4178-A2A7-E7CD21EF1203}"/>
    <cellStyle name="Примечание 2 2 2 8 2 2" xfId="4376" xr:uid="{27CC670C-C3CF-4C3E-8694-D27DCE1A0AAB}"/>
    <cellStyle name="Примечание 2 2 2 8 3" xfId="3025" xr:uid="{4113B970-D62F-4896-B4B3-0E1D63077605}"/>
    <cellStyle name="Примечание 2 2 2 9" xfId="1666" xr:uid="{77B642C2-0634-4F09-8B95-8ABE5C170DC4}"/>
    <cellStyle name="Примечание 2 2 2 9 2" xfId="3930" xr:uid="{FFB7950E-C17C-437A-AA1D-B8C7BB241ABD}"/>
    <cellStyle name="Примечание 2 2 3" xfId="189" xr:uid="{00000000-0005-0000-0000-000071020000}"/>
    <cellStyle name="Примечание 2 2 3 10" xfId="2199" xr:uid="{E91F4381-BFA8-4A69-8B77-6F0AD6744AAB}"/>
    <cellStyle name="Примечание 2 2 3 10 2" xfId="4460" xr:uid="{F6B1CF7C-A79A-4933-8F12-D4FB95C0B83F}"/>
    <cellStyle name="Примечание 2 2 3 11" xfId="2455" xr:uid="{0E01BA1F-E791-4F5F-962C-EE3D088B6108}"/>
    <cellStyle name="Примечание 2 2 3 2" xfId="264" xr:uid="{00000000-0005-0000-0000-000072020000}"/>
    <cellStyle name="Примечание 2 2 3 2 2" xfId="1458" xr:uid="{B9A5D413-47DF-4CFD-97F0-66D6FAD3C0BB}"/>
    <cellStyle name="Примечание 2 2 3 2 2 2" xfId="3722" xr:uid="{707D9028-266C-4549-8A79-57A4C4EBD6CF}"/>
    <cellStyle name="Примечание 2 2 3 2 3" xfId="1350" xr:uid="{8F8C5D01-BCAF-4486-937B-0ED5CDC3B2C9}"/>
    <cellStyle name="Примечание 2 2 3 2 3 2" xfId="3616" xr:uid="{1A6B2A1A-BD23-457C-B9C3-A4046A213B32}"/>
    <cellStyle name="Примечание 2 2 3 2 4" xfId="853" xr:uid="{66B8D2E2-E7FD-4F03-B4B6-7783B3DED632}"/>
    <cellStyle name="Примечание 2 2 3 2 4 2" xfId="3124" xr:uid="{2ABEC85B-C1AB-4618-B2D6-D5BBE6EF7BA8}"/>
    <cellStyle name="Примечание 2 2 3 2 5" xfId="2269" xr:uid="{6E84F2EC-BEB2-4E53-9958-EF4C8C7831DA}"/>
    <cellStyle name="Примечание 2 2 3 2 5 2" xfId="4528" xr:uid="{AEE1F954-8D2E-44EA-BF62-74E0A1562527}"/>
    <cellStyle name="Примечание 2 2 3 2 6" xfId="2540" xr:uid="{3EBEF88C-61CA-44EE-A8BE-36FCF6A3D2B1}"/>
    <cellStyle name="Примечание 2 2 3 3" xfId="344" xr:uid="{00000000-0005-0000-0000-000073020000}"/>
    <cellStyle name="Примечание 2 2 3 3 2" xfId="1534" xr:uid="{B0A53446-F3F2-49EC-8FBA-B2307570F35A}"/>
    <cellStyle name="Примечание 2 2 3 3 2 2" xfId="3798" xr:uid="{2982C317-343B-4BB5-8BA5-06779F306506}"/>
    <cellStyle name="Примечание 2 2 3 3 3" xfId="1707" xr:uid="{ABF0A444-28B3-40AE-BB00-6DC298DB1DC1}"/>
    <cellStyle name="Примечание 2 2 3 3 3 2" xfId="3971" xr:uid="{48F5E78A-C19B-4746-B603-ABC6ACD740B0}"/>
    <cellStyle name="Примечание 2 2 3 3 4" xfId="933" xr:uid="{2F514A5E-10A2-4159-BDA9-9DD00169E594}"/>
    <cellStyle name="Примечание 2 2 3 3 4 2" xfId="3204" xr:uid="{D2669CF2-820E-422F-A9E8-80F045A5B45B}"/>
    <cellStyle name="Примечание 2 2 3 3 5" xfId="2160" xr:uid="{59FCDD4D-4D7E-4049-8313-D07A4E821565}"/>
    <cellStyle name="Примечание 2 2 3 3 5 2" xfId="4423" xr:uid="{29EA1C7C-A963-4454-8870-09A7950A2823}"/>
    <cellStyle name="Примечание 2 2 3 3 6" xfId="2615" xr:uid="{239BA5D6-A92F-478B-975A-E46CB446C560}"/>
    <cellStyle name="Примечание 2 2 3 4" xfId="424" xr:uid="{00000000-0005-0000-0000-000074020000}"/>
    <cellStyle name="Примечание 2 2 3 4 2" xfId="1787" xr:uid="{8B0C194C-FE2C-4FD2-B416-DBA8ABE0366D}"/>
    <cellStyle name="Примечание 2 2 3 4 2 2" xfId="4051" xr:uid="{266518B3-90A4-4E4B-A157-08F0A7F7BBCC}"/>
    <cellStyle name="Примечание 2 2 3 4 3" xfId="1013" xr:uid="{55D09569-19FC-4428-BD06-F78F6D4F9E47}"/>
    <cellStyle name="Примечание 2 2 3 4 3 2" xfId="3284" xr:uid="{6D0947C2-569B-4A36-B28C-F89E5306EF30}"/>
    <cellStyle name="Примечание 2 2 3 4 4" xfId="2700" xr:uid="{320C4799-8848-4CA6-8F8A-97058BB2D5E5}"/>
    <cellStyle name="Примечание 2 2 3 5" xfId="545" xr:uid="{00000000-0005-0000-0000-000075020000}"/>
    <cellStyle name="Примечание 2 2 3 5 2" xfId="1908" xr:uid="{AA709C82-F1CE-4B40-A772-9FFAAC493000}"/>
    <cellStyle name="Примечание 2 2 3 5 2 2" xfId="4172" xr:uid="{CC0400F8-81CA-4714-8A1F-9CD686906417}"/>
    <cellStyle name="Примечание 2 2 3 5 3" xfId="1134" xr:uid="{BC5B0157-FED0-4CD8-B0E7-4778032AA987}"/>
    <cellStyle name="Примечание 2 2 3 5 3 2" xfId="3405" xr:uid="{0328EBB0-AE8E-47D9-9D7B-C0F503133E96}"/>
    <cellStyle name="Примечание 2 2 3 5 4" xfId="2821" xr:uid="{6CE8B963-0030-41D0-AD46-85E63C0AE590}"/>
    <cellStyle name="Примечание 2 2 3 6" xfId="621" xr:uid="{00000000-0005-0000-0000-000076020000}"/>
    <cellStyle name="Примечание 2 2 3 6 2" xfId="1984" xr:uid="{A8E1B0E7-A515-4F06-B30C-DF5F521C58E8}"/>
    <cellStyle name="Примечание 2 2 3 6 2 2" xfId="4248" xr:uid="{DE78DDD7-71A7-4B0E-B9E1-037B51419D01}"/>
    <cellStyle name="Примечание 2 2 3 6 3" xfId="1210" xr:uid="{C7FDA1E6-04CD-40D6-B299-FC3CBF1907A2}"/>
    <cellStyle name="Примечание 2 2 3 6 3 2" xfId="3481" xr:uid="{5E932C62-905E-4D05-8D25-B568B4704386}"/>
    <cellStyle name="Примечание 2 2 3 6 4" xfId="2897" xr:uid="{62921BE4-F119-4148-BC00-4AE2CFB06E70}"/>
    <cellStyle name="Примечание 2 2 3 7" xfId="454" xr:uid="{00000000-0005-0000-0000-000077020000}"/>
    <cellStyle name="Примечание 2 2 3 7 2" xfId="1817" xr:uid="{2262D4E1-8EDB-4B05-9062-359EC32CE158}"/>
    <cellStyle name="Примечание 2 2 3 7 2 2" xfId="4081" xr:uid="{E249AA57-7FF1-41C5-93D4-194E026D60BD}"/>
    <cellStyle name="Примечание 2 2 3 7 3" xfId="1043" xr:uid="{97CFA620-D704-40BD-BE57-F36E2402B4E2}"/>
    <cellStyle name="Примечание 2 2 3 7 3 2" xfId="3314" xr:uid="{93230203-6A6C-43C5-A051-D1914E34CA04}"/>
    <cellStyle name="Примечание 2 2 3 7 4" xfId="2730" xr:uid="{73FE7116-78FC-421F-969B-4CF4341613CF}"/>
    <cellStyle name="Примечание 2 2 3 8" xfId="764" xr:uid="{00000000-0005-0000-0000-000078020000}"/>
    <cellStyle name="Примечание 2 2 3 8 2" xfId="2127" xr:uid="{DF2EE67D-935B-4F06-8480-03762B0511E3}"/>
    <cellStyle name="Примечание 2 2 3 8 2 2" xfId="4391" xr:uid="{71DEA000-DC23-4424-A4F0-E0D766AA2FB3}"/>
    <cellStyle name="Примечание 2 2 3 8 3" xfId="3040" xr:uid="{6BD43F1C-456B-4566-B043-9F114FFD1B26}"/>
    <cellStyle name="Примечание 2 2 3 9" xfId="1556" xr:uid="{982497C6-59B0-4BEA-9603-D9413B6D8B25}"/>
    <cellStyle name="Примечание 2 2 3 9 2" xfId="3820" xr:uid="{D4C77EF8-AFF3-470A-A7FD-E29356934AC6}"/>
    <cellStyle name="Примечание 2 2 4" xfId="204" xr:uid="{00000000-0005-0000-0000-000079020000}"/>
    <cellStyle name="Примечание 2 2 4 10" xfId="2219" xr:uid="{9E356795-69C6-4A7D-9A94-79CDF54C7F1E}"/>
    <cellStyle name="Примечание 2 2 4 10 2" xfId="4480" xr:uid="{B7A905B6-D965-462A-ACD9-F3E25327381A}"/>
    <cellStyle name="Примечание 2 2 4 11" xfId="2470" xr:uid="{ABA4A87F-6DD9-45D8-A903-FA853396D61B}"/>
    <cellStyle name="Примечание 2 2 4 2" xfId="279" xr:uid="{00000000-0005-0000-0000-00007A020000}"/>
    <cellStyle name="Примечание 2 2 4 2 2" xfId="1473" xr:uid="{2BD6A513-B4F5-4F86-9D83-A501373F6DEB}"/>
    <cellStyle name="Примечание 2 2 4 2 2 2" xfId="3737" xr:uid="{2F0E3F61-E5D4-4D58-B92E-0F18015CD3B1}"/>
    <cellStyle name="Примечание 2 2 4 2 3" xfId="1388" xr:uid="{7DC44985-6F07-452C-96AF-9FFC7D6F4AB8}"/>
    <cellStyle name="Примечание 2 2 4 2 3 2" xfId="3654" xr:uid="{F25FE228-9ADA-4E41-81DE-42CC474CFAAE}"/>
    <cellStyle name="Примечание 2 2 4 2 4" xfId="868" xr:uid="{D5E2F37B-31B2-42F6-B8B2-0401C9C4E243}"/>
    <cellStyle name="Примечание 2 2 4 2 4 2" xfId="3139" xr:uid="{C56AA6CA-59D5-4A99-A4A3-0B1C472FC41A}"/>
    <cellStyle name="Примечание 2 2 4 2 5" xfId="2312" xr:uid="{7FB2AC5A-21EA-427C-82F9-FE2800EFEDA0}"/>
    <cellStyle name="Примечание 2 2 4 2 5 2" xfId="4570" xr:uid="{1D64E142-C929-47A9-AC16-B9B1CC0BC7F1}"/>
    <cellStyle name="Примечание 2 2 4 2 6" xfId="2555" xr:uid="{2F8B7251-ACB1-4C23-B80F-E1B0DE295715}"/>
    <cellStyle name="Примечание 2 2 4 3" xfId="359" xr:uid="{00000000-0005-0000-0000-00007B020000}"/>
    <cellStyle name="Примечание 2 2 4 3 2" xfId="1549" xr:uid="{64E898E8-B07D-4C33-A4B5-3F143D209046}"/>
    <cellStyle name="Примечание 2 2 4 3 2 2" xfId="3813" xr:uid="{4DFC21FB-36D6-4EF2-B19C-393F49CEC945}"/>
    <cellStyle name="Примечание 2 2 4 3 3" xfId="1722" xr:uid="{50CDA3E4-D1D8-4A2E-9EDB-B8A38FB47B14}"/>
    <cellStyle name="Примечание 2 2 4 3 3 2" xfId="3986" xr:uid="{0D0165D7-5B81-410D-AB4C-DF21F21E91E9}"/>
    <cellStyle name="Примечание 2 2 4 3 4" xfId="948" xr:uid="{02C802E8-4FAB-4D67-8769-85AA8F841CE2}"/>
    <cellStyle name="Примечание 2 2 4 3 4 2" xfId="3219" xr:uid="{82F40DC8-E58D-4F5D-B9B7-D3BBC3949D32}"/>
    <cellStyle name="Примечание 2 2 4 3 5" xfId="2391" xr:uid="{BDFAE68C-ABE0-4562-871F-61A23D4FE5ED}"/>
    <cellStyle name="Примечание 2 2 4 3 5 2" xfId="4649" xr:uid="{1B1DCE4C-8500-4CB0-B228-23688886800B}"/>
    <cellStyle name="Примечание 2 2 4 3 6" xfId="2630" xr:uid="{7A3448DB-DFD1-47A1-9B85-EDBAC3D93FF0}"/>
    <cellStyle name="Примечание 2 2 4 4" xfId="439" xr:uid="{00000000-0005-0000-0000-00007C020000}"/>
    <cellStyle name="Примечание 2 2 4 4 2" xfId="1802" xr:uid="{26D8A7CF-5E24-4238-BFA9-FB0B63C5C940}"/>
    <cellStyle name="Примечание 2 2 4 4 2 2" xfId="4066" xr:uid="{4C38570E-F20F-4401-997C-26936A8E00BD}"/>
    <cellStyle name="Примечание 2 2 4 4 3" xfId="1028" xr:uid="{92ABDB5E-E284-4018-8240-D0B0469706CD}"/>
    <cellStyle name="Примечание 2 2 4 4 3 2" xfId="3299" xr:uid="{28354BB5-8022-4CA2-8D48-7CB5C6A437C6}"/>
    <cellStyle name="Примечание 2 2 4 4 4" xfId="2715" xr:uid="{54A11909-8A5B-44A3-9FC1-9A7D0007E48A}"/>
    <cellStyle name="Примечание 2 2 4 5" xfId="560" xr:uid="{00000000-0005-0000-0000-00007D020000}"/>
    <cellStyle name="Примечание 2 2 4 5 2" xfId="1923" xr:uid="{B66C2B2B-D853-44A4-8CB4-3ECD475C4835}"/>
    <cellStyle name="Примечание 2 2 4 5 2 2" xfId="4187" xr:uid="{082F39D4-1A15-4EDD-87CB-742388EC23D9}"/>
    <cellStyle name="Примечание 2 2 4 5 3" xfId="1149" xr:uid="{81EF6E72-826F-494F-AC92-6DBD1525D5F0}"/>
    <cellStyle name="Примечание 2 2 4 5 3 2" xfId="3420" xr:uid="{C008342D-C288-4C36-BDEB-ABDAC1BC580B}"/>
    <cellStyle name="Примечание 2 2 4 5 4" xfId="2836" xr:uid="{FCB9A287-D5C6-487B-874A-D5DBCF708BE7}"/>
    <cellStyle name="Примечание 2 2 4 6" xfId="636" xr:uid="{00000000-0005-0000-0000-00007E020000}"/>
    <cellStyle name="Примечание 2 2 4 6 2" xfId="1999" xr:uid="{496D0B0C-B4A0-4E78-8398-A8D0853CB5DC}"/>
    <cellStyle name="Примечание 2 2 4 6 2 2" xfId="4263" xr:uid="{7B8614D2-0F00-4F79-9FC4-D8EEA2A1C403}"/>
    <cellStyle name="Примечание 2 2 4 6 3" xfId="1225" xr:uid="{71D7DFB0-5397-469C-B4E1-0D6EAA6A6A0E}"/>
    <cellStyle name="Примечание 2 2 4 6 3 2" xfId="3496" xr:uid="{9C17AA0C-9879-4E8C-8F89-725DC63270E3}"/>
    <cellStyle name="Примечание 2 2 4 6 4" xfId="2912" xr:uid="{F10342A0-8719-4060-A368-1AA6043D2A86}"/>
    <cellStyle name="Примечание 2 2 4 7" xfId="704" xr:uid="{00000000-0005-0000-0000-00007F020000}"/>
    <cellStyle name="Примечание 2 2 4 7 2" xfId="2067" xr:uid="{00CFD806-8EA7-4B9A-B56B-48E7E28BB37A}"/>
    <cellStyle name="Примечание 2 2 4 7 2 2" xfId="4331" xr:uid="{AF8CA1F2-77DA-4FD7-90B3-D2F34963CA6F}"/>
    <cellStyle name="Примечание 2 2 4 7 3" xfId="1293" xr:uid="{6C3D305D-931E-49BD-AB2A-91895797F4AB}"/>
    <cellStyle name="Примечание 2 2 4 7 3 2" xfId="3564" xr:uid="{8E33F71D-3B77-4686-803F-6DC040E53BAE}"/>
    <cellStyle name="Примечание 2 2 4 7 4" xfId="2980" xr:uid="{5647CC11-A127-4303-8AF3-D448D58C2E6B}"/>
    <cellStyle name="Примечание 2 2 4 8" xfId="779" xr:uid="{00000000-0005-0000-0000-000080020000}"/>
    <cellStyle name="Примечание 2 2 4 8 2" xfId="2142" xr:uid="{55FB90CD-A8B3-413B-9530-405AE695C017}"/>
    <cellStyle name="Примечание 2 2 4 8 2 2" xfId="4406" xr:uid="{E899ADB3-2956-445F-B97F-D3638BE83CEE}"/>
    <cellStyle name="Примечание 2 2 4 8 3" xfId="3055" xr:uid="{DECB69EE-6C29-403F-9C89-D42C8C69391A}"/>
    <cellStyle name="Примечание 2 2 4 9" xfId="1648" xr:uid="{A3CDE2E1-5C4A-4C07-AA1E-F3D4C5B87FC4}"/>
    <cellStyle name="Примечание 2 2 4 9 2" xfId="3912" xr:uid="{8CF6A2F0-E505-4DE4-B009-6040F29F16A2}"/>
    <cellStyle name="Примечание 2 2 5" xfId="219" xr:uid="{00000000-0005-0000-0000-000081020000}"/>
    <cellStyle name="Примечание 2 2 5 2" xfId="1413" xr:uid="{73B5E212-96A5-4688-B1D2-994C0FF33C14}"/>
    <cellStyle name="Примечание 2 2 5 2 2" xfId="3677" xr:uid="{0639FB63-DAA9-4027-B461-C2E8B4FF8D0C}"/>
    <cellStyle name="Примечание 2 2 5 3" xfId="1353" xr:uid="{E5588CCF-D664-48D1-AD00-E867B8432A09}"/>
    <cellStyle name="Примечание 2 2 5 3 2" xfId="3619" xr:uid="{1F00DB83-CC52-4CD7-ABC2-02162B342EC9}"/>
    <cellStyle name="Примечание 2 2 5 4" xfId="808" xr:uid="{7D849A60-E41A-401F-ACBD-66DAB492C282}"/>
    <cellStyle name="Примечание 2 2 5 4 2" xfId="3079" xr:uid="{3C037A08-F163-4323-859F-A14CA94E6700}"/>
    <cellStyle name="Примечание 2 2 5 5" xfId="2246" xr:uid="{F561A677-FA6B-4EDF-9D41-9E8C015AA4EE}"/>
    <cellStyle name="Примечание 2 2 5 5 2" xfId="4507" xr:uid="{A3166C24-8E34-4061-8C3C-6D4B2E2C13CA}"/>
    <cellStyle name="Примечание 2 2 5 6" xfId="2495" xr:uid="{874AD1B2-AF3B-49A2-B5E2-FF91EA61F9D6}"/>
    <cellStyle name="Примечание 2 2 6" xfId="299" xr:uid="{00000000-0005-0000-0000-000082020000}"/>
    <cellStyle name="Примечание 2 2 6 2" xfId="1489" xr:uid="{BCDA4089-531B-4F3B-8905-813AD00285C5}"/>
    <cellStyle name="Примечание 2 2 6 2 2" xfId="3753" xr:uid="{63F26758-59A6-4791-BB46-6ED2B4FE3CB0}"/>
    <cellStyle name="Примечание 2 2 6 3" xfId="1347" xr:uid="{421813F1-54B6-4C57-8A03-ADB09CAE8E76}"/>
    <cellStyle name="Примечание 2 2 6 3 2" xfId="3614" xr:uid="{349F24AF-3314-4E60-89E7-BC749E30B0B6}"/>
    <cellStyle name="Примечание 2 2 6 4" xfId="888" xr:uid="{5E1F6C8F-6B0D-4887-B8D2-0795299038BF}"/>
    <cellStyle name="Примечание 2 2 6 4 2" xfId="3159" xr:uid="{65FBD2D2-537E-40DD-8E60-AEC22477C6A7}"/>
    <cellStyle name="Примечание 2 2 6 5" xfId="2358" xr:uid="{DA09FDC2-5519-4297-B26E-915EC005F877}"/>
    <cellStyle name="Примечание 2 2 6 5 2" xfId="4616" xr:uid="{5745B395-002C-4CD4-81EF-E19572E1EBE8}"/>
    <cellStyle name="Примечание 2 2 6 6" xfId="2570" xr:uid="{359D23B3-3FC3-4F18-A6A6-A4F7E87FD332}"/>
    <cellStyle name="Примечание 2 2 7" xfId="379" xr:uid="{00000000-0005-0000-0000-000083020000}"/>
    <cellStyle name="Примечание 2 2 7 2" xfId="1742" xr:uid="{1A238C76-789B-49AC-897A-282FDBA0FCE0}"/>
    <cellStyle name="Примечание 2 2 7 2 2" xfId="4006" xr:uid="{E9AB38EA-D8B7-4017-A1D2-3117ED31CC1A}"/>
    <cellStyle name="Примечание 2 2 7 3" xfId="968" xr:uid="{38E30D64-5696-46AF-9DEB-2F69DDCE6428}"/>
    <cellStyle name="Примечание 2 2 7 3 2" xfId="3239" xr:uid="{A96EDE7B-310C-43B4-80B9-A937EDBDE8D7}"/>
    <cellStyle name="Примечание 2 2 7 4" xfId="2655" xr:uid="{656BD42B-D9D0-4011-ADCD-E183975C20BE}"/>
    <cellStyle name="Примечание 2 2 8" xfId="500" xr:uid="{00000000-0005-0000-0000-000084020000}"/>
    <cellStyle name="Примечание 2 2 8 2" xfId="1863" xr:uid="{07BA9100-C32E-4CE1-B392-8D486DE57CBE}"/>
    <cellStyle name="Примечание 2 2 8 2 2" xfId="4127" xr:uid="{75FD35FC-EF2E-40FA-9AAE-8A68359EE424}"/>
    <cellStyle name="Примечание 2 2 8 3" xfId="1089" xr:uid="{06A72DF3-2824-4927-9DC0-F6FA5C07B94A}"/>
    <cellStyle name="Примечание 2 2 8 3 2" xfId="3360" xr:uid="{F4984C75-7690-4566-A5D8-4E4312663FE5}"/>
    <cellStyle name="Примечание 2 2 8 4" xfId="2776" xr:uid="{E6F5E90B-0E63-442C-9303-42EECAAEAAC9}"/>
    <cellStyle name="Примечание 2 2 9" xfId="576" xr:uid="{00000000-0005-0000-0000-000085020000}"/>
    <cellStyle name="Примечание 2 2 9 2" xfId="1939" xr:uid="{4615AF93-FB48-4CA4-8AC5-499278C4E7DF}"/>
    <cellStyle name="Примечание 2 2 9 2 2" xfId="4203" xr:uid="{1C7C3725-D234-42F9-BECC-074E6CE42E9A}"/>
    <cellStyle name="Примечание 2 2 9 3" xfId="1165" xr:uid="{603D8177-0109-43D8-90C1-7D79344ACC3C}"/>
    <cellStyle name="Примечание 2 2 9 3 2" xfId="3436" xr:uid="{BF56111C-A54D-4CCD-9E77-2BAEC02727CB}"/>
    <cellStyle name="Примечание 2 2 9 4" xfId="2852" xr:uid="{7DD90BF1-CC2C-4053-A866-95A8CF6F7554}"/>
    <cellStyle name="Примечание 2 3" xfId="164" xr:uid="{00000000-0005-0000-0000-000086020000}"/>
    <cellStyle name="Примечание 2 3 10" xfId="2228" xr:uid="{228BCE3A-8042-4382-8E8C-4C3479A48727}"/>
    <cellStyle name="Примечание 2 3 10 2" xfId="4489" xr:uid="{32730463-DD4B-4D6C-B932-C623C0C4EE20}"/>
    <cellStyle name="Примечание 2 3 11" xfId="2430" xr:uid="{EE753A7E-7E3A-4B9C-AA7E-452193C3C961}"/>
    <cellStyle name="Примечание 2 3 2" xfId="239" xr:uid="{00000000-0005-0000-0000-000087020000}"/>
    <cellStyle name="Примечание 2 3 2 2" xfId="1433" xr:uid="{F4C00D88-0D50-487A-A457-1457F10A7B98}"/>
    <cellStyle name="Примечание 2 3 2 2 2" xfId="3697" xr:uid="{CF94E067-D239-48ED-81C6-2A381BB4A6C6}"/>
    <cellStyle name="Примечание 2 3 2 3" xfId="1601" xr:uid="{EF4E884A-E9DD-46B0-8B0A-7396B106FB5E}"/>
    <cellStyle name="Примечание 2 3 2 3 2" xfId="3865" xr:uid="{9BECC72A-39A4-45B7-A4D8-7F4B7CB195F7}"/>
    <cellStyle name="Примечание 2 3 2 4" xfId="828" xr:uid="{92794F46-A144-4FDF-BA88-BE60D90DEE97}"/>
    <cellStyle name="Примечание 2 3 2 4 2" xfId="3099" xr:uid="{689D8372-9DFB-4EE5-B647-223849A9B2F6}"/>
    <cellStyle name="Примечание 2 3 2 5" xfId="2334" xr:uid="{61FF8DF6-9918-432E-B1E3-A42711FE6C6C}"/>
    <cellStyle name="Примечание 2 3 2 5 2" xfId="4592" xr:uid="{6DC6E3DA-00E8-4D3B-8ABB-DEBE81D0AFD4}"/>
    <cellStyle name="Примечание 2 3 2 6" xfId="2515" xr:uid="{F2AC254A-BF2E-4894-B169-91C316547AAF}"/>
    <cellStyle name="Примечание 2 3 3" xfId="319" xr:uid="{00000000-0005-0000-0000-000088020000}"/>
    <cellStyle name="Примечание 2 3 3 2" xfId="1509" xr:uid="{EBB80158-F141-4C28-9459-2405572E4439}"/>
    <cellStyle name="Примечание 2 3 3 2 2" xfId="3773" xr:uid="{2810527D-5E38-472F-BD59-642B30AAA47D}"/>
    <cellStyle name="Примечание 2 3 3 3" xfId="1682" xr:uid="{DB69BF06-0F11-4055-AC44-2AB69F97DCD4}"/>
    <cellStyle name="Примечание 2 3 3 3 2" xfId="3946" xr:uid="{EF3450A2-41B8-474F-802A-1BF551B959C6}"/>
    <cellStyle name="Примечание 2 3 3 4" xfId="908" xr:uid="{1187717E-F031-42C4-95C6-622E32868249}"/>
    <cellStyle name="Примечание 2 3 3 4 2" xfId="3179" xr:uid="{917DD722-5691-4F28-84A4-2A9EC74D057C}"/>
    <cellStyle name="Примечание 2 3 3 5" xfId="2244" xr:uid="{FE73F9CD-D4B6-4893-8519-DADA9290A534}"/>
    <cellStyle name="Примечание 2 3 3 5 2" xfId="4505" xr:uid="{81E010F6-CC43-498A-B4CE-D8E83CA947F6}"/>
    <cellStyle name="Примечание 2 3 3 6" xfId="2590" xr:uid="{44929D9E-0377-4294-8B73-BEE8B3ED4CB6}"/>
    <cellStyle name="Примечание 2 3 4" xfId="399" xr:uid="{00000000-0005-0000-0000-000089020000}"/>
    <cellStyle name="Примечание 2 3 4 2" xfId="1762" xr:uid="{750DC093-58C7-474B-8186-23B6D67DD3A8}"/>
    <cellStyle name="Примечание 2 3 4 2 2" xfId="4026" xr:uid="{B0FD38EB-C294-46BE-9B0E-0B298944D1A8}"/>
    <cellStyle name="Примечание 2 3 4 3" xfId="988" xr:uid="{D20D8C0A-A781-4056-87F6-28FEC7648616}"/>
    <cellStyle name="Примечание 2 3 4 3 2" xfId="3259" xr:uid="{E9D2F6C2-DFDA-4BD1-88DD-7983FB437402}"/>
    <cellStyle name="Примечание 2 3 4 4" xfId="2675" xr:uid="{C4D98A34-049B-4DE8-86DC-A20BB821FEDB}"/>
    <cellStyle name="Примечание 2 3 5" xfId="520" xr:uid="{00000000-0005-0000-0000-00008A020000}"/>
    <cellStyle name="Примечание 2 3 5 2" xfId="1883" xr:uid="{E922C9F4-82B7-44A0-8F2D-78BAA8EBAFF4}"/>
    <cellStyle name="Примечание 2 3 5 2 2" xfId="4147" xr:uid="{A81D7DF1-54C9-4A87-B038-C5450DAAA32C}"/>
    <cellStyle name="Примечание 2 3 5 3" xfId="1109" xr:uid="{C59D5BB2-F03A-4A37-9E38-A35DB7383BB9}"/>
    <cellStyle name="Примечание 2 3 5 3 2" xfId="3380" xr:uid="{0A28C77C-00EE-49D3-9092-97A994A3A094}"/>
    <cellStyle name="Примечание 2 3 5 4" xfId="2796" xr:uid="{7798C68B-1B74-4D2F-B999-7757D63DCCB3}"/>
    <cellStyle name="Примечание 2 3 6" xfId="596" xr:uid="{00000000-0005-0000-0000-00008B020000}"/>
    <cellStyle name="Примечание 2 3 6 2" xfId="1959" xr:uid="{F753386F-5196-4EFA-AD54-F337EE765004}"/>
    <cellStyle name="Примечание 2 3 6 2 2" xfId="4223" xr:uid="{ED66D3D2-AA1C-4A4C-82B1-8F228FDFE9D8}"/>
    <cellStyle name="Примечание 2 3 6 3" xfId="1185" xr:uid="{AEFBE7F5-97AD-412A-9468-7BDB64562F99}"/>
    <cellStyle name="Примечание 2 3 6 3 2" xfId="3456" xr:uid="{EE818E64-2568-432F-8C92-74C76D3E7A4A}"/>
    <cellStyle name="Примечание 2 3 6 4" xfId="2872" xr:uid="{5C92822B-9CCE-4C3E-9D9F-810EE89378E2}"/>
    <cellStyle name="Примечание 2 3 7" xfId="490" xr:uid="{00000000-0005-0000-0000-00008C020000}"/>
    <cellStyle name="Примечание 2 3 7 2" xfId="1853" xr:uid="{D0140520-1B4B-4A8F-827B-43C0647C72F6}"/>
    <cellStyle name="Примечание 2 3 7 2 2" xfId="4117" xr:uid="{1CC95FA5-1FD4-475D-B040-9863924ED91D}"/>
    <cellStyle name="Примечание 2 3 7 3" xfId="1079" xr:uid="{46D27140-CD6F-4AD2-9918-BFCE44B797E0}"/>
    <cellStyle name="Примечание 2 3 7 3 2" xfId="3350" xr:uid="{2F726232-1AC7-46C2-AB5B-8738144100FE}"/>
    <cellStyle name="Примечание 2 3 7 4" xfId="2766" xr:uid="{3CC58E7B-C4C9-4A43-88CF-2A54F9CAA91D}"/>
    <cellStyle name="Примечание 2 3 8" xfId="739" xr:uid="{00000000-0005-0000-0000-00008D020000}"/>
    <cellStyle name="Примечание 2 3 8 2" xfId="2102" xr:uid="{B70FCB5E-35BB-46DB-A8DF-1B1CAAAB577F}"/>
    <cellStyle name="Примечание 2 3 8 2 2" xfId="4366" xr:uid="{A4CBF4CD-63A6-4131-B379-43364693F9D9}"/>
    <cellStyle name="Примечание 2 3 8 3" xfId="3015" xr:uid="{6ED5D7BA-99E7-4F79-9437-52B92DD5B2C8}"/>
    <cellStyle name="Примечание 2 3 9" xfId="1589" xr:uid="{0B8B9720-0A67-4A50-AF4C-2B33CDC48326}"/>
    <cellStyle name="Примечание 2 3 9 2" xfId="3853" xr:uid="{17C44A82-1293-40A4-8097-15C332EF08B2}"/>
    <cellStyle name="Примечание 2 4" xfId="155" xr:uid="{00000000-0005-0000-0000-00008E020000}"/>
    <cellStyle name="Примечание 2 4 10" xfId="2275" xr:uid="{C7DBF433-613B-44F8-A50B-EA3580996AB2}"/>
    <cellStyle name="Примечание 2 4 10 2" xfId="4534" xr:uid="{F0661C29-2D84-47F5-8940-5723E2B74573}"/>
    <cellStyle name="Примечание 2 4 11" xfId="2421" xr:uid="{FA429CBF-3F77-4330-A535-93103B6857CA}"/>
    <cellStyle name="Примечание 2 4 2" xfId="230" xr:uid="{00000000-0005-0000-0000-00008F020000}"/>
    <cellStyle name="Примечание 2 4 2 2" xfId="1424" xr:uid="{953F0605-C3DB-4C17-8376-276E6B549140}"/>
    <cellStyle name="Примечание 2 4 2 2 2" xfId="3688" xr:uid="{9A147D34-A53D-47E9-AFC7-00D96698A70F}"/>
    <cellStyle name="Примечание 2 4 2 3" xfId="1333" xr:uid="{6897C28F-74AF-489C-B63A-7CE61174D52E}"/>
    <cellStyle name="Примечание 2 4 2 3 2" xfId="3601" xr:uid="{C9D0ABA1-2080-45E4-94EC-19C03CB84404}"/>
    <cellStyle name="Примечание 2 4 2 4" xfId="819" xr:uid="{40C91476-3CC6-4F1E-8687-82C7585186DF}"/>
    <cellStyle name="Примечание 2 4 2 4 2" xfId="3090" xr:uid="{390C78EB-F2A6-4FCB-88A0-5FAD646196A0}"/>
    <cellStyle name="Примечание 2 4 2 5" xfId="2375" xr:uid="{3F14CE65-3C50-427D-8FAC-F846D0649784}"/>
    <cellStyle name="Примечание 2 4 2 5 2" xfId="4633" xr:uid="{7D91EF6D-67F4-44FE-B49A-C6BA64A019E6}"/>
    <cellStyle name="Примечание 2 4 2 6" xfId="2506" xr:uid="{15633627-06F7-4034-9BAC-98534C4AFB91}"/>
    <cellStyle name="Примечание 2 4 3" xfId="310" xr:uid="{00000000-0005-0000-0000-000090020000}"/>
    <cellStyle name="Примечание 2 4 3 2" xfId="1500" xr:uid="{497CDC9F-D35F-447E-8665-82BA7EFF841B}"/>
    <cellStyle name="Примечание 2 4 3 2 2" xfId="3764" xr:uid="{953FC2B3-AA80-40D9-9899-730C3B832CB6}"/>
    <cellStyle name="Примечание 2 4 3 3" xfId="1673" xr:uid="{7E5E8F6A-5A65-4F6E-BCB9-45197D277680}"/>
    <cellStyle name="Примечание 2 4 3 3 2" xfId="3937" xr:uid="{142CABA0-57B8-497A-A76E-C71EA8506729}"/>
    <cellStyle name="Примечание 2 4 3 4" xfId="899" xr:uid="{C9D413FA-211E-430C-BD81-317A6AF1FD85}"/>
    <cellStyle name="Примечание 2 4 3 4 2" xfId="3170" xr:uid="{2A0742D7-1F4E-47BB-AEB5-25D7F6E8D013}"/>
    <cellStyle name="Примечание 2 4 3 5" xfId="2277" xr:uid="{85B28362-12AA-4996-970B-6C9728D402F5}"/>
    <cellStyle name="Примечание 2 4 3 5 2" xfId="4536" xr:uid="{4D272BDB-BFF8-4140-B334-48EE3FE76647}"/>
    <cellStyle name="Примечание 2 4 3 6" xfId="2581" xr:uid="{AD7F6E76-9212-4706-A3E4-8595E91F706F}"/>
    <cellStyle name="Примечание 2 4 4" xfId="390" xr:uid="{00000000-0005-0000-0000-000091020000}"/>
    <cellStyle name="Примечание 2 4 4 2" xfId="1753" xr:uid="{C20B7BF7-04DE-44B6-8038-272C1A041D6F}"/>
    <cellStyle name="Примечание 2 4 4 2 2" xfId="4017" xr:uid="{0DEA9697-5C20-4BD9-965C-330BA6211E03}"/>
    <cellStyle name="Примечание 2 4 4 3" xfId="979" xr:uid="{5BA8EB5F-AD60-441A-9915-229E3214DAF1}"/>
    <cellStyle name="Примечание 2 4 4 3 2" xfId="3250" xr:uid="{092544C2-0745-4E90-A071-90AF7937C29B}"/>
    <cellStyle name="Примечание 2 4 4 4" xfId="2666" xr:uid="{465414FF-68C5-43DD-BB92-2E8B961F5F46}"/>
    <cellStyle name="Примечание 2 4 5" xfId="511" xr:uid="{00000000-0005-0000-0000-000092020000}"/>
    <cellStyle name="Примечание 2 4 5 2" xfId="1874" xr:uid="{718AF742-A16D-45F1-803E-CCB5CAD778FD}"/>
    <cellStyle name="Примечание 2 4 5 2 2" xfId="4138" xr:uid="{2726B0E8-9BF9-4661-BFDC-E74F5E4379C9}"/>
    <cellStyle name="Примечание 2 4 5 3" xfId="1100" xr:uid="{DCB059F6-71DF-4993-B572-21DC7113B7A0}"/>
    <cellStyle name="Примечание 2 4 5 3 2" xfId="3371" xr:uid="{05DB0261-1498-4FAC-B6CC-995609A0E4E6}"/>
    <cellStyle name="Примечание 2 4 5 4" xfId="2787" xr:uid="{D4DD9DAA-7B8D-4761-9D8B-AA072D954ECC}"/>
    <cellStyle name="Примечание 2 4 6" xfId="587" xr:uid="{00000000-0005-0000-0000-000093020000}"/>
    <cellStyle name="Примечание 2 4 6 2" xfId="1950" xr:uid="{2FD10EB2-8EB8-44FA-9205-D93FCBA1AAD5}"/>
    <cellStyle name="Примечание 2 4 6 2 2" xfId="4214" xr:uid="{84A13762-0C68-4FC5-80EA-B6144FB6D3DC}"/>
    <cellStyle name="Примечание 2 4 6 3" xfId="1176" xr:uid="{F292834E-FB46-4AB1-BCB1-9B0B7201A947}"/>
    <cellStyle name="Примечание 2 4 6 3 2" xfId="3447" xr:uid="{9F0A4ED2-5599-41C2-B6D1-6FD798B4B9C2}"/>
    <cellStyle name="Примечание 2 4 6 4" xfId="2863" xr:uid="{C8FE236C-4F86-4597-A5B7-792702A8B937}"/>
    <cellStyle name="Примечание 2 4 7" xfId="688" xr:uid="{00000000-0005-0000-0000-000094020000}"/>
    <cellStyle name="Примечание 2 4 7 2" xfId="2051" xr:uid="{FA3187C5-A3E8-423B-9DAD-0A4EBD9CF102}"/>
    <cellStyle name="Примечание 2 4 7 2 2" xfId="4315" xr:uid="{522CAA34-36F5-47FF-978C-3D906CA37ADA}"/>
    <cellStyle name="Примечание 2 4 7 3" xfId="1277" xr:uid="{743B4855-2363-4571-8A83-AEFD73052E21}"/>
    <cellStyle name="Примечание 2 4 7 3 2" xfId="3548" xr:uid="{54D0A497-DEDA-4368-98A3-C6AB595185F1}"/>
    <cellStyle name="Примечание 2 4 7 4" xfId="2964" xr:uid="{1EF255B5-1EB8-4C65-AF25-92A783FAEDA3}"/>
    <cellStyle name="Примечание 2 4 8" xfId="730" xr:uid="{00000000-0005-0000-0000-000095020000}"/>
    <cellStyle name="Примечание 2 4 8 2" xfId="2093" xr:uid="{6FFB8B98-DD17-4CD9-ADA8-03D0BE36CE64}"/>
    <cellStyle name="Примечание 2 4 8 2 2" xfId="4357" xr:uid="{F65FC197-5BC8-484C-87B4-652E7EB6F101}"/>
    <cellStyle name="Примечание 2 4 8 3" xfId="3006" xr:uid="{AD3ECAE1-DE8F-4BC9-90F9-62BF6DEED916}"/>
    <cellStyle name="Примечание 2 4 9" xfId="1318" xr:uid="{71D1E8BE-E3CE-4C3C-8837-CAEF216B344E}"/>
    <cellStyle name="Примечание 2 4 9 2" xfId="3587" xr:uid="{5D85F436-ECA7-4020-B74F-741718F80715}"/>
    <cellStyle name="Примечание 2 5" xfId="163" xr:uid="{00000000-0005-0000-0000-000096020000}"/>
    <cellStyle name="Примечание 2 5 10" xfId="2298" xr:uid="{C9FEE956-99A8-43E5-AA49-E33D906C0AAE}"/>
    <cellStyle name="Примечание 2 5 10 2" xfId="4557" xr:uid="{BDBA06B2-77C0-438B-B70E-2DD948992AC2}"/>
    <cellStyle name="Примечание 2 5 11" xfId="2429" xr:uid="{4298B4F7-6B8C-4C67-809E-1B4B080D7DEA}"/>
    <cellStyle name="Примечание 2 5 2" xfId="238" xr:uid="{00000000-0005-0000-0000-000097020000}"/>
    <cellStyle name="Примечание 2 5 2 2" xfId="1432" xr:uid="{825F71AA-0E37-4E9A-872C-29F2FDCA18D9}"/>
    <cellStyle name="Примечание 2 5 2 2 2" xfId="3696" xr:uid="{1CB44F85-8B5C-4A6D-B8E2-048F5D9FE3D2}"/>
    <cellStyle name="Примечание 2 5 2 3" xfId="1650" xr:uid="{C41B8835-B8D7-422D-BB1F-5E1113B382A4}"/>
    <cellStyle name="Примечание 2 5 2 3 2" xfId="3914" xr:uid="{CB71FE03-38B8-4EC6-AC96-903B3E93375D}"/>
    <cellStyle name="Примечание 2 5 2 4" xfId="827" xr:uid="{A7E54E91-3EDA-4AFB-946F-805484654089}"/>
    <cellStyle name="Примечание 2 5 2 4 2" xfId="3098" xr:uid="{65706A20-4B3D-4683-9D22-8B8417D51A85}"/>
    <cellStyle name="Примечание 2 5 2 5" xfId="2218" xr:uid="{8916C93B-693F-4364-A00E-EDEA1FA5A46A}"/>
    <cellStyle name="Примечание 2 5 2 5 2" xfId="4479" xr:uid="{E6C99BCD-1816-4347-AB01-8E69D467F226}"/>
    <cellStyle name="Примечание 2 5 2 6" xfId="2514" xr:uid="{C7D6E3D5-1FFE-4745-9529-CCE7E8F1E95D}"/>
    <cellStyle name="Примечание 2 5 3" xfId="318" xr:uid="{00000000-0005-0000-0000-000098020000}"/>
    <cellStyle name="Примечание 2 5 3 2" xfId="1508" xr:uid="{F08DE1CF-35CE-43C7-873C-8C59F2273C8C}"/>
    <cellStyle name="Примечание 2 5 3 2 2" xfId="3772" xr:uid="{680AED4F-A3E6-46E8-94EA-D3379E8CAE88}"/>
    <cellStyle name="Примечание 2 5 3 3" xfId="1681" xr:uid="{3D119360-E09E-45BB-A4F8-32BD43AC59E2}"/>
    <cellStyle name="Примечание 2 5 3 3 2" xfId="3945" xr:uid="{A915172E-9191-42A4-A24A-FFBD88986F87}"/>
    <cellStyle name="Примечание 2 5 3 4" xfId="907" xr:uid="{5F7F6136-2024-408D-9841-FB4D59FBEE43}"/>
    <cellStyle name="Примечание 2 5 3 4 2" xfId="3178" xr:uid="{1C5DC4F3-5878-461A-B1B6-8964B474C4ED}"/>
    <cellStyle name="Примечание 2 5 3 5" xfId="2316" xr:uid="{6254F847-310A-4A4D-821E-1E4442EE7322}"/>
    <cellStyle name="Примечание 2 5 3 5 2" xfId="4574" xr:uid="{D7C0A594-C05D-4528-9F31-2893D4237C13}"/>
    <cellStyle name="Примечание 2 5 3 6" xfId="2589" xr:uid="{042C2128-9228-4DEE-99C1-46D49B055A69}"/>
    <cellStyle name="Примечание 2 5 4" xfId="398" xr:uid="{00000000-0005-0000-0000-000099020000}"/>
    <cellStyle name="Примечание 2 5 4 2" xfId="1761" xr:uid="{C697A9DE-ADBD-4087-B6FC-E9B505A00AD7}"/>
    <cellStyle name="Примечание 2 5 4 2 2" xfId="4025" xr:uid="{DC6274D1-B630-4FEC-92E2-86844CF7446B}"/>
    <cellStyle name="Примечание 2 5 4 3" xfId="987" xr:uid="{BA4AAC22-9200-4853-9F18-F52D7AC5ECC0}"/>
    <cellStyle name="Примечание 2 5 4 3 2" xfId="3258" xr:uid="{68D4A6A4-F07B-46BF-8BD3-CE63971A7130}"/>
    <cellStyle name="Примечание 2 5 4 4" xfId="2674" xr:uid="{637E133B-88D5-434D-BD63-AB14332BD5E4}"/>
    <cellStyle name="Примечание 2 5 5" xfId="519" xr:uid="{00000000-0005-0000-0000-00009A020000}"/>
    <cellStyle name="Примечание 2 5 5 2" xfId="1882" xr:uid="{8D46E294-60DF-489C-A49B-6232E1066C26}"/>
    <cellStyle name="Примечание 2 5 5 2 2" xfId="4146" xr:uid="{FB8B1FD9-F83D-40F6-A039-C2901B43AAE0}"/>
    <cellStyle name="Примечание 2 5 5 3" xfId="1108" xr:uid="{579C5CAB-87B9-4B48-AA75-753C6CBD66E2}"/>
    <cellStyle name="Примечание 2 5 5 3 2" xfId="3379" xr:uid="{5BE0DEE2-2249-4C89-B0EB-0F32EBF493C5}"/>
    <cellStyle name="Примечание 2 5 5 4" xfId="2795" xr:uid="{02D0DC80-989A-4674-B5B1-7186E144936C}"/>
    <cellStyle name="Примечание 2 5 6" xfId="595" xr:uid="{00000000-0005-0000-0000-00009B020000}"/>
    <cellStyle name="Примечание 2 5 6 2" xfId="1958" xr:uid="{F378D8C7-CF94-495A-881C-CE8641E01C6C}"/>
    <cellStyle name="Примечание 2 5 6 2 2" xfId="4222" xr:uid="{AED2DCAE-427E-418E-82E3-52C77B07FA0A}"/>
    <cellStyle name="Примечание 2 5 6 3" xfId="1184" xr:uid="{A8E8F4CB-42F7-4D7D-AAF1-6A1128A735FB}"/>
    <cellStyle name="Примечание 2 5 6 3 2" xfId="3455" xr:uid="{7716103A-E79A-42FA-A559-73BD3EF11CF9}"/>
    <cellStyle name="Примечание 2 5 6 4" xfId="2871" xr:uid="{8BF66DFF-3F8F-44C1-8B26-EF98AAA15882}"/>
    <cellStyle name="Примечание 2 5 7" xfId="669" xr:uid="{00000000-0005-0000-0000-00009C020000}"/>
    <cellStyle name="Примечание 2 5 7 2" xfId="2032" xr:uid="{44AF286B-C7E9-43B0-96F5-02F7187008DC}"/>
    <cellStyle name="Примечание 2 5 7 2 2" xfId="4296" xr:uid="{19F34B26-FCD3-458C-8C8A-591CCBDC49FE}"/>
    <cellStyle name="Примечание 2 5 7 3" xfId="1258" xr:uid="{9CE85B25-CC6D-4B31-806A-4705E83C240F}"/>
    <cellStyle name="Примечание 2 5 7 3 2" xfId="3529" xr:uid="{E3FB0441-8DB0-4E62-8DF3-9A9D444FEB7A}"/>
    <cellStyle name="Примечание 2 5 7 4" xfId="2945" xr:uid="{08D3F096-692A-4B93-9E03-807155FAF8A7}"/>
    <cellStyle name="Примечание 2 5 8" xfId="738" xr:uid="{00000000-0005-0000-0000-00009D020000}"/>
    <cellStyle name="Примечание 2 5 8 2" xfId="2101" xr:uid="{627309EF-2129-428C-8590-C9691F828440}"/>
    <cellStyle name="Примечание 2 5 8 2 2" xfId="4365" xr:uid="{D121B30F-CEF6-4E0C-AE43-0622752F336D}"/>
    <cellStyle name="Примечание 2 5 8 3" xfId="3014" xr:uid="{3F0EEEE3-1BA5-4C5B-8FC1-216EF2D69F15}"/>
    <cellStyle name="Примечание 2 5 9" xfId="1639" xr:uid="{D0776B74-AF8E-4EA0-A99D-D4A821BBECD6}"/>
    <cellStyle name="Примечание 2 5 9 2" xfId="3903" xr:uid="{E487F66C-6ECE-4ECE-807A-FFC0A67D4649}"/>
    <cellStyle name="Примечание 2 6" xfId="126" xr:uid="{00000000-0005-0000-0000-00009E020000}"/>
    <cellStyle name="Примечание 2 6 2" xfId="1402" xr:uid="{2C10330B-4E72-42FC-AD75-9BCBB4EDD3E7}"/>
    <cellStyle name="Примечание 2 6 2 2" xfId="3667" xr:uid="{82C85A2E-C8A7-49BD-B3A2-9C4D8C3B350E}"/>
    <cellStyle name="Примечание 2 6 3" xfId="1607" xr:uid="{8077B2E3-7981-4488-9D17-D68CB47E2B6B}"/>
    <cellStyle name="Примечание 2 6 3 2" xfId="3871" xr:uid="{599309E1-B0EF-4C74-89EF-F46BD4A4CE79}"/>
    <cellStyle name="Примечание 2 6 4" xfId="793" xr:uid="{BFD1FD68-B31E-45FB-AB4F-3DA1409A057F}"/>
    <cellStyle name="Примечание 2 6 4 2" xfId="3065" xr:uid="{9CA30844-0A9F-4E30-BDF3-49B9E8173143}"/>
    <cellStyle name="Примечание 2 6 5" xfId="2215" xr:uid="{E004756E-C901-455B-83D9-520EDE60B50C}"/>
    <cellStyle name="Примечание 2 6 5 2" xfId="4476" xr:uid="{08D55D14-506E-49F4-8EF4-AFEA77380C1C}"/>
    <cellStyle name="Примечание 2 6 6" xfId="2485" xr:uid="{7264A1E0-C9E6-4994-954E-091C5C63D116}"/>
    <cellStyle name="Примечание 2 7" xfId="289" xr:uid="{00000000-0005-0000-0000-00009F020000}"/>
    <cellStyle name="Примечание 2 7 2" xfId="1393" xr:uid="{E6FB1284-8CEC-4C53-8220-A7D54C9F0CCD}"/>
    <cellStyle name="Примечание 2 7 2 2" xfId="3658" xr:uid="{386E79F1-0A8F-47F2-A81B-059FC309561F}"/>
    <cellStyle name="Примечание 2 7 3" xfId="1340" xr:uid="{EA2396F7-454A-423C-847E-82737E946872}"/>
    <cellStyle name="Примечание 2 7 3 2" xfId="3608" xr:uid="{BC63457A-128D-44EA-AC0B-DB0D49C3FFAA}"/>
    <cellStyle name="Примечание 2 7 4" xfId="878" xr:uid="{3E6C5088-612E-423E-8ACD-D3378CDFCC72}"/>
    <cellStyle name="Примечание 2 7 4 2" xfId="3149" xr:uid="{6DB7559C-CA0B-410C-8C70-F7FF8E923B7D}"/>
    <cellStyle name="Примечание 2 7 5" xfId="2360" xr:uid="{A5164A6A-55D5-4495-A34E-93184BEDE229}"/>
    <cellStyle name="Примечание 2 7 5 2" xfId="4618" xr:uid="{FEA2C09C-81AA-4B7B-974E-FF29FFA9EF51}"/>
    <cellStyle name="Примечание 2 7 6" xfId="2476" xr:uid="{C6986CB7-3F4B-4E27-9C4D-0ADF4C21CC68}"/>
    <cellStyle name="Примечание 2 8" xfId="369" xr:uid="{00000000-0005-0000-0000-0000A0020000}"/>
    <cellStyle name="Примечание 2 8 2" xfId="1732" xr:uid="{FD6011D7-B50B-4B3F-803B-EC06525FCDD8}"/>
    <cellStyle name="Примечание 2 8 2 2" xfId="3996" xr:uid="{420813FA-9723-4603-8B84-88B2FACEBC79}"/>
    <cellStyle name="Примечание 2 8 3" xfId="958" xr:uid="{E3EEB26E-9A67-47D6-AAAB-3AAB2744DB5D}"/>
    <cellStyle name="Примечание 2 8 3 2" xfId="3229" xr:uid="{DC828EFF-9687-4713-BB48-C2B9EB03F7FB}"/>
    <cellStyle name="Примечание 2 8 4" xfId="2645" xr:uid="{D8CA9F18-9C81-4247-98FA-7CFE1E392277}"/>
    <cellStyle name="Примечание 2 9" xfId="483" xr:uid="{00000000-0005-0000-0000-0000A1020000}"/>
    <cellStyle name="Примечание 2 9 2" xfId="1846" xr:uid="{163A978F-0364-480F-9058-B9DDB7DE24BB}"/>
    <cellStyle name="Примечание 2 9 2 2" xfId="4110" xr:uid="{5BDDE07E-0544-4089-A574-13DF6C87D9DB}"/>
    <cellStyle name="Примечание 2 9 3" xfId="1072" xr:uid="{36B4676F-9FFB-4272-AD8D-A8C0CC77BCF2}"/>
    <cellStyle name="Примечание 2 9 3 2" xfId="3343" xr:uid="{6D2A3AF7-09BE-4410-99A0-18E85B03D70E}"/>
    <cellStyle name="Примечание 2 9 4" xfId="2759" xr:uid="{9D19F760-2A67-4883-8309-47E1446B333F}"/>
    <cellStyle name="Примечание 3" xfId="138" xr:uid="{00000000-0005-0000-0000-0000A2020000}"/>
    <cellStyle name="Примечание 3 10" xfId="571" xr:uid="{00000000-0005-0000-0000-0000A3020000}"/>
    <cellStyle name="Примечание 3 10 2" xfId="1934" xr:uid="{5610CEB7-CD82-47EE-B2F0-08916F73CAD1}"/>
    <cellStyle name="Примечание 3 10 2 2" xfId="4198" xr:uid="{EAD0A456-9F29-4EEC-BD47-39B763645F0A}"/>
    <cellStyle name="Примечание 3 10 3" xfId="1160" xr:uid="{A1632C60-5426-4F3A-A4D8-AE0EBA6EFD92}"/>
    <cellStyle name="Примечание 3 10 3 2" xfId="3431" xr:uid="{00804E82-E9B0-4D1C-AA29-DF90F8098E07}"/>
    <cellStyle name="Примечание 3 10 4" xfId="2847" xr:uid="{4939D124-BEF9-4977-B808-304DAD317E18}"/>
    <cellStyle name="Примечание 3 11" xfId="646" xr:uid="{00000000-0005-0000-0000-0000A4020000}"/>
    <cellStyle name="Примечание 3 11 2" xfId="2009" xr:uid="{FBD749D2-C293-4B1E-AC7C-485DA119416A}"/>
    <cellStyle name="Примечание 3 11 2 2" xfId="4273" xr:uid="{1DA52D41-E04B-4ECE-84A3-CBF81C9117DF}"/>
    <cellStyle name="Примечание 3 11 3" xfId="1235" xr:uid="{E749CF82-C35B-485C-88E7-B8CCE1953118}"/>
    <cellStyle name="Примечание 3 11 3 2" xfId="3506" xr:uid="{8DC28261-DD53-4F5F-A103-0A6D81692D3D}"/>
    <cellStyle name="Примечание 3 11 4" xfId="2922" xr:uid="{8F6654E8-6EAA-43F4-B89C-0E39ADA0DA51}"/>
    <cellStyle name="Примечание 3 12" xfId="678" xr:uid="{00000000-0005-0000-0000-0000A5020000}"/>
    <cellStyle name="Примечание 3 12 2" xfId="2041" xr:uid="{A1F68140-087B-44EE-97D4-FF028717EAD8}"/>
    <cellStyle name="Примечание 3 12 2 2" xfId="4305" xr:uid="{ADAE8FDB-5B31-487A-8029-2EB1E29560BB}"/>
    <cellStyle name="Примечание 3 12 3" xfId="1267" xr:uid="{11295E28-B704-44C0-989D-2C55E706D26D}"/>
    <cellStyle name="Примечание 3 12 3 2" xfId="3538" xr:uid="{8D1C26E1-8873-49B3-ABE7-C279CBDD3B5C}"/>
    <cellStyle name="Примечание 3 12 4" xfId="2954" xr:uid="{4EADFD07-FD87-491D-A219-046025424D9E}"/>
    <cellStyle name="Примечание 3 13" xfId="714" xr:uid="{00000000-0005-0000-0000-0000A6020000}"/>
    <cellStyle name="Примечание 3 13 2" xfId="2077" xr:uid="{2967DC88-6162-47DB-8B63-352365D3E010}"/>
    <cellStyle name="Примечание 3 13 2 2" xfId="4341" xr:uid="{724E94D1-F02A-4650-AC9A-74720AD134F4}"/>
    <cellStyle name="Примечание 3 13 3" xfId="1303" xr:uid="{FD8F93D5-A411-4A03-91C9-2FCA30792738}"/>
    <cellStyle name="Примечание 3 13 3 2" xfId="3574" xr:uid="{3DDB4A1C-2B30-4F65-85B8-45D2FB4C4C53}"/>
    <cellStyle name="Примечание 3 13 4" xfId="2990" xr:uid="{5A4F69A5-1556-4B11-B2A5-87AD4C5B5A12}"/>
    <cellStyle name="Примечание 3 14" xfId="1574" xr:uid="{4D868630-64DC-471B-B5CE-569903AF82DD}"/>
    <cellStyle name="Примечание 3 14 2" xfId="3838" xr:uid="{4E19CE6B-2A44-49AC-931D-28349EBE768A}"/>
    <cellStyle name="Примечание 3 15" xfId="2150" xr:uid="{AF9A7126-45A5-42CE-83AA-B6D84538E1EE}"/>
    <cellStyle name="Примечание 3 15 2" xfId="4413" xr:uid="{49E1AEC0-BC00-457D-9566-3CD86BEF64F8}"/>
    <cellStyle name="Примечание 3 16" xfId="2405" xr:uid="{B566B3A6-C087-4609-AA51-005E9FCBF77E}"/>
    <cellStyle name="Примечание 3 2" xfId="149" xr:uid="{00000000-0005-0000-0000-0000A7020000}"/>
    <cellStyle name="Примечание 3 2 10" xfId="656" xr:uid="{00000000-0005-0000-0000-0000A8020000}"/>
    <cellStyle name="Примечание 3 2 10 2" xfId="2019" xr:uid="{69FDAF6A-964E-4FE5-A47E-3C1AE4CBA7AC}"/>
    <cellStyle name="Примечание 3 2 10 2 2" xfId="4283" xr:uid="{E6907D48-72B6-4C3F-AE42-60AB78B5D24D}"/>
    <cellStyle name="Примечание 3 2 10 3" xfId="1245" xr:uid="{059D71B0-91F8-4D3C-8415-76A48C22203C}"/>
    <cellStyle name="Примечание 3 2 10 3 2" xfId="3516" xr:uid="{9DD36430-CE7B-419C-A10E-41D6D50DAA62}"/>
    <cellStyle name="Примечание 3 2 10 4" xfId="2932" xr:uid="{97830F7E-0A7C-4A37-819C-D7C95A5EED8D}"/>
    <cellStyle name="Примечание 3 2 11" xfId="686" xr:uid="{00000000-0005-0000-0000-0000A9020000}"/>
    <cellStyle name="Примечание 3 2 11 2" xfId="2049" xr:uid="{14527C19-2770-4EC2-9E7F-65A939C7741A}"/>
    <cellStyle name="Примечание 3 2 11 2 2" xfId="4313" xr:uid="{EA10211F-BF76-424E-BBE7-BCCE86032422}"/>
    <cellStyle name="Примечание 3 2 11 3" xfId="1275" xr:uid="{A87BE249-C670-456A-8332-593D5D79399A}"/>
    <cellStyle name="Примечание 3 2 11 3 2" xfId="3546" xr:uid="{9177A940-AE95-4726-96FF-872D12922E5E}"/>
    <cellStyle name="Примечание 3 2 11 4" xfId="2962" xr:uid="{000B7AE8-94A6-472C-9FC9-C722FFF1CC0F}"/>
    <cellStyle name="Примечание 3 2 12" xfId="724" xr:uid="{00000000-0005-0000-0000-0000AA020000}"/>
    <cellStyle name="Примечание 3 2 12 2" xfId="2087" xr:uid="{669EC8B9-BC7B-42D2-B73B-D6B798971B45}"/>
    <cellStyle name="Примечание 3 2 12 2 2" xfId="4351" xr:uid="{AE3219A3-F0C9-4E99-8BDE-E3C5BDA9C0FD}"/>
    <cellStyle name="Примечание 3 2 12 3" xfId="1313" xr:uid="{F541A450-1B28-422D-BCB2-A1EBE2A85ED0}"/>
    <cellStyle name="Примечание 3 2 12 3 2" xfId="3584" xr:uid="{215223A0-AB4C-4B16-A7D7-5374E0F6A5FA}"/>
    <cellStyle name="Примечание 3 2 12 4" xfId="3000" xr:uid="{AEF36E1F-549A-43B1-8B8E-ABE90B84916E}"/>
    <cellStyle name="Примечание 3 2 13" xfId="1580" xr:uid="{7E958557-E038-4029-99AA-0A7D0B59EB14}"/>
    <cellStyle name="Примечание 3 2 13 2" xfId="3844" xr:uid="{2ED5C3F3-D72F-42AF-A281-96B8BB11FAC9}"/>
    <cellStyle name="Примечание 3 2 14" xfId="2303" xr:uid="{EC48D8DD-3041-4600-BB40-CBFEB4555251}"/>
    <cellStyle name="Примечание 3 2 14 2" xfId="4561" xr:uid="{2FDABDEF-72F0-4F07-9F0A-D00A4DB26D0E}"/>
    <cellStyle name="Примечание 3 2 15" xfId="2415" xr:uid="{AF31121A-CABE-4FC5-8F60-0A5A37AEA1A3}"/>
    <cellStyle name="Примечание 3 2 2" xfId="179" xr:uid="{00000000-0005-0000-0000-0000AB020000}"/>
    <cellStyle name="Примечание 3 2 2 10" xfId="2271" xr:uid="{30E7E3AD-BA08-4FFE-997E-AB5D8056BD43}"/>
    <cellStyle name="Примечание 3 2 2 10 2" xfId="4530" xr:uid="{48813E00-5B06-4F9D-84A2-EEE1B334791C}"/>
    <cellStyle name="Примечание 3 2 2 11" xfId="2445" xr:uid="{CB9C4DAF-4D84-402D-894A-19F999D7D087}"/>
    <cellStyle name="Примечание 3 2 2 2" xfId="254" xr:uid="{00000000-0005-0000-0000-0000AC020000}"/>
    <cellStyle name="Примечание 3 2 2 2 2" xfId="1448" xr:uid="{C9913B20-A341-4DD1-AC9C-78A37722F016}"/>
    <cellStyle name="Примечание 3 2 2 2 2 2" xfId="3712" xr:uid="{304F6A78-5156-4C71-A231-9B0565567A29}"/>
    <cellStyle name="Примечание 3 2 2 2 3" xfId="1316" xr:uid="{F1BC92A8-4570-47B0-895C-D50228E171F0}"/>
    <cellStyle name="Примечание 3 2 2 2 3 2" xfId="3585" xr:uid="{CCCAAA7E-EFBF-41EF-BEA6-01984E42EC43}"/>
    <cellStyle name="Примечание 3 2 2 2 4" xfId="843" xr:uid="{0BC53388-719E-4AAB-B018-1963046677F7}"/>
    <cellStyle name="Примечание 3 2 2 2 4 2" xfId="3114" xr:uid="{15F94998-CEDE-41EA-A364-DB025FAA826B}"/>
    <cellStyle name="Примечание 3 2 2 2 5" xfId="2337" xr:uid="{B381094C-2870-4DA8-82BF-F33BABFC67BD}"/>
    <cellStyle name="Примечание 3 2 2 2 5 2" xfId="4595" xr:uid="{432D2F1D-A44A-4A46-824B-282E63E05EED}"/>
    <cellStyle name="Примечание 3 2 2 2 6" xfId="2530" xr:uid="{869FDE8B-5D61-4F81-827F-DF6DD9DFEFBB}"/>
    <cellStyle name="Примечание 3 2 2 3" xfId="334" xr:uid="{00000000-0005-0000-0000-0000AD020000}"/>
    <cellStyle name="Примечание 3 2 2 3 2" xfId="1524" xr:uid="{CCE0BA2B-5C8F-455F-99CC-13041D9CD51E}"/>
    <cellStyle name="Примечание 3 2 2 3 2 2" xfId="3788" xr:uid="{6AC00ED0-3581-4DBC-822F-C16CD4CC9E0A}"/>
    <cellStyle name="Примечание 3 2 2 3 3" xfId="1697" xr:uid="{081603D7-78E0-4ED6-A2F6-75E47509B204}"/>
    <cellStyle name="Примечание 3 2 2 3 3 2" xfId="3961" xr:uid="{A44D3327-7A7F-45D1-890C-7E19615E903B}"/>
    <cellStyle name="Примечание 3 2 2 3 4" xfId="923" xr:uid="{901E04B1-B42B-45BC-87B5-540F7F99FAE7}"/>
    <cellStyle name="Примечание 3 2 2 3 4 2" xfId="3194" xr:uid="{ACC11F19-B35B-4BEF-85D9-7F652B9816EB}"/>
    <cellStyle name="Примечание 3 2 2 3 5" xfId="2149" xr:uid="{6336BF87-829B-4A33-A247-37E8FDBD9011}"/>
    <cellStyle name="Примечание 3 2 2 3 5 2" xfId="4412" xr:uid="{DC8B97DB-89FB-4AF3-9447-D987DB5D8569}"/>
    <cellStyle name="Примечание 3 2 2 3 6" xfId="2605" xr:uid="{3B933381-07F2-46A1-8436-F3171341B0CA}"/>
    <cellStyle name="Примечание 3 2 2 4" xfId="414" xr:uid="{00000000-0005-0000-0000-0000AE020000}"/>
    <cellStyle name="Примечание 3 2 2 4 2" xfId="1777" xr:uid="{93F922A3-5D33-4E02-A52E-40CB0F6D55F6}"/>
    <cellStyle name="Примечание 3 2 2 4 2 2" xfId="4041" xr:uid="{7774C4D9-D518-4964-8D6E-132A67967385}"/>
    <cellStyle name="Примечание 3 2 2 4 3" xfId="1003" xr:uid="{02A366DC-6566-4967-9B41-5554FEA192DA}"/>
    <cellStyle name="Примечание 3 2 2 4 3 2" xfId="3274" xr:uid="{40FC580E-56B2-410E-8313-BC76DE180E2D}"/>
    <cellStyle name="Примечание 3 2 2 4 4" xfId="2690" xr:uid="{50F89F2E-3350-4DC3-8176-B98FEF4E8E1D}"/>
    <cellStyle name="Примечание 3 2 2 5" xfId="535" xr:uid="{00000000-0005-0000-0000-0000AF020000}"/>
    <cellStyle name="Примечание 3 2 2 5 2" xfId="1898" xr:uid="{575E16A2-0CAB-4BDD-AD2E-4D06649EA725}"/>
    <cellStyle name="Примечание 3 2 2 5 2 2" xfId="4162" xr:uid="{7E4BA302-1DF7-491F-BEE7-EA3CC4371685}"/>
    <cellStyle name="Примечание 3 2 2 5 3" xfId="1124" xr:uid="{DD6D0D6F-13E0-4D67-91FD-2BAC32F1FC25}"/>
    <cellStyle name="Примечание 3 2 2 5 3 2" xfId="3395" xr:uid="{898AB7B8-85BD-46A3-B54B-8F4E3943D49E}"/>
    <cellStyle name="Примечание 3 2 2 5 4" xfId="2811" xr:uid="{9F92C159-8BA1-463F-875E-81466084B2ED}"/>
    <cellStyle name="Примечание 3 2 2 6" xfId="611" xr:uid="{00000000-0005-0000-0000-0000B0020000}"/>
    <cellStyle name="Примечание 3 2 2 6 2" xfId="1974" xr:uid="{28F6B880-BABF-40CC-B483-503CC5DB7DC8}"/>
    <cellStyle name="Примечание 3 2 2 6 2 2" xfId="4238" xr:uid="{7D102435-BE12-4C8D-978F-A71F841AB894}"/>
    <cellStyle name="Примечание 3 2 2 6 3" xfId="1200" xr:uid="{E7AAECBF-F973-4EE9-9448-68207F096B2A}"/>
    <cellStyle name="Примечание 3 2 2 6 3 2" xfId="3471" xr:uid="{2D18BB7B-494D-409E-8ECE-7ECE3DC7CE7D}"/>
    <cellStyle name="Примечание 3 2 2 6 4" xfId="2887" xr:uid="{7142D58B-000F-4670-88F5-3C2F4B1BCD87}"/>
    <cellStyle name="Примечание 3 2 2 7" xfId="462" xr:uid="{00000000-0005-0000-0000-0000B1020000}"/>
    <cellStyle name="Примечание 3 2 2 7 2" xfId="1825" xr:uid="{48F154BD-9D0D-46B7-B24B-DC9BF5A7129B}"/>
    <cellStyle name="Примечание 3 2 2 7 2 2" xfId="4089" xr:uid="{6FB2BD2C-5549-49AC-B3DD-79E8C89371ED}"/>
    <cellStyle name="Примечание 3 2 2 7 3" xfId="1051" xr:uid="{CA1B976A-E2B2-4C16-8BB1-2D4B49AB67A6}"/>
    <cellStyle name="Примечание 3 2 2 7 3 2" xfId="3322" xr:uid="{CC23639F-F311-4D84-A9BD-329274D79261}"/>
    <cellStyle name="Примечание 3 2 2 7 4" xfId="2738" xr:uid="{30C18D34-42EF-4CD3-87AA-C926FA6B5B86}"/>
    <cellStyle name="Примечание 3 2 2 8" xfId="754" xr:uid="{00000000-0005-0000-0000-0000B2020000}"/>
    <cellStyle name="Примечание 3 2 2 8 2" xfId="2117" xr:uid="{295A13CF-AF71-4BB6-8921-ACE1C8D3F5EF}"/>
    <cellStyle name="Примечание 3 2 2 8 2 2" xfId="4381" xr:uid="{ABB493A7-CD0A-4C20-B687-BDD07910A82E}"/>
    <cellStyle name="Примечание 3 2 2 8 3" xfId="3030" xr:uid="{ACE1F7B8-048F-4E09-AC23-4437A6B34B22}"/>
    <cellStyle name="Примечание 3 2 2 9" xfId="1322" xr:uid="{47137B4C-D374-47E8-81E9-CF1FF344B964}"/>
    <cellStyle name="Примечание 3 2 2 9 2" xfId="3591" xr:uid="{D853B421-B5E5-48B0-864B-F5CD1837479D}"/>
    <cellStyle name="Примечание 3 2 3" xfId="194" xr:uid="{00000000-0005-0000-0000-0000B3020000}"/>
    <cellStyle name="Примечание 3 2 3 10" xfId="2327" xr:uid="{1327BE8C-BB6E-4BC3-8B88-33B594FF69E5}"/>
    <cellStyle name="Примечание 3 2 3 10 2" xfId="4585" xr:uid="{6A9195D3-344D-4981-944C-966E75E75643}"/>
    <cellStyle name="Примечание 3 2 3 11" xfId="2460" xr:uid="{79E00F80-A5FA-4BBD-81C7-BB1AF842AE64}"/>
    <cellStyle name="Примечание 3 2 3 2" xfId="269" xr:uid="{00000000-0005-0000-0000-0000B4020000}"/>
    <cellStyle name="Примечание 3 2 3 2 2" xfId="1463" xr:uid="{BD9264D2-6A54-490D-9B96-BEB951D632F2}"/>
    <cellStyle name="Примечание 3 2 3 2 2 2" xfId="3727" xr:uid="{66E6D95E-B27C-4A76-8014-00B00126ECF1}"/>
    <cellStyle name="Примечание 3 2 3 2 3" xfId="1575" xr:uid="{70C1AEA1-DDE3-40A4-8565-8E8F215EC6EB}"/>
    <cellStyle name="Примечание 3 2 3 2 3 2" xfId="3839" xr:uid="{23A5862B-D3C8-449B-B5DB-76F0B99C618A}"/>
    <cellStyle name="Примечание 3 2 3 2 4" xfId="858" xr:uid="{2FB1B70F-2507-473B-9358-E72F8E8D4F26}"/>
    <cellStyle name="Примечание 3 2 3 2 4 2" xfId="3129" xr:uid="{376AC82C-81A6-490C-969E-85B79609BD2B}"/>
    <cellStyle name="Примечание 3 2 3 2 5" xfId="2305" xr:uid="{FA9E9D20-5C69-4088-89F7-7166EFE58985}"/>
    <cellStyle name="Примечание 3 2 3 2 5 2" xfId="4563" xr:uid="{0DC9A17D-DB4E-442A-890B-94E4FD299BB7}"/>
    <cellStyle name="Примечание 3 2 3 2 6" xfId="2545" xr:uid="{F7DD0FD1-0540-4E90-9C84-2755DF192BFE}"/>
    <cellStyle name="Примечание 3 2 3 3" xfId="349" xr:uid="{00000000-0005-0000-0000-0000B5020000}"/>
    <cellStyle name="Примечание 3 2 3 3 2" xfId="1539" xr:uid="{F3B1B9A6-948D-4AAF-8D2C-6757D3DA59CC}"/>
    <cellStyle name="Примечание 3 2 3 3 2 2" xfId="3803" xr:uid="{E4205608-5B5B-4196-9284-9287C06C6216}"/>
    <cellStyle name="Примечание 3 2 3 3 3" xfId="1712" xr:uid="{A8CCBCFA-0E53-4E57-BF85-AB47A79CFF21}"/>
    <cellStyle name="Примечание 3 2 3 3 3 2" xfId="3976" xr:uid="{7906ACFC-4942-4450-9362-3B9AFD2F3E10}"/>
    <cellStyle name="Примечание 3 2 3 3 4" xfId="938" xr:uid="{AFA5696D-B9DA-431F-A10C-9F945685AD34}"/>
    <cellStyle name="Примечание 3 2 3 3 4 2" xfId="3209" xr:uid="{95FCA714-85B4-42D6-B23E-7AF7C55D0DBB}"/>
    <cellStyle name="Примечание 3 2 3 3 5" xfId="2155" xr:uid="{823FD904-4FDE-4E69-BBD9-B527CBE6737F}"/>
    <cellStyle name="Примечание 3 2 3 3 5 2" xfId="4418" xr:uid="{C23A6D6F-EEFA-441E-B7BC-3785DD1E9A84}"/>
    <cellStyle name="Примечание 3 2 3 3 6" xfId="2620" xr:uid="{6A7A5FE8-4D72-4802-B37D-CE9074B8340B}"/>
    <cellStyle name="Примечание 3 2 3 4" xfId="429" xr:uid="{00000000-0005-0000-0000-0000B6020000}"/>
    <cellStyle name="Примечание 3 2 3 4 2" xfId="1792" xr:uid="{14D2EE13-D72D-42B1-9122-7A57855AFF64}"/>
    <cellStyle name="Примечание 3 2 3 4 2 2" xfId="4056" xr:uid="{836ED862-5E4B-4167-A392-80C0EF38DF0B}"/>
    <cellStyle name="Примечание 3 2 3 4 3" xfId="1018" xr:uid="{5CD134A5-94E6-448B-A511-18429A77D431}"/>
    <cellStyle name="Примечание 3 2 3 4 3 2" xfId="3289" xr:uid="{DB44AC33-5ADA-49A7-8953-E4D527EBA1B1}"/>
    <cellStyle name="Примечание 3 2 3 4 4" xfId="2705" xr:uid="{B7E17D99-9D4D-4513-BE09-D2E496B44869}"/>
    <cellStyle name="Примечание 3 2 3 5" xfId="550" xr:uid="{00000000-0005-0000-0000-0000B7020000}"/>
    <cellStyle name="Примечание 3 2 3 5 2" xfId="1913" xr:uid="{B629F2D6-71A9-4672-B7CE-3F400A179F1E}"/>
    <cellStyle name="Примечание 3 2 3 5 2 2" xfId="4177" xr:uid="{2EE32BE3-C5C5-40AC-B11C-4E5D3F9B4380}"/>
    <cellStyle name="Примечание 3 2 3 5 3" xfId="1139" xr:uid="{498B0644-8B5C-45E7-915E-9493FFC4FABB}"/>
    <cellStyle name="Примечание 3 2 3 5 3 2" xfId="3410" xr:uid="{0E8D1AD4-0807-4244-9BE1-5DCD8B0793E1}"/>
    <cellStyle name="Примечание 3 2 3 5 4" xfId="2826" xr:uid="{06985B9A-DBDB-484E-8F1B-5E52481D38BA}"/>
    <cellStyle name="Примечание 3 2 3 6" xfId="626" xr:uid="{00000000-0005-0000-0000-0000B8020000}"/>
    <cellStyle name="Примечание 3 2 3 6 2" xfId="1989" xr:uid="{302BAE2E-0949-4440-94BE-9C5E7D940DCB}"/>
    <cellStyle name="Примечание 3 2 3 6 2 2" xfId="4253" xr:uid="{20F4DE9E-CA98-4E53-B9C8-A22D56345334}"/>
    <cellStyle name="Примечание 3 2 3 6 3" xfId="1215" xr:uid="{3D71ABB5-8EC1-4C74-9ADD-013A9513D5DF}"/>
    <cellStyle name="Примечание 3 2 3 6 3 2" xfId="3486" xr:uid="{92E44BA5-5945-4270-AC85-1DD172304FEC}"/>
    <cellStyle name="Примечание 3 2 3 6 4" xfId="2902" xr:uid="{27467EA6-9F69-41DE-9CCC-01F7347278E9}"/>
    <cellStyle name="Примечание 3 2 3 7" xfId="694" xr:uid="{00000000-0005-0000-0000-0000B9020000}"/>
    <cellStyle name="Примечание 3 2 3 7 2" xfId="2057" xr:uid="{9E141259-8FA2-43AF-B105-5F14898C236B}"/>
    <cellStyle name="Примечание 3 2 3 7 2 2" xfId="4321" xr:uid="{4F9B1591-5D70-41A8-BA58-32AA12168404}"/>
    <cellStyle name="Примечание 3 2 3 7 3" xfId="1283" xr:uid="{6EF40B37-BF22-41C8-90AE-49D142CDDC30}"/>
    <cellStyle name="Примечание 3 2 3 7 3 2" xfId="3554" xr:uid="{52D9E389-1E32-4184-A6B6-EF8DB5D646EB}"/>
    <cellStyle name="Примечание 3 2 3 7 4" xfId="2970" xr:uid="{7687E5EF-83F4-4882-970E-912E78658506}"/>
    <cellStyle name="Примечание 3 2 3 8" xfId="769" xr:uid="{00000000-0005-0000-0000-0000BA020000}"/>
    <cellStyle name="Примечание 3 2 3 8 2" xfId="2132" xr:uid="{E839C253-8AEB-46B1-9A34-469BB9939462}"/>
    <cellStyle name="Примечание 3 2 3 8 2 2" xfId="4396" xr:uid="{1C207B7E-F31E-44CE-B623-CF6461CA0994}"/>
    <cellStyle name="Примечание 3 2 3 8 3" xfId="3045" xr:uid="{0BC64537-09D1-4AA8-B1D0-B6E2544000BC}"/>
    <cellStyle name="Примечание 3 2 3 9" xfId="1591" xr:uid="{7472A82C-9B41-4F3D-BD36-41271E22EA35}"/>
    <cellStyle name="Примечание 3 2 3 9 2" xfId="3855" xr:uid="{5D56EC60-64D1-46CC-ACF2-78173783CFB4}"/>
    <cellStyle name="Примечание 3 2 4" xfId="209" xr:uid="{00000000-0005-0000-0000-0000BB020000}"/>
    <cellStyle name="Примечание 3 2 4 10" xfId="2250" xr:uid="{97761688-F0DC-41BC-BFCD-E60A271AD01E}"/>
    <cellStyle name="Примечание 3 2 4 10 2" xfId="4511" xr:uid="{2783E998-147B-4DEF-B494-A77CADDA538C}"/>
    <cellStyle name="Примечание 3 2 4 11" xfId="2475" xr:uid="{08BE2ED5-4552-4C46-A589-A62F1EFEFF65}"/>
    <cellStyle name="Примечание 3 2 4 2" xfId="284" xr:uid="{00000000-0005-0000-0000-0000BC020000}"/>
    <cellStyle name="Примечание 3 2 4 2 2" xfId="1478" xr:uid="{E16766B1-305C-49DC-9C39-F4552826F859}"/>
    <cellStyle name="Примечание 3 2 4 2 2 2" xfId="3742" xr:uid="{C6F6A500-9A40-4E54-82E3-544729D731C1}"/>
    <cellStyle name="Примечание 3 2 4 2 3" xfId="1337" xr:uid="{0E7B456C-8F24-4AB0-AF93-600F469D8841}"/>
    <cellStyle name="Примечание 3 2 4 2 3 2" xfId="3605" xr:uid="{DBDD6782-68AA-4CE8-8682-FB76C795FE1E}"/>
    <cellStyle name="Примечание 3 2 4 2 4" xfId="873" xr:uid="{FD6B92B4-394D-4A10-9015-2F956ECE2FA9}"/>
    <cellStyle name="Примечание 3 2 4 2 4 2" xfId="3144" xr:uid="{3C7FE625-3804-4C94-BA05-A28F9C276CF6}"/>
    <cellStyle name="Примечание 3 2 4 2 5" xfId="2350" xr:uid="{9501A848-3245-4E1E-80AC-90757C605F31}"/>
    <cellStyle name="Примечание 3 2 4 2 5 2" xfId="4608" xr:uid="{5ED7E695-BBA8-4811-9457-517292DDD15C}"/>
    <cellStyle name="Примечание 3 2 4 2 6" xfId="2560" xr:uid="{7E575F3F-F81D-4952-B38D-43AEA7EB267C}"/>
    <cellStyle name="Примечание 3 2 4 3" xfId="364" xr:uid="{00000000-0005-0000-0000-0000BD020000}"/>
    <cellStyle name="Примечание 3 2 4 3 2" xfId="1554" xr:uid="{D75CED3E-DADD-4D35-BCA6-361C54EF13C9}"/>
    <cellStyle name="Примечание 3 2 4 3 2 2" xfId="3818" xr:uid="{D4430CAC-6CBF-402B-9BDB-0D6F30F85D69}"/>
    <cellStyle name="Примечание 3 2 4 3 3" xfId="1727" xr:uid="{850898EC-08CA-4592-80FE-A2C67B159C52}"/>
    <cellStyle name="Примечание 3 2 4 3 3 2" xfId="3991" xr:uid="{67C2E431-1F25-4BC4-B4F7-BD062A64CA70}"/>
    <cellStyle name="Примечание 3 2 4 3 4" xfId="953" xr:uid="{C6EC6437-D23E-4591-9A8F-EFEE1CF6EE79}"/>
    <cellStyle name="Примечание 3 2 4 3 4 2" xfId="3224" xr:uid="{F3AC40A7-6B84-498D-908C-966AF00EB7D2}"/>
    <cellStyle name="Примечание 3 2 4 3 5" xfId="2396" xr:uid="{BA9F451C-288E-449A-842E-C2D4EFAF21CF}"/>
    <cellStyle name="Примечание 3 2 4 3 5 2" xfId="4654" xr:uid="{11D873B9-F2D4-4E63-8480-F626A68236B6}"/>
    <cellStyle name="Примечание 3 2 4 3 6" xfId="2635" xr:uid="{B26D2D68-D511-4D46-A22E-AFE52C03078F}"/>
    <cellStyle name="Примечание 3 2 4 4" xfId="444" xr:uid="{00000000-0005-0000-0000-0000BE020000}"/>
    <cellStyle name="Примечание 3 2 4 4 2" xfId="1807" xr:uid="{60EE53E6-B280-43D7-B218-C9BDD5B46EBB}"/>
    <cellStyle name="Примечание 3 2 4 4 2 2" xfId="4071" xr:uid="{FBAB29D4-6CDB-4331-A256-FD6DE601A583}"/>
    <cellStyle name="Примечание 3 2 4 4 3" xfId="1033" xr:uid="{1F6F2629-40AC-4F1F-9318-18A066CC375B}"/>
    <cellStyle name="Примечание 3 2 4 4 3 2" xfId="3304" xr:uid="{F4F609E7-4301-49E2-92F7-4E8A3A684DCF}"/>
    <cellStyle name="Примечание 3 2 4 4 4" xfId="2720" xr:uid="{2D4E59BE-7E19-42CC-B55E-A69D10462760}"/>
    <cellStyle name="Примечание 3 2 4 5" xfId="565" xr:uid="{00000000-0005-0000-0000-0000BF020000}"/>
    <cellStyle name="Примечание 3 2 4 5 2" xfId="1928" xr:uid="{BFAE94A2-0340-4A8E-97E3-A447EA22872D}"/>
    <cellStyle name="Примечание 3 2 4 5 2 2" xfId="4192" xr:uid="{7C57FDDE-EF80-4087-9D5D-86133BF68493}"/>
    <cellStyle name="Примечание 3 2 4 5 3" xfId="1154" xr:uid="{1130CE86-39FA-4878-BC33-87ACA36F78BF}"/>
    <cellStyle name="Примечание 3 2 4 5 3 2" xfId="3425" xr:uid="{3136CFFC-086A-469A-9909-30825A852167}"/>
    <cellStyle name="Примечание 3 2 4 5 4" xfId="2841" xr:uid="{ADC6C32A-DCFD-41D6-8D04-6F467F09187A}"/>
    <cellStyle name="Примечание 3 2 4 6" xfId="641" xr:uid="{00000000-0005-0000-0000-0000C0020000}"/>
    <cellStyle name="Примечание 3 2 4 6 2" xfId="2004" xr:uid="{AE1DD2FB-E7A5-49DA-873E-48CA9EF76D27}"/>
    <cellStyle name="Примечание 3 2 4 6 2 2" xfId="4268" xr:uid="{8A9088E2-A560-412C-9089-45E5C4FD4282}"/>
    <cellStyle name="Примечание 3 2 4 6 3" xfId="1230" xr:uid="{2266D6EE-19E4-4248-B6EA-7C3EC6A52DAE}"/>
    <cellStyle name="Примечание 3 2 4 6 3 2" xfId="3501" xr:uid="{7E1CD554-2F09-484E-A387-3DD98905FEF1}"/>
    <cellStyle name="Примечание 3 2 4 6 4" xfId="2917" xr:uid="{FE22B2EE-E72B-48E3-92D4-94FBF274CB0E}"/>
    <cellStyle name="Примечание 3 2 4 7" xfId="709" xr:uid="{00000000-0005-0000-0000-0000C1020000}"/>
    <cellStyle name="Примечание 3 2 4 7 2" xfId="2072" xr:uid="{96D93689-181E-4AF3-8BC7-68D3E365E208}"/>
    <cellStyle name="Примечание 3 2 4 7 2 2" xfId="4336" xr:uid="{8D0C663B-AD13-40C4-BECB-6A3EE3A6F6A4}"/>
    <cellStyle name="Примечание 3 2 4 7 3" xfId="1298" xr:uid="{83834896-CD4B-4DDA-8EA3-FB294FEBBAD2}"/>
    <cellStyle name="Примечание 3 2 4 7 3 2" xfId="3569" xr:uid="{59F88369-9FFC-401A-9965-197EDAA2A6E4}"/>
    <cellStyle name="Примечание 3 2 4 7 4" xfId="2985" xr:uid="{D713D1B8-C21C-4899-BCD3-F16282EDD491}"/>
    <cellStyle name="Примечание 3 2 4 8" xfId="784" xr:uid="{00000000-0005-0000-0000-0000C2020000}"/>
    <cellStyle name="Примечание 3 2 4 8 2" xfId="2147" xr:uid="{3962C760-0AF9-4103-90D0-15AC029CB4DE}"/>
    <cellStyle name="Примечание 3 2 4 8 2 2" xfId="4411" xr:uid="{59D49DEB-7357-4E42-A046-FF2E3257BBD7}"/>
    <cellStyle name="Примечание 3 2 4 8 3" xfId="3060" xr:uid="{6B2AB0A8-F325-4DDF-8C84-ACCF7FF4562D}"/>
    <cellStyle name="Примечание 3 2 4 9" xfId="1567" xr:uid="{06989784-4F89-4D0B-AE01-05E21D642D93}"/>
    <cellStyle name="Примечание 3 2 4 9 2" xfId="3831" xr:uid="{68462074-68B6-4C1C-B7C6-EA0598A6C8D1}"/>
    <cellStyle name="Примечание 3 2 5" xfId="224" xr:uid="{00000000-0005-0000-0000-0000C3020000}"/>
    <cellStyle name="Примечание 3 2 5 2" xfId="1418" xr:uid="{01F62D99-CA0C-4F57-A6DE-93990E52C62C}"/>
    <cellStyle name="Примечание 3 2 5 2 2" xfId="3682" xr:uid="{2F15C0D0-FBA8-4BD0-8345-C7A836E3F832}"/>
    <cellStyle name="Примечание 3 2 5 3" xfId="1560" xr:uid="{ACEF51FB-CB4F-4660-9806-CD09E8BA2BB3}"/>
    <cellStyle name="Примечание 3 2 5 3 2" xfId="3824" xr:uid="{D3C7A240-AF2A-43FE-AB91-3586E2EEF9C9}"/>
    <cellStyle name="Примечание 3 2 5 4" xfId="813" xr:uid="{00104515-BAF1-4779-B419-F814D7CB7F44}"/>
    <cellStyle name="Примечание 3 2 5 4 2" xfId="3084" xr:uid="{D2E427B5-A39F-462B-852D-A214C8D1E323}"/>
    <cellStyle name="Примечание 3 2 5 5" xfId="2293" xr:uid="{529F64D9-D063-4F05-B4A1-51F7C46D6F09}"/>
    <cellStyle name="Примечание 3 2 5 5 2" xfId="4552" xr:uid="{93D1AA2F-39FE-46F5-8A63-77A693FD608F}"/>
    <cellStyle name="Примечание 3 2 5 6" xfId="2500" xr:uid="{6042E913-935B-4628-8471-CB84C77EBF3C}"/>
    <cellStyle name="Примечание 3 2 6" xfId="304" xr:uid="{00000000-0005-0000-0000-0000C4020000}"/>
    <cellStyle name="Примечание 3 2 6 2" xfId="1494" xr:uid="{54E3009C-E443-4D64-8412-CFCA88FC6D95}"/>
    <cellStyle name="Примечание 3 2 6 2 2" xfId="3758" xr:uid="{A29FC8C2-6C14-4343-80BD-0732D626A46D}"/>
    <cellStyle name="Примечание 3 2 6 3" xfId="1365" xr:uid="{95F00FAF-2362-4997-B11E-2E53C3E0D0B9}"/>
    <cellStyle name="Примечание 3 2 6 3 2" xfId="3631" xr:uid="{01354097-0EF0-4FE9-AC6D-68140037D2D1}"/>
    <cellStyle name="Примечание 3 2 6 4" xfId="893" xr:uid="{FD0DA64D-BECE-4A87-8565-D66350FE2C30}"/>
    <cellStyle name="Примечание 3 2 6 4 2" xfId="3164" xr:uid="{CCF89AC5-8666-42ED-9718-7CD94B6D50F2}"/>
    <cellStyle name="Примечание 3 2 6 5" xfId="2258" xr:uid="{EC7A690B-6339-4F8E-A4D6-97077ECF07F5}"/>
    <cellStyle name="Примечание 3 2 6 5 2" xfId="4518" xr:uid="{044BB689-C227-4C5A-A6E2-20CE9C208F1A}"/>
    <cellStyle name="Примечание 3 2 6 6" xfId="2575" xr:uid="{3F1CF0F3-B934-45AA-AA2A-2A932E781C69}"/>
    <cellStyle name="Примечание 3 2 7" xfId="384" xr:uid="{00000000-0005-0000-0000-0000C5020000}"/>
    <cellStyle name="Примечание 3 2 7 2" xfId="1747" xr:uid="{DBE79D43-7BEF-4B99-B7F0-3B8B8854873D}"/>
    <cellStyle name="Примечание 3 2 7 2 2" xfId="4011" xr:uid="{D3A88EED-A045-4F51-98F1-563880A68782}"/>
    <cellStyle name="Примечание 3 2 7 3" xfId="973" xr:uid="{EA47ACBA-8637-4F9F-B554-B68751498FBB}"/>
    <cellStyle name="Примечание 3 2 7 3 2" xfId="3244" xr:uid="{9442E5C4-A830-48F1-8325-0E435494FAC2}"/>
    <cellStyle name="Примечание 3 2 7 4" xfId="2660" xr:uid="{E3461DB5-74B4-444A-9DBE-504CAC9ABB7A}"/>
    <cellStyle name="Примечание 3 2 8" xfId="505" xr:uid="{00000000-0005-0000-0000-0000C6020000}"/>
    <cellStyle name="Примечание 3 2 8 2" xfId="1868" xr:uid="{442E7ED0-67E7-418C-A6AB-FD1EC10D6CAA}"/>
    <cellStyle name="Примечание 3 2 8 2 2" xfId="4132" xr:uid="{35EEDB62-B2B5-4E74-9916-F90B0A350B47}"/>
    <cellStyle name="Примечание 3 2 8 3" xfId="1094" xr:uid="{1E9F02A0-F8B4-47D7-B2F0-2DA55E29DD4D}"/>
    <cellStyle name="Примечание 3 2 8 3 2" xfId="3365" xr:uid="{85899DA5-DCE1-4FE9-A872-22B668E6F3A0}"/>
    <cellStyle name="Примечание 3 2 8 4" xfId="2781" xr:uid="{DB0569D7-3271-429B-BB67-06D3448C4B9F}"/>
    <cellStyle name="Примечание 3 2 9" xfId="581" xr:uid="{00000000-0005-0000-0000-0000C7020000}"/>
    <cellStyle name="Примечание 3 2 9 2" xfId="1944" xr:uid="{3C1C3ACE-AEB3-4C81-9FDD-DD12A6BA052E}"/>
    <cellStyle name="Примечание 3 2 9 2 2" xfId="4208" xr:uid="{BB2881CE-03A4-4E8F-93DC-34F4DBD1AEAB}"/>
    <cellStyle name="Примечание 3 2 9 3" xfId="1170" xr:uid="{11E72819-F26B-4ECD-A4CE-8DD3468A4113}"/>
    <cellStyle name="Примечание 3 2 9 3 2" xfId="3441" xr:uid="{10C400DB-6547-47AA-8018-BB4D06D503E1}"/>
    <cellStyle name="Примечание 3 2 9 4" xfId="2857" xr:uid="{23C2DBED-BB8A-489E-85AA-F667888B709E}"/>
    <cellStyle name="Примечание 3 3" xfId="169" xr:uid="{00000000-0005-0000-0000-0000C8020000}"/>
    <cellStyle name="Примечание 3 3 10" xfId="2339" xr:uid="{43849424-FA22-4F87-9DBF-93BFB3B2EDE9}"/>
    <cellStyle name="Примечание 3 3 10 2" xfId="4597" xr:uid="{CEA56737-9788-49F4-A1D1-D32FDEA00B67}"/>
    <cellStyle name="Примечание 3 3 11" xfId="2435" xr:uid="{E15BFF81-BCB3-4BDA-84B6-F76CA9FF2F4F}"/>
    <cellStyle name="Примечание 3 3 2" xfId="244" xr:uid="{00000000-0005-0000-0000-0000C9020000}"/>
    <cellStyle name="Примечание 3 3 2 2" xfId="1438" xr:uid="{2F2F4933-44DB-4CBC-A7A6-94C7F5ECDE23}"/>
    <cellStyle name="Примечание 3 3 2 2 2" xfId="3702" xr:uid="{B3100135-C303-4391-B1C7-ADA73E8B3BF9}"/>
    <cellStyle name="Примечание 3 3 2 3" xfId="1628" xr:uid="{6FB689FF-CF65-4938-817D-B2433703ED5E}"/>
    <cellStyle name="Примечание 3 3 2 3 2" xfId="3892" xr:uid="{299A7B31-AE0B-4E40-8361-35F4DC6F0DC1}"/>
    <cellStyle name="Примечание 3 3 2 4" xfId="833" xr:uid="{CFCA78E3-738E-4CAB-9DE8-3FFBEB31006A}"/>
    <cellStyle name="Примечание 3 3 2 4 2" xfId="3104" xr:uid="{9184A03F-C548-48E9-B2DD-3BA5D4201093}"/>
    <cellStyle name="Примечание 3 3 2 5" xfId="2371" xr:uid="{1F60D2E7-7428-4CEF-BBBC-F5E2F111A2B3}"/>
    <cellStyle name="Примечание 3 3 2 5 2" xfId="4629" xr:uid="{29EAA5AA-115C-47D2-8CBF-E7E25404BD23}"/>
    <cellStyle name="Примечание 3 3 2 6" xfId="2520" xr:uid="{5E27074C-E4F9-4746-B4EB-DB911114C3B4}"/>
    <cellStyle name="Примечание 3 3 3" xfId="324" xr:uid="{00000000-0005-0000-0000-0000CA020000}"/>
    <cellStyle name="Примечание 3 3 3 2" xfId="1514" xr:uid="{7444A72A-7C9B-4771-94AF-E33295CB340E}"/>
    <cellStyle name="Примечание 3 3 3 2 2" xfId="3778" xr:uid="{8B602200-9025-4B3F-A56D-8C2F2406CD44}"/>
    <cellStyle name="Примечание 3 3 3 3" xfId="1687" xr:uid="{145DD1A4-A0AF-44F6-A993-BBED1FCD24D2}"/>
    <cellStyle name="Примечание 3 3 3 3 2" xfId="3951" xr:uid="{F6E3A0AA-E252-47ED-9039-80E8492B4794}"/>
    <cellStyle name="Примечание 3 3 3 4" xfId="913" xr:uid="{7FF3EE9B-BCB9-4E9B-9815-B431253D049C}"/>
    <cellStyle name="Примечание 3 3 3 4 2" xfId="3184" xr:uid="{78DF1AD9-25DF-42C3-ADE8-D358B0D7BD25}"/>
    <cellStyle name="Примечание 3 3 3 5" xfId="2291" xr:uid="{53CAF073-77B9-4442-BE44-173A74322792}"/>
    <cellStyle name="Примечание 3 3 3 5 2" xfId="4550" xr:uid="{3D130DBA-2B0D-4FAD-B63E-DDE099ABC1F4}"/>
    <cellStyle name="Примечание 3 3 3 6" xfId="2595" xr:uid="{C8A9A1BA-BAC2-4B48-87A7-C27D9F655726}"/>
    <cellStyle name="Примечание 3 3 4" xfId="404" xr:uid="{00000000-0005-0000-0000-0000CB020000}"/>
    <cellStyle name="Примечание 3 3 4 2" xfId="1767" xr:uid="{E38A6BBD-F21D-4D11-B0B6-16DCA4FD928A}"/>
    <cellStyle name="Примечание 3 3 4 2 2" xfId="4031" xr:uid="{E9BF6731-FCDA-4FBC-BC01-8081D240A68B}"/>
    <cellStyle name="Примечание 3 3 4 3" xfId="993" xr:uid="{8B1772E5-3CA9-4D1E-8FBE-45BC07FDD1BF}"/>
    <cellStyle name="Примечание 3 3 4 3 2" xfId="3264" xr:uid="{717955A5-3A06-4B4D-8E2A-AC0048AE37D1}"/>
    <cellStyle name="Примечание 3 3 4 4" xfId="2680" xr:uid="{5DDDDBAC-9C90-4154-8E6B-39738CD074F7}"/>
    <cellStyle name="Примечание 3 3 5" xfId="525" xr:uid="{00000000-0005-0000-0000-0000CC020000}"/>
    <cellStyle name="Примечание 3 3 5 2" xfId="1888" xr:uid="{D006F160-8A80-45E0-A755-84A91D569628}"/>
    <cellStyle name="Примечание 3 3 5 2 2" xfId="4152" xr:uid="{522B5EEA-FE09-4CEE-B083-1268D3447FE3}"/>
    <cellStyle name="Примечание 3 3 5 3" xfId="1114" xr:uid="{370E373E-DEB6-4748-8CF5-31EFEBE0D844}"/>
    <cellStyle name="Примечание 3 3 5 3 2" xfId="3385" xr:uid="{C8E5E7FA-B9B4-40A3-85B8-02EE6BA5DDAF}"/>
    <cellStyle name="Примечание 3 3 5 4" xfId="2801" xr:uid="{C7B32296-6507-403E-B009-4982C773B6FC}"/>
    <cellStyle name="Примечание 3 3 6" xfId="601" xr:uid="{00000000-0005-0000-0000-0000CD020000}"/>
    <cellStyle name="Примечание 3 3 6 2" xfId="1964" xr:uid="{808A436D-CDE0-43AC-A37D-4D860634205B}"/>
    <cellStyle name="Примечание 3 3 6 2 2" xfId="4228" xr:uid="{C25B06B5-452A-4C2B-8BDD-1392041623D8}"/>
    <cellStyle name="Примечание 3 3 6 3" xfId="1190" xr:uid="{10DBD893-A2A1-439C-B9B3-EA6D493411D1}"/>
    <cellStyle name="Примечание 3 3 6 3 2" xfId="3461" xr:uid="{E59485B0-8355-4DF2-A5A6-9AE4E48994EA}"/>
    <cellStyle name="Примечание 3 3 6 4" xfId="2877" xr:uid="{EC1374FC-DF0F-4FF2-A53D-AF164DA1B3F3}"/>
    <cellStyle name="Примечание 3 3 7" xfId="469" xr:uid="{00000000-0005-0000-0000-0000CE020000}"/>
    <cellStyle name="Примечание 3 3 7 2" xfId="1832" xr:uid="{3ED46C1F-E84E-4A67-9C97-EEADAD4C8F72}"/>
    <cellStyle name="Примечание 3 3 7 2 2" xfId="4096" xr:uid="{0D0C14CB-857A-4C08-9F88-0495E8E3AE95}"/>
    <cellStyle name="Примечание 3 3 7 3" xfId="1058" xr:uid="{F60F8D71-77D2-4546-A1D0-75CB8A4DCDE6}"/>
    <cellStyle name="Примечание 3 3 7 3 2" xfId="3329" xr:uid="{F9C8ED44-9B0C-48D8-A86C-A7B9DF51AB4C}"/>
    <cellStyle name="Примечание 3 3 7 4" xfId="2745" xr:uid="{CB9AB55A-D1F1-4322-BCF3-6E2A19E4C728}"/>
    <cellStyle name="Примечание 3 3 8" xfId="744" xr:uid="{00000000-0005-0000-0000-0000CF020000}"/>
    <cellStyle name="Примечание 3 3 8 2" xfId="2107" xr:uid="{90BF4C85-8310-4064-8D5C-656A4E478E36}"/>
    <cellStyle name="Примечание 3 3 8 2 2" xfId="4371" xr:uid="{A92F6F84-78F8-47C9-9AA3-C188C503084F}"/>
    <cellStyle name="Примечание 3 3 8 3" xfId="3020" xr:uid="{BAEBB282-2CB6-4384-8321-C16E659C1222}"/>
    <cellStyle name="Примечание 3 3 9" xfId="1638" xr:uid="{AF8B441B-0D7B-45FE-8BC7-5A4615335505}"/>
    <cellStyle name="Примечание 3 3 9 2" xfId="3902" xr:uid="{974806D4-845C-43AB-96F4-18F7939283A7}"/>
    <cellStyle name="Примечание 3 4" xfId="184" xr:uid="{00000000-0005-0000-0000-0000D0020000}"/>
    <cellStyle name="Примечание 3 4 10" xfId="2307" xr:uid="{35162A4A-6691-4CE5-A575-1599BE906ECA}"/>
    <cellStyle name="Примечание 3 4 10 2" xfId="4565" xr:uid="{E507B1AC-46E8-4CA6-8874-DCB81B5B7991}"/>
    <cellStyle name="Примечание 3 4 11" xfId="2450" xr:uid="{16244541-AC2D-4CFB-AF6C-EE79758BC8B5}"/>
    <cellStyle name="Примечание 3 4 2" xfId="259" xr:uid="{00000000-0005-0000-0000-0000D1020000}"/>
    <cellStyle name="Примечание 3 4 2 2" xfId="1453" xr:uid="{C106C35B-F740-450B-A720-B2EEF109DBA4}"/>
    <cellStyle name="Примечание 3 4 2 2 2" xfId="3717" xr:uid="{F6374F95-90C7-4462-AA55-89119F870320}"/>
    <cellStyle name="Примечание 3 4 2 3" xfId="1633" xr:uid="{A3742BBD-CE54-4227-838A-05BCCCABE872}"/>
    <cellStyle name="Примечание 3 4 2 3 2" xfId="3897" xr:uid="{9A56E472-14DA-4691-9F71-56418D407288}"/>
    <cellStyle name="Примечание 3 4 2 4" xfId="848" xr:uid="{FE848CBA-2752-4660-8F49-0591D9A17DF5}"/>
    <cellStyle name="Примечание 3 4 2 4 2" xfId="3119" xr:uid="{079BAEF1-7CEC-4EC9-8726-A05EF75BB2C9}"/>
    <cellStyle name="Примечание 3 4 2 5" xfId="2212" xr:uid="{F3A5AE58-53D1-4144-85F6-C351A71A55EB}"/>
    <cellStyle name="Примечание 3 4 2 5 2" xfId="4473" xr:uid="{4C325C84-BF26-4657-ADEF-A1997272F24E}"/>
    <cellStyle name="Примечание 3 4 2 6" xfId="2535" xr:uid="{FD08A2BC-F96C-4387-B41D-67C111360463}"/>
    <cellStyle name="Примечание 3 4 3" xfId="339" xr:uid="{00000000-0005-0000-0000-0000D2020000}"/>
    <cellStyle name="Примечание 3 4 3 2" xfId="1529" xr:uid="{505C070C-8BCE-41A5-9A04-0DEBFF58C464}"/>
    <cellStyle name="Примечание 3 4 3 2 2" xfId="3793" xr:uid="{7C014ED0-59EE-4C32-874C-8EDE4FA3128A}"/>
    <cellStyle name="Примечание 3 4 3 3" xfId="1702" xr:uid="{28CABA41-E0FD-4729-B505-4089035111A2}"/>
    <cellStyle name="Примечание 3 4 3 3 2" xfId="3966" xr:uid="{CDBE7FAB-DEC3-4D21-B584-836A70E5C882}"/>
    <cellStyle name="Примечание 3 4 3 4" xfId="928" xr:uid="{67D9437F-677E-4001-B87B-5DE68DF6376D}"/>
    <cellStyle name="Примечание 3 4 3 4 2" xfId="3199" xr:uid="{CF099630-6CEE-4004-BE2D-D359A02EBA0C}"/>
    <cellStyle name="Примечание 3 4 3 5" xfId="2165" xr:uid="{7CF035BF-FF21-494D-9CC8-CE08FBBD7EB9}"/>
    <cellStyle name="Примечание 3 4 3 5 2" xfId="4428" xr:uid="{7EA4C32D-E701-400D-9087-3E23A947AD88}"/>
    <cellStyle name="Примечание 3 4 3 6" xfId="2610" xr:uid="{13065B09-8950-413B-A47C-632400F86B0E}"/>
    <cellStyle name="Примечание 3 4 4" xfId="419" xr:uid="{00000000-0005-0000-0000-0000D3020000}"/>
    <cellStyle name="Примечание 3 4 4 2" xfId="1782" xr:uid="{FE7A9598-7A75-42C8-9903-FF5FF647A4B4}"/>
    <cellStyle name="Примечание 3 4 4 2 2" xfId="4046" xr:uid="{59085289-8416-4AE8-8773-AD694350ADFB}"/>
    <cellStyle name="Примечание 3 4 4 3" xfId="1008" xr:uid="{F1F571D1-DF52-4ABD-8A88-CF42BA2C720E}"/>
    <cellStyle name="Примечание 3 4 4 3 2" xfId="3279" xr:uid="{4B491056-A7D1-466F-AB03-4DB327E1833B}"/>
    <cellStyle name="Примечание 3 4 4 4" xfId="2695" xr:uid="{0FC0FDB3-83CA-48AF-9E55-33B94B79B528}"/>
    <cellStyle name="Примечание 3 4 5" xfId="540" xr:uid="{00000000-0005-0000-0000-0000D4020000}"/>
    <cellStyle name="Примечание 3 4 5 2" xfId="1903" xr:uid="{902DBB75-C20B-4CE0-946E-59A712D39B76}"/>
    <cellStyle name="Примечание 3 4 5 2 2" xfId="4167" xr:uid="{FE36892D-22EC-47E7-936F-B5D3F65CEF8D}"/>
    <cellStyle name="Примечание 3 4 5 3" xfId="1129" xr:uid="{5BFC0331-5145-4AEA-A265-F5DFC2988D86}"/>
    <cellStyle name="Примечание 3 4 5 3 2" xfId="3400" xr:uid="{05EF18CF-938F-4D43-9CD8-5F595D3C34BD}"/>
    <cellStyle name="Примечание 3 4 5 4" xfId="2816" xr:uid="{E3854D6D-C987-4AC8-9E0A-EB16F729BA98}"/>
    <cellStyle name="Примечание 3 4 6" xfId="616" xr:uid="{00000000-0005-0000-0000-0000D5020000}"/>
    <cellStyle name="Примечание 3 4 6 2" xfId="1979" xr:uid="{2E4C1256-BE8D-4219-8E7A-11BE0DBB3122}"/>
    <cellStyle name="Примечание 3 4 6 2 2" xfId="4243" xr:uid="{B8841132-5BAC-4994-8B76-CA610CDC648C}"/>
    <cellStyle name="Примечание 3 4 6 3" xfId="1205" xr:uid="{4261EF42-C920-491F-ACD2-85D70FCC1EC4}"/>
    <cellStyle name="Примечание 3 4 6 3 2" xfId="3476" xr:uid="{B65F131F-3EF1-4C5B-8C82-2666CC67FF57}"/>
    <cellStyle name="Примечание 3 4 6 4" xfId="2892" xr:uid="{1D5B4BD2-379C-47A7-9948-1C1C619AD2CB}"/>
    <cellStyle name="Примечание 3 4 7" xfId="458" xr:uid="{00000000-0005-0000-0000-0000D6020000}"/>
    <cellStyle name="Примечание 3 4 7 2" xfId="1821" xr:uid="{6AF5679A-C711-4BEB-BF1B-64F821FFDA6C}"/>
    <cellStyle name="Примечание 3 4 7 2 2" xfId="4085" xr:uid="{B3355D60-3B87-469E-A727-C60C5DC5E6F3}"/>
    <cellStyle name="Примечание 3 4 7 3" xfId="1047" xr:uid="{B92D9392-C516-470D-9C27-F8B2A8652ADD}"/>
    <cellStyle name="Примечание 3 4 7 3 2" xfId="3318" xr:uid="{6D92BF0E-AB5F-4E60-8314-AC629BF994B2}"/>
    <cellStyle name="Примечание 3 4 7 4" xfId="2734" xr:uid="{473A298D-03C2-4F40-8A6F-DB683FCEF75C}"/>
    <cellStyle name="Примечание 3 4 8" xfId="759" xr:uid="{00000000-0005-0000-0000-0000D7020000}"/>
    <cellStyle name="Примечание 3 4 8 2" xfId="2122" xr:uid="{6DFB717A-7FE7-47A4-9B69-035498316743}"/>
    <cellStyle name="Примечание 3 4 8 2 2" xfId="4386" xr:uid="{7B79E392-B9D9-4ED5-AA76-2CF18FD3883C}"/>
    <cellStyle name="Примечание 3 4 8 3" xfId="3035" xr:uid="{B00CC75A-364F-4533-936D-97BF46E713D9}"/>
    <cellStyle name="Примечание 3 4 9" xfId="1381" xr:uid="{26A85606-0507-4516-AF1D-257C232BA640}"/>
    <cellStyle name="Примечание 3 4 9 2" xfId="3647" xr:uid="{63D6BA59-3900-40E4-A74D-88CACA95A94F}"/>
    <cellStyle name="Примечание 3 5" xfId="199" xr:uid="{00000000-0005-0000-0000-0000D8020000}"/>
    <cellStyle name="Примечание 3 5 10" xfId="2364" xr:uid="{4A06FEA2-94BB-424E-98A7-44E152D26C39}"/>
    <cellStyle name="Примечание 3 5 10 2" xfId="4622" xr:uid="{B0B4F41A-3A2A-46D8-BB7A-4A7E30506720}"/>
    <cellStyle name="Примечание 3 5 11" xfId="2465" xr:uid="{D85ED1D6-C183-4168-8600-9761ED158422}"/>
    <cellStyle name="Примечание 3 5 2" xfId="274" xr:uid="{00000000-0005-0000-0000-0000D9020000}"/>
    <cellStyle name="Примечание 3 5 2 2" xfId="1468" xr:uid="{2D45C65E-9B19-4827-86A5-CA84BE513E9A}"/>
    <cellStyle name="Примечание 3 5 2 2 2" xfId="3732" xr:uid="{9B964314-3238-4E82-A80D-5FB42EB42387}"/>
    <cellStyle name="Примечание 3 5 2 3" xfId="1604" xr:uid="{9A1CBA74-267F-482F-B13A-793DB4D5FFF9}"/>
    <cellStyle name="Примечание 3 5 2 3 2" xfId="3868" xr:uid="{F6C9F50B-1017-4C6E-9C78-C453B15F39F3}"/>
    <cellStyle name="Примечание 3 5 2 4" xfId="863" xr:uid="{F1A38F60-B42C-4940-AE9A-2D8F76D264B4}"/>
    <cellStyle name="Примечание 3 5 2 4 2" xfId="3134" xr:uid="{9A04751A-ABEE-4C30-BC8D-DC0795EEE699}"/>
    <cellStyle name="Примечание 3 5 2 5" xfId="2197" xr:uid="{412BC939-D73C-43D5-A878-32C94E546D51}"/>
    <cellStyle name="Примечание 3 5 2 5 2" xfId="4458" xr:uid="{02CCA359-4975-4B16-B2F3-6060C4282E59}"/>
    <cellStyle name="Примечание 3 5 2 6" xfId="2550" xr:uid="{54608296-E148-4DCA-AA54-D8BB4EA34464}"/>
    <cellStyle name="Примечание 3 5 3" xfId="354" xr:uid="{00000000-0005-0000-0000-0000DA020000}"/>
    <cellStyle name="Примечание 3 5 3 2" xfId="1544" xr:uid="{AED05D9E-50FF-4862-A5AF-FD985C3C8A0B}"/>
    <cellStyle name="Примечание 3 5 3 2 2" xfId="3808" xr:uid="{3F116C8D-07BD-4D1B-8825-079637CF394F}"/>
    <cellStyle name="Примечание 3 5 3 3" xfId="1717" xr:uid="{0E9F805A-C9F1-4BF9-9DCC-16FA2AA28047}"/>
    <cellStyle name="Примечание 3 5 3 3 2" xfId="3981" xr:uid="{AE88DB15-8A4E-4527-94A2-894CFA72B9CE}"/>
    <cellStyle name="Примечание 3 5 3 4" xfId="943" xr:uid="{7AB6BCBC-6AED-4055-B84C-FE9AFE8E73E4}"/>
    <cellStyle name="Примечание 3 5 3 4 2" xfId="3214" xr:uid="{43A1E110-6E36-46C7-98AD-FCCB273818E9}"/>
    <cellStyle name="Примечание 3 5 3 5" xfId="2386" xr:uid="{1720649C-4EEC-4872-8B57-50DE19B0FDCF}"/>
    <cellStyle name="Примечание 3 5 3 5 2" xfId="4644" xr:uid="{1A721B94-B6A6-4CFC-B81E-30AD2335639B}"/>
    <cellStyle name="Примечание 3 5 3 6" xfId="2625" xr:uid="{C58D319C-6E06-4A26-B067-F09734430885}"/>
    <cellStyle name="Примечание 3 5 4" xfId="434" xr:uid="{00000000-0005-0000-0000-0000DB020000}"/>
    <cellStyle name="Примечание 3 5 4 2" xfId="1797" xr:uid="{C143354F-B8F6-4FFE-A6D1-52FD00BAD076}"/>
    <cellStyle name="Примечание 3 5 4 2 2" xfId="4061" xr:uid="{EFBA88BC-D11A-451B-8EAB-6B652D795FE0}"/>
    <cellStyle name="Примечание 3 5 4 3" xfId="1023" xr:uid="{1B2C4F57-6202-4860-9212-C673BF580D4C}"/>
    <cellStyle name="Примечание 3 5 4 3 2" xfId="3294" xr:uid="{D26E0A56-D0E4-442D-99A5-CCF54498AF09}"/>
    <cellStyle name="Примечание 3 5 4 4" xfId="2710" xr:uid="{0E160D20-FD46-4BBC-A146-C26DB1BEB670}"/>
    <cellStyle name="Примечание 3 5 5" xfId="555" xr:uid="{00000000-0005-0000-0000-0000DC020000}"/>
    <cellStyle name="Примечание 3 5 5 2" xfId="1918" xr:uid="{373578CC-6E94-48DD-BEEC-330D5E08D688}"/>
    <cellStyle name="Примечание 3 5 5 2 2" xfId="4182" xr:uid="{65A9F339-E9BA-4C72-B678-504209D60F84}"/>
    <cellStyle name="Примечание 3 5 5 3" xfId="1144" xr:uid="{65C0F20E-9352-4623-B6B2-5FFDA49A2D26}"/>
    <cellStyle name="Примечание 3 5 5 3 2" xfId="3415" xr:uid="{1964B65C-E2C2-464B-AFFF-9F92C894C8A2}"/>
    <cellStyle name="Примечание 3 5 5 4" xfId="2831" xr:uid="{EC51513F-4354-42E7-8E5E-4CACAF402C13}"/>
    <cellStyle name="Примечание 3 5 6" xfId="631" xr:uid="{00000000-0005-0000-0000-0000DD020000}"/>
    <cellStyle name="Примечание 3 5 6 2" xfId="1994" xr:uid="{C27945B8-4891-470B-AF50-383FB74D3113}"/>
    <cellStyle name="Примечание 3 5 6 2 2" xfId="4258" xr:uid="{1569E29F-31BD-48DF-ADDD-DBCDA38739ED}"/>
    <cellStyle name="Примечание 3 5 6 3" xfId="1220" xr:uid="{6A818C2F-CECA-42A4-99AC-FFE7E5F88CA3}"/>
    <cellStyle name="Примечание 3 5 6 3 2" xfId="3491" xr:uid="{B4F18533-9DDB-4FBC-A4D1-D3BA331F741B}"/>
    <cellStyle name="Примечание 3 5 6 4" xfId="2907" xr:uid="{5BCCA1FF-E90D-4360-B9D4-E6AC3798AE9E}"/>
    <cellStyle name="Примечание 3 5 7" xfId="699" xr:uid="{00000000-0005-0000-0000-0000DE020000}"/>
    <cellStyle name="Примечание 3 5 7 2" xfId="2062" xr:uid="{51E7B4AD-B141-412D-BC1C-483EF7ED1B83}"/>
    <cellStyle name="Примечание 3 5 7 2 2" xfId="4326" xr:uid="{CCFB0E97-5351-4648-8D3B-AB2D34240642}"/>
    <cellStyle name="Примечание 3 5 7 3" xfId="1288" xr:uid="{3F421D21-2601-40BB-9092-ABD58D73418B}"/>
    <cellStyle name="Примечание 3 5 7 3 2" xfId="3559" xr:uid="{9A57B82A-0178-44EB-BC30-880CB580A7A2}"/>
    <cellStyle name="Примечание 3 5 7 4" xfId="2975" xr:uid="{B90D89C3-C27F-4544-AFE2-B7891871333D}"/>
    <cellStyle name="Примечание 3 5 8" xfId="774" xr:uid="{00000000-0005-0000-0000-0000DF020000}"/>
    <cellStyle name="Примечание 3 5 8 2" xfId="2137" xr:uid="{F3F3156A-1B35-4D03-A83B-09C9D8CFDD6B}"/>
    <cellStyle name="Примечание 3 5 8 2 2" xfId="4401" xr:uid="{50DA549E-A97C-4FC8-B9B1-021E23978128}"/>
    <cellStyle name="Примечание 3 5 8 3" xfId="3050" xr:uid="{80B0EF54-5BED-4402-8E49-0E9CAEB4B463}"/>
    <cellStyle name="Примечание 3 5 9" xfId="1620" xr:uid="{0D50DBDB-8DA7-455F-B22C-ADDDBA5D46C5}"/>
    <cellStyle name="Примечание 3 5 9 2" xfId="3884" xr:uid="{932BED6D-C7B2-4DE1-AA56-4557364AA78E}"/>
    <cellStyle name="Примечание 3 6" xfId="214" xr:uid="{00000000-0005-0000-0000-0000E0020000}"/>
    <cellStyle name="Примечание 3 6 2" xfId="1407" xr:uid="{84691DD8-7A93-42EF-9537-6358424E1F81}"/>
    <cellStyle name="Примечание 3 6 2 2" xfId="3672" xr:uid="{3BA1EC45-1D27-4079-A506-B6300ECD78A9}"/>
    <cellStyle name="Примечание 3 6 3" xfId="1635" xr:uid="{AA5B7A14-7BA8-4087-9B3E-481DA499F31F}"/>
    <cellStyle name="Примечание 3 6 3 2" xfId="3899" xr:uid="{9025D4D1-CC69-4884-9D6C-A2F8D8E5369E}"/>
    <cellStyle name="Примечание 3 6 4" xfId="803" xr:uid="{D77A1CD0-0F3A-4E86-AC64-E6ACDD3F0415}"/>
    <cellStyle name="Примечание 3 6 4 2" xfId="3074" xr:uid="{FC432C38-694B-4322-A2B0-EBBC70C686AF}"/>
    <cellStyle name="Примечание 3 6 5" xfId="2285" xr:uid="{2B7CF4CC-0301-48A0-B75D-8077ACA55E14}"/>
    <cellStyle name="Примечание 3 6 5 2" xfId="4544" xr:uid="{A73F65B1-C0FB-4764-AFDB-002A9B7F5E74}"/>
    <cellStyle name="Примечание 3 6 6" xfId="2490" xr:uid="{15694535-3CBB-45B0-BBE4-75A0356FC0CA}"/>
    <cellStyle name="Примечание 3 7" xfId="294" xr:uid="{00000000-0005-0000-0000-0000E1020000}"/>
    <cellStyle name="Примечание 3 7 2" xfId="1484" xr:uid="{366B676E-8A22-4916-AB0F-E406C73F11EA}"/>
    <cellStyle name="Примечание 3 7 2 2" xfId="3748" xr:uid="{584D201D-33D1-4D20-A29C-318F801E109E}"/>
    <cellStyle name="Примечание 3 7 3" xfId="1378" xr:uid="{B5D5E0C2-D007-4F39-B589-1F809B69A1EE}"/>
    <cellStyle name="Примечание 3 7 3 2" xfId="3644" xr:uid="{9E2D2B44-85EB-4590-930B-A5766F303C89}"/>
    <cellStyle name="Примечание 3 7 4" xfId="883" xr:uid="{9CB352D5-C458-4BBC-B1BF-5ED30D89BAD6}"/>
    <cellStyle name="Примечание 3 7 4 2" xfId="3154" xr:uid="{CA8F6346-3988-4C82-BF90-B2F0CF1EF992}"/>
    <cellStyle name="Примечание 3 7 5" xfId="2320" xr:uid="{0A35DB39-3E80-4A85-815F-DB53D6160E2B}"/>
    <cellStyle name="Примечание 3 7 5 2" xfId="4578" xr:uid="{B645A12C-2BA3-4240-B266-3929AA97119C}"/>
    <cellStyle name="Примечание 3 7 6" xfId="2565" xr:uid="{EDC657F0-12B4-4E7D-9AEB-8BE1740DD8E3}"/>
    <cellStyle name="Примечание 3 8" xfId="374" xr:uid="{00000000-0005-0000-0000-0000E2020000}"/>
    <cellStyle name="Примечание 3 8 2" xfId="1737" xr:uid="{D60E3811-6228-4BCB-8344-94997C8548C2}"/>
    <cellStyle name="Примечание 3 8 2 2" xfId="4001" xr:uid="{146E7013-2C74-425F-A878-D09B275DD7AD}"/>
    <cellStyle name="Примечание 3 8 3" xfId="963" xr:uid="{1D030D38-845A-4FC4-B043-C18E597D3D53}"/>
    <cellStyle name="Примечание 3 8 3 2" xfId="3234" xr:uid="{958A0DA5-2921-4BBD-8946-D95A70BE2400}"/>
    <cellStyle name="Примечание 3 8 4" xfId="2650" xr:uid="{397CCB74-11DD-4617-BB71-294DFB9D9C40}"/>
    <cellStyle name="Примечание 3 9" xfId="495" xr:uid="{00000000-0005-0000-0000-0000E3020000}"/>
    <cellStyle name="Примечание 3 9 2" xfId="1858" xr:uid="{F7022B32-0178-4BEC-B8DF-6664D9CD9ACF}"/>
    <cellStyle name="Примечание 3 9 2 2" xfId="4122" xr:uid="{73EDD210-92E4-4D8C-BE53-6AF2A37607B8}"/>
    <cellStyle name="Примечание 3 9 3" xfId="1084" xr:uid="{CDEF6B53-8FD1-4115-8AF6-3E16ACF4794B}"/>
    <cellStyle name="Примечание 3 9 3 2" xfId="3355" xr:uid="{6245A8C8-5D57-491B-959D-A5320AC9D69F}"/>
    <cellStyle name="Примечание 3 9 4" xfId="2771" xr:uid="{81DCDD42-94BB-4C9B-844B-39DEBDD71340}"/>
    <cellStyle name="Примечание 4" xfId="1660" xr:uid="{487587A0-FFFD-4257-ABDB-3C33DD5292B7}"/>
    <cellStyle name="Примечание 4 2" xfId="3924" xr:uid="{D045015A-D39A-4CDA-A538-36309A5785A1}"/>
    <cellStyle name="Процентный 2" xfId="123" xr:uid="{00000000-0005-0000-0000-0000E5020000}"/>
    <cellStyle name="Связанная ячейка" xfId="45" xr:uid="{00000000-0005-0000-0000-0000E6020000}"/>
    <cellStyle name="Связанная ячейка 2" xfId="114" xr:uid="{00000000-0005-0000-0000-0000E7020000}"/>
    <cellStyle name="Текст предупреждения" xfId="46" xr:uid="{00000000-0005-0000-0000-0000E8020000}"/>
    <cellStyle name="Текст предупреждения 2" xfId="115" xr:uid="{00000000-0005-0000-0000-0000E9020000}"/>
    <cellStyle name="Финансовый [0] 2" xfId="124" xr:uid="{00000000-0005-0000-0000-0000EB020000}"/>
    <cellStyle name="Хороший" xfId="47" xr:uid="{00000000-0005-0000-0000-0000EC020000}"/>
    <cellStyle name="Хороший 2" xfId="116" xr:uid="{00000000-0005-0000-0000-0000ED020000}"/>
    <cellStyle name="パーセント" xfId="122" builtinId="5"/>
    <cellStyle name="パーセント 2" xfId="48" xr:uid="{00000000-0005-0000-0000-0000EE020000}"/>
    <cellStyle name="パーセント 3" xfId="49" xr:uid="{00000000-0005-0000-0000-0000EF020000}"/>
    <cellStyle name="パーセント 4" xfId="50" xr:uid="{00000000-0005-0000-0000-0000F0020000}"/>
    <cellStyle name="パーセント 5" xfId="64" xr:uid="{00000000-0005-0000-0000-0000F1020000}"/>
    <cellStyle name="パーセント 6" xfId="1315" xr:uid="{9E403508-6141-494B-A45D-56E75FCE47C6}"/>
    <cellStyle name="桁区切り 2" xfId="51" xr:uid="{00000000-0005-0000-0000-0000F2020000}"/>
    <cellStyle name="桁区切り 2 2" xfId="52" xr:uid="{00000000-0005-0000-0000-0000F3020000}"/>
    <cellStyle name="桁区切り 2 3" xfId="66" xr:uid="{00000000-0005-0000-0000-0000F4020000}"/>
    <cellStyle name="桁区切り 2 3 2" xfId="132" xr:uid="{00000000-0005-0000-0000-0000F5020000}"/>
    <cellStyle name="桁区切り 2 4" xfId="117" xr:uid="{00000000-0005-0000-0000-0000F6020000}"/>
    <cellStyle name="桁区切り 2_160901梱包サイズフォーマット" xfId="118" xr:uid="{00000000-0005-0000-0000-0000F7020000}"/>
    <cellStyle name="桁区切り 3" xfId="1" xr:uid="{00000000-0005-0000-0000-0000F8020000}"/>
    <cellStyle name="桁区切り 3 2" xfId="67" xr:uid="{00000000-0005-0000-0000-0000F9020000}"/>
    <cellStyle name="桁区切り 3_160901梱包サイズフォーマット" xfId="72" xr:uid="{00000000-0005-0000-0000-0000FA020000}"/>
    <cellStyle name="桁区切り 4" xfId="4" xr:uid="{00000000-0005-0000-0000-0000FB020000}"/>
    <cellStyle name="桁区切り 4 2" xfId="119" xr:uid="{00000000-0005-0000-0000-0000FC020000}"/>
    <cellStyle name="桁区切り 4_160901梱包サイズフォーマット" xfId="120" xr:uid="{00000000-0005-0000-0000-0000FD020000}"/>
    <cellStyle name="桁区切り 5" xfId="65" xr:uid="{00000000-0005-0000-0000-0000FE020000}"/>
    <cellStyle name="通貨" xfId="62" builtinId="7"/>
    <cellStyle name="通貨 2" xfId="53" xr:uid="{00000000-0005-0000-0000-00000B030000}"/>
    <cellStyle name="通貨 2 2" xfId="121" xr:uid="{00000000-0005-0000-0000-00000C030000}"/>
    <cellStyle name="通貨 3" xfId="68" xr:uid="{00000000-0005-0000-0000-00000D030000}"/>
    <cellStyle name="通貨 3 2" xfId="139" xr:uid="{00000000-0005-0000-0000-00000E030000}"/>
    <cellStyle name="通貨 3 2 2" xfId="1408" xr:uid="{1C60D275-1DA6-4620-9F2D-6283DD4E8B54}"/>
    <cellStyle name="通貨 3 2 3" xfId="798" xr:uid="{FA6DEBD3-E8C7-461F-9F02-ACEB69918563}"/>
    <cellStyle name="通貨 3 2 4" xfId="2267" xr:uid="{F7E8B3E2-3DE4-4487-8E3E-1DD4B7B9F7FD}"/>
    <cellStyle name="通貨 3 3" xfId="1348" xr:uid="{DA397365-82C8-4A82-B3B7-4CFE74F424B7}"/>
    <cellStyle name="通貨 3 4" xfId="2195" xr:uid="{E18FC0C6-FFF6-4820-8516-1877CBEA6C9D}"/>
    <cellStyle name="通貨 4" xfId="71" xr:uid="{00000000-0005-0000-0000-00000F030000}"/>
    <cellStyle name="通貨 4 2" xfId="74" xr:uid="{00000000-0005-0000-0000-000010030000}"/>
    <cellStyle name="通貨 4 2 2" xfId="1345" xr:uid="{3D67275C-752A-437E-8F4F-AB8177E3C077}"/>
    <cellStyle name="通貨 4 2 3" xfId="792" xr:uid="{63B43747-1BA0-4ABE-9081-9CE3CB523422}"/>
    <cellStyle name="通貨 4 3" xfId="1392" xr:uid="{1E044EE4-CAB8-4126-9753-22B3E29C91EF}"/>
    <cellStyle name="通貨 4 4" xfId="790" xr:uid="{7AE5334C-208B-4DD6-A1A2-224A5C45B34C}"/>
    <cellStyle name="通貨 4 5" xfId="2254" xr:uid="{D96326A6-043B-4872-999C-B9090DD1714A}"/>
    <cellStyle name="通貨 5" xfId="73" xr:uid="{00000000-0005-0000-0000-000011030000}"/>
    <cellStyle name="通貨 5 2" xfId="1330" xr:uid="{3C25EE99-7899-4CF4-9606-2626B0821459}"/>
    <cellStyle name="通貨 5 3" xfId="791" xr:uid="{91C23A0F-C735-407E-8D8F-662EE7F7EECF}"/>
    <cellStyle name="通貨 6" xfId="1314" xr:uid="{B7745CDF-FCC3-4164-A85A-E4A9A4EB5CB3}"/>
    <cellStyle name="通貨 7" xfId="789" xr:uid="{AE1F36F6-727D-4063-A91E-0B9D1C196238}"/>
    <cellStyle name="通貨 8" xfId="2148" xr:uid="{46E32CCD-E7B4-4B19-8B66-B6AE2F5FDFEF}"/>
    <cellStyle name="標準" xfId="0" builtinId="0"/>
    <cellStyle name="標準 2" xfId="54" xr:uid="{00000000-0005-0000-0000-0000FF020000}"/>
    <cellStyle name="標準 2 2" xfId="70" xr:uid="{00000000-0005-0000-0000-000000030000}"/>
    <cellStyle name="標準 2 2 2" xfId="133" xr:uid="{00000000-0005-0000-0000-000001030000}"/>
    <cellStyle name="標準 2 3" xfId="69" xr:uid="{00000000-0005-0000-0000-000002030000}"/>
    <cellStyle name="標準 22" xfId="63" xr:uid="{00000000-0005-0000-0000-000003030000}"/>
    <cellStyle name="標準 3" xfId="55" xr:uid="{00000000-0005-0000-0000-000004030000}"/>
    <cellStyle name="標準 4" xfId="2" xr:uid="{00000000-0005-0000-0000-000005030000}"/>
    <cellStyle name="標準 5" xfId="3" xr:uid="{00000000-0005-0000-0000-000006030000}"/>
    <cellStyle name="標準 6" xfId="56" xr:uid="{00000000-0005-0000-0000-000007030000}"/>
    <cellStyle name="標準_P.L. n I..V." xfId="57" xr:uid="{00000000-0005-0000-0000-000008030000}"/>
    <cellStyle name="標準_Приложение _ 2 А к контракту 0515" xfId="59" xr:uid="{00000000-0005-0000-0000-000009030000}"/>
    <cellStyle name="標準_モスクワ輸出０８０６" xfId="58" xr:uid="{00000000-0005-0000-0000-00000A030000}"/>
  </cellStyles>
  <dxfs count="0"/>
  <tableStyles count="0" defaultTableStyle="TableStyleMedium9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15875</xdr:colOff>
      <xdr:row>50</xdr:row>
      <xdr:rowOff>23812</xdr:rowOff>
    </xdr:from>
    <xdr:to>
      <xdr:col>9</xdr:col>
      <xdr:colOff>333375</xdr:colOff>
      <xdr:row>57</xdr:row>
      <xdr:rowOff>9308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AAB426A-60A1-41B2-A260-BC9916428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3375" y="9453562"/>
          <a:ext cx="2955925" cy="13570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1990618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2782584" y="639991"/>
          <a:ext cx="3202440" cy="1373987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5" name="Надпись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0306050" y="28575"/>
          <a:ext cx="844663" cy="27180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DD975931-4D93-B842-A05A-19F4D206640B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249758" y="629574"/>
          <a:ext cx="1753246" cy="136842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57073F92-8F1F-C24E-AD8C-B74C43AD8C0B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3093700" y="28575"/>
          <a:ext cx="844663" cy="2654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</a:t>
          </a:r>
          <a:r>
            <a:rPr lang="ru-RU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endParaRPr lang="en-US" altLang="ja-JP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92B6718C-CCD5-8549-A72E-8D0039E71442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249758" y="629574"/>
          <a:ext cx="1753246" cy="136842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017FCED9-C93A-9742-B983-6D6D89147DA6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3093700" y="28575"/>
          <a:ext cx="844663" cy="2654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</a:t>
          </a:r>
          <a:r>
            <a:rPr lang="ru-RU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  <a:endParaRPr lang="en-US" altLang="ja-JP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D195BE20-36A1-2C43-907C-B27FB6660949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249758" y="629574"/>
          <a:ext cx="1753246" cy="136842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E58B54F5-ABEF-804F-BA30-C9C559584740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3093700" y="28575"/>
          <a:ext cx="844663" cy="2654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p.4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1778C72C-BA00-42D2-B1E1-B14C0240143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011633" y="635924"/>
          <a:ext cx="1124596" cy="131127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97C4C1D0-46E6-4CCB-A471-30B273C4F5A8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0715625" y="28575"/>
          <a:ext cx="730363" cy="27180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p.4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168088</xdr:colOff>
      <xdr:row>0</xdr:row>
      <xdr:rowOff>78441</xdr:rowOff>
    </xdr:from>
    <xdr:to>
      <xdr:col>15</xdr:col>
      <xdr:colOff>0</xdr:colOff>
      <xdr:row>2</xdr:row>
      <xdr:rowOff>107576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FDD3F6-3058-4613-8A38-82FD90A39D8C}"/>
            </a:ext>
          </a:extLst>
        </xdr:cNvPr>
        <xdr:cNvSpPr txBox="1">
          <a:spLocks noChangeArrowheads="1"/>
        </xdr:cNvSpPr>
      </xdr:nvSpPr>
      <xdr:spPr bwMode="auto">
        <a:xfrm>
          <a:off x="14760388" y="78441"/>
          <a:ext cx="851087" cy="419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p.1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168088</xdr:colOff>
      <xdr:row>0</xdr:row>
      <xdr:rowOff>78441</xdr:rowOff>
    </xdr:from>
    <xdr:to>
      <xdr:col>15</xdr:col>
      <xdr:colOff>0</xdr:colOff>
      <xdr:row>2</xdr:row>
      <xdr:rowOff>107576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E945DE1-D38F-3244-9C9A-50CD6D389EB1}"/>
            </a:ext>
          </a:extLst>
        </xdr:cNvPr>
        <xdr:cNvSpPr txBox="1">
          <a:spLocks noChangeArrowheads="1"/>
        </xdr:cNvSpPr>
      </xdr:nvSpPr>
      <xdr:spPr bwMode="auto">
        <a:xfrm>
          <a:off x="14773088" y="78441"/>
          <a:ext cx="860612" cy="42283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p.2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168088</xdr:colOff>
      <xdr:row>0</xdr:row>
      <xdr:rowOff>78441</xdr:rowOff>
    </xdr:from>
    <xdr:to>
      <xdr:col>15</xdr:col>
      <xdr:colOff>0</xdr:colOff>
      <xdr:row>2</xdr:row>
      <xdr:rowOff>107576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3543D0D-6CE7-BE4C-BCE7-0CD976E26945}"/>
            </a:ext>
          </a:extLst>
        </xdr:cNvPr>
        <xdr:cNvSpPr txBox="1">
          <a:spLocks noChangeArrowheads="1"/>
        </xdr:cNvSpPr>
      </xdr:nvSpPr>
      <xdr:spPr bwMode="auto">
        <a:xfrm>
          <a:off x="14773088" y="78441"/>
          <a:ext cx="860612" cy="42283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p.3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DF6BCE-CDD7-4DAF-8C1C-5D9A02FB6B37}">
  <we:reference id="wa200005271" version="2.5.5.0" store="ja-JP" storeType="OMEX"/>
  <we:alternateReferences>
    <we:reference id="wa200005271" version="2.5.5.0" store="ja-JP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58"/>
  <sheetViews>
    <sheetView view="pageBreakPreview" zoomScale="98" zoomScaleNormal="100" zoomScaleSheetLayoutView="98" workbookViewId="0">
      <selection activeCell="N12" sqref="N12"/>
    </sheetView>
  </sheetViews>
  <sheetFormatPr defaultColWidth="9.375" defaultRowHeight="15"/>
  <cols>
    <col min="1" max="3" width="9.375" style="205"/>
    <col min="4" max="5" width="0" style="205" hidden="1" customWidth="1"/>
    <col min="6" max="7" width="9.375" style="205"/>
    <col min="8" max="8" width="15.875" style="205" bestFit="1" customWidth="1"/>
    <col min="9" max="10" width="9.375" style="205"/>
    <col min="11" max="11" width="14.25" style="205" bestFit="1" customWidth="1"/>
    <col min="12" max="12" width="15.75" style="205" customWidth="1"/>
    <col min="13" max="13" width="11.75" style="205" bestFit="1" customWidth="1"/>
    <col min="14" max="14" width="13" style="205" customWidth="1"/>
    <col min="15" max="15" width="12.75" style="205" bestFit="1" customWidth="1"/>
    <col min="16" max="16384" width="9.375" style="205"/>
  </cols>
  <sheetData>
    <row r="1" spans="1:11" ht="37.5">
      <c r="G1" s="304" t="s">
        <v>0</v>
      </c>
      <c r="H1" s="304"/>
      <c r="I1" s="304"/>
      <c r="J1" s="304"/>
      <c r="K1" s="31"/>
    </row>
    <row r="2" spans="1:11" ht="38.25" thickBot="1">
      <c r="A2" s="8"/>
      <c r="B2" s="8"/>
      <c r="C2" s="8"/>
      <c r="D2" s="8"/>
      <c r="E2" s="8"/>
      <c r="F2" s="8"/>
      <c r="G2" s="305"/>
      <c r="H2" s="305"/>
      <c r="I2" s="305"/>
      <c r="J2" s="305"/>
      <c r="K2" s="31"/>
    </row>
    <row r="3" spans="1:11" ht="22.5">
      <c r="A3" s="309" t="s">
        <v>1</v>
      </c>
      <c r="B3" s="309"/>
      <c r="C3" s="309"/>
      <c r="D3" s="309"/>
      <c r="E3" s="9"/>
    </row>
    <row r="4" spans="1:11" ht="22.5">
      <c r="A4" s="309"/>
      <c r="B4" s="309"/>
      <c r="C4" s="309"/>
      <c r="D4" s="309"/>
      <c r="E4" s="9"/>
      <c r="G4" s="205" t="s">
        <v>2</v>
      </c>
      <c r="H4" s="310">
        <v>45842</v>
      </c>
      <c r="I4" s="310"/>
      <c r="J4" s="310"/>
      <c r="K4" s="206"/>
    </row>
    <row r="5" spans="1:11" ht="15" customHeight="1">
      <c r="A5" s="10" t="s">
        <v>51</v>
      </c>
      <c r="B5" s="10"/>
      <c r="C5" s="10"/>
      <c r="D5" s="10"/>
      <c r="E5" s="10"/>
    </row>
    <row r="6" spans="1:11" ht="15.75" customHeight="1">
      <c r="A6" s="205" t="s">
        <v>79</v>
      </c>
      <c r="E6" s="10"/>
      <c r="F6" s="10"/>
      <c r="G6" s="205" t="s">
        <v>3</v>
      </c>
      <c r="H6" s="311" t="s">
        <v>133</v>
      </c>
      <c r="I6" s="312"/>
      <c r="J6" s="312"/>
      <c r="K6" s="207"/>
    </row>
    <row r="7" spans="1:11">
      <c r="A7" s="205" t="s">
        <v>4</v>
      </c>
      <c r="B7" s="208" t="s">
        <v>5</v>
      </c>
      <c r="C7" s="208"/>
      <c r="D7" s="208"/>
    </row>
    <row r="8" spans="1:11">
      <c r="A8" s="205" t="s">
        <v>6</v>
      </c>
      <c r="B8" s="313" t="s">
        <v>7</v>
      </c>
      <c r="C8" s="313"/>
      <c r="D8" s="313"/>
      <c r="H8" s="314"/>
      <c r="I8" s="314"/>
      <c r="J8" s="314"/>
      <c r="K8" s="209"/>
    </row>
    <row r="9" spans="1:11">
      <c r="G9" s="205" t="s">
        <v>8</v>
      </c>
    </row>
    <row r="10" spans="1:11">
      <c r="G10" s="308" t="s">
        <v>9</v>
      </c>
      <c r="H10" s="308"/>
      <c r="I10" s="308"/>
      <c r="J10" s="308"/>
    </row>
    <row r="11" spans="1:11">
      <c r="G11" s="315" t="s">
        <v>10</v>
      </c>
      <c r="H11" s="315"/>
      <c r="I11" s="315"/>
      <c r="J11" s="315"/>
      <c r="K11" s="210"/>
    </row>
    <row r="12" spans="1:11">
      <c r="G12" s="315"/>
      <c r="H12" s="315"/>
      <c r="I12" s="315"/>
      <c r="J12" s="315"/>
      <c r="K12" s="210"/>
    </row>
    <row r="13" spans="1:11">
      <c r="G13" s="315"/>
      <c r="H13" s="315"/>
      <c r="I13" s="315"/>
      <c r="J13" s="315"/>
      <c r="K13" s="210"/>
    </row>
    <row r="14" spans="1:11">
      <c r="G14" s="205" t="s">
        <v>4</v>
      </c>
      <c r="H14" s="308" t="s">
        <v>11</v>
      </c>
      <c r="I14" s="308"/>
      <c r="J14" s="308"/>
    </row>
    <row r="15" spans="1:11">
      <c r="H15" s="308"/>
      <c r="I15" s="308"/>
      <c r="J15" s="308"/>
    </row>
    <row r="17" spans="1:16" ht="15.75" thickBot="1">
      <c r="A17" s="204" t="s">
        <v>12</v>
      </c>
      <c r="B17" s="306" t="s">
        <v>13</v>
      </c>
      <c r="C17" s="307"/>
      <c r="D17" s="307"/>
      <c r="E17" s="307"/>
      <c r="F17" s="307"/>
      <c r="G17" s="307"/>
      <c r="H17" s="11" t="s">
        <v>14</v>
      </c>
      <c r="I17" s="306" t="s">
        <v>15</v>
      </c>
      <c r="J17" s="307"/>
      <c r="K17" s="32"/>
    </row>
    <row r="18" spans="1:16">
      <c r="A18" s="12"/>
      <c r="B18" s="2"/>
      <c r="C18" s="13"/>
      <c r="D18" s="12"/>
      <c r="E18" s="12"/>
      <c r="F18" s="12"/>
      <c r="G18" s="12"/>
      <c r="H18" s="14"/>
      <c r="I18" s="316"/>
      <c r="J18" s="317"/>
      <c r="K18" s="202"/>
    </row>
    <row r="19" spans="1:16">
      <c r="A19" s="12">
        <v>1</v>
      </c>
      <c r="B19" s="2" t="s">
        <v>134</v>
      </c>
      <c r="C19" s="13"/>
      <c r="D19" s="12"/>
      <c r="E19" s="12"/>
      <c r="F19" s="12"/>
      <c r="G19" s="12"/>
      <c r="H19" s="14"/>
      <c r="I19" s="316"/>
      <c r="J19" s="319"/>
      <c r="K19" s="202">
        <f>SUM(I19:J22)</f>
        <v>0</v>
      </c>
    </row>
    <row r="20" spans="1:16">
      <c r="A20" s="12">
        <v>2</v>
      </c>
      <c r="B20" s="2" t="s">
        <v>49</v>
      </c>
      <c r="C20" s="13"/>
      <c r="D20" s="12"/>
      <c r="E20" s="12"/>
      <c r="F20" s="12"/>
      <c r="G20" s="12"/>
      <c r="H20" s="14"/>
      <c r="I20" s="316"/>
      <c r="J20" s="319"/>
      <c r="K20" s="203"/>
      <c r="L20" s="18"/>
    </row>
    <row r="21" spans="1:16">
      <c r="A21" s="12">
        <v>3</v>
      </c>
      <c r="B21" s="2" t="s">
        <v>16</v>
      </c>
      <c r="C21" s="13"/>
      <c r="D21" s="12"/>
      <c r="E21" s="12"/>
      <c r="F21" s="12"/>
      <c r="G21" s="12"/>
      <c r="H21" s="91"/>
      <c r="I21" s="318"/>
      <c r="J21" s="318"/>
      <c r="K21" s="29"/>
      <c r="L21" s="18"/>
      <c r="N21" s="18"/>
      <c r="O21" s="18"/>
      <c r="P21" s="30"/>
    </row>
    <row r="22" spans="1:16">
      <c r="A22" s="12">
        <v>4</v>
      </c>
      <c r="B22" s="15" t="s">
        <v>17</v>
      </c>
      <c r="C22" s="13"/>
      <c r="D22" s="12"/>
      <c r="E22" s="12"/>
      <c r="F22" s="12"/>
      <c r="G22" s="214"/>
      <c r="H22" s="212"/>
      <c r="I22" s="318"/>
      <c r="J22" s="318"/>
      <c r="K22" s="199"/>
      <c r="N22" s="18"/>
    </row>
    <row r="23" spans="1:16">
      <c r="A23" s="12">
        <v>5</v>
      </c>
      <c r="B23" s="15" t="s">
        <v>128</v>
      </c>
      <c r="C23" s="13"/>
      <c r="D23" s="12"/>
      <c r="E23" s="12"/>
      <c r="F23" s="12"/>
      <c r="G23" s="214"/>
      <c r="H23" s="213"/>
      <c r="I23" s="318"/>
      <c r="J23" s="318"/>
      <c r="K23" s="199">
        <f>SUM(I23:J36)</f>
        <v>0</v>
      </c>
      <c r="N23" s="18"/>
    </row>
    <row r="24" spans="1:16">
      <c r="A24" s="12">
        <v>6</v>
      </c>
      <c r="B24" s="15" t="s">
        <v>18</v>
      </c>
      <c r="C24" s="12"/>
      <c r="D24" s="12"/>
      <c r="E24" s="12"/>
      <c r="F24" s="12"/>
      <c r="G24" s="214"/>
      <c r="H24" s="212"/>
      <c r="I24" s="323"/>
      <c r="J24" s="323"/>
    </row>
    <row r="25" spans="1:16">
      <c r="A25" s="12">
        <v>7</v>
      </c>
      <c r="B25" s="15" t="s">
        <v>117</v>
      </c>
      <c r="C25" s="12"/>
      <c r="D25" s="12"/>
      <c r="E25" s="12"/>
      <c r="F25" s="12"/>
      <c r="G25" s="214"/>
      <c r="H25" s="212"/>
      <c r="I25" s="323"/>
      <c r="J25" s="323"/>
      <c r="K25" s="199"/>
    </row>
    <row r="26" spans="1:16">
      <c r="A26" s="12">
        <v>8</v>
      </c>
      <c r="B26" s="2" t="s">
        <v>118</v>
      </c>
      <c r="C26" s="13"/>
      <c r="D26" s="12"/>
      <c r="E26" s="12"/>
      <c r="F26" s="12"/>
      <c r="G26" s="214"/>
      <c r="H26" s="213"/>
      <c r="I26" s="318"/>
      <c r="J26" s="318"/>
      <c r="K26" s="199"/>
    </row>
    <row r="27" spans="1:16">
      <c r="A27" s="12">
        <v>9</v>
      </c>
      <c r="B27" s="2" t="s">
        <v>123</v>
      </c>
      <c r="C27" s="13"/>
      <c r="D27" s="12"/>
      <c r="E27" s="12"/>
      <c r="F27" s="12"/>
      <c r="G27" s="214"/>
      <c r="H27" s="213"/>
      <c r="I27" s="318"/>
      <c r="J27" s="318"/>
      <c r="K27" s="199"/>
      <c r="L27" s="18"/>
      <c r="N27" s="18"/>
      <c r="O27" s="18"/>
    </row>
    <row r="28" spans="1:16">
      <c r="A28" s="12">
        <v>10</v>
      </c>
      <c r="B28" s="2" t="s">
        <v>119</v>
      </c>
      <c r="C28" s="13"/>
      <c r="D28" s="12"/>
      <c r="E28" s="12"/>
      <c r="F28" s="12"/>
      <c r="G28" s="214"/>
      <c r="H28" s="213"/>
      <c r="I28" s="318"/>
      <c r="J28" s="318"/>
      <c r="K28" s="199"/>
    </row>
    <row r="29" spans="1:16">
      <c r="A29" s="12">
        <v>11</v>
      </c>
      <c r="B29" s="2" t="s">
        <v>19</v>
      </c>
      <c r="C29" s="13"/>
      <c r="D29" s="12"/>
      <c r="E29" s="12"/>
      <c r="F29" s="12"/>
      <c r="G29" s="214"/>
      <c r="H29" s="213"/>
      <c r="I29" s="318"/>
      <c r="J29" s="318"/>
      <c r="K29" s="199"/>
      <c r="P29" s="30"/>
    </row>
    <row r="30" spans="1:16">
      <c r="A30" s="12">
        <v>12</v>
      </c>
      <c r="B30" s="2" t="s">
        <v>20</v>
      </c>
      <c r="C30" s="13"/>
      <c r="D30" s="12"/>
      <c r="E30" s="12"/>
      <c r="F30" s="12"/>
      <c r="G30" s="214"/>
      <c r="H30" s="213"/>
      <c r="I30" s="318"/>
      <c r="J30" s="318"/>
      <c r="K30" s="199"/>
      <c r="N30" s="18"/>
    </row>
    <row r="31" spans="1:16">
      <c r="A31" s="12">
        <v>13</v>
      </c>
      <c r="B31" s="2" t="s">
        <v>124</v>
      </c>
      <c r="C31" s="13"/>
      <c r="D31" s="12"/>
      <c r="E31" s="12"/>
      <c r="F31" s="12"/>
      <c r="G31" s="214"/>
      <c r="I31" s="322"/>
      <c r="J31" s="323"/>
      <c r="K31" s="201"/>
      <c r="N31" s="18"/>
    </row>
    <row r="32" spans="1:16">
      <c r="A32" s="12">
        <v>14</v>
      </c>
      <c r="B32" s="2" t="s">
        <v>135</v>
      </c>
      <c r="C32" s="13"/>
      <c r="D32" s="12"/>
      <c r="E32" s="12"/>
      <c r="F32" s="12"/>
      <c r="G32" s="214"/>
      <c r="I32" s="322"/>
      <c r="J32" s="323"/>
      <c r="K32" s="201"/>
      <c r="L32" s="18"/>
      <c r="N32" s="18"/>
    </row>
    <row r="33" spans="1:15">
      <c r="A33" s="12">
        <v>15</v>
      </c>
      <c r="B33" s="2" t="s">
        <v>120</v>
      </c>
      <c r="C33" s="13"/>
      <c r="D33" s="12"/>
      <c r="E33" s="12"/>
      <c r="F33" s="12"/>
      <c r="G33" s="214"/>
      <c r="I33" s="322"/>
      <c r="J33" s="323"/>
      <c r="K33" s="201"/>
      <c r="L33" s="18"/>
      <c r="N33" s="18"/>
    </row>
    <row r="34" spans="1:15">
      <c r="A34" s="12">
        <v>16</v>
      </c>
      <c r="B34" s="2" t="s">
        <v>125</v>
      </c>
      <c r="C34" s="12"/>
      <c r="D34" s="12"/>
      <c r="E34" s="12"/>
      <c r="F34" s="13"/>
      <c r="G34" s="214"/>
      <c r="I34" s="322"/>
      <c r="J34" s="323"/>
      <c r="K34" s="201"/>
    </row>
    <row r="35" spans="1:15">
      <c r="A35" s="12">
        <v>17</v>
      </c>
      <c r="B35" s="2" t="s">
        <v>126</v>
      </c>
      <c r="C35" s="12"/>
      <c r="D35" s="12"/>
      <c r="E35" s="12"/>
      <c r="F35" s="13"/>
      <c r="G35" s="214"/>
      <c r="H35" s="213"/>
      <c r="I35" s="324"/>
      <c r="J35" s="318"/>
      <c r="K35" s="199"/>
    </row>
    <row r="36" spans="1:15">
      <c r="A36" s="12">
        <v>18</v>
      </c>
      <c r="B36" s="2" t="s">
        <v>127</v>
      </c>
      <c r="C36" s="12"/>
      <c r="D36" s="12"/>
      <c r="E36" s="12"/>
      <c r="F36" s="13"/>
      <c r="G36" s="214"/>
      <c r="H36" s="213"/>
      <c r="I36" s="324"/>
      <c r="J36" s="318"/>
      <c r="K36" s="199"/>
    </row>
    <row r="37" spans="1:15">
      <c r="A37" s="12">
        <v>19</v>
      </c>
      <c r="B37" s="2" t="s">
        <v>73</v>
      </c>
      <c r="C37" s="12"/>
      <c r="D37" s="12"/>
      <c r="E37" s="12"/>
      <c r="F37" s="13"/>
      <c r="G37" s="214"/>
      <c r="H37" s="213"/>
      <c r="I37" s="324"/>
      <c r="J37" s="318"/>
      <c r="K37" s="199">
        <f>SUM(I37:J46)</f>
        <v>0</v>
      </c>
    </row>
    <row r="38" spans="1:15">
      <c r="A38" s="12">
        <v>20</v>
      </c>
      <c r="B38" s="2" t="s">
        <v>129</v>
      </c>
      <c r="C38" s="12"/>
      <c r="D38" s="12"/>
      <c r="E38" s="12"/>
      <c r="F38" s="13"/>
      <c r="G38" s="214"/>
      <c r="H38" s="213"/>
      <c r="I38" s="324"/>
      <c r="J38" s="318"/>
      <c r="K38" s="199"/>
    </row>
    <row r="39" spans="1:15">
      <c r="A39" s="12">
        <v>21</v>
      </c>
      <c r="B39" s="2" t="s">
        <v>21</v>
      </c>
      <c r="C39" s="12"/>
      <c r="D39" s="12"/>
      <c r="E39" s="12"/>
      <c r="F39" s="13"/>
      <c r="G39" s="214"/>
      <c r="H39" s="213"/>
      <c r="I39" s="324"/>
      <c r="J39" s="318"/>
      <c r="K39" s="199"/>
    </row>
    <row r="40" spans="1:15">
      <c r="A40" s="12">
        <v>22</v>
      </c>
      <c r="B40" s="2" t="s">
        <v>121</v>
      </c>
      <c r="C40" s="12"/>
      <c r="D40" s="12"/>
      <c r="E40" s="12"/>
      <c r="F40" s="13"/>
      <c r="G40" s="214"/>
      <c r="H40" s="213"/>
      <c r="I40" s="324"/>
      <c r="J40" s="318"/>
      <c r="K40" s="199"/>
    </row>
    <row r="41" spans="1:15">
      <c r="A41" s="12">
        <v>23</v>
      </c>
      <c r="B41" s="2" t="s">
        <v>130</v>
      </c>
      <c r="C41" s="12"/>
      <c r="D41" s="12"/>
      <c r="E41" s="12"/>
      <c r="F41" s="13"/>
      <c r="G41" s="214"/>
      <c r="H41" s="213"/>
      <c r="I41" s="324"/>
      <c r="J41" s="318"/>
      <c r="K41" s="199"/>
    </row>
    <row r="42" spans="1:15">
      <c r="A42" s="12">
        <v>24</v>
      </c>
      <c r="B42" s="2" t="s">
        <v>122</v>
      </c>
      <c r="C42" s="12"/>
      <c r="D42" s="12"/>
      <c r="E42" s="12"/>
      <c r="F42" s="13"/>
      <c r="G42" s="214"/>
      <c r="H42" s="213"/>
      <c r="I42" s="324"/>
      <c r="J42" s="318"/>
      <c r="K42" s="199"/>
    </row>
    <row r="43" spans="1:15">
      <c r="A43" s="12">
        <v>25</v>
      </c>
      <c r="B43" s="2" t="s">
        <v>136</v>
      </c>
      <c r="C43" s="12"/>
      <c r="D43" s="12"/>
      <c r="E43" s="12"/>
      <c r="F43" s="13"/>
      <c r="G43" s="214"/>
      <c r="H43" s="213"/>
      <c r="I43" s="324"/>
      <c r="J43" s="318"/>
      <c r="K43" s="199"/>
    </row>
    <row r="44" spans="1:15">
      <c r="A44" s="12">
        <v>26</v>
      </c>
      <c r="B44" s="2" t="s">
        <v>131</v>
      </c>
      <c r="C44" s="12"/>
      <c r="D44" s="12"/>
      <c r="E44" s="12"/>
      <c r="F44" s="13"/>
      <c r="G44" s="214"/>
      <c r="H44" s="213"/>
      <c r="I44" s="324"/>
      <c r="J44" s="318"/>
      <c r="K44" s="199"/>
    </row>
    <row r="45" spans="1:15">
      <c r="A45" s="12">
        <v>27</v>
      </c>
      <c r="B45" s="2" t="s">
        <v>107</v>
      </c>
      <c r="C45" s="12"/>
      <c r="D45" s="12"/>
      <c r="E45" s="12"/>
      <c r="F45" s="13"/>
      <c r="G45" s="214"/>
      <c r="H45" s="213"/>
      <c r="I45" s="324"/>
      <c r="J45" s="318"/>
      <c r="K45" s="199"/>
    </row>
    <row r="46" spans="1:15" ht="15.75" thickBot="1">
      <c r="A46" s="16">
        <v>28</v>
      </c>
      <c r="B46" s="211" t="s">
        <v>132</v>
      </c>
      <c r="C46" s="16"/>
      <c r="D46" s="16"/>
      <c r="E46" s="16"/>
      <c r="F46" s="17"/>
      <c r="G46" s="16"/>
      <c r="H46" s="124"/>
      <c r="I46" s="325"/>
      <c r="J46" s="326"/>
      <c r="K46" s="199"/>
      <c r="L46" s="18"/>
    </row>
    <row r="47" spans="1:15" ht="15.75" thickTop="1">
      <c r="A47" s="12"/>
      <c r="B47" s="13" t="s">
        <v>98</v>
      </c>
      <c r="C47" s="12"/>
      <c r="D47" s="12"/>
      <c r="E47" s="12"/>
      <c r="F47" s="13"/>
      <c r="G47" s="12"/>
      <c r="H47" s="93"/>
      <c r="I47" s="318"/>
      <c r="J47" s="318"/>
      <c r="K47" s="199"/>
      <c r="L47" s="18">
        <v>500000</v>
      </c>
      <c r="M47" s="122">
        <f>L47/L48</f>
        <v>4.3131305149843327E-2</v>
      </c>
    </row>
    <row r="48" spans="1:15">
      <c r="A48" s="12"/>
      <c r="G48" s="1" t="s">
        <v>22</v>
      </c>
      <c r="H48" s="30">
        <f>SUM(H19:H47)</f>
        <v>0</v>
      </c>
      <c r="I48" s="320">
        <f>SUM(I19:J47)</f>
        <v>0</v>
      </c>
      <c r="J48" s="321"/>
      <c r="K48" s="200" t="s">
        <v>108</v>
      </c>
      <c r="L48" s="89">
        <v>11592508</v>
      </c>
      <c r="M48" s="18"/>
      <c r="N48" s="123">
        <f>I48/2</f>
        <v>0</v>
      </c>
      <c r="O48" s="18"/>
    </row>
    <row r="49" spans="1:13">
      <c r="K49" s="200" t="s">
        <v>115</v>
      </c>
      <c r="L49" s="18">
        <f>'Invoice-4 (TESTER)'!G14+'Invoice-5 (TESTER) '!G14</f>
        <v>0</v>
      </c>
    </row>
    <row r="50" spans="1:13">
      <c r="L50" s="18">
        <f>SUM(L48:L49)</f>
        <v>11592508</v>
      </c>
      <c r="M50" s="18"/>
    </row>
    <row r="51" spans="1:13" ht="18" customHeight="1">
      <c r="G51" s="19" t="s">
        <v>50</v>
      </c>
      <c r="H51" s="19"/>
      <c r="I51" s="19"/>
      <c r="J51" s="20"/>
      <c r="K51" s="20"/>
      <c r="L51" s="89">
        <f>I48-L50</f>
        <v>-11592508</v>
      </c>
      <c r="M51" s="88"/>
    </row>
    <row r="52" spans="1:13">
      <c r="G52" s="21"/>
      <c r="H52" s="21"/>
      <c r="I52" s="21"/>
      <c r="J52" s="21"/>
      <c r="K52" s="21"/>
    </row>
    <row r="53" spans="1:13">
      <c r="G53" s="22"/>
      <c r="H53" s="21"/>
      <c r="I53" s="21"/>
      <c r="J53" s="21"/>
      <c r="K53" s="21"/>
      <c r="L53" s="122"/>
      <c r="M53" s="123"/>
    </row>
    <row r="54" spans="1:13">
      <c r="A54" s="23"/>
      <c r="G54" s="24"/>
      <c r="H54" s="24"/>
      <c r="I54" s="24"/>
      <c r="J54" s="21"/>
      <c r="K54" s="21"/>
    </row>
    <row r="55" spans="1:13">
      <c r="A55" s="23"/>
      <c r="G55" s="25"/>
      <c r="H55" s="25"/>
      <c r="I55" s="25"/>
      <c r="J55" s="21"/>
      <c r="K55" s="21"/>
    </row>
    <row r="56" spans="1:13">
      <c r="A56" s="23" t="s">
        <v>23</v>
      </c>
    </row>
    <row r="57" spans="1:13">
      <c r="A57" s="23" t="s">
        <v>24</v>
      </c>
    </row>
    <row r="58" spans="1:13">
      <c r="A58" s="23" t="s">
        <v>25</v>
      </c>
    </row>
  </sheetData>
  <autoFilter ref="A17:J17" xr:uid="{00000000-0009-0000-0000-000000000000}">
    <filterColumn colId="1" showButton="0"/>
    <filterColumn colId="2" showButton="0"/>
    <filterColumn colId="3" showButton="0"/>
    <filterColumn colId="4" showButton="0"/>
    <filterColumn colId="5" showButton="0"/>
    <filterColumn colId="8" showButton="0"/>
  </autoFilter>
  <mergeCells count="43">
    <mergeCell ref="I43:J43"/>
    <mergeCell ref="I24:J24"/>
    <mergeCell ref="I25:J25"/>
    <mergeCell ref="I37:J37"/>
    <mergeCell ref="I38:J38"/>
    <mergeCell ref="I39:J39"/>
    <mergeCell ref="I27:J27"/>
    <mergeCell ref="I26:J26"/>
    <mergeCell ref="I28:J28"/>
    <mergeCell ref="I48:J48"/>
    <mergeCell ref="I34:J34"/>
    <mergeCell ref="I29:J29"/>
    <mergeCell ref="I30:J30"/>
    <mergeCell ref="I35:J35"/>
    <mergeCell ref="I46:J46"/>
    <mergeCell ref="I32:J32"/>
    <mergeCell ref="I31:J31"/>
    <mergeCell ref="I36:J36"/>
    <mergeCell ref="I47:J47"/>
    <mergeCell ref="I33:J33"/>
    <mergeCell ref="I40:J40"/>
    <mergeCell ref="I41:J41"/>
    <mergeCell ref="I42:J42"/>
    <mergeCell ref="I44:J44"/>
    <mergeCell ref="I45:J45"/>
    <mergeCell ref="I18:J18"/>
    <mergeCell ref="I22:J22"/>
    <mergeCell ref="I21:J21"/>
    <mergeCell ref="I23:J23"/>
    <mergeCell ref="I20:J20"/>
    <mergeCell ref="I19:J19"/>
    <mergeCell ref="G1:J2"/>
    <mergeCell ref="B17:G17"/>
    <mergeCell ref="H15:J15"/>
    <mergeCell ref="I17:J17"/>
    <mergeCell ref="A3:D4"/>
    <mergeCell ref="H4:J4"/>
    <mergeCell ref="H6:J6"/>
    <mergeCell ref="B8:D8"/>
    <mergeCell ref="H8:J8"/>
    <mergeCell ref="H14:J14"/>
    <mergeCell ref="G10:J10"/>
    <mergeCell ref="G11:J13"/>
  </mergeCells>
  <phoneticPr fontId="5"/>
  <pageMargins left="0.7" right="0.7" top="0.75" bottom="0.75" header="0.3" footer="0.3"/>
  <pageSetup paperSize="9" scale="86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R22"/>
  <sheetViews>
    <sheetView view="pageBreakPreview" zoomScale="70" zoomScaleNormal="70" zoomScaleSheetLayoutView="70" workbookViewId="0">
      <selection activeCell="G12" sqref="G12"/>
    </sheetView>
  </sheetViews>
  <sheetFormatPr defaultColWidth="9" defaultRowHeight="15.75"/>
  <cols>
    <col min="1" max="1" width="10.375" style="147" customWidth="1"/>
    <col min="2" max="2" width="53.375" style="147" customWidth="1"/>
    <col min="3" max="3" width="23.375" style="147" customWidth="1"/>
    <col min="4" max="4" width="47.375" style="147" customWidth="1"/>
    <col min="5" max="5" width="14" style="147" customWidth="1"/>
    <col min="6" max="6" width="14.375" style="150" customWidth="1"/>
    <col min="7" max="7" width="21.625" style="150" customWidth="1"/>
    <col min="8" max="8" width="20.125" style="150" customWidth="1"/>
    <col min="9" max="9" width="16.625" style="150" customWidth="1"/>
    <col min="10" max="10" width="16" style="150" customWidth="1"/>
    <col min="11" max="11" width="37" style="272" customWidth="1"/>
    <col min="12" max="12" width="10.125" style="243" customWidth="1"/>
    <col min="13" max="13" width="28.375" style="243" customWidth="1"/>
    <col min="14" max="14" width="17.25" style="243" hidden="1" customWidth="1"/>
    <col min="15" max="15" width="14.75" style="291" customWidth="1"/>
    <col min="16" max="16" width="15.375" style="147" customWidth="1"/>
    <col min="17" max="17" width="18.625" style="147" customWidth="1"/>
    <col min="18" max="18" width="11.625" style="147" customWidth="1"/>
    <col min="19" max="23" width="16.375" style="147" customWidth="1"/>
    <col min="24" max="29" width="2.375" style="147" customWidth="1"/>
    <col min="30" max="30" width="9" style="147"/>
    <col min="31" max="31" width="19.375" style="147" customWidth="1"/>
    <col min="32" max="16384" width="9" style="147"/>
  </cols>
  <sheetData>
    <row r="1" spans="1:18" ht="13.5" customHeight="1">
      <c r="A1" s="327" t="s">
        <v>0</v>
      </c>
      <c r="B1" s="327"/>
      <c r="C1" s="327"/>
      <c r="D1" s="327"/>
      <c r="E1" s="327"/>
      <c r="F1" s="327"/>
      <c r="G1" s="327"/>
      <c r="H1" s="146"/>
      <c r="I1" s="146"/>
      <c r="J1" s="146"/>
    </row>
    <row r="2" spans="1:18" ht="13.5" customHeight="1">
      <c r="A2" s="327"/>
      <c r="B2" s="327"/>
      <c r="C2" s="327"/>
      <c r="D2" s="327"/>
      <c r="E2" s="327"/>
      <c r="F2" s="327"/>
      <c r="G2" s="327"/>
      <c r="H2" s="146"/>
      <c r="I2" s="146"/>
      <c r="J2" s="146"/>
    </row>
    <row r="3" spans="1:18" ht="16.5" thickBot="1">
      <c r="A3" s="215" t="s">
        <v>147</v>
      </c>
      <c r="B3" s="149" t="s">
        <v>116</v>
      </c>
      <c r="G3" s="151" cm="1">
        <f t="array" ref="G3:I3">'INVOICE(無償サンプル抜き価格)'!H4:J4</f>
        <v>45842</v>
      </c>
      <c r="H3" s="151">
        <v>0</v>
      </c>
      <c r="I3" s="151">
        <v>0</v>
      </c>
      <c r="J3" s="151"/>
    </row>
    <row r="4" spans="1:18">
      <c r="A4" s="152" t="s">
        <v>27</v>
      </c>
      <c r="B4" s="153"/>
      <c r="C4" s="153"/>
      <c r="D4" s="154" t="s">
        <v>28</v>
      </c>
      <c r="E4" s="153" t="s">
        <v>29</v>
      </c>
      <c r="F4" s="155"/>
      <c r="G4" s="156"/>
    </row>
    <row r="5" spans="1:18">
      <c r="A5" s="157" t="s">
        <v>1</v>
      </c>
      <c r="D5" s="158"/>
      <c r="E5" s="149" t="s">
        <v>30</v>
      </c>
      <c r="F5" s="147"/>
      <c r="G5" s="159"/>
      <c r="H5" s="149"/>
    </row>
    <row r="6" spans="1:18" ht="15.75" customHeight="1">
      <c r="A6" s="160" t="s">
        <v>31</v>
      </c>
      <c r="D6" s="158"/>
      <c r="E6" s="147" t="s">
        <v>32</v>
      </c>
      <c r="G6" s="161"/>
      <c r="I6" s="147"/>
      <c r="J6" s="147"/>
      <c r="K6" s="273"/>
    </row>
    <row r="7" spans="1:18">
      <c r="A7" s="162" t="s">
        <v>33</v>
      </c>
      <c r="D7" s="163" t="s">
        <v>110</v>
      </c>
      <c r="E7" s="164" t="s">
        <v>111</v>
      </c>
      <c r="F7" s="165"/>
      <c r="G7" s="161"/>
      <c r="H7" s="147"/>
      <c r="I7" s="147"/>
      <c r="J7" s="147"/>
    </row>
    <row r="8" spans="1:18">
      <c r="A8" s="162" t="s">
        <v>112</v>
      </c>
      <c r="B8" s="166"/>
      <c r="C8" s="166"/>
      <c r="D8" s="167"/>
      <c r="E8" s="168"/>
      <c r="F8" s="169"/>
      <c r="G8" s="170"/>
      <c r="K8" s="273"/>
    </row>
    <row r="9" spans="1:18">
      <c r="A9" s="171" t="s">
        <v>34</v>
      </c>
      <c r="B9" s="172"/>
      <c r="C9" s="172"/>
      <c r="D9" s="158" t="s">
        <v>35</v>
      </c>
      <c r="G9" s="161"/>
      <c r="H9" s="147"/>
      <c r="K9" s="273"/>
    </row>
    <row r="10" spans="1:18">
      <c r="A10" s="173" t="s">
        <v>74</v>
      </c>
      <c r="B10" s="168" t="s">
        <v>36</v>
      </c>
      <c r="C10" s="168"/>
      <c r="D10" s="167" t="s">
        <v>37</v>
      </c>
      <c r="E10" s="168" t="s">
        <v>38</v>
      </c>
      <c r="F10" s="169"/>
      <c r="G10" s="170"/>
      <c r="H10" s="147"/>
      <c r="K10" s="273"/>
    </row>
    <row r="11" spans="1:18" ht="19.5">
      <c r="A11" s="171" t="s">
        <v>39</v>
      </c>
      <c r="B11" s="172"/>
      <c r="C11" s="172"/>
      <c r="D11" s="158" t="s">
        <v>75</v>
      </c>
      <c r="E11" s="147" t="s">
        <v>113</v>
      </c>
      <c r="G11" s="161"/>
      <c r="K11" s="273"/>
    </row>
    <row r="12" spans="1:18" ht="16.5" thickBot="1">
      <c r="A12" s="157" t="s">
        <v>114</v>
      </c>
      <c r="D12" s="158"/>
      <c r="G12" s="161"/>
      <c r="H12" s="174"/>
      <c r="K12" s="273"/>
    </row>
    <row r="13" spans="1:18" ht="26.25" thickBot="1">
      <c r="A13" s="190"/>
      <c r="B13" s="236" t="s">
        <v>40</v>
      </c>
      <c r="C13" s="236" t="s">
        <v>41</v>
      </c>
      <c r="D13" s="236" t="s">
        <v>42</v>
      </c>
      <c r="E13" s="237" t="s">
        <v>14</v>
      </c>
      <c r="F13" s="238" t="s">
        <v>43</v>
      </c>
      <c r="G13" s="239" t="s">
        <v>44</v>
      </c>
      <c r="H13" s="240" t="s">
        <v>45</v>
      </c>
      <c r="I13" s="241" t="s">
        <v>72</v>
      </c>
      <c r="J13" s="242" t="s">
        <v>52</v>
      </c>
      <c r="K13" s="271" t="s">
        <v>46</v>
      </c>
      <c r="L13" s="235" t="s">
        <v>47</v>
      </c>
      <c r="M13" s="235" t="s">
        <v>48</v>
      </c>
      <c r="N13" s="290" t="s">
        <v>152</v>
      </c>
      <c r="O13" s="290"/>
    </row>
    <row r="14" spans="1:18" ht="23.25" thickBot="1">
      <c r="A14" s="175"/>
      <c r="B14" s="328"/>
      <c r="C14" s="328"/>
      <c r="D14" s="176" t="s">
        <v>146</v>
      </c>
      <c r="E14" s="232">
        <v>0</v>
      </c>
      <c r="F14" s="233">
        <v>0</v>
      </c>
      <c r="G14" s="234">
        <v>0</v>
      </c>
      <c r="H14" s="229">
        <v>0</v>
      </c>
      <c r="I14" s="230">
        <v>0</v>
      </c>
      <c r="J14" s="231"/>
      <c r="R14" s="147" t="e">
        <f>SUM(#REF!)</f>
        <v>#REF!</v>
      </c>
    </row>
    <row r="16" spans="1:18">
      <c r="I16" s="187"/>
    </row>
    <row r="17" spans="9:9">
      <c r="I17" s="184" t="e">
        <f>SUM(#REF!)</f>
        <v>#REF!</v>
      </c>
    </row>
    <row r="18" spans="9:9">
      <c r="I18" s="184" t="e">
        <f>I14-I17</f>
        <v>#REF!</v>
      </c>
    </row>
    <row r="19" spans="9:9">
      <c r="I19" s="184" t="e">
        <f>I18+'Invoice-4 (TESTER)'!I14</f>
        <v>#REF!</v>
      </c>
    </row>
    <row r="21" spans="9:9">
      <c r="I21" s="187"/>
    </row>
    <row r="22" spans="9:9">
      <c r="I22" s="185"/>
    </row>
  </sheetData>
  <autoFilter ref="A13:M14" xr:uid="{00000000-0001-0000-0100-000000000000}"/>
  <mergeCells count="2">
    <mergeCell ref="A1:G2"/>
    <mergeCell ref="B14:C14"/>
  </mergeCells>
  <phoneticPr fontId="6"/>
  <pageMargins left="0" right="0" top="0" bottom="0" header="0" footer="0"/>
  <pageSetup paperSize="9" scale="3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2347-FF81-D647-A62F-B2DA76FB2ABB}">
  <sheetPr>
    <tabColor rgb="FF00B050"/>
  </sheetPr>
  <dimension ref="A1:P21"/>
  <sheetViews>
    <sheetView view="pageBreakPreview" zoomScale="80" zoomScaleNormal="100" zoomScaleSheetLayoutView="80" workbookViewId="0">
      <selection activeCell="A14" sqref="A14"/>
    </sheetView>
  </sheetViews>
  <sheetFormatPr defaultColWidth="9" defaultRowHeight="15.75"/>
  <cols>
    <col min="1" max="1" width="10.375" style="147" customWidth="1"/>
    <col min="2" max="2" width="53.375" style="5" customWidth="1"/>
    <col min="3" max="3" width="21.875" style="147" customWidth="1"/>
    <col min="4" max="4" width="47.375" style="147" customWidth="1"/>
    <col min="5" max="5" width="10.25" style="147" customWidth="1"/>
    <col min="6" max="6" width="16.25" style="150" customWidth="1"/>
    <col min="7" max="7" width="18.25" style="150" customWidth="1"/>
    <col min="8" max="8" width="14.375" style="150" customWidth="1"/>
    <col min="9" max="9" width="15" style="150" customWidth="1"/>
    <col min="10" max="10" width="20.375" style="150" customWidth="1"/>
    <col min="11" max="11" width="34" style="274" customWidth="1"/>
    <col min="12" max="12" width="14.25" style="243" bestFit="1" customWidth="1"/>
    <col min="13" max="13" width="19.375" style="243" customWidth="1"/>
    <col min="14" max="14" width="19.375" style="243" hidden="1" customWidth="1"/>
    <col min="15" max="15" width="15.25" style="291" customWidth="1"/>
    <col min="16" max="16" width="9" style="147" customWidth="1"/>
    <col min="17" max="17" width="7.375" style="147" customWidth="1"/>
    <col min="18" max="18" width="11" style="147" customWidth="1"/>
    <col min="19" max="21" width="2.375" style="147" customWidth="1"/>
    <col min="22" max="22" width="11.625" style="147" customWidth="1"/>
    <col min="23" max="23" width="19.875" style="147" customWidth="1"/>
    <col min="24" max="28" width="16.375" style="147" customWidth="1"/>
    <col min="29" max="34" width="2.375" style="147" customWidth="1"/>
    <col min="35" max="35" width="9" style="147"/>
    <col min="36" max="36" width="19.375" style="147" customWidth="1"/>
    <col min="37" max="16384" width="9" style="147"/>
  </cols>
  <sheetData>
    <row r="1" spans="1:16" ht="13.5" customHeight="1">
      <c r="A1" s="327" t="s">
        <v>26</v>
      </c>
      <c r="B1" s="327"/>
      <c r="C1" s="327"/>
      <c r="D1" s="327"/>
      <c r="E1" s="327"/>
      <c r="F1" s="327"/>
      <c r="G1" s="327"/>
      <c r="H1" s="146"/>
      <c r="I1" s="146"/>
      <c r="J1" s="146"/>
    </row>
    <row r="2" spans="1:16" ht="13.5" customHeight="1">
      <c r="A2" s="327"/>
      <c r="B2" s="327"/>
      <c r="C2" s="327"/>
      <c r="D2" s="327"/>
      <c r="E2" s="327"/>
      <c r="F2" s="327"/>
      <c r="G2" s="327"/>
      <c r="H2" s="146"/>
      <c r="I2" s="146"/>
      <c r="J2" s="146"/>
    </row>
    <row r="3" spans="1:16" ht="16.5" thickBot="1">
      <c r="A3" s="215" t="s">
        <v>147</v>
      </c>
      <c r="B3" s="3" t="str" cm="1">
        <f t="array" ref="B3:D3">'INVOICE(無償サンプル抜き価格)'!H6:J6</f>
        <v>250701-MOS</v>
      </c>
      <c r="C3" s="147">
        <v>0</v>
      </c>
      <c r="D3" s="147">
        <v>0</v>
      </c>
      <c r="G3" s="151" cm="1">
        <f t="array" ref="G3:I3">'INVOICE(無償サンプル抜き価格)'!H4:J4</f>
        <v>45842</v>
      </c>
      <c r="H3" s="151">
        <v>0</v>
      </c>
      <c r="I3" s="151">
        <v>0</v>
      </c>
      <c r="J3" s="151"/>
    </row>
    <row r="4" spans="1:16">
      <c r="A4" s="152" t="s">
        <v>27</v>
      </c>
      <c r="B4" s="4"/>
      <c r="C4" s="153"/>
      <c r="D4" s="154" t="s">
        <v>28</v>
      </c>
      <c r="E4" s="153" t="s">
        <v>29</v>
      </c>
      <c r="F4" s="155"/>
      <c r="G4" s="156"/>
    </row>
    <row r="5" spans="1:16">
      <c r="A5" s="157" t="s">
        <v>1</v>
      </c>
      <c r="D5" s="158"/>
      <c r="E5" s="149" t="s">
        <v>30</v>
      </c>
      <c r="F5" s="147"/>
      <c r="G5" s="159"/>
      <c r="H5" s="149"/>
    </row>
    <row r="6" spans="1:16" ht="15.75" customHeight="1">
      <c r="A6" s="160" t="s">
        <v>31</v>
      </c>
      <c r="D6" s="158"/>
      <c r="E6" s="147" t="s">
        <v>32</v>
      </c>
      <c r="G6" s="161"/>
      <c r="I6" s="147"/>
      <c r="J6" s="147"/>
      <c r="K6" s="226"/>
    </row>
    <row r="7" spans="1:16">
      <c r="A7" s="162" t="s">
        <v>33</v>
      </c>
      <c r="D7" s="163" t="s">
        <v>110</v>
      </c>
      <c r="E7" s="164" t="s">
        <v>111</v>
      </c>
      <c r="F7" s="165"/>
      <c r="G7" s="161"/>
      <c r="H7" s="147"/>
      <c r="I7" s="147"/>
      <c r="J7" s="147"/>
    </row>
    <row r="8" spans="1:16">
      <c r="A8" s="162" t="s">
        <v>112</v>
      </c>
      <c r="B8" s="78"/>
      <c r="C8" s="166"/>
      <c r="D8" s="167"/>
      <c r="E8" s="168"/>
      <c r="F8" s="169"/>
      <c r="G8" s="170"/>
      <c r="K8" s="226"/>
    </row>
    <row r="9" spans="1:16">
      <c r="A9" s="171" t="s">
        <v>34</v>
      </c>
      <c r="B9" s="6"/>
      <c r="C9" s="172"/>
      <c r="D9" s="158" t="s">
        <v>35</v>
      </c>
      <c r="G9" s="161"/>
      <c r="H9" s="147"/>
      <c r="K9" s="226"/>
    </row>
    <row r="10" spans="1:16">
      <c r="A10" s="173" t="s">
        <v>74</v>
      </c>
      <c r="B10" s="7" t="s">
        <v>36</v>
      </c>
      <c r="C10" s="168"/>
      <c r="D10" s="167" t="s">
        <v>37</v>
      </c>
      <c r="E10" s="168" t="s">
        <v>38</v>
      </c>
      <c r="F10" s="169"/>
      <c r="G10" s="170"/>
      <c r="H10" s="147"/>
      <c r="K10" s="226"/>
    </row>
    <row r="11" spans="1:16" ht="19.5">
      <c r="A11" s="171" t="s">
        <v>39</v>
      </c>
      <c r="B11" s="6"/>
      <c r="C11" s="172"/>
      <c r="D11" s="158" t="s">
        <v>75</v>
      </c>
      <c r="E11" s="147" t="s">
        <v>113</v>
      </c>
      <c r="G11" s="161"/>
      <c r="K11" s="226"/>
    </row>
    <row r="12" spans="1:16" ht="16.5" thickBot="1">
      <c r="A12" s="157" t="s">
        <v>114</v>
      </c>
      <c r="D12" s="158"/>
      <c r="G12" s="161"/>
      <c r="H12" s="174"/>
      <c r="K12" s="226"/>
    </row>
    <row r="13" spans="1:16" ht="16.5" thickBot="1">
      <c r="A13" s="242"/>
      <c r="B13" s="250" t="s">
        <v>40</v>
      </c>
      <c r="C13" s="236" t="s">
        <v>41</v>
      </c>
      <c r="D13" s="236" t="s">
        <v>42</v>
      </c>
      <c r="E13" s="237" t="s">
        <v>14</v>
      </c>
      <c r="F13" s="238" t="s">
        <v>43</v>
      </c>
      <c r="G13" s="239" t="s">
        <v>44</v>
      </c>
      <c r="H13" s="240" t="s">
        <v>45</v>
      </c>
      <c r="I13" s="241" t="s">
        <v>72</v>
      </c>
      <c r="J13" s="237" t="s">
        <v>52</v>
      </c>
      <c r="K13" s="275" t="s">
        <v>46</v>
      </c>
      <c r="L13" s="244" t="s">
        <v>47</v>
      </c>
      <c r="M13" s="245" t="s">
        <v>48</v>
      </c>
      <c r="N13" s="290" t="s">
        <v>150</v>
      </c>
      <c r="O13" s="290"/>
      <c r="P13" s="196"/>
    </row>
    <row r="14" spans="1:16" ht="23.25" thickBot="1">
      <c r="A14" s="197"/>
      <c r="B14" s="328"/>
      <c r="C14" s="328"/>
      <c r="D14" s="176" t="s">
        <v>148</v>
      </c>
      <c r="E14" s="232">
        <v>0</v>
      </c>
      <c r="F14" s="233">
        <v>0</v>
      </c>
      <c r="G14" s="234">
        <v>0</v>
      </c>
      <c r="H14" s="229">
        <v>0</v>
      </c>
      <c r="I14" s="246">
        <v>0</v>
      </c>
      <c r="J14" s="231"/>
    </row>
    <row r="15" spans="1:16" ht="27" customHeight="1">
      <c r="D15" s="180"/>
      <c r="E15" s="247">
        <f>E14+'Invoice-1 '!E14</f>
        <v>0</v>
      </c>
      <c r="F15" s="248"/>
      <c r="G15" s="248">
        <f>G14+'Invoice-1 '!G14</f>
        <v>0</v>
      </c>
      <c r="H15" s="249"/>
      <c r="I15" s="231">
        <f>I14+'Invoice-1 '!I14</f>
        <v>0</v>
      </c>
      <c r="J15" s="249"/>
    </row>
    <row r="16" spans="1:16" ht="18.75">
      <c r="E16" s="182"/>
      <c r="F16" s="183"/>
      <c r="G16" s="183"/>
    </row>
    <row r="17" spans="8:10">
      <c r="J17" s="198"/>
    </row>
    <row r="18" spans="8:10">
      <c r="H18" s="150" t="s">
        <v>97</v>
      </c>
      <c r="I18" s="184" t="e">
        <f>SUM(#REF!)</f>
        <v>#REF!</v>
      </c>
      <c r="J18" s="198"/>
    </row>
    <row r="19" spans="8:10">
      <c r="I19" s="184"/>
    </row>
    <row r="20" spans="8:10">
      <c r="I20" s="187"/>
    </row>
    <row r="21" spans="8:10">
      <c r="I21" s="185"/>
    </row>
  </sheetData>
  <autoFilter ref="A13:AJ15" xr:uid="{D9372347-FF81-D647-A62F-B2DA76FB2ABB}"/>
  <mergeCells count="2">
    <mergeCell ref="A1:G2"/>
    <mergeCell ref="B14:C14"/>
  </mergeCells>
  <phoneticPr fontId="5"/>
  <pageMargins left="0" right="0" top="0" bottom="0" header="0" footer="0"/>
  <pageSetup paperSize="9" scale="45" orientation="portrait" horizont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3084-496D-E54F-93A4-A58C146A9D10}">
  <sheetPr>
    <tabColor rgb="FF00B050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defaultColWidth="9" defaultRowHeight="15.75"/>
  <cols>
    <col min="1" max="1" width="10.375" style="147" customWidth="1"/>
    <col min="2" max="2" width="53.375" style="147" customWidth="1"/>
    <col min="3" max="3" width="21.875" style="147" customWidth="1"/>
    <col min="4" max="4" width="47.375" style="147" customWidth="1"/>
    <col min="5" max="5" width="14" style="147" customWidth="1"/>
    <col min="6" max="6" width="18.125" style="150" customWidth="1"/>
    <col min="7" max="7" width="22.375" style="150" customWidth="1"/>
    <col min="8" max="9" width="16.375" style="150" customWidth="1"/>
    <col min="10" max="10" width="10.125" style="150" customWidth="1"/>
    <col min="11" max="11" width="36" style="269" customWidth="1"/>
    <col min="12" max="12" width="10.125" style="243" customWidth="1"/>
    <col min="13" max="13" width="19.375" style="243" customWidth="1"/>
    <col min="14" max="14" width="16" style="243" hidden="1" customWidth="1"/>
    <col min="15" max="15" width="6.625" style="291" customWidth="1"/>
    <col min="16" max="16" width="7.625" style="147" customWidth="1"/>
    <col min="17" max="17" width="8.25" style="147" customWidth="1"/>
    <col min="18" max="19" width="2.375" style="147" customWidth="1"/>
    <col min="20" max="20" width="26.125" style="147" customWidth="1"/>
    <col min="21" max="21" width="24" style="147" customWidth="1"/>
    <col min="22" max="22" width="11.625" style="147" customWidth="1"/>
    <col min="23" max="23" width="19.875" style="147" customWidth="1"/>
    <col min="24" max="24" width="19.375" style="147" customWidth="1"/>
    <col min="25" max="28" width="16.375" style="147" customWidth="1"/>
    <col min="29" max="34" width="2.375" style="147" customWidth="1"/>
    <col min="35" max="35" width="9" style="147"/>
    <col min="36" max="36" width="19.375" style="147" customWidth="1"/>
    <col min="37" max="16384" width="9" style="147"/>
  </cols>
  <sheetData>
    <row r="1" spans="1:24" ht="13.5" customHeight="1">
      <c r="A1" s="327" t="s">
        <v>26</v>
      </c>
      <c r="B1" s="327"/>
      <c r="C1" s="327"/>
      <c r="D1" s="327"/>
      <c r="E1" s="327"/>
      <c r="F1" s="327"/>
      <c r="G1" s="327"/>
      <c r="H1" s="146"/>
      <c r="I1" s="146"/>
      <c r="J1" s="146"/>
    </row>
    <row r="2" spans="1:24" ht="13.5" customHeight="1">
      <c r="A2" s="327"/>
      <c r="B2" s="327"/>
      <c r="C2" s="327"/>
      <c r="D2" s="327"/>
      <c r="E2" s="327"/>
      <c r="F2" s="327"/>
      <c r="G2" s="327"/>
      <c r="H2" s="146"/>
      <c r="I2" s="146"/>
      <c r="J2" s="146"/>
    </row>
    <row r="3" spans="1:24" ht="16.5" thickBot="1">
      <c r="A3" s="148" t="s">
        <v>109</v>
      </c>
      <c r="B3" s="149" t="str" cm="1">
        <f t="array" ref="B3:D3">'INVOICE(無償サンプル抜き価格)'!H6:J6</f>
        <v>250701-MOS</v>
      </c>
      <c r="C3" s="147">
        <v>0</v>
      </c>
      <c r="D3" s="147">
        <v>0</v>
      </c>
      <c r="G3" s="151" cm="1">
        <f t="array" ref="G3:I3">'INVOICE(無償サンプル抜き価格)'!H4:J4</f>
        <v>45842</v>
      </c>
      <c r="H3" s="151">
        <v>0</v>
      </c>
      <c r="I3" s="151">
        <v>0</v>
      </c>
      <c r="J3" s="151"/>
    </row>
    <row r="4" spans="1:24">
      <c r="A4" s="152" t="s">
        <v>27</v>
      </c>
      <c r="B4" s="153"/>
      <c r="C4" s="153"/>
      <c r="D4" s="154" t="s">
        <v>28</v>
      </c>
      <c r="E4" s="153" t="s">
        <v>29</v>
      </c>
      <c r="F4" s="155"/>
      <c r="G4" s="156"/>
    </row>
    <row r="5" spans="1:24">
      <c r="A5" s="157" t="s">
        <v>1</v>
      </c>
      <c r="D5" s="158"/>
      <c r="E5" s="149" t="s">
        <v>30</v>
      </c>
      <c r="F5" s="147"/>
      <c r="G5" s="159"/>
      <c r="H5" s="149"/>
    </row>
    <row r="6" spans="1:24" ht="15.75" customHeight="1">
      <c r="A6" s="160" t="s">
        <v>31</v>
      </c>
      <c r="D6" s="158"/>
      <c r="E6" s="147" t="s">
        <v>32</v>
      </c>
      <c r="G6" s="161"/>
      <c r="I6" s="147"/>
      <c r="J6" s="147"/>
      <c r="K6" s="270"/>
    </row>
    <row r="7" spans="1:24">
      <c r="A7" s="162" t="s">
        <v>33</v>
      </c>
      <c r="D7" s="163" t="s">
        <v>110</v>
      </c>
      <c r="E7" s="164" t="s">
        <v>111</v>
      </c>
      <c r="F7" s="165"/>
      <c r="G7" s="161"/>
      <c r="H7" s="147"/>
      <c r="I7" s="147"/>
      <c r="J7" s="147"/>
    </row>
    <row r="8" spans="1:24">
      <c r="A8" s="162" t="s">
        <v>112</v>
      </c>
      <c r="B8" s="166"/>
      <c r="C8" s="166"/>
      <c r="D8" s="167"/>
      <c r="E8" s="168"/>
      <c r="F8" s="169"/>
      <c r="G8" s="170"/>
      <c r="K8" s="270"/>
    </row>
    <row r="9" spans="1:24">
      <c r="A9" s="171" t="s">
        <v>34</v>
      </c>
      <c r="B9" s="172"/>
      <c r="C9" s="172"/>
      <c r="D9" s="158" t="s">
        <v>35</v>
      </c>
      <c r="G9" s="161"/>
      <c r="H9" s="147"/>
      <c r="K9" s="270"/>
    </row>
    <row r="10" spans="1:24">
      <c r="A10" s="173" t="s">
        <v>74</v>
      </c>
      <c r="B10" s="168" t="s">
        <v>36</v>
      </c>
      <c r="C10" s="168"/>
      <c r="D10" s="167" t="s">
        <v>37</v>
      </c>
      <c r="E10" s="168" t="s">
        <v>38</v>
      </c>
      <c r="F10" s="169"/>
      <c r="G10" s="170"/>
      <c r="H10" s="147"/>
      <c r="K10" s="270"/>
    </row>
    <row r="11" spans="1:24" ht="19.5">
      <c r="A11" s="171" t="s">
        <v>39</v>
      </c>
      <c r="B11" s="172"/>
      <c r="C11" s="172"/>
      <c r="D11" s="158" t="s">
        <v>75</v>
      </c>
      <c r="E11" s="147" t="s">
        <v>113</v>
      </c>
      <c r="G11" s="161"/>
      <c r="K11" s="270"/>
    </row>
    <row r="12" spans="1:24" ht="16.5" thickBot="1">
      <c r="A12" s="157" t="s">
        <v>114</v>
      </c>
      <c r="D12" s="158"/>
      <c r="G12" s="161"/>
      <c r="H12" s="174"/>
      <c r="K12" s="270"/>
    </row>
    <row r="13" spans="1:24" ht="26.25" thickBot="1">
      <c r="A13" s="242"/>
      <c r="B13" s="236" t="s">
        <v>40</v>
      </c>
      <c r="C13" s="236" t="s">
        <v>41</v>
      </c>
      <c r="D13" s="236" t="s">
        <v>42</v>
      </c>
      <c r="E13" s="237" t="s">
        <v>14</v>
      </c>
      <c r="F13" s="238" t="s">
        <v>43</v>
      </c>
      <c r="G13" s="239" t="s">
        <v>44</v>
      </c>
      <c r="H13" s="240" t="s">
        <v>45</v>
      </c>
      <c r="I13" s="241" t="s">
        <v>72</v>
      </c>
      <c r="J13" s="237" t="s">
        <v>52</v>
      </c>
      <c r="K13" s="235" t="s">
        <v>46</v>
      </c>
      <c r="L13" s="244" t="s">
        <v>47</v>
      </c>
      <c r="M13" s="245" t="s">
        <v>48</v>
      </c>
      <c r="N13" s="290" t="s">
        <v>151</v>
      </c>
      <c r="O13" s="290"/>
      <c r="P13" s="147" t="e">
        <f>SUM(#REF!)</f>
        <v>#REF!</v>
      </c>
      <c r="Q13" s="188" t="e">
        <f>P13+'INVOICE(無償サンプル抜き価格)'!#REF!</f>
        <v>#REF!</v>
      </c>
      <c r="T13" s="223" t="e">
        <f>ROUND(#REF!*1.0432,0)</f>
        <v>#REF!</v>
      </c>
      <c r="W13" s="150"/>
    </row>
    <row r="14" spans="1:24" ht="23.25" thickBot="1">
      <c r="A14" s="175"/>
      <c r="B14" s="328"/>
      <c r="C14" s="328"/>
      <c r="D14" s="176" t="s">
        <v>149</v>
      </c>
      <c r="E14" s="232">
        <v>0</v>
      </c>
      <c r="F14" s="254">
        <v>0</v>
      </c>
      <c r="G14" s="255">
        <v>0</v>
      </c>
      <c r="H14" s="246">
        <v>0</v>
      </c>
      <c r="I14" s="246">
        <v>0</v>
      </c>
      <c r="J14" s="231"/>
      <c r="X14" s="189"/>
    </row>
    <row r="15" spans="1:24" ht="27" customHeight="1" thickBot="1">
      <c r="A15" s="190"/>
      <c r="B15" s="191"/>
      <c r="C15" s="191"/>
      <c r="D15" s="192"/>
      <c r="E15" s="251">
        <f>E14+'Invoice-2'!E15</f>
        <v>0</v>
      </c>
      <c r="F15" s="252"/>
      <c r="G15" s="253">
        <f>'Invoice-1 '!G14+'Invoice-2'!G14+'Invoice-3'!G14</f>
        <v>0</v>
      </c>
      <c r="H15" s="249"/>
      <c r="I15" s="231">
        <f>I14+'Invoice-2'!I15</f>
        <v>0</v>
      </c>
      <c r="J15" s="249"/>
    </row>
    <row r="16" spans="1:24" ht="18.75">
      <c r="E16" s="182"/>
      <c r="F16" s="183"/>
      <c r="G16" s="183"/>
    </row>
    <row r="17" spans="7:12" ht="23.25">
      <c r="G17" s="193"/>
      <c r="I17" s="194"/>
      <c r="L17" s="276"/>
    </row>
    <row r="18" spans="7:12">
      <c r="H18" s="150" t="s">
        <v>100</v>
      </c>
      <c r="I18" s="194" t="e">
        <f>SUM(#REF!)+'Invoice-4 (TESTER)'!#REF!</f>
        <v>#REF!</v>
      </c>
      <c r="L18" s="276" t="e">
        <f>#REF!+#REF!+#REF!+#REF!+#REF!+#REF!</f>
        <v>#REF!</v>
      </c>
    </row>
    <row r="19" spans="7:12">
      <c r="H19" s="150" t="s">
        <v>101</v>
      </c>
      <c r="I19" s="194" t="e">
        <f>SUM(#REF!)+'Invoice-4 (TESTER)'!I20</f>
        <v>#REF!</v>
      </c>
      <c r="L19" s="276" t="e">
        <f>SUM(#REF!)+#REF!+#REF!+#REF!+#REF!+#REF!+#REF!</f>
        <v>#REF!</v>
      </c>
    </row>
    <row r="20" spans="7:12">
      <c r="H20" s="150" t="s">
        <v>102</v>
      </c>
      <c r="I20" s="194" t="e">
        <f>SUM(#REF!)+'Invoice-4 (TESTER)'!I21</f>
        <v>#REF!</v>
      </c>
    </row>
    <row r="21" spans="7:12">
      <c r="I21" s="195" t="e">
        <f>SUM(#REF!)</f>
        <v>#REF!</v>
      </c>
    </row>
    <row r="22" spans="7:12">
      <c r="H22" s="150" t="s">
        <v>103</v>
      </c>
      <c r="I22" s="187" t="e">
        <f>SUM(#REF!)+'Invoice-4 (TESTER)'!I22</f>
        <v>#REF!</v>
      </c>
    </row>
  </sheetData>
  <autoFilter ref="A13:AJ15" xr:uid="{E84A3084-496D-E54F-93A4-A58C146A9D10}"/>
  <mergeCells count="2">
    <mergeCell ref="A1:G2"/>
    <mergeCell ref="B14:C14"/>
  </mergeCells>
  <phoneticPr fontId="5"/>
  <pageMargins left="0" right="0" top="0" bottom="0" header="0" footer="0"/>
  <pageSetup paperSize="9" scale="3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BABA-1755-FD43-9608-2A9FB0CBB007}">
  <sheetPr>
    <tabColor rgb="FF00B050"/>
    <pageSetUpPr fitToPage="1"/>
  </sheetPr>
  <dimension ref="A1:O23"/>
  <sheetViews>
    <sheetView view="pageBreakPreview" zoomScale="55" zoomScaleNormal="100" zoomScaleSheetLayoutView="55" workbookViewId="0">
      <selection activeCell="J48" sqref="J48"/>
    </sheetView>
  </sheetViews>
  <sheetFormatPr defaultColWidth="9" defaultRowHeight="15.75"/>
  <cols>
    <col min="1" max="1" width="10.375" style="147" customWidth="1"/>
    <col min="2" max="2" width="49.75" style="147" customWidth="1"/>
    <col min="3" max="3" width="27.125" style="147" customWidth="1"/>
    <col min="4" max="4" width="39" style="147" customWidth="1"/>
    <col min="5" max="5" width="8.625" style="147" customWidth="1"/>
    <col min="6" max="6" width="14.375" style="150" customWidth="1"/>
    <col min="7" max="7" width="22.375" style="150" customWidth="1"/>
    <col min="8" max="10" width="16.375" style="150" customWidth="1"/>
    <col min="11" max="11" width="32.75" style="274" customWidth="1"/>
    <col min="12" max="12" width="10.125" style="243" customWidth="1"/>
    <col min="13" max="13" width="19.375" style="277" customWidth="1"/>
    <col min="14" max="14" width="22.25" style="147" bestFit="1" customWidth="1"/>
    <col min="15" max="15" width="7.625" style="289" customWidth="1"/>
    <col min="16" max="19" width="2.375" style="147" customWidth="1"/>
    <col min="20" max="20" width="14.125" style="147" customWidth="1"/>
    <col min="21" max="21" width="19.875" style="147" customWidth="1"/>
    <col min="22" max="22" width="19.375" style="147" customWidth="1"/>
    <col min="23" max="27" width="16.375" style="147" customWidth="1"/>
    <col min="28" max="33" width="2.375" style="147" customWidth="1"/>
    <col min="34" max="34" width="9" style="147"/>
    <col min="35" max="35" width="19.375" style="147" customWidth="1"/>
    <col min="36" max="16384" width="9" style="147"/>
  </cols>
  <sheetData>
    <row r="1" spans="1:14" ht="13.5" customHeight="1">
      <c r="A1" s="327" t="s">
        <v>26</v>
      </c>
      <c r="B1" s="327"/>
      <c r="C1" s="327"/>
      <c r="D1" s="327"/>
      <c r="E1" s="327"/>
      <c r="F1" s="327"/>
      <c r="G1" s="327"/>
      <c r="H1" s="146"/>
      <c r="I1" s="146"/>
      <c r="J1" s="146"/>
    </row>
    <row r="2" spans="1:14" ht="13.5" customHeight="1">
      <c r="A2" s="327"/>
      <c r="B2" s="327"/>
      <c r="C2" s="327"/>
      <c r="D2" s="327"/>
      <c r="E2" s="327"/>
      <c r="F2" s="327"/>
      <c r="G2" s="327"/>
      <c r="H2" s="146"/>
      <c r="I2" s="146"/>
      <c r="J2" s="146"/>
    </row>
    <row r="3" spans="1:14" ht="16.5" thickBot="1">
      <c r="A3" s="148" t="s">
        <v>109</v>
      </c>
      <c r="B3" s="149" t="str" cm="1">
        <f t="array" ref="B3:D3">'INVOICE(無償サンプル抜き価格)'!H6:J6</f>
        <v>250701-MOS</v>
      </c>
      <c r="C3" s="147">
        <v>0</v>
      </c>
      <c r="D3" s="147">
        <v>0</v>
      </c>
      <c r="G3" s="151" cm="1">
        <f t="array" ref="G3:I3">'INVOICE(無償サンプル抜き価格)'!H4:J4</f>
        <v>45842</v>
      </c>
      <c r="H3" s="151">
        <v>0</v>
      </c>
      <c r="I3" s="151">
        <v>0</v>
      </c>
      <c r="J3" s="151"/>
    </row>
    <row r="4" spans="1:14">
      <c r="A4" s="152" t="s">
        <v>27</v>
      </c>
      <c r="B4" s="153"/>
      <c r="C4" s="153"/>
      <c r="D4" s="154" t="s">
        <v>28</v>
      </c>
      <c r="E4" s="153" t="s">
        <v>29</v>
      </c>
      <c r="F4" s="155"/>
      <c r="G4" s="156"/>
    </row>
    <row r="5" spans="1:14">
      <c r="A5" s="157" t="s">
        <v>1</v>
      </c>
      <c r="D5" s="158"/>
      <c r="E5" s="149" t="s">
        <v>30</v>
      </c>
      <c r="F5" s="147"/>
      <c r="G5" s="159"/>
      <c r="H5" s="149"/>
    </row>
    <row r="6" spans="1:14" ht="15.75" customHeight="1">
      <c r="A6" s="160" t="s">
        <v>31</v>
      </c>
      <c r="D6" s="158"/>
      <c r="E6" s="147" t="s">
        <v>32</v>
      </c>
      <c r="G6" s="161"/>
      <c r="I6" s="147"/>
      <c r="J6" s="147"/>
      <c r="K6" s="226"/>
    </row>
    <row r="7" spans="1:14">
      <c r="A7" s="162" t="s">
        <v>33</v>
      </c>
      <c r="D7" s="163" t="s">
        <v>110</v>
      </c>
      <c r="E7" s="164" t="s">
        <v>111</v>
      </c>
      <c r="F7" s="165"/>
      <c r="G7" s="161"/>
      <c r="H7" s="147"/>
      <c r="I7" s="147"/>
      <c r="J7" s="147"/>
    </row>
    <row r="8" spans="1:14">
      <c r="A8" s="162" t="s">
        <v>112</v>
      </c>
      <c r="B8" s="166"/>
      <c r="C8" s="166"/>
      <c r="D8" s="167"/>
      <c r="E8" s="168"/>
      <c r="F8" s="169"/>
      <c r="G8" s="170"/>
      <c r="K8" s="226"/>
    </row>
    <row r="9" spans="1:14">
      <c r="A9" s="171" t="s">
        <v>34</v>
      </c>
      <c r="B9" s="172"/>
      <c r="C9" s="172"/>
      <c r="D9" s="158" t="s">
        <v>35</v>
      </c>
      <c r="G9" s="161"/>
      <c r="H9" s="147"/>
      <c r="K9" s="226"/>
    </row>
    <row r="10" spans="1:14">
      <c r="A10" s="173" t="s">
        <v>74</v>
      </c>
      <c r="B10" s="168" t="s">
        <v>36</v>
      </c>
      <c r="C10" s="168"/>
      <c r="D10" s="167" t="s">
        <v>37</v>
      </c>
      <c r="E10" s="168" t="s">
        <v>38</v>
      </c>
      <c r="F10" s="169"/>
      <c r="G10" s="170"/>
      <c r="H10" s="147"/>
      <c r="K10" s="226"/>
    </row>
    <row r="11" spans="1:14" ht="19.5">
      <c r="A11" s="171" t="s">
        <v>39</v>
      </c>
      <c r="B11" s="172"/>
      <c r="C11" s="172"/>
      <c r="D11" s="158" t="s">
        <v>75</v>
      </c>
      <c r="E11" s="147" t="s">
        <v>113</v>
      </c>
      <c r="G11" s="161"/>
      <c r="K11" s="226"/>
    </row>
    <row r="12" spans="1:14" ht="16.5" thickBot="1">
      <c r="A12" s="157" t="s">
        <v>114</v>
      </c>
      <c r="D12" s="158"/>
      <c r="G12" s="161"/>
      <c r="H12" s="174"/>
      <c r="K12" s="226"/>
    </row>
    <row r="13" spans="1:14" ht="26.25" thickBot="1">
      <c r="A13" s="242"/>
      <c r="B13" s="236" t="s">
        <v>40</v>
      </c>
      <c r="C13" s="236" t="s">
        <v>41</v>
      </c>
      <c r="D13" s="236" t="s">
        <v>42</v>
      </c>
      <c r="E13" s="237" t="s">
        <v>14</v>
      </c>
      <c r="F13" s="238" t="s">
        <v>43</v>
      </c>
      <c r="G13" s="239" t="s">
        <v>44</v>
      </c>
      <c r="H13" s="240" t="s">
        <v>45</v>
      </c>
      <c r="I13" s="260" t="s">
        <v>72</v>
      </c>
      <c r="J13" s="237" t="s">
        <v>52</v>
      </c>
      <c r="K13" s="275" t="s">
        <v>46</v>
      </c>
      <c r="L13" s="235" t="s">
        <v>47</v>
      </c>
      <c r="M13" s="278" t="s">
        <v>48</v>
      </c>
      <c r="N13" s="293" t="s">
        <v>150</v>
      </c>
    </row>
    <row r="14" spans="1:14" ht="23.25" thickBot="1">
      <c r="A14" s="175"/>
      <c r="B14" s="328"/>
      <c r="C14" s="328"/>
      <c r="D14" s="176" t="s">
        <v>104</v>
      </c>
      <c r="E14" s="227">
        <v>0</v>
      </c>
      <c r="F14" s="27">
        <v>0</v>
      </c>
      <c r="G14" s="228">
        <v>0</v>
      </c>
      <c r="H14" s="229">
        <v>0</v>
      </c>
      <c r="I14" s="246">
        <v>0</v>
      </c>
      <c r="J14" s="231"/>
    </row>
    <row r="15" spans="1:14" ht="33" customHeight="1">
      <c r="D15" s="180" t="s">
        <v>77</v>
      </c>
      <c r="E15" s="257">
        <f>'Invoice-3'!E15+'Invoice-4 (TESTER)'!E14</f>
        <v>0</v>
      </c>
      <c r="F15" s="258"/>
      <c r="G15" s="258">
        <f>'Invoice-3'!G15+'Invoice-4 (TESTER)'!G14</f>
        <v>0</v>
      </c>
      <c r="H15" s="259"/>
      <c r="I15" s="256">
        <f>'Invoice-3'!I15+'Invoice-4 (TESTER)'!I14</f>
        <v>0</v>
      </c>
      <c r="J15" s="249"/>
    </row>
    <row r="16" spans="1:14" ht="18.75">
      <c r="E16" s="182"/>
      <c r="F16" s="183"/>
      <c r="G16" s="183"/>
    </row>
    <row r="17" spans="5:9">
      <c r="E17" s="147">
        <v>19721</v>
      </c>
      <c r="G17" s="150" t="e">
        <f>G14-#REF!-#REF!</f>
        <v>#REF!</v>
      </c>
      <c r="I17" s="184" t="e">
        <f>SUM(#REF!)</f>
        <v>#REF!</v>
      </c>
    </row>
    <row r="18" spans="5:9">
      <c r="E18" s="147">
        <f>E17-E15</f>
        <v>19721</v>
      </c>
      <c r="G18" s="150" t="e">
        <f>G17+'Invoice-1 '!G14</f>
        <v>#REF!</v>
      </c>
      <c r="I18" s="185" t="e">
        <f>'Invoice-1 '!I14+'Invoice-4 (TESTER)'!I17</f>
        <v>#REF!</v>
      </c>
    </row>
    <row r="20" spans="5:9">
      <c r="H20" s="150" t="s">
        <v>101</v>
      </c>
      <c r="I20" s="186" t="e">
        <f>SUM(#REF!)</f>
        <v>#REF!</v>
      </c>
    </row>
    <row r="21" spans="5:9">
      <c r="H21" s="150" t="s">
        <v>102</v>
      </c>
      <c r="I21" s="185" t="e">
        <f>SUM(#REF!)</f>
        <v>#REF!</v>
      </c>
    </row>
    <row r="22" spans="5:9">
      <c r="H22" s="150" t="s">
        <v>103</v>
      </c>
      <c r="I22" s="187" t="e">
        <f>SUM(#REF!)</f>
        <v>#REF!</v>
      </c>
    </row>
    <row r="23" spans="5:9">
      <c r="I23" s="187" t="e">
        <f>SUM(#REF!)</f>
        <v>#REF!</v>
      </c>
    </row>
  </sheetData>
  <autoFilter ref="A13:AI15" xr:uid="{3BE4BABA-1755-FD43-9608-2A9FB0CBB007}"/>
  <mergeCells count="2">
    <mergeCell ref="A1:G2"/>
    <mergeCell ref="B14:C14"/>
  </mergeCells>
  <phoneticPr fontId="5"/>
  <pageMargins left="0" right="0" top="0" bottom="0" header="0" footer="0"/>
  <pageSetup paperSize="9" scale="53" fitToHeight="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7DB2-B89C-4681-A49E-B3721B127C63}">
  <sheetPr>
    <tabColor rgb="FF00B050"/>
    <pageSetUpPr fitToPage="1"/>
  </sheetPr>
  <dimension ref="A1:O23"/>
  <sheetViews>
    <sheetView view="pageBreakPreview" zoomScale="55" zoomScaleNormal="100" zoomScaleSheetLayoutView="55" workbookViewId="0">
      <selection activeCell="J24" sqref="J24"/>
    </sheetView>
  </sheetViews>
  <sheetFormatPr defaultColWidth="9" defaultRowHeight="15.75"/>
  <cols>
    <col min="1" max="1" width="10.375" style="147" customWidth="1"/>
    <col min="2" max="2" width="49.75" style="147" customWidth="1"/>
    <col min="3" max="3" width="27.125" style="147" customWidth="1"/>
    <col min="4" max="4" width="39" style="147" customWidth="1"/>
    <col min="5" max="5" width="10.625" style="147" customWidth="1"/>
    <col min="6" max="6" width="14.375" style="150" customWidth="1"/>
    <col min="7" max="7" width="22.375" style="150" customWidth="1"/>
    <col min="8" max="10" width="16.375" style="150" customWidth="1"/>
    <col min="11" max="11" width="32.75" style="269" customWidth="1"/>
    <col min="12" max="12" width="11.75" style="279" bestFit="1" customWidth="1"/>
    <col min="13" max="13" width="19.375" style="279" customWidth="1"/>
    <col min="14" max="14" width="20.625" style="279" hidden="1" customWidth="1"/>
    <col min="15" max="15" width="7.125" style="294" customWidth="1"/>
    <col min="16" max="16" width="9.875" style="147" customWidth="1"/>
    <col min="17" max="21" width="2.375" style="147" customWidth="1"/>
    <col min="22" max="22" width="14.125" style="147" customWidth="1"/>
    <col min="23" max="23" width="19.875" style="147" customWidth="1"/>
    <col min="24" max="24" width="19.375" style="147" customWidth="1"/>
    <col min="25" max="29" width="16.375" style="147" customWidth="1"/>
    <col min="30" max="35" width="2.375" style="147" customWidth="1"/>
    <col min="36" max="36" width="9" style="147"/>
    <col min="37" max="37" width="19.375" style="147" customWidth="1"/>
    <col min="38" max="16384" width="9" style="147"/>
  </cols>
  <sheetData>
    <row r="1" spans="1:15" ht="13.5" customHeight="1">
      <c r="A1" s="327" t="s">
        <v>26</v>
      </c>
      <c r="B1" s="327"/>
      <c r="C1" s="327"/>
      <c r="D1" s="327"/>
      <c r="E1" s="327"/>
      <c r="F1" s="327"/>
      <c r="G1" s="327"/>
      <c r="H1" s="146"/>
      <c r="I1" s="146"/>
      <c r="J1" s="146"/>
    </row>
    <row r="2" spans="1:15" ht="13.5" customHeight="1">
      <c r="A2" s="327"/>
      <c r="B2" s="327"/>
      <c r="C2" s="327"/>
      <c r="D2" s="327"/>
      <c r="E2" s="327"/>
      <c r="F2" s="327"/>
      <c r="G2" s="327"/>
      <c r="H2" s="146"/>
      <c r="I2" s="146"/>
      <c r="J2" s="146"/>
    </row>
    <row r="3" spans="1:15" ht="16.5" thickBot="1">
      <c r="A3" s="148" t="s">
        <v>109</v>
      </c>
      <c r="B3" s="149" t="str" cm="1">
        <f t="array" ref="B3:D3">'INVOICE(無償サンプル抜き価格)'!H6:J6</f>
        <v>250701-MOS</v>
      </c>
      <c r="C3" s="147">
        <v>0</v>
      </c>
      <c r="D3" s="147">
        <v>0</v>
      </c>
      <c r="G3" s="151" cm="1">
        <f t="array" ref="G3:I3">'INVOICE(無償サンプル抜き価格)'!H4:J4</f>
        <v>45842</v>
      </c>
      <c r="H3" s="151">
        <v>0</v>
      </c>
      <c r="I3" s="151">
        <v>0</v>
      </c>
      <c r="J3" s="151"/>
    </row>
    <row r="4" spans="1:15">
      <c r="A4" s="152" t="s">
        <v>27</v>
      </c>
      <c r="B4" s="153"/>
      <c r="C4" s="153"/>
      <c r="D4" s="154" t="s">
        <v>28</v>
      </c>
      <c r="E4" s="153" t="s">
        <v>29</v>
      </c>
      <c r="F4" s="155"/>
      <c r="G4" s="156"/>
    </row>
    <row r="5" spans="1:15">
      <c r="A5" s="157" t="s">
        <v>1</v>
      </c>
      <c r="D5" s="158"/>
      <c r="E5" s="149" t="s">
        <v>30</v>
      </c>
      <c r="F5" s="147"/>
      <c r="G5" s="159"/>
      <c r="H5" s="149"/>
    </row>
    <row r="6" spans="1:15" ht="15.75" customHeight="1">
      <c r="A6" s="160" t="s">
        <v>31</v>
      </c>
      <c r="D6" s="158"/>
      <c r="E6" s="147" t="s">
        <v>32</v>
      </c>
      <c r="G6" s="161"/>
      <c r="I6" s="147"/>
      <c r="J6" s="147"/>
      <c r="K6" s="270"/>
    </row>
    <row r="7" spans="1:15">
      <c r="A7" s="162" t="s">
        <v>33</v>
      </c>
      <c r="D7" s="163" t="s">
        <v>110</v>
      </c>
      <c r="E7" s="164" t="s">
        <v>111</v>
      </c>
      <c r="F7" s="165"/>
      <c r="G7" s="161"/>
      <c r="H7" s="147"/>
      <c r="I7" s="147"/>
      <c r="J7" s="147"/>
    </row>
    <row r="8" spans="1:15">
      <c r="A8" s="162" t="s">
        <v>112</v>
      </c>
      <c r="B8" s="166"/>
      <c r="C8" s="166"/>
      <c r="D8" s="167"/>
      <c r="E8" s="168"/>
      <c r="F8" s="169"/>
      <c r="G8" s="170"/>
      <c r="K8" s="270"/>
    </row>
    <row r="9" spans="1:15">
      <c r="A9" s="171" t="s">
        <v>34</v>
      </c>
      <c r="B9" s="172"/>
      <c r="C9" s="172"/>
      <c r="D9" s="158" t="s">
        <v>35</v>
      </c>
      <c r="G9" s="161"/>
      <c r="H9" s="147"/>
      <c r="K9" s="270"/>
    </row>
    <row r="10" spans="1:15">
      <c r="A10" s="173" t="s">
        <v>74</v>
      </c>
      <c r="B10" s="168" t="s">
        <v>36</v>
      </c>
      <c r="C10" s="168"/>
      <c r="D10" s="167" t="s">
        <v>37</v>
      </c>
      <c r="E10" s="168" t="s">
        <v>38</v>
      </c>
      <c r="F10" s="169"/>
      <c r="G10" s="170"/>
      <c r="H10" s="147"/>
      <c r="K10" s="270"/>
    </row>
    <row r="11" spans="1:15" ht="19.5">
      <c r="A11" s="171" t="s">
        <v>39</v>
      </c>
      <c r="B11" s="172"/>
      <c r="C11" s="172"/>
      <c r="D11" s="158" t="s">
        <v>75</v>
      </c>
      <c r="E11" s="147" t="s">
        <v>113</v>
      </c>
      <c r="G11" s="161"/>
      <c r="K11" s="270"/>
    </row>
    <row r="12" spans="1:15" ht="16.5" thickBot="1">
      <c r="A12" s="157" t="s">
        <v>114</v>
      </c>
      <c r="D12" s="158"/>
      <c r="G12" s="161"/>
      <c r="H12" s="174"/>
      <c r="K12" s="270"/>
    </row>
    <row r="13" spans="1:15" ht="21.75" thickBot="1">
      <c r="A13" s="242"/>
      <c r="B13" s="236" t="s">
        <v>40</v>
      </c>
      <c r="C13" s="236" t="s">
        <v>41</v>
      </c>
      <c r="D13" s="236" t="s">
        <v>42</v>
      </c>
      <c r="E13" s="237" t="s">
        <v>14</v>
      </c>
      <c r="F13" s="238" t="s">
        <v>43</v>
      </c>
      <c r="G13" s="239" t="s">
        <v>44</v>
      </c>
      <c r="H13" s="240" t="s">
        <v>45</v>
      </c>
      <c r="I13" s="241" t="s">
        <v>72</v>
      </c>
      <c r="J13" s="237" t="s">
        <v>52</v>
      </c>
      <c r="K13" s="235" t="s">
        <v>46</v>
      </c>
      <c r="L13" s="278" t="s">
        <v>47</v>
      </c>
      <c r="M13" s="278" t="s">
        <v>48</v>
      </c>
      <c r="N13" s="292" t="s">
        <v>152</v>
      </c>
      <c r="O13" s="292"/>
    </row>
    <row r="14" spans="1:15" ht="23.25" thickBot="1">
      <c r="A14" s="175"/>
      <c r="B14" s="328"/>
      <c r="C14" s="328"/>
      <c r="D14" s="176" t="s">
        <v>104</v>
      </c>
      <c r="E14" s="177">
        <v>0</v>
      </c>
      <c r="F14" s="27">
        <v>0</v>
      </c>
      <c r="G14" s="28">
        <v>0</v>
      </c>
      <c r="H14" s="178">
        <v>0</v>
      </c>
      <c r="I14" s="179">
        <v>0</v>
      </c>
      <c r="J14" s="90"/>
    </row>
    <row r="15" spans="1:15" ht="33" customHeight="1" thickBot="1">
      <c r="A15" s="190"/>
      <c r="B15" s="191"/>
      <c r="C15" s="191"/>
      <c r="D15" s="192" t="s">
        <v>77</v>
      </c>
      <c r="E15" s="220">
        <v>0</v>
      </c>
      <c r="F15" s="221">
        <v>0</v>
      </c>
      <c r="G15" s="222">
        <v>0</v>
      </c>
      <c r="H15" s="219">
        <v>0</v>
      </c>
      <c r="I15" s="181">
        <v>0</v>
      </c>
    </row>
    <row r="16" spans="1:15" ht="18.75">
      <c r="E16" s="182"/>
      <c r="F16" s="183"/>
      <c r="G16" s="183"/>
    </row>
    <row r="17" spans="5:9">
      <c r="E17" s="147">
        <v>19721</v>
      </c>
      <c r="G17" s="150" t="e">
        <f>G14-#REF!-#REF!</f>
        <v>#REF!</v>
      </c>
      <c r="I17" s="184" t="e">
        <f>SUM(#REF!)</f>
        <v>#REF!</v>
      </c>
    </row>
    <row r="18" spans="5:9">
      <c r="E18" s="147">
        <f>E17-E15</f>
        <v>19721</v>
      </c>
      <c r="G18" s="150" t="e">
        <f>G17+'Invoice-1 '!G14</f>
        <v>#REF!</v>
      </c>
      <c r="I18" s="185" t="e">
        <f>'Invoice-1 '!I14+'Invoice-5 (TESTER) '!I17</f>
        <v>#REF!</v>
      </c>
    </row>
    <row r="19" spans="5:9">
      <c r="G19" s="150">
        <f>G14+'Invoice-4 (TESTER)'!G14</f>
        <v>0</v>
      </c>
    </row>
    <row r="20" spans="5:9">
      <c r="H20" s="150" t="s">
        <v>101</v>
      </c>
      <c r="I20" s="186" t="e">
        <f>SUM(#REF!)</f>
        <v>#REF!</v>
      </c>
    </row>
    <row r="21" spans="5:9">
      <c r="H21" s="150" t="s">
        <v>102</v>
      </c>
      <c r="I21" s="185" t="e">
        <f>SUM(#REF!)</f>
        <v>#REF!</v>
      </c>
    </row>
    <row r="22" spans="5:9">
      <c r="H22" s="150" t="s">
        <v>103</v>
      </c>
      <c r="I22" s="187" t="e">
        <f>SUM(#REF!)</f>
        <v>#REF!</v>
      </c>
    </row>
    <row r="23" spans="5:9">
      <c r="I23" s="187" t="e">
        <f>SUM(#REF!)</f>
        <v>#REF!</v>
      </c>
    </row>
  </sheetData>
  <autoFilter ref="A13:AK15" xr:uid="{CDB87DB2-B89C-4681-A49E-B3721B127C63}"/>
  <mergeCells count="2">
    <mergeCell ref="A1:G2"/>
    <mergeCell ref="B14:C14"/>
  </mergeCells>
  <phoneticPr fontId="5"/>
  <pageMargins left="0" right="0" top="0" bottom="0" header="0" footer="0"/>
  <pageSetup paperSize="9" scale="53" fitToHeight="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AEE0-0C00-4FB4-BB30-FE610C112066}">
  <sheetPr>
    <pageSetUpPr fitToPage="1"/>
  </sheetPr>
  <dimension ref="A1:U21"/>
  <sheetViews>
    <sheetView view="pageBreakPreview" zoomScale="85" zoomScaleNormal="106" zoomScaleSheetLayoutView="85" workbookViewId="0">
      <selection activeCell="E25" sqref="E25"/>
    </sheetView>
  </sheetViews>
  <sheetFormatPr defaultColWidth="9" defaultRowHeight="11.25"/>
  <cols>
    <col min="1" max="1" width="6.375" style="33" customWidth="1"/>
    <col min="2" max="2" width="7.375" style="33" customWidth="1"/>
    <col min="3" max="3" width="5.375" style="33" customWidth="1"/>
    <col min="4" max="4" width="10.125" style="33" customWidth="1"/>
    <col min="5" max="5" width="41.375" style="33" customWidth="1"/>
    <col min="6" max="6" width="26.375" style="33" customWidth="1"/>
    <col min="7" max="7" width="44.625" style="268" customWidth="1"/>
    <col min="8" max="8" width="11.375" style="33" customWidth="1"/>
    <col min="9" max="9" width="9" style="33" customWidth="1"/>
    <col min="10" max="10" width="9.375" style="33" customWidth="1"/>
    <col min="11" max="11" width="11.625" style="33" customWidth="1"/>
    <col min="12" max="12" width="11.125" style="33" customWidth="1"/>
    <col min="13" max="13" width="12" style="33" customWidth="1"/>
    <col min="14" max="14" width="9.125" style="33" customWidth="1"/>
    <col min="15" max="15" width="13.375" style="33" customWidth="1"/>
    <col min="16" max="16" width="7.125" style="53" customWidth="1"/>
    <col min="17" max="17" width="13.125" style="53" customWidth="1"/>
    <col min="18" max="18" width="20" style="53" customWidth="1"/>
    <col min="19" max="19" width="30.75" style="53" customWidth="1"/>
    <col min="20" max="20" width="15.25" style="53" bestFit="1" customWidth="1"/>
    <col min="21" max="21" width="18.75" style="282" customWidth="1"/>
    <col min="22" max="16384" width="9" style="33"/>
  </cols>
  <sheetData>
    <row r="1" spans="1:21">
      <c r="A1" s="63" t="s">
        <v>53</v>
      </c>
      <c r="B1" s="63"/>
      <c r="C1" s="63"/>
      <c r="D1" s="63"/>
      <c r="E1" s="63"/>
      <c r="F1" s="63"/>
      <c r="G1" s="261"/>
      <c r="H1" s="63"/>
      <c r="I1" s="63"/>
      <c r="J1" s="63"/>
      <c r="K1" s="63"/>
      <c r="L1" s="63"/>
      <c r="M1" s="63"/>
      <c r="N1" s="63"/>
      <c r="O1" s="63"/>
    </row>
    <row r="2" spans="1:21" ht="20.25" customHeight="1">
      <c r="A2" s="63"/>
      <c r="B2" s="63"/>
      <c r="C2" s="63"/>
      <c r="D2" s="63"/>
      <c r="E2" s="63"/>
      <c r="F2" s="63"/>
      <c r="G2" s="261"/>
      <c r="H2" s="63"/>
      <c r="I2" s="63"/>
      <c r="J2" s="63"/>
      <c r="K2" s="63"/>
      <c r="L2" s="63"/>
      <c r="M2" s="63"/>
      <c r="N2" s="63"/>
      <c r="O2" s="63"/>
    </row>
    <row r="3" spans="1:21">
      <c r="A3" s="63"/>
      <c r="B3" s="63"/>
      <c r="C3" s="63"/>
      <c r="D3" s="63"/>
      <c r="E3" s="63"/>
      <c r="F3" s="63"/>
      <c r="G3" s="261"/>
      <c r="H3" s="63"/>
      <c r="I3" s="63"/>
      <c r="J3" s="63"/>
      <c r="K3" s="63"/>
      <c r="L3" s="63"/>
      <c r="M3" s="63"/>
      <c r="N3" s="63"/>
      <c r="O3" s="63"/>
    </row>
    <row r="4" spans="1:21">
      <c r="A4" s="34"/>
      <c r="B4" s="35"/>
      <c r="C4" s="34"/>
      <c r="D4" s="34"/>
      <c r="E4" s="34"/>
      <c r="F4" s="34"/>
      <c r="G4" s="262"/>
      <c r="H4" s="34"/>
      <c r="I4" s="34"/>
      <c r="J4" s="34"/>
      <c r="K4" s="36"/>
      <c r="L4" s="45"/>
      <c r="M4" s="45"/>
      <c r="N4" s="64"/>
      <c r="O4" s="64"/>
    </row>
    <row r="5" spans="1:21">
      <c r="A5" s="34" t="s">
        <v>54</v>
      </c>
      <c r="B5" s="65" t="str">
        <f>'Invoice-1 '!B3</f>
        <v>250701-MOS</v>
      </c>
      <c r="C5" s="65"/>
      <c r="D5" s="65"/>
      <c r="E5" s="37"/>
      <c r="F5" s="37"/>
      <c r="G5" s="263"/>
      <c r="H5" s="38"/>
      <c r="I5" s="39"/>
      <c r="J5" s="39"/>
      <c r="K5" s="134"/>
      <c r="L5" s="40"/>
      <c r="M5" s="40"/>
      <c r="N5" s="40"/>
      <c r="O5" s="40"/>
    </row>
    <row r="6" spans="1:21">
      <c r="A6" s="41"/>
      <c r="B6" s="41"/>
      <c r="C6" s="42"/>
      <c r="D6" s="43"/>
      <c r="E6" s="39"/>
      <c r="F6" s="39"/>
      <c r="G6" s="264"/>
      <c r="H6" s="39"/>
      <c r="I6" s="39"/>
      <c r="J6" s="39"/>
      <c r="K6" s="36"/>
      <c r="L6" s="39"/>
      <c r="M6" s="39"/>
      <c r="N6" s="39"/>
      <c r="O6" s="36"/>
    </row>
    <row r="7" spans="1:21">
      <c r="A7" s="44" t="s">
        <v>55</v>
      </c>
      <c r="B7" s="44"/>
      <c r="C7" s="42"/>
      <c r="D7" s="43"/>
      <c r="E7" s="39"/>
      <c r="F7" s="39"/>
      <c r="G7" s="264"/>
      <c r="H7" s="39"/>
      <c r="J7" s="39"/>
      <c r="K7" s="135"/>
      <c r="L7" s="45"/>
      <c r="M7" s="45"/>
      <c r="N7" s="45"/>
      <c r="O7" s="41"/>
    </row>
    <row r="8" spans="1:21">
      <c r="A8" s="46"/>
      <c r="B8" s="46"/>
      <c r="C8" s="42" t="s">
        <v>56</v>
      </c>
      <c r="D8" s="43"/>
      <c r="E8" s="39"/>
      <c r="F8" s="39"/>
      <c r="G8" s="264"/>
      <c r="H8" s="39"/>
      <c r="I8" s="39"/>
      <c r="J8" s="39"/>
      <c r="K8" s="36"/>
      <c r="L8" s="47"/>
      <c r="M8" s="47"/>
      <c r="N8" s="47"/>
      <c r="O8" s="48"/>
    </row>
    <row r="9" spans="1:21">
      <c r="A9" s="44" t="s">
        <v>57</v>
      </c>
      <c r="B9" s="44"/>
      <c r="C9" s="42"/>
      <c r="D9" s="42"/>
      <c r="E9" s="45"/>
      <c r="F9" s="45"/>
      <c r="G9" s="265"/>
      <c r="H9" s="39"/>
      <c r="I9" s="39"/>
      <c r="J9" s="39"/>
      <c r="K9" s="36"/>
      <c r="L9" s="47"/>
      <c r="M9" s="47"/>
      <c r="N9" s="47"/>
      <c r="O9" s="48"/>
    </row>
    <row r="10" spans="1:21" ht="12" thickBot="1">
      <c r="A10" s="49"/>
      <c r="B10" s="49"/>
      <c r="C10" s="42"/>
      <c r="D10" s="45"/>
      <c r="E10" s="39"/>
      <c r="F10" s="39"/>
      <c r="G10" s="264"/>
      <c r="H10" s="39"/>
      <c r="I10" s="39"/>
      <c r="J10" s="39"/>
      <c r="K10" s="36"/>
      <c r="L10" s="47"/>
      <c r="M10" s="47"/>
      <c r="N10" s="47"/>
      <c r="O10" s="48"/>
    </row>
    <row r="11" spans="1:21">
      <c r="A11" s="66" t="s">
        <v>91</v>
      </c>
      <c r="B11" s="67"/>
      <c r="C11" s="50" t="s">
        <v>92</v>
      </c>
      <c r="D11" s="51" t="s">
        <v>93</v>
      </c>
      <c r="E11" s="94"/>
      <c r="F11" s="94"/>
      <c r="G11" s="266"/>
      <c r="H11" s="94"/>
      <c r="I11" s="50" t="s">
        <v>94</v>
      </c>
      <c r="J11" s="50"/>
      <c r="K11" s="50" t="s">
        <v>95</v>
      </c>
      <c r="L11" s="50"/>
      <c r="M11" s="50"/>
      <c r="N11" s="50" t="s">
        <v>96</v>
      </c>
      <c r="O11" s="68"/>
    </row>
    <row r="12" spans="1:21" ht="13.5" customHeight="1">
      <c r="A12" s="125" t="s">
        <v>58</v>
      </c>
      <c r="B12" s="98" t="s">
        <v>59</v>
      </c>
      <c r="C12" s="99" t="s">
        <v>60</v>
      </c>
      <c r="D12" s="126" t="s">
        <v>61</v>
      </c>
      <c r="E12" s="127" t="s">
        <v>40</v>
      </c>
      <c r="F12" s="127" t="s">
        <v>62</v>
      </c>
      <c r="G12" s="267" t="s">
        <v>63</v>
      </c>
      <c r="H12" s="127" t="s">
        <v>64</v>
      </c>
      <c r="I12" s="128" t="s">
        <v>65</v>
      </c>
      <c r="J12" s="128"/>
      <c r="K12" s="128" t="s">
        <v>66</v>
      </c>
      <c r="L12" s="128"/>
      <c r="M12" s="128"/>
      <c r="N12" s="128" t="s">
        <v>67</v>
      </c>
      <c r="O12" s="129"/>
      <c r="P12" s="97" t="s">
        <v>68</v>
      </c>
      <c r="Q12" s="95" t="s">
        <v>69</v>
      </c>
      <c r="R12" s="95" t="s">
        <v>71</v>
      </c>
      <c r="S12" s="96" t="s">
        <v>46</v>
      </c>
      <c r="T12" s="96" t="s">
        <v>47</v>
      </c>
      <c r="U12" s="96" t="s">
        <v>48</v>
      </c>
    </row>
    <row r="13" spans="1:21" ht="24" customHeight="1" thickBot="1">
      <c r="A13" s="100"/>
      <c r="B13" s="101"/>
      <c r="C13" s="81">
        <v>0</v>
      </c>
      <c r="D13" s="81">
        <v>0</v>
      </c>
      <c r="E13" s="329" t="s">
        <v>105</v>
      </c>
      <c r="F13" s="330"/>
      <c r="G13" s="331"/>
      <c r="H13" s="82"/>
      <c r="I13" s="136">
        <v>0</v>
      </c>
      <c r="J13" s="137">
        <v>0</v>
      </c>
      <c r="K13" s="137">
        <v>0</v>
      </c>
      <c r="L13" s="138">
        <v>0</v>
      </c>
      <c r="M13" s="139">
        <v>0</v>
      </c>
      <c r="N13" s="140">
        <v>0</v>
      </c>
      <c r="O13" s="141">
        <v>0</v>
      </c>
      <c r="Q13" s="142" t="e">
        <f>SUM(#REF!)</f>
        <v>#REF!</v>
      </c>
      <c r="R13" s="55"/>
    </row>
    <row r="14" spans="1:21">
      <c r="D14" s="143" t="e">
        <f>'INVOICE(無償サンプル抜き価格)'!H20+'INVOICE(無償サンプル抜き価格)'!#REF!+'Invoice-4 (TESTER)'!E14</f>
        <v>#REF!</v>
      </c>
      <c r="Q14" s="144"/>
    </row>
    <row r="15" spans="1:21">
      <c r="D15" s="58"/>
      <c r="M15" s="59"/>
      <c r="Q15" s="144"/>
    </row>
    <row r="16" spans="1:21">
      <c r="N16" s="60"/>
    </row>
    <row r="17" spans="13:16">
      <c r="M17" s="114"/>
      <c r="N17" s="60"/>
    </row>
    <row r="18" spans="13:16">
      <c r="M18" s="114"/>
      <c r="N18" s="60"/>
      <c r="P18" s="280"/>
    </row>
    <row r="19" spans="13:16" ht="26.25" customHeight="1">
      <c r="M19" s="145"/>
      <c r="N19" s="60"/>
      <c r="P19" s="280"/>
    </row>
    <row r="20" spans="13:16">
      <c r="N20" s="62"/>
    </row>
    <row r="21" spans="13:16">
      <c r="M21" s="59"/>
    </row>
  </sheetData>
  <autoFilter ref="A11:W14" xr:uid="{ED31AEE0-0C00-4FB4-BB30-FE610C112066}"/>
  <mergeCells count="1">
    <mergeCell ref="E13:G13"/>
  </mergeCells>
  <phoneticPr fontId="5"/>
  <pageMargins left="0.25" right="0.25" top="0.75" bottom="0.75" header="0.3" footer="0.3"/>
  <pageSetup paperSize="9" scale="44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2EAC-FF4E-0647-B497-F14FC8D1154C}">
  <dimension ref="A1:U28"/>
  <sheetViews>
    <sheetView view="pageBreakPreview" zoomScaleNormal="106" zoomScaleSheetLayoutView="100" workbookViewId="0">
      <selection activeCell="K21" sqref="K21"/>
    </sheetView>
  </sheetViews>
  <sheetFormatPr defaultColWidth="9" defaultRowHeight="11.25"/>
  <cols>
    <col min="1" max="1" width="6.375" style="33" customWidth="1"/>
    <col min="2" max="2" width="7.375" style="33" customWidth="1"/>
    <col min="3" max="3" width="5.375" style="33" customWidth="1"/>
    <col min="4" max="4" width="10.125" style="33" customWidth="1"/>
    <col min="5" max="5" width="41.375" style="33" customWidth="1"/>
    <col min="6" max="6" width="26.375" style="33" customWidth="1"/>
    <col min="7" max="7" width="25.25" style="33" customWidth="1"/>
    <col min="8" max="8" width="11.375" style="33" customWidth="1"/>
    <col min="9" max="9" width="9" style="33"/>
    <col min="10" max="10" width="9.375" style="33" customWidth="1"/>
    <col min="11" max="11" width="9.125" style="33" bestFit="1" customWidth="1"/>
    <col min="12" max="12" width="11.125" style="33" bestFit="1" customWidth="1"/>
    <col min="13" max="13" width="12" style="33" customWidth="1"/>
    <col min="14" max="14" width="9.125" style="33" customWidth="1"/>
    <col min="15" max="15" width="13.375" style="33" customWidth="1"/>
    <col min="16" max="16" width="7.125" style="53" customWidth="1"/>
    <col min="17" max="17" width="14.875" style="53" customWidth="1"/>
    <col min="18" max="18" width="11.375" style="53" customWidth="1"/>
    <col min="19" max="19" width="30.625" style="281" customWidth="1"/>
    <col min="20" max="20" width="16.25" style="282" bestFit="1" customWidth="1"/>
    <col min="21" max="21" width="18" style="282" bestFit="1" customWidth="1"/>
    <col min="22" max="16384" width="9" style="33"/>
  </cols>
  <sheetData>
    <row r="1" spans="1:21">
      <c r="A1" s="63" t="s">
        <v>53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21" ht="20.25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2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21">
      <c r="A4" s="34"/>
      <c r="B4" s="35"/>
      <c r="C4" s="34"/>
      <c r="D4" s="34"/>
      <c r="E4" s="34"/>
      <c r="F4" s="34"/>
      <c r="G4" s="34"/>
      <c r="H4" s="34"/>
      <c r="I4" s="34"/>
      <c r="J4" s="34"/>
      <c r="K4" s="36"/>
      <c r="L4" s="45"/>
      <c r="M4" s="45"/>
      <c r="N4" s="64"/>
      <c r="O4" s="64"/>
    </row>
    <row r="5" spans="1:21">
      <c r="A5" s="34" t="s">
        <v>54</v>
      </c>
      <c r="B5" s="65" t="str">
        <f>'Invoice-1 '!B3</f>
        <v>250701-MOS</v>
      </c>
      <c r="C5" s="65"/>
      <c r="D5" s="65"/>
      <c r="E5" s="37"/>
      <c r="F5" s="37"/>
      <c r="G5" s="37"/>
      <c r="H5" s="38"/>
      <c r="I5" s="39"/>
      <c r="J5" s="39"/>
      <c r="K5" s="40"/>
      <c r="L5" s="40"/>
      <c r="M5" s="40"/>
      <c r="N5" s="40"/>
      <c r="O5" s="40"/>
    </row>
    <row r="6" spans="1:21">
      <c r="A6" s="41"/>
      <c r="B6" s="41"/>
      <c r="C6" s="42"/>
      <c r="D6" s="43"/>
      <c r="E6" s="39"/>
      <c r="F6" s="39"/>
      <c r="G6" s="39"/>
      <c r="H6" s="39"/>
      <c r="I6" s="39"/>
      <c r="J6" s="39"/>
      <c r="K6" s="36"/>
      <c r="L6" s="39"/>
      <c r="M6" s="39"/>
      <c r="N6" s="39"/>
      <c r="O6" s="36"/>
    </row>
    <row r="7" spans="1:21">
      <c r="A7" s="44" t="s">
        <v>55</v>
      </c>
      <c r="B7" s="44"/>
      <c r="C7" s="42"/>
      <c r="D7" s="43"/>
      <c r="E7" s="39"/>
      <c r="F7" s="39"/>
      <c r="G7" s="39"/>
      <c r="H7" s="39"/>
      <c r="J7" s="39"/>
      <c r="K7" s="41"/>
      <c r="L7" s="45"/>
      <c r="M7" s="45"/>
      <c r="N7" s="45"/>
      <c r="O7" s="41"/>
    </row>
    <row r="8" spans="1:21">
      <c r="A8" s="46"/>
      <c r="B8" s="46"/>
      <c r="C8" s="42" t="s">
        <v>56</v>
      </c>
      <c r="D8" s="43"/>
      <c r="E8" s="39"/>
      <c r="F8" s="39"/>
      <c r="G8" s="39"/>
      <c r="H8" s="39"/>
      <c r="I8" s="39"/>
      <c r="J8" s="39"/>
      <c r="K8" s="36"/>
      <c r="L8" s="47"/>
      <c r="M8" s="47"/>
      <c r="N8" s="47"/>
      <c r="O8" s="48"/>
    </row>
    <row r="9" spans="1:21">
      <c r="A9" s="44" t="s">
        <v>57</v>
      </c>
      <c r="B9" s="44"/>
      <c r="C9" s="42"/>
      <c r="D9" s="42"/>
      <c r="E9" s="45"/>
      <c r="F9" s="45"/>
      <c r="G9" s="45"/>
      <c r="H9" s="39"/>
      <c r="I9" s="39"/>
      <c r="J9" s="39"/>
      <c r="K9" s="36"/>
      <c r="L9" s="47"/>
      <c r="M9" s="47"/>
      <c r="N9" s="47"/>
      <c r="O9" s="48"/>
    </row>
    <row r="10" spans="1:21" ht="12" thickBot="1">
      <c r="A10" s="49"/>
      <c r="B10" s="49"/>
      <c r="C10" s="42"/>
      <c r="D10" s="45"/>
      <c r="E10" s="39"/>
      <c r="F10" s="39"/>
      <c r="G10" s="39"/>
      <c r="H10" s="39"/>
      <c r="I10" s="39"/>
      <c r="J10" s="39"/>
      <c r="K10" s="36"/>
      <c r="L10" s="47"/>
      <c r="M10" s="47"/>
      <c r="N10" s="47"/>
      <c r="O10" s="48"/>
    </row>
    <row r="11" spans="1:21">
      <c r="A11" s="66" t="s">
        <v>91</v>
      </c>
      <c r="B11" s="67"/>
      <c r="C11" s="50" t="s">
        <v>92</v>
      </c>
      <c r="D11" s="51" t="s">
        <v>93</v>
      </c>
      <c r="E11" s="94"/>
      <c r="F11" s="94"/>
      <c r="G11" s="94"/>
      <c r="H11" s="94"/>
      <c r="I11" s="50" t="s">
        <v>94</v>
      </c>
      <c r="J11" s="50"/>
      <c r="K11" s="50" t="s">
        <v>95</v>
      </c>
      <c r="L11" s="50"/>
      <c r="M11" s="50"/>
      <c r="N11" s="50" t="s">
        <v>96</v>
      </c>
      <c r="O11" s="68"/>
    </row>
    <row r="12" spans="1:21" ht="13.5" customHeight="1">
      <c r="A12" s="102" t="s">
        <v>58</v>
      </c>
      <c r="B12" s="103" t="s">
        <v>59</v>
      </c>
      <c r="C12" s="69" t="s">
        <v>60</v>
      </c>
      <c r="D12" s="70" t="s">
        <v>61</v>
      </c>
      <c r="E12" s="71" t="s">
        <v>40</v>
      </c>
      <c r="F12" s="71" t="s">
        <v>62</v>
      </c>
      <c r="G12" s="71" t="s">
        <v>63</v>
      </c>
      <c r="H12" s="71" t="s">
        <v>64</v>
      </c>
      <c r="I12" s="72" t="s">
        <v>65</v>
      </c>
      <c r="J12" s="72"/>
      <c r="K12" s="72" t="s">
        <v>66</v>
      </c>
      <c r="L12" s="72"/>
      <c r="M12" s="72"/>
      <c r="N12" s="72" t="s">
        <v>67</v>
      </c>
      <c r="O12" s="73"/>
      <c r="P12" s="283" t="s">
        <v>68</v>
      </c>
      <c r="Q12" s="284" t="s">
        <v>69</v>
      </c>
      <c r="R12" s="284" t="s">
        <v>71</v>
      </c>
      <c r="S12" s="96" t="s">
        <v>46</v>
      </c>
      <c r="T12" s="96" t="s">
        <v>47</v>
      </c>
      <c r="U12" s="96" t="s">
        <v>48</v>
      </c>
    </row>
    <row r="13" spans="1:21" ht="13.5" customHeight="1">
      <c r="A13" s="104"/>
      <c r="B13" s="105"/>
      <c r="C13" s="106"/>
      <c r="D13" s="107"/>
      <c r="E13" s="108"/>
      <c r="F13" s="108"/>
      <c r="G13" s="108"/>
      <c r="H13" s="108"/>
      <c r="I13" s="109" t="s">
        <v>191</v>
      </c>
      <c r="J13" s="110" t="s">
        <v>22</v>
      </c>
      <c r="K13" s="111" t="s">
        <v>60</v>
      </c>
      <c r="L13" s="111"/>
      <c r="M13" s="112" t="s">
        <v>22</v>
      </c>
      <c r="N13" s="109" t="s">
        <v>60</v>
      </c>
      <c r="O13" s="113" t="s">
        <v>70</v>
      </c>
      <c r="P13" s="97"/>
      <c r="Q13" s="95"/>
      <c r="R13" s="95"/>
      <c r="S13" s="285"/>
      <c r="T13" s="96"/>
      <c r="U13" s="96"/>
    </row>
    <row r="14" spans="1:21" ht="24" customHeight="1" thickBot="1">
      <c r="A14" s="79"/>
      <c r="B14" s="80"/>
      <c r="C14" s="81" t="e">
        <f>SUM(#REF!)</f>
        <v>#REF!</v>
      </c>
      <c r="D14" s="81" t="e">
        <f>SUM(#REF!)</f>
        <v>#REF!</v>
      </c>
      <c r="E14" s="329" t="s">
        <v>76</v>
      </c>
      <c r="F14" s="330"/>
      <c r="G14" s="331"/>
      <c r="H14" s="82"/>
      <c r="I14" s="83">
        <v>0</v>
      </c>
      <c r="J14" s="84">
        <v>0</v>
      </c>
      <c r="K14" s="84">
        <v>0</v>
      </c>
      <c r="L14" s="130">
        <v>0</v>
      </c>
      <c r="M14" s="85">
        <v>0</v>
      </c>
      <c r="N14" s="86">
        <v>0</v>
      </c>
      <c r="O14" s="87">
        <v>0</v>
      </c>
      <c r="Q14" s="55" t="e">
        <f>SUM(#REF!)</f>
        <v>#REF!</v>
      </c>
      <c r="R14" s="55"/>
    </row>
    <row r="15" spans="1:21" s="12" customFormat="1" ht="32.1" customHeight="1">
      <c r="A15" s="26"/>
      <c r="B15" s="26"/>
      <c r="C15" s="74" t="e">
        <f>C14+'PL1'!C13</f>
        <v>#REF!</v>
      </c>
      <c r="D15" s="74" t="e">
        <f>D14+'PL1'!D13</f>
        <v>#REF!</v>
      </c>
      <c r="E15" s="26"/>
      <c r="F15" s="26"/>
      <c r="G15" s="26"/>
      <c r="H15" s="26"/>
      <c r="I15" s="26"/>
      <c r="J15" s="75">
        <f>J14+'PL1'!J13</f>
        <v>0</v>
      </c>
      <c r="K15" s="26"/>
      <c r="L15" s="92"/>
      <c r="M15" s="75">
        <f>M14+'PL1'!M13</f>
        <v>0</v>
      </c>
      <c r="N15" s="26"/>
      <c r="O15" s="76">
        <f>O14+'PL1'!O13</f>
        <v>0</v>
      </c>
      <c r="P15" s="56"/>
      <c r="Q15" s="57" t="e">
        <f>Q14+'PL1'!Q13</f>
        <v>#REF!</v>
      </c>
      <c r="R15" s="56"/>
      <c r="S15" s="287"/>
      <c r="T15" s="288"/>
      <c r="U15" s="288"/>
    </row>
    <row r="16" spans="1:21">
      <c r="D16" s="58"/>
      <c r="M16" s="77"/>
      <c r="Q16" s="52"/>
    </row>
    <row r="17" spans="12:17">
      <c r="N17" s="60"/>
      <c r="Q17" s="52"/>
    </row>
    <row r="18" spans="12:17">
      <c r="L18" s="33" t="s">
        <v>128</v>
      </c>
      <c r="M18" s="114" t="e">
        <f>#REF!</f>
        <v>#REF!</v>
      </c>
      <c r="N18" s="60" t="e">
        <f>SUM('Invoice-2'!#REF!)</f>
        <v>#REF!</v>
      </c>
      <c r="Q18" s="52"/>
    </row>
    <row r="19" spans="12:17">
      <c r="L19" s="33" t="s">
        <v>18</v>
      </c>
      <c r="M19" s="114" t="e">
        <f>SUM(#REF!)</f>
        <v>#REF!</v>
      </c>
      <c r="N19" s="62" t="e">
        <f>SUM('Invoice-2'!#REF!)</f>
        <v>#REF!</v>
      </c>
      <c r="P19" s="280"/>
      <c r="Q19" s="52"/>
    </row>
    <row r="20" spans="12:17">
      <c r="L20" s="33" t="s">
        <v>117</v>
      </c>
      <c r="M20" s="115" t="e">
        <f>SUM(#REF!)</f>
        <v>#REF!</v>
      </c>
      <c r="N20" s="60" t="e">
        <f>SUM('Invoice-2'!#REF!)+O20</f>
        <v>#REF!</v>
      </c>
      <c r="O20" s="33" t="e">
        <f>SUM('Invoice-5 (TESTER) '!#REF!)</f>
        <v>#REF!</v>
      </c>
      <c r="P20" s="280"/>
      <c r="Q20" s="52"/>
    </row>
    <row r="21" spans="12:17">
      <c r="L21" s="33" t="s">
        <v>118</v>
      </c>
      <c r="M21" s="114" t="e">
        <f>SUM(#REF!)</f>
        <v>#REF!</v>
      </c>
      <c r="N21" s="62" t="e">
        <f>SUM('Invoice-2'!#REF!)+O21</f>
        <v>#REF!</v>
      </c>
      <c r="O21" s="33" t="e">
        <f>'Invoice-5 (TESTER) '!#REF!</f>
        <v>#REF!</v>
      </c>
    </row>
    <row r="22" spans="12:17">
      <c r="L22" s="33" t="s">
        <v>123</v>
      </c>
      <c r="M22" s="114" t="e">
        <f>SUM(#REF!)</f>
        <v>#REF!</v>
      </c>
      <c r="N22" s="33" t="e">
        <f>'Invoice-2'!#REF!</f>
        <v>#REF!</v>
      </c>
    </row>
    <row r="23" spans="12:17">
      <c r="L23" s="33" t="s">
        <v>144</v>
      </c>
      <c r="M23" s="114" t="e">
        <f>SUM(#REF!)</f>
        <v>#REF!</v>
      </c>
      <c r="N23" s="33" t="e">
        <f>SUM('Invoice-2'!#REF!)</f>
        <v>#REF!</v>
      </c>
    </row>
    <row r="24" spans="12:17">
      <c r="L24" s="33" t="s">
        <v>19</v>
      </c>
      <c r="M24" s="114" t="e">
        <f>SUM(#REF!)+'PL1'!#REF!</f>
        <v>#REF!</v>
      </c>
      <c r="N24" s="33" t="e">
        <f>SUM('Invoice-2'!#REF!)</f>
        <v>#REF!</v>
      </c>
      <c r="O24" s="33" t="e">
        <f>SUM('Invoice-4 (TESTER)'!#REF!)</f>
        <v>#REF!</v>
      </c>
      <c r="Q24" s="53" t="e">
        <f>N24+O24</f>
        <v>#REF!</v>
      </c>
    </row>
    <row r="25" spans="12:17">
      <c r="L25" s="33" t="s">
        <v>145</v>
      </c>
      <c r="M25" s="114" t="e">
        <f>SUM(#REF!)</f>
        <v>#REF!</v>
      </c>
      <c r="N25" s="33" t="e">
        <f>SUM('Invoice-2'!#REF!)+O25</f>
        <v>#REF!</v>
      </c>
      <c r="O25" s="33" t="e">
        <f>SUM('Invoice-5 (TESTER) '!#REF!)</f>
        <v>#REF!</v>
      </c>
    </row>
    <row r="26" spans="12:17">
      <c r="L26" s="33" t="s">
        <v>124</v>
      </c>
    </row>
    <row r="28" spans="12:17">
      <c r="M28" s="218" t="e">
        <f>#REF!+#REF!</f>
        <v>#REF!</v>
      </c>
    </row>
  </sheetData>
  <autoFilter ref="A11:W15" xr:uid="{225C2EAC-FF4E-0647-B497-F14FC8D1154C}"/>
  <mergeCells count="1">
    <mergeCell ref="E14:G14"/>
  </mergeCells>
  <phoneticPr fontId="5"/>
  <pageMargins left="0.7" right="0.7" top="0.75" bottom="0.75" header="0.3" footer="0.3"/>
  <pageSetup paperSize="9" scale="41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C521-D1D8-4748-AAE1-33F79F2AA756}">
  <dimension ref="A1:U27"/>
  <sheetViews>
    <sheetView tabSelected="1" view="pageBreakPreview" zoomScaleNormal="106" zoomScaleSheetLayoutView="100" workbookViewId="0">
      <selection activeCell="I27" sqref="I27"/>
    </sheetView>
  </sheetViews>
  <sheetFormatPr defaultColWidth="9" defaultRowHeight="11.25"/>
  <cols>
    <col min="1" max="1" width="6.375" style="33" customWidth="1"/>
    <col min="2" max="2" width="7.375" style="33" customWidth="1"/>
    <col min="3" max="3" width="5.375" style="33" customWidth="1"/>
    <col min="4" max="4" width="10.125" style="33" customWidth="1"/>
    <col min="5" max="5" width="41.375" style="33" customWidth="1"/>
    <col min="6" max="6" width="26.375" style="33" customWidth="1"/>
    <col min="7" max="7" width="35.25" style="268" customWidth="1"/>
    <col min="8" max="8" width="11.375" style="33" customWidth="1"/>
    <col min="9" max="9" width="9" style="33" customWidth="1"/>
    <col min="10" max="10" width="9.375" style="33" customWidth="1"/>
    <col min="11" max="11" width="9.125" style="33" customWidth="1"/>
    <col min="12" max="12" width="11.125" style="33" customWidth="1"/>
    <col min="13" max="13" width="17" style="33" customWidth="1"/>
    <col min="14" max="14" width="10.375" style="33" customWidth="1"/>
    <col min="15" max="16" width="13.375" style="33" customWidth="1"/>
    <col min="17" max="17" width="14.875" style="33" customWidth="1"/>
    <col min="18" max="18" width="11.375" style="33" customWidth="1"/>
    <col min="19" max="19" width="38.625" style="281" customWidth="1"/>
    <col min="20" max="20" width="14.75" style="282" bestFit="1" customWidth="1"/>
    <col min="21" max="21" width="18.25" style="282" bestFit="1" customWidth="1"/>
    <col min="22" max="16384" width="9" style="33"/>
  </cols>
  <sheetData>
    <row r="1" spans="1:21">
      <c r="A1" s="63" t="s">
        <v>53</v>
      </c>
      <c r="B1" s="63"/>
      <c r="C1" s="63"/>
      <c r="D1" s="63"/>
      <c r="E1" s="63"/>
      <c r="F1" s="63"/>
      <c r="G1" s="261"/>
      <c r="H1" s="63"/>
      <c r="I1" s="63"/>
      <c r="J1" s="63"/>
      <c r="K1" s="63"/>
      <c r="L1" s="63"/>
      <c r="M1" s="63"/>
      <c r="N1" s="63"/>
      <c r="O1" s="63"/>
    </row>
    <row r="2" spans="1:21" ht="20.25" customHeight="1">
      <c r="A2" s="63"/>
      <c r="B2" s="63"/>
      <c r="C2" s="63"/>
      <c r="D2" s="63"/>
      <c r="E2" s="63"/>
      <c r="F2" s="63"/>
      <c r="G2" s="261"/>
      <c r="H2" s="63"/>
      <c r="I2" s="63"/>
      <c r="J2" s="63"/>
      <c r="K2" s="63"/>
      <c r="L2" s="63"/>
      <c r="M2" s="63"/>
      <c r="N2" s="63"/>
      <c r="O2" s="63"/>
    </row>
    <row r="3" spans="1:21">
      <c r="A3" s="63"/>
      <c r="B3" s="63"/>
      <c r="C3" s="63"/>
      <c r="D3" s="63"/>
      <c r="E3" s="63"/>
      <c r="F3" s="63"/>
      <c r="G3" s="261"/>
      <c r="H3" s="63"/>
      <c r="I3" s="63"/>
      <c r="J3" s="63"/>
      <c r="K3" s="63"/>
      <c r="L3" s="63"/>
      <c r="M3" s="63"/>
      <c r="N3" s="63"/>
      <c r="O3" s="63"/>
    </row>
    <row r="4" spans="1:21">
      <c r="A4" s="34"/>
      <c r="B4" s="35"/>
      <c r="C4" s="34"/>
      <c r="D4" s="34"/>
      <c r="E4" s="34"/>
      <c r="F4" s="34"/>
      <c r="G4" s="262"/>
      <c r="H4" s="34"/>
      <c r="I4" s="34"/>
      <c r="J4" s="34"/>
      <c r="K4" s="36"/>
      <c r="L4" s="45"/>
      <c r="M4" s="45"/>
      <c r="N4" s="64"/>
      <c r="O4" s="64"/>
    </row>
    <row r="5" spans="1:21">
      <c r="A5" s="34" t="s">
        <v>54</v>
      </c>
      <c r="B5" s="65" t="str">
        <f>'Invoice-1 '!B3</f>
        <v>250701-MOS</v>
      </c>
      <c r="C5" s="65"/>
      <c r="D5" s="65"/>
      <c r="E5" s="37"/>
      <c r="F5" s="37"/>
      <c r="G5" s="263"/>
      <c r="H5" s="38"/>
      <c r="I5" s="39"/>
      <c r="J5" s="39"/>
      <c r="K5" s="40"/>
      <c r="L5" s="40"/>
      <c r="M5" s="40"/>
      <c r="N5" s="40"/>
      <c r="O5" s="40"/>
    </row>
    <row r="6" spans="1:21">
      <c r="A6" s="41"/>
      <c r="B6" s="41"/>
      <c r="C6" s="42"/>
      <c r="D6" s="43"/>
      <c r="E6" s="39"/>
      <c r="F6" s="39"/>
      <c r="G6" s="264"/>
      <c r="H6" s="39"/>
      <c r="I6" s="39"/>
      <c r="J6" s="39"/>
      <c r="K6" s="36"/>
      <c r="L6" s="39"/>
      <c r="M6" s="39"/>
      <c r="N6" s="39"/>
      <c r="O6" s="36"/>
    </row>
    <row r="7" spans="1:21">
      <c r="A7" s="44" t="s">
        <v>55</v>
      </c>
      <c r="B7" s="44"/>
      <c r="C7" s="42"/>
      <c r="D7" s="43"/>
      <c r="E7" s="39"/>
      <c r="F7" s="39"/>
      <c r="G7" s="264"/>
      <c r="H7" s="39"/>
      <c r="J7" s="39"/>
      <c r="K7" s="41"/>
      <c r="L7" s="45"/>
      <c r="M7" s="45"/>
      <c r="N7" s="45"/>
      <c r="O7" s="41"/>
    </row>
    <row r="8" spans="1:21">
      <c r="A8" s="46"/>
      <c r="B8" s="46"/>
      <c r="C8" s="42" t="s">
        <v>56</v>
      </c>
      <c r="D8" s="43"/>
      <c r="E8" s="39"/>
      <c r="F8" s="39"/>
      <c r="G8" s="264"/>
      <c r="H8" s="39"/>
      <c r="I8" s="39"/>
      <c r="J8" s="39"/>
      <c r="K8" s="36"/>
      <c r="L8" s="47"/>
      <c r="M8" s="47"/>
      <c r="N8" s="47"/>
      <c r="O8" s="48"/>
    </row>
    <row r="9" spans="1:21">
      <c r="A9" s="44" t="s">
        <v>57</v>
      </c>
      <c r="B9" s="44"/>
      <c r="C9" s="42"/>
      <c r="D9" s="42"/>
      <c r="E9" s="45"/>
      <c r="F9" s="45"/>
      <c r="G9" s="265"/>
      <c r="H9" s="39"/>
      <c r="I9" s="39"/>
      <c r="J9" s="39"/>
      <c r="K9" s="36"/>
      <c r="L9" s="47"/>
      <c r="M9" s="47"/>
      <c r="N9" s="47"/>
      <c r="O9" s="48"/>
      <c r="Q9" s="54"/>
    </row>
    <row r="10" spans="1:21" ht="12" thickBot="1">
      <c r="A10" s="49"/>
      <c r="B10" s="49"/>
      <c r="C10" s="42"/>
      <c r="D10" s="45"/>
      <c r="E10" s="39"/>
      <c r="F10" s="39"/>
      <c r="G10" s="264"/>
      <c r="H10" s="39"/>
      <c r="I10" s="39"/>
      <c r="J10" s="39"/>
      <c r="K10" s="36"/>
      <c r="L10" s="47"/>
      <c r="M10" s="47"/>
      <c r="N10" s="47"/>
      <c r="O10" s="48"/>
    </row>
    <row r="11" spans="1:21" ht="13.5" customHeight="1">
      <c r="A11" s="66" t="s">
        <v>91</v>
      </c>
      <c r="B11" s="67"/>
      <c r="C11" s="50" t="s">
        <v>92</v>
      </c>
      <c r="D11" s="51" t="s">
        <v>93</v>
      </c>
      <c r="E11" s="94"/>
      <c r="F11" s="94"/>
      <c r="G11" s="266"/>
      <c r="H11" s="94"/>
      <c r="I11" s="332" t="s">
        <v>99</v>
      </c>
      <c r="J11" s="334"/>
      <c r="K11" s="332" t="s">
        <v>95</v>
      </c>
      <c r="L11" s="333"/>
      <c r="M11" s="334"/>
      <c r="N11" s="332" t="s">
        <v>96</v>
      </c>
      <c r="O11" s="335"/>
    </row>
    <row r="12" spans="1:21" ht="13.5" customHeight="1" thickBot="1">
      <c r="A12" s="125" t="s">
        <v>58</v>
      </c>
      <c r="B12" s="98" t="s">
        <v>59</v>
      </c>
      <c r="C12" s="99" t="s">
        <v>60</v>
      </c>
      <c r="D12" s="126" t="s">
        <v>61</v>
      </c>
      <c r="E12" s="127" t="s">
        <v>40</v>
      </c>
      <c r="F12" s="127" t="s">
        <v>62</v>
      </c>
      <c r="G12" s="267" t="s">
        <v>63</v>
      </c>
      <c r="H12" s="127" t="s">
        <v>64</v>
      </c>
      <c r="I12" s="128" t="s">
        <v>65</v>
      </c>
      <c r="J12" s="128"/>
      <c r="K12" s="128" t="s">
        <v>66</v>
      </c>
      <c r="L12" s="128"/>
      <c r="M12" s="128"/>
      <c r="N12" s="128" t="s">
        <v>67</v>
      </c>
      <c r="O12" s="129"/>
      <c r="P12" s="283" t="s">
        <v>68</v>
      </c>
      <c r="Q12" s="284" t="s">
        <v>69</v>
      </c>
      <c r="R12" s="284" t="s">
        <v>71</v>
      </c>
      <c r="S12" s="96" t="s">
        <v>46</v>
      </c>
      <c r="T12" s="96" t="s">
        <v>47</v>
      </c>
      <c r="U12" s="96" t="s">
        <v>48</v>
      </c>
    </row>
    <row r="13" spans="1:21" s="12" customFormat="1" ht="32.1" customHeight="1" thickBot="1">
      <c r="A13" s="116"/>
      <c r="B13" s="117"/>
      <c r="C13" s="118" t="e">
        <f>#REF!+'PL2'!C15</f>
        <v>#REF!</v>
      </c>
      <c r="D13" s="119" t="e">
        <f>#REF!+'PL2'!D15</f>
        <v>#REF!</v>
      </c>
      <c r="E13" s="336" t="s">
        <v>78</v>
      </c>
      <c r="F13" s="336"/>
      <c r="G13" s="336"/>
      <c r="H13" s="117"/>
      <c r="I13" s="117">
        <v>0</v>
      </c>
      <c r="J13" s="120">
        <v>0</v>
      </c>
      <c r="K13" s="117">
        <v>0</v>
      </c>
      <c r="L13" s="121">
        <v>0</v>
      </c>
      <c r="M13" s="120">
        <v>0</v>
      </c>
      <c r="N13" s="117">
        <v>0</v>
      </c>
      <c r="O13" s="224">
        <v>0</v>
      </c>
      <c r="P13" s="56"/>
      <c r="Q13" s="57" t="e">
        <f>'PL2'!Q15+'PL3'!#REF!</f>
        <v>#REF!</v>
      </c>
      <c r="R13" s="56"/>
      <c r="S13" s="287"/>
      <c r="T13" s="288"/>
      <c r="U13" s="288"/>
    </row>
    <row r="14" spans="1:21">
      <c r="D14" s="58"/>
      <c r="M14" s="59">
        <v>1156.7429999999999</v>
      </c>
      <c r="P14" s="54"/>
      <c r="Q14" s="54"/>
      <c r="S14" s="286"/>
    </row>
    <row r="15" spans="1:21">
      <c r="M15" s="216">
        <f>M14-M13</f>
        <v>1156.7429999999999</v>
      </c>
      <c r="N15" s="60"/>
      <c r="O15" s="33">
        <v>1403.8230000000001</v>
      </c>
      <c r="P15" s="54"/>
      <c r="Q15" s="131"/>
      <c r="S15" s="286"/>
    </row>
    <row r="16" spans="1:21">
      <c r="N16" s="60"/>
      <c r="O16" s="77">
        <f>O13-O15</f>
        <v>-1403.8230000000001</v>
      </c>
      <c r="P16" s="54"/>
      <c r="Q16" s="54"/>
      <c r="S16" s="286"/>
    </row>
    <row r="17" spans="11:19">
      <c r="K17" s="33" t="s">
        <v>73</v>
      </c>
      <c r="L17" s="114" t="e">
        <f>SUM(#REF!)</f>
        <v>#REF!</v>
      </c>
      <c r="M17" s="33" t="e">
        <f>SUM('Invoice-3'!#REF!)</f>
        <v>#REF!</v>
      </c>
      <c r="N17" s="60"/>
      <c r="P17" s="132"/>
      <c r="Q17" s="54"/>
      <c r="S17" s="286"/>
    </row>
    <row r="18" spans="11:19">
      <c r="K18" s="33" t="s">
        <v>137</v>
      </c>
      <c r="L18" s="114" t="e">
        <f>SUM(#REF!)</f>
        <v>#REF!</v>
      </c>
      <c r="M18" s="114" t="e">
        <f>SUM('Invoice-3'!#REF!)+N18</f>
        <v>#REF!</v>
      </c>
      <c r="N18" s="60" t="e">
        <f>SUM('Invoice-5 (TESTER) '!#REF!)</f>
        <v>#REF!</v>
      </c>
      <c r="P18" s="61"/>
    </row>
    <row r="19" spans="11:19">
      <c r="K19" s="33" t="s">
        <v>21</v>
      </c>
      <c r="L19" s="114" t="e">
        <f>SUM(#REF!)</f>
        <v>#REF!</v>
      </c>
      <c r="M19" s="114" t="e">
        <f>SUM('Invoice-3'!#REF!)+N19</f>
        <v>#REF!</v>
      </c>
      <c r="N19" s="62" t="e">
        <f>SUM('Invoice-5 (TESTER) '!#REF!)</f>
        <v>#REF!</v>
      </c>
      <c r="P19" s="133"/>
    </row>
    <row r="20" spans="11:19">
      <c r="K20" s="33" t="s">
        <v>106</v>
      </c>
      <c r="L20" s="114" t="e">
        <f>SUM(#REF!)</f>
        <v>#REF!</v>
      </c>
      <c r="M20" s="114" t="e">
        <f>SUM('Invoice-3'!#REF!)</f>
        <v>#REF!</v>
      </c>
      <c r="N20" s="114"/>
    </row>
    <row r="21" spans="11:19">
      <c r="K21" s="33" t="s">
        <v>138</v>
      </c>
      <c r="L21" s="114" t="e">
        <f>SUM(#REF!)</f>
        <v>#REF!</v>
      </c>
      <c r="M21" s="114" t="e">
        <f>SUM('Invoice-3'!#REF!)</f>
        <v>#REF!</v>
      </c>
      <c r="Q21" s="54"/>
    </row>
    <row r="22" spans="11:19">
      <c r="K22" s="33" t="s">
        <v>139</v>
      </c>
      <c r="L22" s="114" t="e">
        <f>SUM(#REF!)</f>
        <v>#REF!</v>
      </c>
      <c r="M22" s="114" t="e">
        <f>SUM('Invoice-3'!#REF!)</f>
        <v>#REF!</v>
      </c>
    </row>
    <row r="23" spans="11:19">
      <c r="K23" s="33" t="s">
        <v>140</v>
      </c>
      <c r="L23" s="114" t="e">
        <f>SUM(#REF!)</f>
        <v>#REF!</v>
      </c>
      <c r="M23" s="33" t="e">
        <f>'Invoice-3'!#REF!</f>
        <v>#REF!</v>
      </c>
    </row>
    <row r="24" spans="11:19">
      <c r="K24" s="33" t="s">
        <v>141</v>
      </c>
    </row>
    <row r="25" spans="11:19">
      <c r="K25" s="33" t="s">
        <v>143</v>
      </c>
      <c r="L25" s="114" t="e">
        <f>SUM(#REF!)</f>
        <v>#REF!</v>
      </c>
      <c r="M25" s="217" t="e">
        <f>SUM('Invoice-3'!#REF!)</f>
        <v>#REF!</v>
      </c>
    </row>
    <row r="26" spans="11:19">
      <c r="K26" s="33" t="s">
        <v>142</v>
      </c>
      <c r="L26" s="114" t="e">
        <f>SUM(#REF!)</f>
        <v>#REF!</v>
      </c>
      <c r="M26" s="33" t="e">
        <f>SUM('Invoice-3'!#REF!)+N26</f>
        <v>#REF!</v>
      </c>
      <c r="N26" s="33" t="e">
        <f>SUM('Invoice-5 (TESTER) '!#REF!)</f>
        <v>#REF!</v>
      </c>
    </row>
    <row r="27" spans="11:19">
      <c r="L27" s="114" t="e">
        <f>SUM(L17:L26)</f>
        <v>#REF!</v>
      </c>
      <c r="M27" s="33" t="e">
        <f>SUM(M17:M26)</f>
        <v>#REF!</v>
      </c>
    </row>
  </sheetData>
  <autoFilter ref="A11:U27" xr:uid="{7358C521-D1D8-4748-AAE1-33F79F2AA756}">
    <filterColumn colId="8" showButton="0"/>
    <filterColumn colId="10" showButton="0"/>
    <filterColumn colId="11" showButton="0"/>
    <filterColumn colId="13" showButton="0"/>
  </autoFilter>
  <mergeCells count="4">
    <mergeCell ref="K11:M11"/>
    <mergeCell ref="N11:O11"/>
    <mergeCell ref="E13:G13"/>
    <mergeCell ref="I11:J11"/>
  </mergeCells>
  <phoneticPr fontId="5"/>
  <pageMargins left="0.7" right="0.7" top="0.75" bottom="0.75" header="0.3" footer="0.3"/>
  <pageSetup paperSize="9" scale="3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F381-3B04-49D0-85B9-6596E568A456}">
  <dimension ref="A1:I15"/>
  <sheetViews>
    <sheetView workbookViewId="0">
      <selection activeCell="K24" sqref="K24"/>
    </sheetView>
  </sheetViews>
  <sheetFormatPr defaultRowHeight="13.5"/>
  <sheetData>
    <row r="1" spans="1:9">
      <c r="B1" t="s">
        <v>82</v>
      </c>
      <c r="C1" t="s">
        <v>83</v>
      </c>
    </row>
    <row r="2" spans="1:9">
      <c r="A2" t="s">
        <v>80</v>
      </c>
      <c r="B2">
        <f>'Invoice-1 '!I14</f>
        <v>0</v>
      </c>
      <c r="F2" t="s">
        <v>88</v>
      </c>
      <c r="G2" t="e">
        <f>SUM('Invoice-1 '!#REF!)</f>
        <v>#REF!</v>
      </c>
    </row>
    <row r="3" spans="1:9">
      <c r="A3" t="s">
        <v>81</v>
      </c>
      <c r="B3" t="e">
        <f>SUM('Invoice-4 (TESTER)'!#REF!)</f>
        <v>#REF!</v>
      </c>
      <c r="G3" t="e">
        <f>SUM('Invoice-4 (TESTER)'!#REF!)</f>
        <v>#REF!</v>
      </c>
    </row>
    <row r="4" spans="1:9">
      <c r="B4" t="e">
        <f>SUM(B2:B3)</f>
        <v>#REF!</v>
      </c>
      <c r="C4">
        <f>'PL1'!M13</f>
        <v>0</v>
      </c>
      <c r="D4" t="e">
        <f>C4-B4</f>
        <v>#REF!</v>
      </c>
      <c r="G4" t="e">
        <f>SUM(G2:G3)</f>
        <v>#REF!</v>
      </c>
    </row>
    <row r="6" spans="1:9">
      <c r="A6" t="s">
        <v>84</v>
      </c>
      <c r="B6">
        <f>'Invoice-2'!I14</f>
        <v>0</v>
      </c>
      <c r="F6" t="s">
        <v>89</v>
      </c>
      <c r="G6" t="e">
        <f>SUM('Invoice-1 '!#REF!)</f>
        <v>#REF!</v>
      </c>
    </row>
    <row r="7" spans="1:9">
      <c r="A7" s="337" t="s">
        <v>85</v>
      </c>
      <c r="B7" t="e">
        <f>SUM('Invoice-4 (TESTER)'!#REF!)</f>
        <v>#REF!</v>
      </c>
    </row>
    <row r="8" spans="1:9">
      <c r="A8" s="337"/>
      <c r="B8" t="e">
        <f>SUM(#REF!)</f>
        <v>#REF!</v>
      </c>
      <c r="F8" t="s">
        <v>90</v>
      </c>
      <c r="G8" t="e">
        <f>SUM('Invoice-1 '!#REF!)</f>
        <v>#REF!</v>
      </c>
    </row>
    <row r="9" spans="1:9">
      <c r="B9" t="e">
        <f>SUM(B6:B8)</f>
        <v>#REF!</v>
      </c>
      <c r="C9">
        <f>'PL2'!M14</f>
        <v>0</v>
      </c>
      <c r="D9" t="e">
        <f>C9-B9</f>
        <v>#REF!</v>
      </c>
      <c r="G9" t="e">
        <f>SUM('Invoice-4 (TESTER)'!#REF!)</f>
        <v>#REF!</v>
      </c>
    </row>
    <row r="10" spans="1:9">
      <c r="G10" t="e">
        <f>SUM(G8:G9)</f>
        <v>#REF!</v>
      </c>
      <c r="H10">
        <v>37.369999999999997</v>
      </c>
      <c r="I10" t="e">
        <f>H10-G10</f>
        <v>#REF!</v>
      </c>
    </row>
    <row r="11" spans="1:9">
      <c r="A11" t="s">
        <v>86</v>
      </c>
      <c r="B11">
        <f>'Invoice-3'!I14</f>
        <v>0</v>
      </c>
    </row>
    <row r="12" spans="1:9">
      <c r="A12" t="s">
        <v>87</v>
      </c>
      <c r="B12" t="e">
        <f>SUM(#REF!)</f>
        <v>#REF!</v>
      </c>
    </row>
    <row r="13" spans="1:9">
      <c r="B13" t="e">
        <f>SUM(B11:B12)</f>
        <v>#REF!</v>
      </c>
      <c r="C13" t="e">
        <f>'PL3'!#REF!</f>
        <v>#REF!</v>
      </c>
      <c r="D13" t="e">
        <f>C13-B13</f>
        <v>#REF!</v>
      </c>
    </row>
    <row r="15" spans="1:9">
      <c r="B15" t="e">
        <f>B4+B9+B13</f>
        <v>#REF!</v>
      </c>
      <c r="C15" t="e">
        <f>SUM(C2:C13)</f>
        <v>#REF!</v>
      </c>
    </row>
  </sheetData>
  <mergeCells count="1">
    <mergeCell ref="A7:A8"/>
  </mergeCells>
  <phoneticPr fontId="5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0525-E40F-4961-AEEE-7036ABE91100}">
  <sheetPr>
    <tabColor rgb="FF00B050"/>
  </sheetPr>
  <dimension ref="A1:AL1"/>
  <sheetViews>
    <sheetView zoomScaleNormal="100" workbookViewId="0">
      <selection activeCell="R6" sqref="R6"/>
    </sheetView>
  </sheetViews>
  <sheetFormatPr defaultRowHeight="13.5"/>
  <cols>
    <col min="1" max="1" width="35.125" customWidth="1"/>
    <col min="2" max="2" width="31.625" customWidth="1"/>
    <col min="3" max="3" width="44.625" customWidth="1"/>
    <col min="4" max="4" width="29.75" bestFit="1" customWidth="1"/>
    <col min="5" max="5" width="35.125" customWidth="1"/>
    <col min="6" max="6" width="34.25" customWidth="1"/>
    <col min="7" max="7" width="27.25" customWidth="1"/>
    <col min="8" max="8" width="27.625" customWidth="1"/>
    <col min="9" max="9" width="30.125" customWidth="1"/>
    <col min="10" max="10" width="29.375" customWidth="1"/>
    <col min="11" max="11" width="27.375" customWidth="1"/>
    <col min="12" max="12" width="32.25" customWidth="1"/>
    <col min="13" max="13" width="26.875" customWidth="1"/>
    <col min="14" max="14" width="27.25" customWidth="1"/>
    <col min="15" max="15" width="30.75" customWidth="1"/>
    <col min="16" max="16" width="34.75" customWidth="1"/>
    <col min="17" max="17" width="33.875" customWidth="1"/>
    <col min="18" max="18" width="28.625" customWidth="1"/>
    <col min="19" max="19" width="32.375" customWidth="1"/>
    <col min="20" max="20" width="28.75" customWidth="1"/>
    <col min="21" max="21" width="31.125" customWidth="1"/>
    <col min="22" max="22" width="36.75" bestFit="1" customWidth="1"/>
    <col min="23" max="23" width="31.75" customWidth="1"/>
    <col min="24" max="24" width="28.125" bestFit="1" customWidth="1"/>
    <col min="25" max="25" width="31.375" customWidth="1"/>
    <col min="26" max="26" width="27.875" bestFit="1" customWidth="1"/>
    <col min="27" max="28" width="29.125" bestFit="1" customWidth="1"/>
    <col min="29" max="29" width="27.625" customWidth="1"/>
    <col min="30" max="30" width="27.25" customWidth="1"/>
    <col min="31" max="31" width="28.125" customWidth="1"/>
    <col min="32" max="32" width="26.375" customWidth="1"/>
    <col min="33" max="33" width="28" customWidth="1"/>
    <col min="34" max="34" width="25" customWidth="1"/>
    <col min="35" max="35" width="32.375" customWidth="1"/>
    <col min="36" max="36" width="30.25" customWidth="1"/>
    <col min="37" max="37" width="22" customWidth="1"/>
    <col min="38" max="38" width="28" customWidth="1"/>
  </cols>
  <sheetData>
    <row r="1" spans="1:38" ht="164.25" customHeight="1">
      <c r="A1" s="296" t="s">
        <v>174</v>
      </c>
      <c r="B1" s="295" t="s">
        <v>173</v>
      </c>
      <c r="C1" s="225" t="s">
        <v>172</v>
      </c>
      <c r="D1" s="295" t="s">
        <v>171</v>
      </c>
      <c r="E1" s="225" t="s">
        <v>170</v>
      </c>
      <c r="F1" s="295" t="s">
        <v>169</v>
      </c>
      <c r="G1" s="225" t="s">
        <v>186</v>
      </c>
      <c r="H1" s="295" t="s">
        <v>187</v>
      </c>
      <c r="I1" s="225" t="s">
        <v>184</v>
      </c>
      <c r="J1" s="295" t="s">
        <v>182</v>
      </c>
      <c r="K1" s="225" t="s">
        <v>181</v>
      </c>
      <c r="L1" s="295" t="s">
        <v>185</v>
      </c>
      <c r="M1" s="225" t="s">
        <v>183</v>
      </c>
      <c r="N1" s="295" t="s">
        <v>176</v>
      </c>
      <c r="O1" s="225" t="s">
        <v>175</v>
      </c>
      <c r="P1" s="295" t="s">
        <v>180</v>
      </c>
      <c r="Q1" s="225" t="s">
        <v>178</v>
      </c>
      <c r="R1" s="295" t="s">
        <v>179</v>
      </c>
      <c r="S1" s="225" t="s">
        <v>177</v>
      </c>
      <c r="T1" s="295" t="s">
        <v>161</v>
      </c>
      <c r="U1" s="225" t="s">
        <v>166</v>
      </c>
      <c r="V1" s="297" t="s">
        <v>188</v>
      </c>
      <c r="W1" s="303" t="s">
        <v>190</v>
      </c>
      <c r="X1" s="298" t="s">
        <v>165</v>
      </c>
      <c r="Y1" s="273" t="s">
        <v>164</v>
      </c>
      <c r="Z1" s="273" t="s">
        <v>189</v>
      </c>
      <c r="AA1" s="299" t="s">
        <v>168</v>
      </c>
      <c r="AB1" s="299" t="s">
        <v>153</v>
      </c>
      <c r="AC1" s="298" t="s">
        <v>163</v>
      </c>
      <c r="AD1" s="300" t="s">
        <v>162</v>
      </c>
      <c r="AE1" s="298" t="s">
        <v>167</v>
      </c>
      <c r="AF1" s="298" t="s">
        <v>160</v>
      </c>
      <c r="AG1" s="298" t="s">
        <v>159</v>
      </c>
      <c r="AH1" s="298" t="s">
        <v>157</v>
      </c>
      <c r="AI1" s="298" t="s">
        <v>158</v>
      </c>
      <c r="AJ1" s="301" t="s">
        <v>154</v>
      </c>
      <c r="AK1" s="302" t="s">
        <v>155</v>
      </c>
      <c r="AL1" s="298" t="s">
        <v>156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8</vt:i4>
      </vt:variant>
    </vt:vector>
  </HeadingPairs>
  <TitlesOfParts>
    <vt:vector size="19" baseType="lpstr">
      <vt:lpstr>INVOICE(無償サンプル抜き価格)</vt:lpstr>
      <vt:lpstr>Invoice-1 </vt:lpstr>
      <vt:lpstr>Invoice-2</vt:lpstr>
      <vt:lpstr>Invoice-3</vt:lpstr>
      <vt:lpstr>Invoice-4 (TESTER)</vt:lpstr>
      <vt:lpstr>Invoice-5 (TESTER) </vt:lpstr>
      <vt:lpstr>PL1</vt:lpstr>
      <vt:lpstr>PL2</vt:lpstr>
      <vt:lpstr>PL3</vt:lpstr>
      <vt:lpstr>Sheet1</vt:lpstr>
      <vt:lpstr>Честный Знак</vt:lpstr>
      <vt:lpstr>'INVOICE(無償サンプル抜き価格)'!Print_Area</vt:lpstr>
      <vt:lpstr>'Invoice-2'!Print_Area</vt:lpstr>
      <vt:lpstr>'Invoice-3'!Print_Area</vt:lpstr>
      <vt:lpstr>'Invoice-4 (TESTER)'!Print_Area</vt:lpstr>
      <vt:lpstr>'Invoice-5 (TESTER) '!Print_Area</vt:lpstr>
      <vt:lpstr>'PL1'!Print_Area</vt:lpstr>
      <vt:lpstr>'PL2'!Print_Area</vt:lpstr>
      <vt:lpstr>'PL3'!Print_Area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snet01n</dc:creator>
  <cp:keywords/>
  <dc:description/>
  <cp:lastModifiedBy>aoi kuwamura</cp:lastModifiedBy>
  <cp:revision/>
  <cp:lastPrinted>2025-07-09T09:44:31Z</cp:lastPrinted>
  <dcterms:created xsi:type="dcterms:W3CDTF">2014-01-28T00:38:23Z</dcterms:created>
  <dcterms:modified xsi:type="dcterms:W3CDTF">2025-09-07T05:14:36Z</dcterms:modified>
  <cp:category/>
  <cp:contentStatus/>
</cp:coreProperties>
</file>