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Print_Area" localSheetId="1">'Invoice-1 '!$A$1:$M$14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0" fontId="51" fillId="0" borderId="131" applyAlignment="1" pivotButton="0" quotePrefix="0" xfId="0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0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tabSelected="1"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36</v>
      </c>
      <c r="I20" s="341" t="n">
        <v>87120</v>
      </c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270</v>
      </c>
      <c r="I21" s="342" t="n">
        <v>824790</v>
      </c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>
        <v>30</v>
      </c>
      <c r="I23" s="342" t="n">
        <v>42090</v>
      </c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>
        <v>30</v>
      </c>
      <c r="I25" s="344" t="n">
        <v>70860</v>
      </c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>
        <v>72</v>
      </c>
      <c r="I26" s="342" t="n">
        <v>182520</v>
      </c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>
        <v>144</v>
      </c>
      <c r="I28" s="342" t="n">
        <v>148680</v>
      </c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>
        <v>108</v>
      </c>
      <c r="I29" s="342" t="n">
        <v>1041228</v>
      </c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>
        <v>1200</v>
      </c>
      <c r="I30" s="342" t="n">
        <v>1120000</v>
      </c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H31" t="n">
        <v>210</v>
      </c>
      <c r="I31" s="345" t="n">
        <v>455020</v>
      </c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H33" t="n">
        <v>496</v>
      </c>
      <c r="I33" s="345" t="n">
        <v>359280</v>
      </c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H34" t="n">
        <v>453</v>
      </c>
      <c r="I34" s="345" t="n">
        <v>976731</v>
      </c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>
        <v>48</v>
      </c>
      <c r="I36" s="341" t="n">
        <v>192120</v>
      </c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>
        <v>280</v>
      </c>
      <c r="I37" s="341" t="n">
        <v>203320</v>
      </c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>
        <v>616</v>
      </c>
      <c r="I39" s="341" t="n">
        <v>2608606</v>
      </c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>
        <v>148</v>
      </c>
      <c r="I40" s="341" t="n">
        <v>564000</v>
      </c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>
        <v>3620</v>
      </c>
      <c r="I41" s="341" t="n">
        <v>1292300</v>
      </c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>
        <v>384</v>
      </c>
      <c r="I43" s="341" t="n">
        <v>848136</v>
      </c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>
        <v>30</v>
      </c>
      <c r="I45" s="341" t="n">
        <v>20130</v>
      </c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>
        <v>260</v>
      </c>
      <c r="I46" s="346" t="n">
        <v>512000</v>
      </c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34"/>
  <sheetViews>
    <sheetView view="pageBreakPreview" zoomScale="70" zoomScaleNormal="70" zoomScaleSheetLayoutView="70" workbookViewId="0">
      <selection activeCell="D25" sqref="D25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B14" s="361" t="inlineStr">
        <is>
          <t>《Relent》ASTEROPE washing cream</t>
        </is>
      </c>
      <c r="C14" s="361" t="inlineStr">
        <is>
          <t>Asterope Washing Cream</t>
        </is>
      </c>
      <c r="D14" s="361" t="inlineStr">
        <is>
          <t>Пенка для умывания Астеропа</t>
        </is>
      </c>
      <c r="E14" s="361" t="n">
        <v>12</v>
      </c>
      <c r="F14" s="361" t="n">
        <v>2420</v>
      </c>
      <c r="G14" s="361" t="n">
        <v>29040</v>
      </c>
      <c r="H14" s="361" t="n">
        <v>0.135</v>
      </c>
      <c r="I14" s="361" t="n">
        <v>1.62</v>
      </c>
      <c r="J14" s="361" t="inlineStr">
        <is>
          <t>B2802R</t>
        </is>
      </c>
      <c r="K14" s="361" t="inlineStr">
        <is>
          <t>ЕАЭС N RU Д-JP.РА03.В.90110/22 от 31.05.2022 действует до 29.05.2027</t>
        </is>
      </c>
      <c r="L14" s="361" t="inlineStr">
        <is>
          <t>Relent</t>
        </is>
      </c>
      <c r="M14" s="361" t="inlineStr">
        <is>
          <t>BRUNO Inc.</t>
        </is>
      </c>
    </row>
    <row r="15">
      <c r="B15" s="361" t="inlineStr">
        <is>
          <t>《Relent》ASTEROPE cold cream</t>
        </is>
      </c>
      <c r="C15" s="361" t="inlineStr">
        <is>
          <t>Asterope Cold Cream</t>
        </is>
      </c>
      <c r="D15" s="361" t="inlineStr">
        <is>
          <t>Массажный крем для лица Астеропа</t>
        </is>
      </c>
      <c r="E15" s="361" t="n">
        <v>12</v>
      </c>
      <c r="F15" s="361" t="n">
        <v>2420</v>
      </c>
      <c r="G15" s="361" t="n">
        <v>29040</v>
      </c>
      <c r="H15" s="361" t="n">
        <v>0.15</v>
      </c>
      <c r="I15" s="361" t="n">
        <v>1.8</v>
      </c>
      <c r="J15" s="361" t="inlineStr">
        <is>
          <t>B2803R</t>
        </is>
      </c>
      <c r="K15" s="361" t="inlineStr">
        <is>
          <t>ЕАЭС N RU Д-JP.РА03.В.90112/22 от 31.05.2022 действует до 29.05.2027</t>
        </is>
      </c>
      <c r="L15" s="361" t="inlineStr">
        <is>
          <t>Relent</t>
        </is>
      </c>
      <c r="M15" s="361" t="inlineStr">
        <is>
          <t>BRUNO Inc.</t>
        </is>
      </c>
    </row>
    <row r="16">
      <c r="B16" s="361" t="inlineStr">
        <is>
          <t>《Relent》ASTEROPE milk lotion</t>
        </is>
      </c>
      <c r="C16" s="361" t="inlineStr">
        <is>
          <t>Asterope Milk Lotion.</t>
        </is>
      </c>
      <c r="D16" s="361" t="inlineStr">
        <is>
          <t xml:space="preserve">Питательное молочко Астеропа </t>
        </is>
      </c>
      <c r="E16" s="361" t="n">
        <v>12</v>
      </c>
      <c r="F16" s="361" t="n">
        <v>2420</v>
      </c>
      <c r="G16" s="361" t="n">
        <v>29040</v>
      </c>
      <c r="H16" s="361" t="n">
        <v>0.177</v>
      </c>
      <c r="I16" s="361" t="n">
        <v>2.124</v>
      </c>
      <c r="J16" s="361" t="inlineStr">
        <is>
          <t>B3740R</t>
        </is>
      </c>
      <c r="K16" s="361" t="inlineStr">
        <is>
          <t>ВП RU Д-JP.РА01.А.27527/24 от 01.04.2024 действует до 30.09.2024</t>
        </is>
      </c>
      <c r="L16" s="361" t="inlineStr">
        <is>
          <t>Relent</t>
        </is>
      </c>
      <c r="M16" s="361" t="inlineStr">
        <is>
          <t>BRUNO, Inc</t>
        </is>
      </c>
    </row>
    <row r="17">
      <c r="B17" s="361" t="inlineStr">
        <is>
          <t>《CBON》 ABILITY ESSENCE LOTION</t>
        </is>
      </c>
      <c r="C17" s="361" t="inlineStr">
        <is>
          <t>Ability Essence Lotion</t>
        </is>
      </c>
      <c r="D17" s="361" t="inlineStr">
        <is>
          <t>Лосьон-эссенция Абилити</t>
        </is>
      </c>
      <c r="E17" s="361" t="n">
        <v>30</v>
      </c>
      <c r="F17" s="361" t="n">
        <v>1875</v>
      </c>
      <c r="G17" s="361" t="n">
        <v>56250</v>
      </c>
      <c r="H17" s="361" t="n">
        <v>0.21</v>
      </c>
      <c r="I17" s="361" t="n">
        <v>6.3</v>
      </c>
      <c r="J17" s="361" t="inlineStr">
        <is>
          <t>A0001803</t>
        </is>
      </c>
      <c r="K17" s="361" t="inlineStr">
        <is>
          <t>ЕАЭС N RU Д-JP.РА01.В.64697/21 от 09.08.2021 действует до 08.08.2026</t>
        </is>
      </c>
      <c r="L17" s="361" t="inlineStr">
        <is>
          <t>C’BON</t>
        </is>
      </c>
      <c r="M17" s="361" t="inlineStr">
        <is>
          <t>C'BON COSMETICS Co.,Ltd</t>
        </is>
      </c>
    </row>
    <row r="18">
      <c r="B18" s="361" t="inlineStr">
        <is>
          <t>《CBON》 ABILITY C LOTION</t>
        </is>
      </c>
      <c r="C18" s="361" t="inlineStr">
        <is>
          <t>Ability C Lotion</t>
        </is>
      </c>
      <c r="D18" s="361" t="inlineStr">
        <is>
          <t>Лосьон с витамином С Абилити</t>
        </is>
      </c>
      <c r="E18" s="361" t="n">
        <v>30</v>
      </c>
      <c r="F18" s="361" t="n">
        <v>3000</v>
      </c>
      <c r="G18" s="361" t="n">
        <v>90000</v>
      </c>
      <c r="H18" s="361" t="n">
        <v>0.101</v>
      </c>
      <c r="I18" s="361" t="n">
        <v>3.03</v>
      </c>
      <c r="J18" s="361" t="inlineStr">
        <is>
          <t>A0001805</t>
        </is>
      </c>
      <c r="K18" s="361" t="inlineStr">
        <is>
          <t>ЕАЭС N RU Д-JP.РА01.В.64697/21 от 09.08.2021 действует до 08.08.2026</t>
        </is>
      </c>
      <c r="L18" s="361" t="inlineStr">
        <is>
          <t>C’BON</t>
        </is>
      </c>
      <c r="M18" s="361" t="inlineStr">
        <is>
          <t>C'BON COSMETICS Co.,Ltd</t>
        </is>
      </c>
    </row>
    <row r="19">
      <c r="B19" s="361" t="inlineStr">
        <is>
          <t>《CBON》FACIALIST TREATMENT MASSERa 230g</t>
        </is>
      </c>
      <c r="C19" s="361" t="inlineStr">
        <is>
          <t xml:space="preserve">CBON FACIALIST TREATMENT MASSERa. </t>
        </is>
      </c>
      <c r="D19" s="361" t="inlineStr">
        <is>
          <t>CBON FACIALIST TREATMENT MASSERa. Демакияжный массажный крем Фэшиалист CBON.</t>
        </is>
      </c>
      <c r="E19" s="361" t="n">
        <v>30</v>
      </c>
      <c r="F19" s="361" t="n">
        <v>4375</v>
      </c>
      <c r="G19" s="361" t="n">
        <v>131250</v>
      </c>
      <c r="H19" s="361" t="n">
        <v>0.337</v>
      </c>
      <c r="I19" s="361" t="n">
        <v>10.11</v>
      </c>
      <c r="J19" s="361" t="inlineStr">
        <is>
          <t>A0001116</t>
        </is>
      </c>
      <c r="K19" s="361" t="inlineStr">
        <is>
          <t>письмо 1068/24 от «19» декабря 2024 г.</t>
        </is>
      </c>
      <c r="L19" s="361" t="inlineStr">
        <is>
          <t>CBON</t>
        </is>
      </c>
      <c r="M19" s="361" t="inlineStr">
        <is>
          <t>C'BON COSMETICS Co.,Ltd</t>
        </is>
      </c>
    </row>
    <row r="20">
      <c r="B20" s="361" t="inlineStr">
        <is>
          <t xml:space="preserve">《CBON》FACIALIST TREATMENT MASSERa 110g </t>
        </is>
      </c>
      <c r="C20" s="361" t="inlineStr">
        <is>
          <t xml:space="preserve">CBON FACIALIST TREATMENT MASSERa. </t>
        </is>
      </c>
      <c r="D20" s="361" t="inlineStr">
        <is>
          <t>CBON FACIALIST TREATMENT MASSERa. Демакияжный массажный крем Фэшиалист CBON.</t>
        </is>
      </c>
      <c r="E20" s="361" t="n">
        <v>30</v>
      </c>
      <c r="F20" s="361" t="n">
        <v>2406.25</v>
      </c>
      <c r="G20" s="361" t="n">
        <v>72180</v>
      </c>
      <c r="H20" s="361" t="n">
        <v>0.184</v>
      </c>
      <c r="I20" s="361" t="n">
        <v>5.52</v>
      </c>
      <c r="J20" s="361" t="inlineStr">
        <is>
          <t>A0001117</t>
        </is>
      </c>
      <c r="K20" s="361" t="inlineStr">
        <is>
          <t>письмо 1068/24 от «19» декабря 2024 г.</t>
        </is>
      </c>
      <c r="L20" s="361" t="inlineStr">
        <is>
          <t>CBON</t>
        </is>
      </c>
      <c r="M20" s="361" t="inlineStr">
        <is>
          <t>C'BON COSMETICS Co.,Ltd</t>
        </is>
      </c>
    </row>
    <row r="21">
      <c r="B21" s="361" t="inlineStr">
        <is>
          <t>《CBON》FACIALIST TREATMENT BRIGHT MASSER 230g</t>
        </is>
      </c>
      <c r="C21" s="361" t="inlineStr">
        <is>
          <t xml:space="preserve">CBON FACIALIST TREATMENT BRIGHT MASSER. </t>
        </is>
      </c>
      <c r="D21" s="361" t="inlineStr">
        <is>
          <t>CBON FACIALIST TREATMENT BRIGHT MASSER. Демакияжный массажный крем выравнивающий цвет кожи лица Фэшиалист CBON</t>
        </is>
      </c>
      <c r="E21" s="361" t="n">
        <v>30</v>
      </c>
      <c r="F21" s="361" t="n">
        <v>4812.499999999999</v>
      </c>
      <c r="G21" s="361" t="n">
        <v>144360</v>
      </c>
      <c r="H21" s="361" t="n">
        <v>0.34</v>
      </c>
      <c r="I21" s="361" t="n">
        <v>10.2</v>
      </c>
      <c r="J21" s="361" t="inlineStr">
        <is>
          <t>A0001118</t>
        </is>
      </c>
      <c r="K21" s="361" t="inlineStr">
        <is>
          <t>письмо 1068/24 от «19» декабря 2024 г.</t>
        </is>
      </c>
      <c r="L21" s="361" t="inlineStr">
        <is>
          <t>CBON</t>
        </is>
      </c>
      <c r="M21" s="361" t="inlineStr">
        <is>
          <t>C'BON COSMETICS Co.,Ltd</t>
        </is>
      </c>
    </row>
    <row r="22">
      <c r="B22" s="361" t="inlineStr">
        <is>
          <t>《CBON》FACIALIST MOIST VEIL WASH 130g</t>
        </is>
      </c>
      <c r="C22" s="361" t="inlineStr">
        <is>
          <t xml:space="preserve">CBON FACIALIST MOIST VEIL WASH. </t>
        </is>
      </c>
      <c r="D22" s="361" t="inlineStr">
        <is>
          <t>CBON FACIALIST MOIST VEIL WASH. Увлажняющая пенка Фэшиалист CBON.</t>
        </is>
      </c>
      <c r="E22" s="361" t="n">
        <v>30</v>
      </c>
      <c r="F22" s="361" t="n">
        <v>2187.5</v>
      </c>
      <c r="G22" s="361" t="n">
        <v>65610</v>
      </c>
      <c r="H22" s="361" t="n">
        <v>0.146</v>
      </c>
      <c r="I22" s="361" t="n">
        <v>4.38</v>
      </c>
      <c r="J22" s="361" t="inlineStr">
        <is>
          <t>A0001121</t>
        </is>
      </c>
      <c r="K22" s="361" t="inlineStr">
        <is>
          <t>ЕАЭС N RU Д-JP.РА03.В.41536/25 от 07.04.2025 действует до 06.04.2030</t>
        </is>
      </c>
      <c r="L22" s="361" t="inlineStr">
        <is>
          <t>CBON</t>
        </is>
      </c>
      <c r="M22" s="361" t="inlineStr">
        <is>
          <t>C'BON COSMETICS Co.,Ltd</t>
        </is>
      </c>
    </row>
    <row r="23">
      <c r="B23" s="361" t="inlineStr">
        <is>
          <t>《CBON》 FACIALIST MOISTURE CREAM S</t>
        </is>
      </c>
      <c r="C23" s="361" t="inlineStr">
        <is>
          <t>Facialist Moisture Cream</t>
        </is>
      </c>
      <c r="D23" s="361" t="inlineStr">
        <is>
          <t>Крем увлажняющий Фэшиалист</t>
        </is>
      </c>
      <c r="E23" s="361" t="n">
        <v>30</v>
      </c>
      <c r="F23" s="361" t="n">
        <v>3500</v>
      </c>
      <c r="G23" s="361" t="n">
        <v>105000</v>
      </c>
      <c r="H23" s="361" t="n">
        <v>0.233</v>
      </c>
      <c r="I23" s="361" t="n">
        <v>6.99</v>
      </c>
      <c r="J23" s="361" t="inlineStr">
        <is>
          <t>A0001106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  <c r="M23" s="361" t="inlineStr">
        <is>
          <t>C'BON COSMETICS Co.,Ltd</t>
        </is>
      </c>
    </row>
    <row r="24">
      <c r="B24" s="361" t="inlineStr">
        <is>
          <t>《CBON》 MOIST HAND CREAM</t>
        </is>
      </c>
      <c r="C24" s="361" t="inlineStr">
        <is>
          <t>Moist Hand Cream</t>
        </is>
      </c>
      <c r="D24" s="361" t="inlineStr">
        <is>
          <t>Крем увлажняющий для рук</t>
        </is>
      </c>
      <c r="E24" s="361" t="n">
        <v>30</v>
      </c>
      <c r="F24" s="361" t="n">
        <v>938</v>
      </c>
      <c r="G24" s="361" t="n">
        <v>28140</v>
      </c>
      <c r="H24" s="361" t="n">
        <v>0.073</v>
      </c>
      <c r="I24" s="361" t="n">
        <v>2.19</v>
      </c>
      <c r="J24" s="361" t="inlineStr">
        <is>
          <t>A000635</t>
        </is>
      </c>
      <c r="K24" s="361" t="inlineStr">
        <is>
          <t>ЕАЭС N RU Д-JP.РА01.В.69626/21 от 10.08.2021 действует до 09.08.2026</t>
        </is>
      </c>
      <c r="L24" s="361" t="inlineStr">
        <is>
          <t>C’BON</t>
        </is>
      </c>
      <c r="M24" s="361" t="inlineStr">
        <is>
          <t>C'BON COSMETICS Co.,Ltd</t>
        </is>
      </c>
    </row>
    <row r="25">
      <c r="B25" s="361" t="inlineStr">
        <is>
          <t>《CBON》 VC BODY ESSENCE MD</t>
        </is>
      </c>
      <c r="C25" s="361" t="inlineStr">
        <is>
          <t>VC Body Essence MD</t>
        </is>
      </c>
      <c r="D25" s="361" t="inlineStr">
        <is>
          <t>Крем-эссенция для тела с витамином С MD</t>
        </is>
      </c>
      <c r="E25" s="361" t="n">
        <v>30</v>
      </c>
      <c r="F25" s="361" t="n">
        <v>4400</v>
      </c>
      <c r="G25" s="361" t="n">
        <v>132000</v>
      </c>
      <c r="H25" s="361" t="n">
        <v>0.272</v>
      </c>
      <c r="I25" s="361" t="n">
        <v>8.16</v>
      </c>
      <c r="J25" s="361" t="inlineStr">
        <is>
          <t>A000443</t>
        </is>
      </c>
      <c r="K25" s="361" t="inlineStr">
        <is>
          <t>ЕАЭС N RU Д-JP.РА01.В.69626/21 от 10.08.2021 действует до 09.08.2026</t>
        </is>
      </c>
      <c r="L25" s="361" t="inlineStr">
        <is>
          <t>C’BON</t>
        </is>
      </c>
      <c r="M25" s="361" t="inlineStr">
        <is>
          <t>C'BON COSMETICS Co.,Ltd</t>
        </is>
      </c>
    </row>
    <row r="26">
      <c r="A26" s="175" t="n"/>
      <c r="B26" s="328" t="n"/>
      <c r="C26" s="339" t="n"/>
      <c r="D26" s="176" t="inlineStr">
        <is>
          <t xml:space="preserve">   Sub Total ①</t>
        </is>
      </c>
      <c r="E26" s="232">
        <f>SUM(#REF!)</f>
        <v/>
      </c>
      <c r="F26" s="362" t="n"/>
      <c r="G26" s="363">
        <f>SUM(#REF!)</f>
        <v/>
      </c>
      <c r="H26" s="364" t="n"/>
      <c r="I26" s="365">
        <f>SUM(#REF!)</f>
        <v/>
      </c>
      <c r="J26" s="366" t="n"/>
      <c r="R26" s="147">
        <f>SUM(#REF!)</f>
        <v/>
      </c>
    </row>
    <row r="27"/>
    <row r="28">
      <c r="I28" s="367" t="n"/>
    </row>
    <row r="29">
      <c r="I29" s="368">
        <f>SUM(#REF!)</f>
        <v/>
      </c>
    </row>
    <row r="30">
      <c r="I30" s="368">
        <f>I14-I17</f>
        <v/>
      </c>
    </row>
    <row r="31">
      <c r="I31" s="368">
        <f>I18+'Invoice-4 (TESTER)'!I14</f>
        <v/>
      </c>
    </row>
    <row r="32"/>
    <row r="33">
      <c r="I33" s="367" t="n"/>
    </row>
    <row r="34">
      <c r="I34" s="369" t="n"/>
    </row>
  </sheetData>
  <autoFilter ref="A13:M14"/>
  <mergeCells count="2">
    <mergeCell ref="A1:G2"/>
    <mergeCell ref="B26:C26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64"/>
  <sheetViews>
    <sheetView view="pageBreakPreview" zoomScale="80" zoomScaleNormal="100" zoomScaleSheetLayoutView="80" workbookViewId="0">
      <selection activeCell="A14" sqref="A14:XFD56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B14" s="361" t="inlineStr">
        <is>
          <t>《Hime Labo》Washing Soap</t>
        </is>
      </c>
      <c r="C14" s="361" t="inlineStr">
        <is>
          <t>Washing soap</t>
        </is>
      </c>
      <c r="D14" s="361" t="inlineStr">
        <is>
          <t>Мыло твердое «Химе Лабо»</t>
        </is>
      </c>
      <c r="E14" s="361" t="n">
        <v>30</v>
      </c>
      <c r="F14" s="361" t="n">
        <v>1403</v>
      </c>
      <c r="G14" s="361" t="n">
        <v>42090</v>
      </c>
      <c r="H14" s="361" t="n">
        <v>0.1</v>
      </c>
      <c r="I14" s="361" t="n">
        <v>3</v>
      </c>
      <c r="J14" s="361" t="inlineStr">
        <is>
          <t>H0019L</t>
        </is>
      </c>
      <c r="K14" s="361" t="inlineStr">
        <is>
          <t>ЕАЭС N RU Д-JP.РА12.В.00637/24 от 28.12.2024 действует до 27.12.2029</t>
        </is>
      </c>
      <c r="L14" s="361" t="inlineStr">
        <is>
          <t>Tamatsukuri Beauty Laboratory Hime Labo</t>
        </is>
      </c>
      <c r="M14" s="361" t="inlineStr">
        <is>
          <t>Satice Medical со.,ltd</t>
        </is>
      </c>
    </row>
    <row r="15" ht="27" customHeight="1" s="338">
      <c r="B15" s="361" t="inlineStr">
        <is>
          <t>《Elega Doll》NMN Fresh Fiber Booster</t>
        </is>
      </c>
      <c r="C15" s="361" t="inlineStr">
        <is>
          <t>NMN Fresh Fiber Booster</t>
        </is>
      </c>
      <c r="D15" s="361" t="inlineStr">
        <is>
          <t>Лосьон-бустер на основе волокон никотинамида мононуклеатида</t>
        </is>
      </c>
      <c r="E15" s="361" t="n">
        <v>30</v>
      </c>
      <c r="F15" s="361" t="n">
        <v>2362</v>
      </c>
      <c r="G15" s="361" t="n">
        <v>70860</v>
      </c>
      <c r="H15" s="361" t="n">
        <v>0.174</v>
      </c>
      <c r="I15" s="361" t="n">
        <v>5.22</v>
      </c>
      <c r="J15" s="361" t="inlineStr">
        <is>
          <t>EG0009</t>
        </is>
      </c>
      <c r="K15" s="361" t="inlineStr">
        <is>
          <t>ЕАЭС N RU Д-JP.РА09.В.12053/22 от 15.12.2022 действует до 14.12.2027</t>
        </is>
      </c>
      <c r="L15" s="361" t="inlineStr">
        <is>
          <t>ELEGADOLL</t>
        </is>
      </c>
      <c r="M15" s="361" t="inlineStr">
        <is>
          <t>SPACECOSME Co.,Ltd</t>
        </is>
      </c>
    </row>
    <row r="16" ht="18.75" customHeight="1" s="338">
      <c r="B16" s="361" t="inlineStr">
        <is>
          <t>《MAYURI》SQUALENE</t>
        </is>
      </c>
      <c r="C16" s="361" t="inlineStr">
        <is>
          <t>Mayuri Squalene</t>
        </is>
      </c>
      <c r="D16" s="361" t="inlineStr">
        <is>
          <t>Биологически активная добавка к пище "СКВАЛЕН" (капсулы массой 630 мг)</t>
        </is>
      </c>
      <c r="E16" s="361" t="n">
        <v>72</v>
      </c>
      <c r="F16" s="361" t="n">
        <v>2535</v>
      </c>
      <c r="G16" s="361" t="n">
        <v>182520</v>
      </c>
      <c r="H16" s="361" t="n">
        <v>0.248</v>
      </c>
      <c r="I16" s="361" t="n">
        <v>17.856</v>
      </c>
      <c r="J16" s="361" t="inlineStr">
        <is>
          <t>S001</t>
        </is>
      </c>
      <c r="K16" s="361" t="inlineStr">
        <is>
          <t>№ RU.77.99.11.003.Е.002398.02.15 от 09 февраля 2015</t>
        </is>
      </c>
      <c r="L16" s="361" t="inlineStr">
        <is>
          <t>MAYURI</t>
        </is>
      </c>
      <c r="M16" s="361" t="inlineStr">
        <is>
          <t>MAYURI corp.</t>
        </is>
      </c>
    </row>
    <row r="17">
      <c r="B17" s="361" t="inlineStr">
        <is>
          <t>《Dime Health Care PRO》PRO AMINO SHAMPOO</t>
        </is>
      </c>
      <c r="C17" s="361" t="inlineStr">
        <is>
          <t>PROFESSIONAL AMINO SHAMPOO</t>
        </is>
      </c>
      <c r="D17" s="361" t="inlineStr">
        <is>
          <t>Профессиональный шампунь на основе аминокислот</t>
        </is>
      </c>
      <c r="E17" s="361" t="n">
        <v>48</v>
      </c>
      <c r="F17" s="361" t="n">
        <v>969</v>
      </c>
      <c r="G17" s="361" t="n">
        <v>46512</v>
      </c>
      <c r="H17" s="361" t="n">
        <v>1.1</v>
      </c>
      <c r="I17" s="361" t="n">
        <v>52.8</v>
      </c>
      <c r="J17" s="361" t="inlineStr">
        <is>
          <t>AM01</t>
        </is>
      </c>
      <c r="K17" s="361" t="inlineStr">
        <is>
          <t>ЕАЭС N RU Д-JP.РА01.В.63194/24 от 01.02.2024 действует до 31.01.2029</t>
        </is>
      </c>
      <c r="L17" s="361" t="inlineStr">
        <is>
          <t>DIME HEALTH CARE</t>
        </is>
      </c>
      <c r="M17" s="361" t="inlineStr">
        <is>
          <t>TIERS Co., Ltd</t>
        </is>
      </c>
    </row>
    <row r="18">
      <c r="B18" s="361" t="inlineStr">
        <is>
          <t>《Dime Health Care PRO》PRO AMINO CONDITIONER</t>
        </is>
      </c>
      <c r="C18" s="361" t="inlineStr">
        <is>
          <t>PROFESSIONAL AMINO CONDITIONER</t>
        </is>
      </c>
      <c r="D18" s="361" t="inlineStr">
        <is>
          <t>Профессиональный кондиционер на основе аминокислот</t>
        </is>
      </c>
      <c r="E18" s="361" t="n">
        <v>48</v>
      </c>
      <c r="F18" s="361" t="n">
        <v>860</v>
      </c>
      <c r="G18" s="361" t="n">
        <v>41280</v>
      </c>
      <c r="H18" s="361" t="n">
        <v>1.1</v>
      </c>
      <c r="I18" s="361" t="n">
        <v>52.8</v>
      </c>
      <c r="J18" s="361" t="inlineStr">
        <is>
          <t>AM02</t>
        </is>
      </c>
      <c r="K18" s="361" t="inlineStr">
        <is>
          <t>делаем</t>
        </is>
      </c>
      <c r="L18" s="361" t="inlineStr">
        <is>
          <t>DIME HEALTH CARE</t>
        </is>
      </c>
      <c r="M18" s="361" t="inlineStr">
        <is>
          <t>TIERS Co., Ltd</t>
        </is>
      </c>
    </row>
    <row r="19">
      <c r="B19" s="361" t="inlineStr">
        <is>
          <t>《Dime Health Care PRO》PRO AMINO Seaweed SHAMPOO</t>
        </is>
      </c>
      <c r="C19" s="361" t="inlineStr">
        <is>
          <t>PROFESSIONAL AMINO SEAWEED SHAMPOO</t>
        </is>
      </c>
      <c r="D19" s="361" t="inlineStr">
        <is>
          <t>Профессиональный шампунь на основе аминокислот и морских водорослей для повреждённых волос</t>
        </is>
      </c>
      <c r="E19" s="361" t="n">
        <v>24</v>
      </c>
      <c r="F19" s="361" t="n">
        <v>1280</v>
      </c>
      <c r="G19" s="361" t="n">
        <v>30720</v>
      </c>
      <c r="H19" s="361" t="n">
        <v>1.1</v>
      </c>
      <c r="I19" s="361" t="n">
        <v>26.4</v>
      </c>
      <c r="J19" s="361" t="inlineStr">
        <is>
          <t>AMS01</t>
        </is>
      </c>
      <c r="K19" s="361" t="inlineStr">
        <is>
          <t>ЕАЭС N RU Д-JP.РА01.В.63194/24 от 01.02.2024 действует до 31.01.2029</t>
        </is>
      </c>
      <c r="L19" s="361" t="inlineStr">
        <is>
          <t>DIME HEALTH CARE</t>
        </is>
      </c>
      <c r="M19" s="361" t="inlineStr">
        <is>
          <t>TIERS Co., Ltd</t>
        </is>
      </c>
    </row>
    <row r="20">
      <c r="B20" s="361" t="inlineStr">
        <is>
          <t>《Dime Health Care PRO》PRO AMINO Seaweed CONDITIONER</t>
        </is>
      </c>
      <c r="C20" s="361" t="inlineStr">
        <is>
          <t>PROFESSIONAL AMINO SEAWEED CONDITIONER</t>
        </is>
      </c>
      <c r="D20" s="361" t="inlineStr">
        <is>
          <t>Профессиональный кондиционер на основе аминокислот и морских водорослей для повреждённых волос</t>
        </is>
      </c>
      <c r="E20" s="361" t="n">
        <v>24</v>
      </c>
      <c r="F20" s="361" t="n">
        <v>1257</v>
      </c>
      <c r="G20" s="361" t="n">
        <v>30168</v>
      </c>
      <c r="H20" s="361" t="n">
        <v>1.1</v>
      </c>
      <c r="I20" s="361" t="n">
        <v>26.4</v>
      </c>
      <c r="J20" s="361" t="inlineStr">
        <is>
          <t>AMS02</t>
        </is>
      </c>
      <c r="K20" s="361" t="inlineStr">
        <is>
          <t>закончился</t>
        </is>
      </c>
      <c r="L20" s="361" t="inlineStr">
        <is>
          <t>DIME HEALTH CARE</t>
        </is>
      </c>
      <c r="M20" s="361" t="inlineStr">
        <is>
          <t>TIERS Co., Ltd</t>
        </is>
      </c>
    </row>
    <row r="21">
      <c r="B21" s="361" t="inlineStr">
        <is>
          <t>LAPIDEM RITUAL Dewy Jelly Scrub 80ml</t>
        </is>
      </c>
      <c r="C21" s="361" t="inlineStr">
        <is>
          <t>Lapidem PRO RITUAL Dewy Jelly Scrub. 80ml</t>
        </is>
      </c>
      <c r="D21" s="361" t="inlineStr">
        <is>
          <t>Скраб-желе Ритуал Lapidem.</t>
        </is>
      </c>
      <c r="E21" s="361" t="n">
        <v>12</v>
      </c>
      <c r="F21" s="361" t="n">
        <v>8282</v>
      </c>
      <c r="G21" s="361" t="n">
        <v>99384</v>
      </c>
      <c r="H21" s="361" t="n">
        <v>0.203</v>
      </c>
      <c r="I21" s="361" t="n">
        <v>2.436</v>
      </c>
      <c r="J21" s="361" t="inlineStr">
        <is>
          <t>LP178</t>
        </is>
      </c>
      <c r="K21" s="361" t="inlineStr">
        <is>
          <t>ЕАЭС N RU Д-JP.РА04.В.85329/25 от  03.06.2025 действует до 02.06.2030</t>
        </is>
      </c>
      <c r="L21" s="361" t="inlineStr">
        <is>
          <t>Lapidem</t>
        </is>
      </c>
      <c r="M21" s="361" t="inlineStr">
        <is>
          <t>Core Co., Ltd.</t>
        </is>
      </c>
    </row>
    <row r="22">
      <c r="B22" s="361" t="inlineStr">
        <is>
          <t>LAPIDEM RITUAL OKIYOME SERUM 60ml</t>
        </is>
      </c>
      <c r="C22" s="361" t="inlineStr">
        <is>
          <t>Lapidem  PRO RITUAL OKIYOME SERUM. 60ml</t>
        </is>
      </c>
      <c r="D22" s="361" t="inlineStr">
        <is>
          <t>Смягчающая отшелушивающая сыворотка Окиёмэ Ритуал Lapidem.</t>
        </is>
      </c>
      <c r="E22" s="361" t="n">
        <v>12</v>
      </c>
      <c r="F22" s="361" t="n">
        <v>10871</v>
      </c>
      <c r="G22" s="361" t="n">
        <v>130452</v>
      </c>
      <c r="H22" s="361" t="n">
        <v>0.199</v>
      </c>
      <c r="I22" s="361" t="n">
        <v>2.388</v>
      </c>
      <c r="J22" s="361" t="inlineStr">
        <is>
          <t>LP179</t>
        </is>
      </c>
      <c r="K22" s="361" t="inlineStr">
        <is>
          <t>ЕАЭС N RU Д-JP.РА03.В.41493/25 от 07.04.2025 действует до 06.04.2030</t>
        </is>
      </c>
      <c r="L22" s="361" t="inlineStr">
        <is>
          <t>Lapidem</t>
        </is>
      </c>
      <c r="M22" s="361" t="inlineStr">
        <is>
          <t>Core Co., Ltd.</t>
        </is>
      </c>
    </row>
    <row r="23">
      <c r="B23" s="361" t="inlineStr">
        <is>
          <t>LAPIDEM RITUAL SILKY SERUM 30ml</t>
        </is>
      </c>
      <c r="C23" s="361" t="inlineStr">
        <is>
          <t>Lapidem PRO RITUAL SILKY SERUM. 30ml</t>
        </is>
      </c>
      <c r="D23" s="361" t="inlineStr">
        <is>
          <t>Шёлковая сыворотка с витамином С Ритуал Lapidem.</t>
        </is>
      </c>
      <c r="E23" s="361" t="n">
        <v>12</v>
      </c>
      <c r="F23" s="361" t="n">
        <v>10871</v>
      </c>
      <c r="G23" s="361" t="n">
        <v>130452</v>
      </c>
      <c r="H23" s="361" t="n">
        <v>0.141</v>
      </c>
      <c r="I23" s="361" t="n">
        <v>1.692</v>
      </c>
      <c r="J23" s="361" t="inlineStr">
        <is>
          <t>LP180</t>
        </is>
      </c>
      <c r="K23" s="361" t="inlineStr">
        <is>
          <t>ЕАЭС N RU Д-JP.РА03.В.41493/25 от 07.04.2025 действует до 06.04.2030</t>
        </is>
      </c>
      <c r="L23" s="361" t="inlineStr">
        <is>
          <t>Lapidem</t>
        </is>
      </c>
      <c r="M23" s="361" t="inlineStr">
        <is>
          <t>Core Co., Ltd.</t>
        </is>
      </c>
    </row>
    <row r="24">
      <c r="B24" s="361" t="inlineStr">
        <is>
          <t>LAPIDEM RITUAL NOURISHING ESSENCE 100ml</t>
        </is>
      </c>
      <c r="C24" s="361" t="inlineStr">
        <is>
          <t>Lapidem PRO RITUAL NOURISHING ESSENCE. 100ml</t>
        </is>
      </c>
      <c r="D24" s="361" t="inlineStr">
        <is>
          <t xml:space="preserve">Питательный эссенция-лосьон Ритуал Lapidem. </t>
        </is>
      </c>
      <c r="E24" s="361" t="n">
        <v>12</v>
      </c>
      <c r="F24" s="361" t="n">
        <v>8282</v>
      </c>
      <c r="G24" s="361" t="n">
        <v>99384</v>
      </c>
      <c r="H24" s="361" t="n">
        <v>0.267</v>
      </c>
      <c r="I24" s="361" t="n">
        <v>3.204</v>
      </c>
      <c r="J24" s="361" t="inlineStr">
        <is>
          <t>LP181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  <c r="M24" s="361" t="inlineStr">
        <is>
          <t>Core Co., Ltd.</t>
        </is>
      </c>
    </row>
    <row r="25">
      <c r="B25" s="361" t="inlineStr">
        <is>
          <t>LAPIDEM RITUAL SMOOTH MATTE TOUCH CREAM 50ml</t>
        </is>
      </c>
      <c r="C25" s="361" t="inlineStr">
        <is>
          <t>Lapidem PRO RITUAL SMOOTH MATTE TOUCH CREAM. 50ml</t>
        </is>
      </c>
      <c r="D25" s="361" t="inlineStr">
        <is>
          <t xml:space="preserve">Матирующий смягчающий крем Ритуал Lapidem. </t>
        </is>
      </c>
      <c r="E25" s="361" t="n">
        <v>24</v>
      </c>
      <c r="F25" s="361" t="n">
        <v>9382</v>
      </c>
      <c r="G25" s="361" t="n">
        <v>225168</v>
      </c>
      <c r="H25" s="361" t="n">
        <v>0.167</v>
      </c>
      <c r="I25" s="361" t="n">
        <v>4.008</v>
      </c>
      <c r="J25" s="361" t="inlineStr">
        <is>
          <t>LP182</t>
        </is>
      </c>
      <c r="K25" s="361" t="inlineStr">
        <is>
          <t>ЕАЭС N RU Д-JP.РА03.В.41392/25 от 07.04.2025 действует до 06.04.2030</t>
        </is>
      </c>
      <c r="L25" s="361" t="inlineStr">
        <is>
          <t>Lapidem</t>
        </is>
      </c>
      <c r="M25" s="361" t="inlineStr">
        <is>
          <t>Core Co., Ltd.</t>
        </is>
      </c>
    </row>
    <row r="26">
      <c r="B26" s="361" t="inlineStr">
        <is>
          <t>《Lapidem》RITUAL Sleeping Bloom Mask 100g</t>
        </is>
      </c>
      <c r="C26" s="361" t="inlineStr">
        <is>
          <t>LAPIDEM RITUAL Sleeping Bloom Mask</t>
        </is>
      </c>
      <c r="D26" s="361" t="inlineStr">
        <is>
          <t>Лапидем Маска ночная Ритуал</t>
        </is>
      </c>
      <c r="E26" s="361" t="n">
        <v>18</v>
      </c>
      <c r="F26" s="361" t="n">
        <v>9576</v>
      </c>
      <c r="G26" s="361" t="n">
        <v>172368</v>
      </c>
      <c r="H26" s="361" t="n">
        <v>0.301</v>
      </c>
      <c r="I26" s="361" t="n">
        <v>5.418</v>
      </c>
      <c r="J26" s="361" t="inlineStr">
        <is>
          <t>LP22</t>
        </is>
      </c>
      <c r="K26" s="361" t="inlineStr">
        <is>
          <t>ЕАЭС N RU Д-JP.РА02.В.76792/23 от 27.03.2023 действует до 26.03.2028</t>
        </is>
      </c>
      <c r="L26" s="361" t="inlineStr">
        <is>
          <t>Lapidem</t>
        </is>
      </c>
      <c r="M26" s="361" t="inlineStr">
        <is>
          <t>Core Inc.</t>
        </is>
      </c>
    </row>
    <row r="27">
      <c r="B27" s="361" t="inlineStr">
        <is>
          <t>《Lapidem》BATH &amp; MASSAGE OIL04 (BREATHE) 120ml</t>
        </is>
      </c>
      <c r="C27" s="361" t="inlineStr">
        <is>
          <t>Five Elements Bath and massage Oil Breathe</t>
        </is>
      </c>
      <c r="D27" s="361" t="inlineStr">
        <is>
          <t>Масло для массажа и ванны "Дыхание" Пять Элементов</t>
        </is>
      </c>
      <c r="E27" s="361" t="n">
        <v>12</v>
      </c>
      <c r="F27" s="361" t="n">
        <v>4982</v>
      </c>
      <c r="G27" s="361" t="n">
        <v>59784</v>
      </c>
      <c r="H27" s="361" t="n">
        <v>0.31</v>
      </c>
      <c r="I27" s="361" t="n">
        <v>3.72</v>
      </c>
      <c r="J27" s="361" t="inlineStr">
        <is>
          <t>LP08-120</t>
        </is>
      </c>
      <c r="K27" s="361" t="inlineStr">
        <is>
          <t>ЕАЭС N RU Д-JP.РА03.В.05804/24 от 25.03.2024 действует до 24.03.2029</t>
        </is>
      </c>
      <c r="L27" s="361" t="inlineStr">
        <is>
          <t>FIVE ELEMENTS</t>
        </is>
      </c>
      <c r="M27" s="361" t="inlineStr">
        <is>
          <t>Lapidem, Inc.</t>
        </is>
      </c>
    </row>
    <row r="28">
      <c r="B28" s="361" t="inlineStr">
        <is>
          <t>《Lapidem PRO》RITUAL Sleeping Bloom Mask 250g</t>
        </is>
      </c>
      <c r="C28" s="361" t="inlineStr">
        <is>
          <t>LAPIDEM RITUAL Sleeping Bloom Mask</t>
        </is>
      </c>
      <c r="D28" s="361" t="inlineStr">
        <is>
          <t>Лапидем Маска ночная Ритуал</t>
        </is>
      </c>
      <c r="E28" s="361" t="n">
        <v>6</v>
      </c>
      <c r="F28" s="361" t="n">
        <v>20706</v>
      </c>
      <c r="G28" s="361" t="n">
        <v>124236</v>
      </c>
      <c r="H28" s="361" t="n">
        <v>0.342</v>
      </c>
      <c r="I28" s="361" t="n">
        <v>2.052</v>
      </c>
      <c r="J28" s="361" t="inlineStr">
        <is>
          <t>LP22P</t>
        </is>
      </c>
      <c r="K28" s="361" t="inlineStr">
        <is>
          <t>ЕАЭС N RU Д-JP.РА02.В.76792/23 от 27.03.2023 действует до 26.03.2028</t>
        </is>
      </c>
      <c r="L28" s="361" t="inlineStr">
        <is>
          <t>Lapidem</t>
        </is>
      </c>
      <c r="M28" s="361" t="inlineStr">
        <is>
          <t>Core Inc.</t>
        </is>
      </c>
    </row>
    <row r="29">
      <c r="B29" s="361" t="inlineStr">
        <is>
          <t>《ROSY DROP》 Perfect Stretch Sheet</t>
        </is>
      </c>
      <c r="C29" s="361" t="inlineStr">
        <is>
          <t>Rosy Drop Perfect Stretch Sheet</t>
        </is>
      </c>
      <c r="D29" s="361" t="inlineStr">
        <is>
          <t>Идеальные патчи под глаза "Капля Розы"</t>
        </is>
      </c>
      <c r="E29" s="361" t="n">
        <v>200</v>
      </c>
      <c r="F29" s="361" t="n">
        <v>4500</v>
      </c>
      <c r="G29" s="361" t="n">
        <v>900000</v>
      </c>
      <c r="H29" s="361" t="n">
        <v>0.275</v>
      </c>
      <c r="I29" s="361" t="n">
        <v>55</v>
      </c>
      <c r="J29" s="361" t="inlineStr">
        <is>
          <t>RD01</t>
        </is>
      </c>
      <c r="K29" s="361" t="inlineStr">
        <is>
          <t>ЕАЭС N RU Д-JP.РА06.В.54126/24 от 30.07.2024 действует до 28.07.2029</t>
        </is>
      </c>
      <c r="L29" s="361" t="inlineStr">
        <is>
          <t>Rosy Drop</t>
        </is>
      </c>
      <c r="M29" s="361" t="inlineStr">
        <is>
          <t>Pod Inc.</t>
        </is>
      </c>
    </row>
    <row r="30">
      <c r="B30" s="361" t="inlineStr">
        <is>
          <t>《ROSY DROP》 Perfect Stretch Sheet mini</t>
        </is>
      </c>
      <c r="C30" s="361" t="inlineStr">
        <is>
          <t>Rosy Drop Perfect Stretch Sheet</t>
        </is>
      </c>
      <c r="D30" s="361" t="inlineStr">
        <is>
          <t>Идеальные патчи под глаза "Капля Розы"</t>
        </is>
      </c>
      <c r="E30" s="361" t="n">
        <v>1000</v>
      </c>
      <c r="F30" s="361" t="n">
        <v>220</v>
      </c>
      <c r="G30" s="361" t="n">
        <v>220000</v>
      </c>
      <c r="H30" s="361" t="n">
        <v>0.006</v>
      </c>
      <c r="I30" s="361" t="n">
        <v>6</v>
      </c>
      <c r="J30" s="361" t="inlineStr">
        <is>
          <t>RD05</t>
        </is>
      </c>
      <c r="K30" s="361" t="inlineStr">
        <is>
          <t>ЕАЭС N RU Д-JP.РА06.В.54126/24 от 30.07.2024 действует до 28.07.2029</t>
        </is>
      </c>
      <c r="L30" s="361" t="inlineStr">
        <is>
          <t>Rosy Drop</t>
        </is>
      </c>
      <c r="M30" s="361" t="inlineStr">
        <is>
          <t>Pod Inc.</t>
        </is>
      </c>
    </row>
    <row r="31">
      <c r="B31" s="361" t="inlineStr">
        <is>
          <t>ESTLABO　POINT CLEANSING</t>
        </is>
      </c>
      <c r="C31" s="361" t="inlineStr">
        <is>
          <t>ESTLABO POINT CLEANSING</t>
        </is>
      </c>
      <c r="D31" s="361" t="inlineStr">
        <is>
          <t>Демакияжный лосьон для очищения макияжа с глаз и губ EST LABO</t>
        </is>
      </c>
      <c r="E31" s="361" t="n">
        <v>20</v>
      </c>
      <c r="F31" s="361" t="n">
        <v>1869</v>
      </c>
      <c r="G31" s="361" t="n">
        <v>37380</v>
      </c>
      <c r="H31" s="361" t="n">
        <v>0.32</v>
      </c>
      <c r="I31" s="361" t="n">
        <v>6.4</v>
      </c>
      <c r="J31" s="361" t="inlineStr">
        <is>
          <t>EST01</t>
        </is>
      </c>
      <c r="K31" s="361" t="inlineStr">
        <is>
          <t>ЕАЭС N RU Д-JP.АБ47.В.08734/20 от 08.09.2020 действует до 07.09.2025</t>
        </is>
      </c>
      <c r="L31" s="361" t="inlineStr">
        <is>
          <t>CBS Cosmetics</t>
        </is>
      </c>
      <c r="M31" s="361" t="inlineStr">
        <is>
          <t>Shoyaku Kenkyusho Inc</t>
        </is>
      </c>
    </row>
    <row r="32">
      <c r="B32" s="361" t="inlineStr">
        <is>
          <t>ESTLABO   CLEAN  OFF  PACK</t>
        </is>
      </c>
      <c r="C32" s="361" t="inlineStr">
        <is>
          <t>EST LABO CLEAN OFF PACK</t>
        </is>
      </c>
      <c r="D32" s="361" t="inlineStr">
        <is>
          <t>Очищающая маска EST LABO</t>
        </is>
      </c>
      <c r="E32" s="361" t="n">
        <v>20</v>
      </c>
      <c r="F32" s="361" t="n">
        <v>2763</v>
      </c>
      <c r="G32" s="361" t="n">
        <v>55260</v>
      </c>
      <c r="H32" s="361" t="n">
        <v>0.37</v>
      </c>
      <c r="I32" s="361" t="n">
        <v>7.4</v>
      </c>
      <c r="J32" s="361" t="inlineStr">
        <is>
          <t>EST04</t>
        </is>
      </c>
      <c r="K32" s="361" t="inlineStr">
        <is>
          <t>ЕАЭС N RU Д-JP.АБ47.В.08815/20 от 09.09.2020 действует до 08.09.2025</t>
        </is>
      </c>
      <c r="L32" s="361" t="inlineStr">
        <is>
          <t>CBS Cosmetics</t>
        </is>
      </c>
      <c r="M32" s="361" t="inlineStr">
        <is>
          <t>Shoyaku Kenkyusho Inc</t>
        </is>
      </c>
    </row>
    <row r="33">
      <c r="B33" s="361" t="inlineStr">
        <is>
          <t>ESTLABO　CLEANSING  EMULSION</t>
        </is>
      </c>
      <c r="C33" s="361" t="inlineStr">
        <is>
          <t>CLEANSING EMULSION EST LABO</t>
        </is>
      </c>
      <c r="D33" s="361" t="inlineStr">
        <is>
          <t>Очищающая эмульсия EST LABO</t>
        </is>
      </c>
      <c r="E33" s="361" t="n">
        <v>20</v>
      </c>
      <c r="F33" s="361" t="n">
        <v>2356</v>
      </c>
      <c r="G33" s="361" t="n">
        <v>47120</v>
      </c>
      <c r="H33" s="361" t="n">
        <v>0.55</v>
      </c>
      <c r="I33" s="361" t="n">
        <v>11</v>
      </c>
      <c r="J33" s="361" t="inlineStr">
        <is>
          <t>EST06</t>
        </is>
      </c>
      <c r="K33" s="361" t="inlineStr">
        <is>
          <t>ЕАЭС N RU Д-JP.АБ47.В.08749/20 от 08.09.2020 действует до 07.09.2025</t>
        </is>
      </c>
      <c r="L33" s="361" t="inlineStr">
        <is>
          <t>CBS Cosmetics</t>
        </is>
      </c>
      <c r="M33" s="361" t="inlineStr">
        <is>
          <t>Shoyaku Kenkyusho Inc</t>
        </is>
      </c>
    </row>
    <row r="34">
      <c r="B34" s="361" t="inlineStr">
        <is>
          <t>ESTLABO   MELTING  LOTION</t>
        </is>
      </c>
      <c r="C34" s="361" t="inlineStr">
        <is>
          <t>EST LABO MELTING LOTION</t>
        </is>
      </c>
      <c r="D34" s="361" t="inlineStr">
        <is>
          <t>Очищающий лосьон EST LABO</t>
        </is>
      </c>
      <c r="E34" s="361" t="n">
        <v>10</v>
      </c>
      <c r="F34" s="361" t="n">
        <v>2113</v>
      </c>
      <c r="G34" s="361" t="n">
        <v>21130</v>
      </c>
      <c r="H34" s="361" t="n">
        <v>0.58</v>
      </c>
      <c r="I34" s="361" t="n">
        <v>5.8</v>
      </c>
      <c r="J34" s="361" t="inlineStr">
        <is>
          <t>EST46</t>
        </is>
      </c>
      <c r="K34" s="361" t="inlineStr">
        <is>
          <t>ЕАЭС N RU Д-JP.АБ47.В.08734/20 от 08.09.2020 действует до 07.09.2025</t>
        </is>
      </c>
      <c r="L34" s="361" t="inlineStr">
        <is>
          <t>CBS Cosmetics</t>
        </is>
      </c>
      <c r="M34" s="361" t="inlineStr">
        <is>
          <t>Shoyaku Kenkyusho Inc</t>
        </is>
      </c>
    </row>
    <row r="35">
      <c r="B35" s="361" t="inlineStr">
        <is>
          <t>ESTLABO   FINISHING  MILK  EMULSION</t>
        </is>
      </c>
      <c r="C35" s="361" t="inlineStr">
        <is>
          <t>EST LABO FINISHING MILK EMULSION</t>
        </is>
      </c>
      <c r="D35" s="361" t="inlineStr">
        <is>
          <t>Питательная эмульсия EST LABO</t>
        </is>
      </c>
      <c r="E35" s="361" t="n">
        <v>20</v>
      </c>
      <c r="F35" s="361" t="n">
        <v>2519</v>
      </c>
      <c r="G35" s="361" t="n">
        <v>50380</v>
      </c>
      <c r="H35" s="361" t="n">
        <v>0.57</v>
      </c>
      <c r="I35" s="361" t="n">
        <v>11.4</v>
      </c>
      <c r="J35" s="361" t="inlineStr">
        <is>
          <t>EST17</t>
        </is>
      </c>
      <c r="K35" s="361" t="inlineStr">
        <is>
          <t>ЕАЭС N RU Д-JP.АБ47.В.08749/20 от 08.09.2020 действует до 07.09.2025</t>
        </is>
      </c>
      <c r="L35" s="361" t="inlineStr">
        <is>
          <t>CBS Cosmetics</t>
        </is>
      </c>
      <c r="M35" s="361" t="inlineStr">
        <is>
          <t>Shoyaku Kenkyusho Inc</t>
        </is>
      </c>
    </row>
    <row r="36">
      <c r="B36" s="361" t="inlineStr">
        <is>
          <t>ESTLABO   OILY  SKIN LOTION</t>
        </is>
      </c>
      <c r="C36" s="361" t="inlineStr">
        <is>
          <t>EST LABO OILY SKIN LOTION</t>
        </is>
      </c>
      <c r="D36" s="361" t="inlineStr">
        <is>
          <t>Лосьон для жирной кожи лица EST LABO</t>
        </is>
      </c>
      <c r="E36" s="361" t="n">
        <v>10</v>
      </c>
      <c r="F36" s="361" t="n">
        <v>2356</v>
      </c>
      <c r="G36" s="361" t="n">
        <v>23560</v>
      </c>
      <c r="H36" s="361" t="n">
        <v>0.58</v>
      </c>
      <c r="I36" s="361" t="n">
        <v>5.8</v>
      </c>
      <c r="J36" s="361" t="inlineStr">
        <is>
          <t>EST18</t>
        </is>
      </c>
      <c r="K36" s="361" t="inlineStr">
        <is>
          <t>ЕАЭС N RU Д-JP.АБ47.В.08734/20 от 08.09.2020 действует до 07.09.2025</t>
        </is>
      </c>
      <c r="L36" s="361" t="inlineStr">
        <is>
          <t>CBS Cosmetics</t>
        </is>
      </c>
      <c r="M36" s="361" t="inlineStr">
        <is>
          <t>Shoyaku Kenkyusho Inc</t>
        </is>
      </c>
    </row>
    <row r="37">
      <c r="B37" s="361" t="inlineStr">
        <is>
          <t>ESTLABO   EYE  CARE  ESSENCE</t>
        </is>
      </c>
      <c r="C37" s="361" t="inlineStr">
        <is>
          <t>EST LABO EYE CARE ESSENCE</t>
        </is>
      </c>
      <c r="D37" s="361" t="inlineStr">
        <is>
          <t>Эссенция для кожи вокруг глаз EST LABO</t>
        </is>
      </c>
      <c r="E37" s="361" t="n">
        <v>10</v>
      </c>
      <c r="F37" s="361" t="n">
        <v>3169</v>
      </c>
      <c r="G37" s="361" t="n">
        <v>31690</v>
      </c>
      <c r="H37" s="361" t="n">
        <v>0.19</v>
      </c>
      <c r="I37" s="361" t="n">
        <v>1.9</v>
      </c>
      <c r="J37" s="361" t="inlineStr">
        <is>
          <t>EST21</t>
        </is>
      </c>
      <c r="K37" s="361" t="inlineStr">
        <is>
          <t>ЕАЭС N RU Д-JP.НВ32.В.13611/20 от 14.09.2020 действует до 13.09.2025</t>
        </is>
      </c>
      <c r="L37" s="361" t="inlineStr">
        <is>
          <t>CBS Cosmetics</t>
        </is>
      </c>
      <c r="M37" s="361" t="inlineStr">
        <is>
          <t>Shoyaku Kenkyusho Inc</t>
        </is>
      </c>
    </row>
    <row r="38">
      <c r="B38" s="361" t="inlineStr">
        <is>
          <t>ESTLABO  MAKEUP BASE</t>
        </is>
      </c>
      <c r="C38" s="361" t="inlineStr">
        <is>
          <t>EST LABO MAKE UP BASE</t>
        </is>
      </c>
      <c r="D38" s="361" t="inlineStr">
        <is>
          <t>Эмульсия-база под макияж EST LABO</t>
        </is>
      </c>
      <c r="E38" s="361" t="n">
        <v>20</v>
      </c>
      <c r="F38" s="361" t="n">
        <v>1706</v>
      </c>
      <c r="G38" s="361" t="n">
        <v>34120</v>
      </c>
      <c r="H38" s="361" t="n">
        <v>0.35</v>
      </c>
      <c r="I38" s="361" t="n">
        <v>7</v>
      </c>
      <c r="J38" s="361" t="inlineStr">
        <is>
          <t>EST22</t>
        </is>
      </c>
      <c r="K38" s="361" t="inlineStr">
        <is>
          <t>ЕАЭС N RU Д-JP.АБ47.В.08749/20 от 08.09.2020 действует до 07.09.2025</t>
        </is>
      </c>
      <c r="L38" s="361" t="inlineStr">
        <is>
          <t>CBS Cosmetics</t>
        </is>
      </c>
      <c r="M38" s="361" t="inlineStr">
        <is>
          <t>Shoyaku Kenkyusho Inc</t>
        </is>
      </c>
    </row>
    <row r="39">
      <c r="B39" s="361" t="inlineStr">
        <is>
          <t>ESTLABO   SLIM  FACE  MASSAGE  PACK</t>
        </is>
      </c>
      <c r="C39" s="361" t="inlineStr">
        <is>
          <t>EST LABO SLIM FACE MASSAGE PACK</t>
        </is>
      </c>
      <c r="D39" s="361" t="inlineStr">
        <is>
          <t>Массажная маска для скульптурирования лица EST LABO</t>
        </is>
      </c>
      <c r="E39" s="361" t="n">
        <v>20</v>
      </c>
      <c r="F39" s="361" t="n">
        <v>2600</v>
      </c>
      <c r="G39" s="361" t="n">
        <v>52000</v>
      </c>
      <c r="H39" s="361" t="n">
        <v>0.36</v>
      </c>
      <c r="I39" s="361" t="n">
        <v>7.2</v>
      </c>
      <c r="J39" s="361" t="inlineStr">
        <is>
          <t>EST29</t>
        </is>
      </c>
      <c r="K39" s="361" t="inlineStr">
        <is>
          <t>ЕАЭС N RU Д-JP.АБ47.В.08815/20 от 09.09.2020 действует до 08.09.2025</t>
        </is>
      </c>
      <c r="L39" s="361" t="inlineStr">
        <is>
          <t>CBS Cosmetics</t>
        </is>
      </c>
      <c r="M39" s="361" t="inlineStr">
        <is>
          <t>Shoyaku Kenkyusho Inc</t>
        </is>
      </c>
    </row>
    <row r="40">
      <c r="B40" s="361" t="inlineStr">
        <is>
          <t>ESTLABO   MASSAGE  CREAM</t>
        </is>
      </c>
      <c r="C40" s="361" t="inlineStr">
        <is>
          <t>EST LABO MASSAGE CREAM</t>
        </is>
      </c>
      <c r="D40" s="361" t="inlineStr">
        <is>
          <t>Массажный крем EST LABO</t>
        </is>
      </c>
      <c r="E40" s="361" t="n">
        <v>20</v>
      </c>
      <c r="F40" s="361" t="n">
        <v>2275</v>
      </c>
      <c r="G40" s="361" t="n">
        <v>45500</v>
      </c>
      <c r="H40" s="361" t="n">
        <v>0.3</v>
      </c>
      <c r="I40" s="361" t="n">
        <v>6</v>
      </c>
      <c r="J40" s="361" t="inlineStr">
        <is>
          <t>EST31</t>
        </is>
      </c>
      <c r="K40" s="361" t="inlineStr">
        <is>
          <t>ЕАЭС N RU Д-JP.АБ47.В.08747/20 от 08.09.2020 действует до 07.09.2025</t>
        </is>
      </c>
      <c r="L40" s="361" t="inlineStr">
        <is>
          <t>CBS Cosmetics</t>
        </is>
      </c>
      <c r="M40" s="361" t="inlineStr">
        <is>
          <t>Shoyaku Kenkyusho Inc</t>
        </is>
      </c>
    </row>
    <row r="41">
      <c r="B41" s="361" t="inlineStr">
        <is>
          <t>ESTLABO   CLEANSING  FOAM  EL</t>
        </is>
      </c>
      <c r="C41" s="361" t="inlineStr">
        <is>
          <t>EST LABO CLEANSING FOAM EL</t>
        </is>
      </c>
      <c r="D41" s="361" t="inlineStr">
        <is>
          <t>Очищающая пенка EST LABO EL</t>
        </is>
      </c>
      <c r="E41" s="361" t="n">
        <v>20</v>
      </c>
      <c r="F41" s="361" t="n">
        <v>1300</v>
      </c>
      <c r="G41" s="361" t="n">
        <v>26000</v>
      </c>
      <c r="H41" s="361" t="n">
        <v>0.13</v>
      </c>
      <c r="I41" s="361" t="n">
        <v>2.6</v>
      </c>
      <c r="J41" s="361" t="inlineStr">
        <is>
          <t>EST33</t>
        </is>
      </c>
      <c r="K41" s="361" t="inlineStr">
        <is>
          <t>ЕАЭС N RU Д-JP.АБ47.В.08751/20 от 08.09.2020 действует до 07.09.2025</t>
        </is>
      </c>
      <c r="L41" s="361" t="inlineStr">
        <is>
          <t>CBS Cosmetics</t>
        </is>
      </c>
      <c r="M41" s="361" t="inlineStr">
        <is>
          <t>Shoyaku Kenkyusho Inc</t>
        </is>
      </c>
    </row>
    <row r="42">
      <c r="B42" s="361" t="inlineStr">
        <is>
          <t>ESTLABO   FINISHING  LOTION  EL</t>
        </is>
      </c>
      <c r="C42" s="361" t="inlineStr">
        <is>
          <t>EST LABO FINISHING LOTION EL</t>
        </is>
      </c>
      <c r="D42" s="361" t="inlineStr">
        <is>
          <t>Питательный лосьон EST LABO EL</t>
        </is>
      </c>
      <c r="E42" s="361" t="n">
        <v>20</v>
      </c>
      <c r="F42" s="361" t="n">
        <v>1544</v>
      </c>
      <c r="G42" s="361" t="n">
        <v>30880</v>
      </c>
      <c r="H42" s="361" t="n">
        <v>0.24</v>
      </c>
      <c r="I42" s="361" t="n">
        <v>4.8</v>
      </c>
      <c r="J42" s="361" t="inlineStr">
        <is>
          <t>EST34</t>
        </is>
      </c>
      <c r="K42" s="361" t="inlineStr">
        <is>
          <t>ЕАЭС N RU Д-JP.АБ47.В.08734/20 от 08.09.2020 действует до 07.09.2025</t>
        </is>
      </c>
      <c r="L42" s="361" t="inlineStr">
        <is>
          <t>CBS Cosmetics</t>
        </is>
      </c>
      <c r="M42" s="361" t="inlineStr">
        <is>
          <t>Shoyaku Kenkyusho Inc</t>
        </is>
      </c>
    </row>
    <row r="43">
      <c r="B43" s="361" t="inlineStr">
        <is>
          <t xml:space="preserve">《Cosmepro》Premium Fruit Sorbet Body Massage Salt Aloe. </t>
        </is>
      </c>
      <c r="C43" s="361" t="inlineStr">
        <is>
          <t>Premium Fruit Sorbet Body Massage Salt Aloe</t>
        </is>
      </c>
      <c r="D43" s="361" t="inlineStr">
        <is>
          <t>Премиальный фруктовый скраб-сорбет для тела на основе соли «Алоэ»</t>
        </is>
      </c>
      <c r="E43" s="361" t="n">
        <v>72</v>
      </c>
      <c r="F43" s="361" t="n">
        <v>732</v>
      </c>
      <c r="G43" s="361" t="n">
        <v>52704</v>
      </c>
      <c r="H43" s="361" t="n">
        <v>0.52</v>
      </c>
      <c r="I43" s="361" t="n">
        <v>37.44</v>
      </c>
      <c r="J43" s="361" t="inlineStr">
        <is>
          <t>CP0002</t>
        </is>
      </c>
      <c r="K43" s="361" t="inlineStr">
        <is>
          <t>ЕАЭС N RU Д-JP.РА02.В.76814/23 от 27.03.2023 действует до 26.03.2028</t>
        </is>
      </c>
      <c r="L43" s="361" t="inlineStr">
        <is>
          <t>COSMEPRO</t>
        </is>
      </c>
      <c r="M43" s="361" t="inlineStr">
        <is>
          <t>COSMEPRO CO., LTD.</t>
        </is>
      </c>
    </row>
    <row r="44">
      <c r="B44" s="361" t="inlineStr">
        <is>
          <t>《Cosmepro》Premium Fruit Sorbet Body Massage Salt Papaya.</t>
        </is>
      </c>
      <c r="C44" s="361" t="inlineStr">
        <is>
          <t>Premium Fruit Sorbet Body Massage Salt Papaya</t>
        </is>
      </c>
      <c r="D44" s="361" t="inlineStr">
        <is>
          <t>Премиальный фруктовый скраб - сорбет для тела на основе соли «Папайя»</t>
        </is>
      </c>
      <c r="E44" s="361" t="n">
        <v>72</v>
      </c>
      <c r="F44" s="361" t="n">
        <v>732</v>
      </c>
      <c r="G44" s="361" t="n">
        <v>52704</v>
      </c>
      <c r="H44" s="361" t="n">
        <v>0.52</v>
      </c>
      <c r="I44" s="361" t="n">
        <v>37.44</v>
      </c>
      <c r="J44" s="361" t="inlineStr">
        <is>
          <t>CP0003</t>
        </is>
      </c>
      <c r="K44" s="361" t="inlineStr">
        <is>
          <t>ЕАЭС N RU Д-JP.РА02.В.76814/23 от 27.03.2023 действует до 26.03.2028</t>
        </is>
      </c>
      <c r="L44" s="361" t="inlineStr">
        <is>
          <t xml:space="preserve">COSMEPRO </t>
        </is>
      </c>
      <c r="M44" s="361" t="inlineStr">
        <is>
          <t>COSMEPRO CO., LTD.</t>
        </is>
      </c>
    </row>
    <row r="45">
      <c r="B45" s="361" t="inlineStr">
        <is>
          <t xml:space="preserve">《Cosmepro》Premium Fruit Sorbet Body Massage Salt Grape Fruits.. </t>
        </is>
      </c>
      <c r="C45" s="361" t="inlineStr">
        <is>
          <t>Premium Fruit Sorbet Body Massage Salt Grape fruits</t>
        </is>
      </c>
      <c r="D45" s="361" t="inlineStr">
        <is>
          <t>Премиальный фруктовый скраб - сорбет для тела на основе соли «Грейпфрут»</t>
        </is>
      </c>
      <c r="E45" s="361" t="n">
        <v>72</v>
      </c>
      <c r="F45" s="361" t="n">
        <v>732</v>
      </c>
      <c r="G45" s="361" t="n">
        <v>52704</v>
      </c>
      <c r="H45" s="361" t="n">
        <v>0.52</v>
      </c>
      <c r="I45" s="361" t="n">
        <v>37.44</v>
      </c>
      <c r="J45" s="361" t="inlineStr">
        <is>
          <t>CP0004</t>
        </is>
      </c>
      <c r="K45" s="361" t="inlineStr">
        <is>
          <t>ЕАЭС N RU Д-JP.РА02.В.76814/23 от 27.03.2023 действует до 26.03.2028</t>
        </is>
      </c>
      <c r="L45" s="361" t="inlineStr">
        <is>
          <t>COSMEPRO</t>
        </is>
      </c>
      <c r="M45" s="361" t="inlineStr">
        <is>
          <t>COSMEPRO CO., LTD.</t>
        </is>
      </c>
    </row>
    <row r="46">
      <c r="B46" s="361" t="inlineStr">
        <is>
          <t>《Cosmepro》Premium Fruit Sorbet Body Massage Salt Raspberry.</t>
        </is>
      </c>
      <c r="C46" s="361" t="inlineStr">
        <is>
          <t>Premium Fruit Sorbet Body Massage Salt Raspberry</t>
        </is>
      </c>
      <c r="D46" s="361" t="inlineStr">
        <is>
          <t>Премиальный фруктовый скраб - сорбет для тела на основе соли «Малина»</t>
        </is>
      </c>
      <c r="E46" s="361" t="n">
        <v>48</v>
      </c>
      <c r="F46" s="361" t="n">
        <v>732</v>
      </c>
      <c r="G46" s="361" t="n">
        <v>35136</v>
      </c>
      <c r="H46" s="361" t="n">
        <v>0.52</v>
      </c>
      <c r="I46" s="361" t="n">
        <v>24.96</v>
      </c>
      <c r="J46" s="361" t="inlineStr">
        <is>
          <t>CP0005</t>
        </is>
      </c>
      <c r="K46" s="361" t="inlineStr">
        <is>
          <t>ЕАЭС N RU Д-JP.РА02.В.76814/23 от 27.03.2023 действует до 26.03.2028</t>
        </is>
      </c>
      <c r="L46" s="361" t="inlineStr">
        <is>
          <t>COSMEPRO</t>
        </is>
      </c>
      <c r="M46" s="361" t="inlineStr">
        <is>
          <t>COSMEPRO CO., LTD.</t>
        </is>
      </c>
    </row>
    <row r="47">
      <c r="B47" s="361" t="inlineStr">
        <is>
          <t xml:space="preserve">《Cosmepro》Premium Fruit Sorbet Body Massage Blueberry. </t>
        </is>
      </c>
      <c r="C47" s="361" t="inlineStr">
        <is>
          <t>Premium Fruit Sorbet Body Massage Blueberry</t>
        </is>
      </c>
      <c r="D47" s="361" t="inlineStr">
        <is>
          <t>Премиальный фруктовый скраб - сорбет для тела на основе соли «Черника»</t>
        </is>
      </c>
      <c r="E47" s="361" t="n">
        <v>48</v>
      </c>
      <c r="F47" s="361" t="n">
        <v>732</v>
      </c>
      <c r="G47" s="361" t="n">
        <v>35136</v>
      </c>
      <c r="H47" s="361" t="n">
        <v>0.5</v>
      </c>
      <c r="I47" s="361" t="n">
        <v>24</v>
      </c>
      <c r="J47" s="361" t="inlineStr">
        <is>
          <t>CP0006</t>
        </is>
      </c>
      <c r="K47" s="361" t="inlineStr">
        <is>
          <t>ЕАЭС N RU Д-JP.РА02.В.76814/23 от 27.03.2023 действует до 26.03.2028</t>
        </is>
      </c>
      <c r="L47" s="361" t="n">
        <v/>
      </c>
      <c r="M47" s="361" t="inlineStr">
        <is>
          <t>COSMEPRO CO., LTD.</t>
        </is>
      </c>
    </row>
    <row r="48">
      <c r="B48" s="361" t="inlineStr">
        <is>
          <t xml:space="preserve">《Cosmepro》Premium Fruit Sorbet Body Massage Salt Honey. </t>
        </is>
      </c>
      <c r="C48" s="361" t="inlineStr">
        <is>
          <t>Premium Fruit Sorbet Body Massage Salt Honey</t>
        </is>
      </c>
      <c r="D48" s="361" t="inlineStr">
        <is>
          <t>Премиальный фруктовый скраб - сорбет для тела на основе соли «Мёд»</t>
        </is>
      </c>
      <c r="E48" s="361" t="n">
        <v>48</v>
      </c>
      <c r="F48" s="361" t="n">
        <v>732</v>
      </c>
      <c r="G48" s="361" t="n">
        <v>35136</v>
      </c>
      <c r="H48" s="361" t="n">
        <v>0.52</v>
      </c>
      <c r="I48" s="361" t="n">
        <v>24.96</v>
      </c>
      <c r="J48" s="361" t="inlineStr">
        <is>
          <t>CP0007</t>
        </is>
      </c>
      <c r="K48" s="361" t="inlineStr">
        <is>
          <t>ЕАЭС N RU Д-JP.РА02.В.76814/23 от 27.03.2023 действует до 26.03.2028</t>
        </is>
      </c>
      <c r="L48" s="361" t="inlineStr">
        <is>
          <t xml:space="preserve">COSMEPRO </t>
        </is>
      </c>
      <c r="M48" s="361" t="inlineStr">
        <is>
          <t>COSMEPRO CO., LTD.</t>
        </is>
      </c>
    </row>
    <row r="49">
      <c r="B49" s="361" t="inlineStr">
        <is>
          <t>《Cosmepro》Premium Fruit Sorbet Body Massage Apple＆Jasmine.</t>
        </is>
      </c>
      <c r="C49" s="361" t="inlineStr">
        <is>
          <t>Premium Fruit Sorbet Body Massage Apple&amp;Jasmine</t>
        </is>
      </c>
      <c r="D49" s="361" t="inlineStr">
        <is>
          <t>Премиальный фруктовый скраб - сорбет для тела на основе соли «Яблоко и жасмин»</t>
        </is>
      </c>
      <c r="E49" s="361" t="n">
        <v>48</v>
      </c>
      <c r="F49" s="361" t="n">
        <v>732</v>
      </c>
      <c r="G49" s="361" t="n">
        <v>35136</v>
      </c>
      <c r="H49" s="361" t="n">
        <v>0.5</v>
      </c>
      <c r="I49" s="361" t="n">
        <v>24</v>
      </c>
      <c r="J49" s="361" t="inlineStr">
        <is>
          <t>CP0008</t>
        </is>
      </c>
      <c r="K49" s="361" t="inlineStr">
        <is>
          <t>ЕАЭС N RU Д-JP.РА02.В.76814/23 от 27.03.2023 действует до 26.03.2028</t>
        </is>
      </c>
      <c r="L49" s="361" t="n">
        <v/>
      </c>
      <c r="M49" s="361" t="inlineStr">
        <is>
          <t>COSMEPRO CO., LTD.</t>
        </is>
      </c>
    </row>
    <row r="50">
      <c r="B50" s="361" t="inlineStr">
        <is>
          <t>《Cosmepro》Premium Fruit Sorbet Body Massage Salt Raspberry＆Honey.</t>
        </is>
      </c>
      <c r="C50" s="361" t="inlineStr">
        <is>
          <t>Premium Fruit Sorbet Body Massage Salt Raspberry&amp;Honey</t>
        </is>
      </c>
      <c r="D50" s="361" t="inlineStr">
        <is>
          <t>Премиальный фруктовый скраб - сорбет для тела на основе соли «Малина и мёд»</t>
        </is>
      </c>
      <c r="E50" s="361" t="n">
        <v>72</v>
      </c>
      <c r="F50" s="361" t="n">
        <v>732</v>
      </c>
      <c r="G50" s="361" t="n">
        <v>52704</v>
      </c>
      <c r="H50" s="361" t="n">
        <v>0.52</v>
      </c>
      <c r="I50" s="361" t="n">
        <v>37.44</v>
      </c>
      <c r="J50" s="361" t="inlineStr">
        <is>
          <t>CP0009</t>
        </is>
      </c>
      <c r="K50" s="361" t="inlineStr">
        <is>
          <t>ЕАЭС N RU Д-JP.РА02.В.76814/23 от 27.03.2023 действует до 26.03.2028</t>
        </is>
      </c>
      <c r="L50" s="361" t="inlineStr">
        <is>
          <t>COSMEPRO</t>
        </is>
      </c>
      <c r="M50" s="361" t="inlineStr">
        <is>
          <t>COSMEPRO CO., LTD.</t>
        </is>
      </c>
    </row>
    <row r="51">
      <c r="B51" s="361" t="inlineStr">
        <is>
          <t>《B-10》PREMIUM BC EYE SHEET</t>
        </is>
      </c>
      <c r="C51" s="361" t="inlineStr">
        <is>
          <t>Be-10 PREMIUM BIO CELL EYE SHEET</t>
        </is>
      </c>
      <c r="D51" s="361" t="inlineStr">
        <is>
          <t>Премиальные патчи для кожи вокруг глаз на биоцеллюлозной основе Be-10</t>
        </is>
      </c>
      <c r="E51" s="361" t="n">
        <v>189</v>
      </c>
      <c r="F51" s="361" t="n">
        <v>2406</v>
      </c>
      <c r="G51" s="361" t="n">
        <v>454734</v>
      </c>
      <c r="H51" s="361" t="n">
        <v>0.237</v>
      </c>
      <c r="I51" s="361" t="n">
        <v>44.793</v>
      </c>
      <c r="J51" s="361" t="inlineStr">
        <is>
          <t>B1001</t>
        </is>
      </c>
      <c r="K51" s="361" t="inlineStr">
        <is>
          <t>ЕАЭС N RU Д-JP.РА09.В.11989/22 от 15.12.2022 действует до 14.12.2027</t>
        </is>
      </c>
      <c r="L51" s="361" t="inlineStr">
        <is>
          <t>B-10</t>
        </is>
      </c>
      <c r="M51" s="361" t="inlineStr">
        <is>
          <t>AFURA co.,ltd</t>
        </is>
      </c>
    </row>
    <row r="52">
      <c r="B52" s="361" t="inlineStr">
        <is>
          <t>《B-10》PREMIUM FACE MASK</t>
        </is>
      </c>
      <c r="C52" s="361" t="inlineStr">
        <is>
          <t>Be-10 PREMIUM FACE MASK</t>
        </is>
      </c>
      <c r="D52" s="361" t="inlineStr">
        <is>
          <t>Премиальная маска для лица B-10</t>
        </is>
      </c>
      <c r="E52" s="361" t="n">
        <v>192</v>
      </c>
      <c r="F52" s="361" t="n">
        <v>1750</v>
      </c>
      <c r="G52" s="361" t="n">
        <v>336000</v>
      </c>
      <c r="H52" s="361" t="n">
        <v>0.177</v>
      </c>
      <c r="I52" s="361" t="n">
        <v>33.984</v>
      </c>
      <c r="J52" s="361" t="inlineStr">
        <is>
          <t>B1002</t>
        </is>
      </c>
      <c r="K52" s="361" t="inlineStr">
        <is>
          <t>ЕАЭС N RU Д-JP.РА09.В.12017/22 от 15.12.2022 действует до 14.12.2027</t>
        </is>
      </c>
      <c r="L52" s="361" t="inlineStr">
        <is>
          <t>B-10</t>
        </is>
      </c>
      <c r="M52" s="361" t="inlineStr">
        <is>
          <t>AFURA co.,ltd</t>
        </is>
      </c>
    </row>
    <row r="53">
      <c r="B53" s="361" t="inlineStr">
        <is>
          <t>《SKINIMALIST》RADIANCE PEEL NEW!</t>
        </is>
      </c>
      <c r="C53" s="361" t="inlineStr">
        <is>
          <t>SKINIMALIST RADIANCE PEEL.</t>
        </is>
      </c>
      <c r="D53" s="361" t="inlineStr">
        <is>
          <t xml:space="preserve">SKINIMALIST RADIANCE PEEL. Пилинг-сияние Скинималист. </t>
        </is>
      </c>
      <c r="E53" s="361" t="n">
        <v>30</v>
      </c>
      <c r="F53" s="361" t="n">
        <v>1976</v>
      </c>
      <c r="G53" s="361" t="n">
        <v>59280</v>
      </c>
      <c r="H53" s="361" t="n">
        <v>0.2</v>
      </c>
      <c r="I53" s="361" t="n">
        <v>6</v>
      </c>
      <c r="J53" s="361" t="inlineStr">
        <is>
          <t>SK01</t>
        </is>
      </c>
      <c r="K53" s="361" t="inlineStr">
        <is>
          <t>письмо 1070/24 от «19» декабря 2024 г.</t>
        </is>
      </c>
      <c r="L53" s="361" t="inlineStr">
        <is>
          <t>SKINIMALOST</t>
        </is>
      </c>
      <c r="M53" s="361" t="inlineStr">
        <is>
          <t>AFURA co.,ltd</t>
        </is>
      </c>
    </row>
    <row r="54">
      <c r="B54" s="361" t="inlineStr">
        <is>
          <t>《SKINIMALIST》SHIRATAMA AMPULE NEW!</t>
        </is>
      </c>
      <c r="C54" s="361" t="inlineStr">
        <is>
          <t xml:space="preserve">SKINIMALIST SHIRATAMA AMPULE. </t>
        </is>
      </c>
      <c r="D54" s="361" t="inlineStr">
        <is>
          <t xml:space="preserve">SKINIMALIST SHIRATAMA AMPULE. Ампула, выравнивающая цвет кожи лица Сиратама Скинималист. </t>
        </is>
      </c>
      <c r="E54" s="361" t="n">
        <v>30</v>
      </c>
      <c r="F54" s="361" t="n">
        <v>2824</v>
      </c>
      <c r="G54" s="361" t="n">
        <v>84720</v>
      </c>
      <c r="H54" s="361" t="n">
        <v>0.1</v>
      </c>
      <c r="I54" s="361" t="n">
        <v>3</v>
      </c>
      <c r="J54" s="361" t="inlineStr">
        <is>
          <t>SK03</t>
        </is>
      </c>
      <c r="K54" s="361" t="inlineStr">
        <is>
          <t>письмо 1070/24 от «19» декабря 2024 г.</t>
        </is>
      </c>
      <c r="L54" s="361" t="inlineStr">
        <is>
          <t>SKINIMALOST</t>
        </is>
      </c>
      <c r="M54" s="361" t="inlineStr">
        <is>
          <t>AFURA co.,ltd</t>
        </is>
      </c>
    </row>
    <row r="55">
      <c r="B55" s="361" t="inlineStr">
        <is>
          <t>《Lejeu》 PLASIR CREAM</t>
        </is>
      </c>
      <c r="C55" s="361" t="inlineStr">
        <is>
          <t>Lejeu PLASIR CREAM</t>
        </is>
      </c>
      <c r="D55" s="361" t="inlineStr">
        <is>
          <t>Увлажняющий крем Lejeu</t>
        </is>
      </c>
      <c r="E55" s="361" t="n">
        <v>24</v>
      </c>
      <c r="F55" s="361" t="n">
        <v>5180</v>
      </c>
      <c r="G55" s="361" t="n">
        <v>124320</v>
      </c>
      <c r="H55" s="361" t="n">
        <v>0.17</v>
      </c>
      <c r="I55" s="361" t="n">
        <v>4.08</v>
      </c>
      <c r="J55" s="361" t="inlineStr">
        <is>
          <t>LJ03</t>
        </is>
      </c>
      <c r="K55" s="361" t="inlineStr">
        <is>
          <t>ЕАЭС N RU Д-JP.РА02.В.77412/23 от 27.03.2023 действует до 26.03.2028</t>
        </is>
      </c>
      <c r="L55" s="361" t="inlineStr">
        <is>
          <t>Lejeu</t>
        </is>
      </c>
      <c r="M55" s="361" t="inlineStr">
        <is>
          <t>HOKKAIDO NATURAL BIO GROUP CO., LTD</t>
        </is>
      </c>
    </row>
    <row r="56">
      <c r="B56" s="361" t="inlineStr">
        <is>
          <t>《Lejeu》 LUMIELE LOTION</t>
        </is>
      </c>
      <c r="C56" s="361" t="inlineStr">
        <is>
          <t>Lejeu LUMIELE LOTION</t>
        </is>
      </c>
      <c r="D56" s="361" t="inlineStr">
        <is>
          <t>Освежающий лосьон Lejeu</t>
        </is>
      </c>
      <c r="E56" s="361" t="n">
        <v>24</v>
      </c>
      <c r="F56" s="361" t="n">
        <v>2825</v>
      </c>
      <c r="G56" s="361" t="n">
        <v>67800</v>
      </c>
      <c r="H56" s="361" t="n">
        <v>0.23</v>
      </c>
      <c r="I56" s="361" t="n">
        <v>5.52</v>
      </c>
      <c r="J56" s="361" t="inlineStr">
        <is>
          <t>LJ04</t>
        </is>
      </c>
      <c r="K56" s="361" t="inlineStr">
        <is>
          <t>ЕАЭС N RU Д-JP.РА02.В.77035/23 от 27.03.2023 действует до 26.03.2028</t>
        </is>
      </c>
      <c r="L56" s="361" t="n">
        <v/>
      </c>
      <c r="M56" s="361" t="inlineStr">
        <is>
          <t>HOKKAIDO NATURAL BIO GROUP CO., LTD</t>
        </is>
      </c>
    </row>
    <row r="57">
      <c r="A57" s="197" t="n"/>
      <c r="B57" s="328" t="n"/>
      <c r="C57" s="339" t="n"/>
      <c r="D57" s="176" t="inlineStr">
        <is>
          <t xml:space="preserve">   Sub Total ②</t>
        </is>
      </c>
      <c r="E57" s="232">
        <f>SUM(#REF!)</f>
        <v/>
      </c>
      <c r="F57" s="362" t="n"/>
      <c r="G57" s="363">
        <f>SUM(#REF!)</f>
        <v/>
      </c>
      <c r="H57" s="364" t="n"/>
      <c r="I57" s="370">
        <f>SUM(#REF!)</f>
        <v/>
      </c>
      <c r="J57" s="366" t="n"/>
    </row>
    <row r="58">
      <c r="D58" s="180" t="n"/>
      <c r="E58" s="247">
        <f>E14+'Invoice-1 '!E14</f>
        <v/>
      </c>
      <c r="F58" s="371" t="n"/>
      <c r="G58" s="371">
        <f>G14+'Invoice-1 '!G14</f>
        <v/>
      </c>
      <c r="H58" s="372" t="n"/>
      <c r="I58" s="366">
        <f>I14+'Invoice-1 '!I14</f>
        <v/>
      </c>
      <c r="J58" s="372" t="n"/>
    </row>
    <row r="59">
      <c r="E59" s="182" t="n"/>
      <c r="F59" s="373" t="n"/>
      <c r="G59" s="373" t="n"/>
    </row>
    <row r="60">
      <c r="J60" s="374" t="n"/>
    </row>
    <row r="61">
      <c r="H61" s="352" t="inlineStr">
        <is>
          <t>AFURA</t>
        </is>
      </c>
      <c r="I61" s="368">
        <f>SUM(#REF!)</f>
        <v/>
      </c>
      <c r="J61" s="374" t="n"/>
    </row>
    <row r="62">
      <c r="I62" s="368" t="n"/>
    </row>
    <row r="63">
      <c r="I63" s="367" t="n"/>
    </row>
    <row r="64">
      <c r="I64" s="369" t="n"/>
    </row>
  </sheetData>
  <autoFilter ref="A13:AJ15"/>
  <mergeCells count="2">
    <mergeCell ref="B57:C5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86"/>
  <sheetViews>
    <sheetView view="pageBreakPreview" zoomScale="85" zoomScaleNormal="100" zoomScaleSheetLayoutView="85" workbookViewId="0">
      <selection activeCell="A14" sqref="A14:XFD5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B14" s="361" t="inlineStr">
        <is>
          <t>Maiko Moisture Facial Mask Collagen</t>
        </is>
      </c>
      <c r="C14" s="361" t="inlineStr">
        <is>
          <t>AISHODO Maiko Moisture Facial Mask Collagen</t>
        </is>
      </c>
      <c r="D14" s="361" t="inlineStr">
        <is>
          <t>Увлажняющая маска для лица на основе коллагена «Майко» AISHODO</t>
        </is>
      </c>
      <c r="E14" s="361" t="n">
        <v>96</v>
      </c>
      <c r="F14" s="361" t="n">
        <v>800</v>
      </c>
      <c r="G14" s="361" t="n">
        <v>76800</v>
      </c>
      <c r="H14" s="361" t="n">
        <v>0.32</v>
      </c>
      <c r="I14" s="361" t="n">
        <v>30.72</v>
      </c>
      <c r="J14" s="361" t="inlineStr">
        <is>
          <t>AIM02</t>
        </is>
      </c>
      <c r="K14" s="361" t="inlineStr">
        <is>
          <t>ЕАЭС N RU Д-JP.РА04.В.65271/23 от 14.06.2023 действует до 13.06.2028</t>
        </is>
      </c>
      <c r="L14" s="361" t="n">
        <v/>
      </c>
      <c r="M14" s="361" t="inlineStr">
        <is>
          <t>Yunos Co., Ltd</t>
        </is>
      </c>
    </row>
    <row r="15" ht="27" customHeight="1" s="338" thickBot="1">
      <c r="B15" s="361" t="inlineStr">
        <is>
          <t>Maiko Moisture Facial Mask 3GF (Hexapeptide-33/Oligopeptide-34/Acetyl Decapeptide-3)</t>
        </is>
      </c>
      <c r="C15" s="361" t="inlineStr">
        <is>
          <t>AISHODO Maiko Moisture Facial Mask 3GF (Hexapeptide-33/Oligopeptide-34/Acetyl Decapeptide-3)</t>
        </is>
      </c>
      <c r="D15" s="361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E15" s="361" t="n">
        <v>96</v>
      </c>
      <c r="F15" s="361" t="n">
        <v>800</v>
      </c>
      <c r="G15" s="361" t="n">
        <v>76800</v>
      </c>
      <c r="H15" s="361" t="n">
        <v>0.32</v>
      </c>
      <c r="I15" s="361" t="n">
        <v>30.72</v>
      </c>
      <c r="J15" s="361" t="inlineStr">
        <is>
          <t>AIM01</t>
        </is>
      </c>
      <c r="K15" s="361" t="inlineStr">
        <is>
          <t>ЕАЭС N RU Д-JP.РА04.В.65271/23 от 14.06.2023 действует до 13.06.2028</t>
        </is>
      </c>
      <c r="L15" s="361" t="n">
        <v/>
      </c>
      <c r="M15" s="361" t="inlineStr">
        <is>
          <t>Yunos Co., Ltd</t>
        </is>
      </c>
    </row>
    <row r="16" ht="18.75" customHeight="1" s="338">
      <c r="B16" s="361" t="inlineStr">
        <is>
          <t xml:space="preserve">AISHODO Japanese barley grass green juice. </t>
        </is>
      </c>
      <c r="C16" s="361" t="inlineStr">
        <is>
          <t>AISHODO Japanese barley grass green juice</t>
        </is>
      </c>
      <c r="D16" s="361" t="inlineStr">
        <is>
          <t>Смесь сухая для приготовления безалкогольного напитка Аодзиру из ростков ячменя и пшеницы</t>
        </is>
      </c>
      <c r="E16" s="361" t="n">
        <v>88</v>
      </c>
      <c r="F16" s="361" t="n">
        <v>565</v>
      </c>
      <c r="G16" s="361" t="n">
        <v>49720</v>
      </c>
      <c r="H16" s="361" t="n">
        <v>0.234</v>
      </c>
      <c r="I16" s="361" t="n">
        <v>20.592</v>
      </c>
      <c r="J16" s="361" t="inlineStr">
        <is>
          <t>AIG07</t>
        </is>
      </c>
      <c r="K16" s="361" t="inlineStr">
        <is>
          <t xml:space="preserve">ЕАЭС N RU Д-JP.РА04.В.12285/24  от 06.05.2024  действует до 05.05.2029 </t>
        </is>
      </c>
      <c r="L16" s="361" t="inlineStr">
        <is>
          <t>AISHODO</t>
        </is>
      </c>
      <c r="M16" s="361" t="inlineStr">
        <is>
          <t>Aishodo Co.,Ltd</t>
        </is>
      </c>
    </row>
    <row r="17" ht="23.25" customHeight="1" s="338">
      <c r="B17" s="361" t="inlineStr">
        <is>
          <t>《MEDION》Mediplorer CO2 gel mask
premium (6 times)</t>
        </is>
      </c>
      <c r="C17" s="361" t="inlineStr">
        <is>
          <t>Mediplorer CO2 gel mask premium</t>
        </is>
      </c>
      <c r="D17" s="361" t="inlineStr">
        <is>
          <t>Премиальная гелевая маска СО2 для лица Mediplorer</t>
        </is>
      </c>
      <c r="E17" s="361" t="n">
        <v>24</v>
      </c>
      <c r="F17" s="361" t="n">
        <v>5882</v>
      </c>
      <c r="G17" s="361" t="n">
        <v>141168</v>
      </c>
      <c r="H17" s="361" t="n">
        <v>0.236</v>
      </c>
      <c r="I17" s="361" t="n">
        <v>5.664</v>
      </c>
      <c r="J17" s="361" t="inlineStr">
        <is>
          <t>MEDI03</t>
        </is>
      </c>
      <c r="K17" s="361" t="inlineStr">
        <is>
          <t>ЕАЭС N RU Д-JP.РА04.В.65636/23 от 14.06.2023 действует до 13.06.2028</t>
        </is>
      </c>
      <c r="L17" s="361" t="inlineStr">
        <is>
          <t>MEDION</t>
        </is>
      </c>
      <c r="M17" s="361" t="inlineStr">
        <is>
          <t>Medion Research Laboratories Inc.</t>
        </is>
      </c>
    </row>
    <row r="18">
      <c r="B18" s="361" t="inlineStr">
        <is>
          <t>《MEDION》Mediplorer Radiance Lift lotion
(120mL)</t>
        </is>
      </c>
      <c r="C18" s="361" t="inlineStr">
        <is>
          <t>Mediplorer Radiance Lift lotion</t>
        </is>
      </c>
      <c r="D18" s="361" t="inlineStr">
        <is>
          <t>Лифтинговый лосьон для лица «Сияние» Mediplorer</t>
        </is>
      </c>
      <c r="E18" s="361" t="n">
        <v>24</v>
      </c>
      <c r="F18" s="361" t="n">
        <v>5294</v>
      </c>
      <c r="G18" s="361" t="n">
        <v>127056</v>
      </c>
      <c r="H18" s="361" t="n">
        <v>0.268</v>
      </c>
      <c r="I18" s="361" t="n">
        <v>6.432</v>
      </c>
      <c r="J18" s="361" t="inlineStr">
        <is>
          <t>MEDI04</t>
        </is>
      </c>
      <c r="K18" s="361" t="inlineStr">
        <is>
          <t>ЕАЭС N RU Д-JP.РА04.В.65654/23 от 14.06.2023 действует до 13.06.2028</t>
        </is>
      </c>
      <c r="L18" s="361" t="inlineStr">
        <is>
          <t>Mediplorer</t>
        </is>
      </c>
      <c r="M18" s="361" t="inlineStr">
        <is>
          <t>Medion Research Laboratories Inc.</t>
        </is>
      </c>
    </row>
    <row r="19">
      <c r="B19" s="361" t="inlineStr">
        <is>
          <t>Mediplorer Cleansing balm mini 4g sample</t>
        </is>
      </c>
      <c r="C19" s="361" t="n">
        <v/>
      </c>
      <c r="D19" s="361" t="n">
        <v/>
      </c>
      <c r="E19" s="361" t="n">
        <v>100</v>
      </c>
      <c r="F19" s="361" t="n">
        <v>140</v>
      </c>
      <c r="G19" s="361" t="n">
        <v>14000</v>
      </c>
      <c r="H19" s="361" t="n">
        <v/>
      </c>
      <c r="I19" s="361" t="n">
        <v>0</v>
      </c>
      <c r="J19" s="361" t="n">
        <v/>
      </c>
      <c r="K19" s="361" t="inlineStr">
        <is>
          <t>ЕАЭС N RU Д-JP.РА04.В.65633/23 от 14.06.2023 действует до 13.06.2028</t>
        </is>
      </c>
      <c r="L19" s="361" t="n">
        <v>0</v>
      </c>
      <c r="M19" s="361" t="inlineStr">
        <is>
          <t>Medion Research Laboratories Inc.</t>
        </is>
      </c>
    </row>
    <row r="20">
      <c r="B20" s="361" t="inlineStr">
        <is>
          <t>Gauze 200papers
(for CO2 gel mask professional,12.5cm x 12.5cm)</t>
        </is>
      </c>
      <c r="C20" s="361" t="n">
        <v/>
      </c>
      <c r="D20" s="361" t="n">
        <v/>
      </c>
      <c r="E20" s="361" t="n">
        <v>12</v>
      </c>
      <c r="F20" s="361" t="n">
        <v>940</v>
      </c>
      <c r="G20" s="361" t="n">
        <v>11280</v>
      </c>
      <c r="H20" s="361" t="n">
        <v/>
      </c>
      <c r="I20" s="361" t="n">
        <v>0</v>
      </c>
      <c r="J20" s="361" t="n">
        <v/>
      </c>
      <c r="K20" s="361" t="n">
        <v/>
      </c>
      <c r="L20" s="361" t="n">
        <v/>
      </c>
      <c r="M20" s="361" t="n">
        <v/>
      </c>
    </row>
    <row r="21">
      <c r="B21" s="361" t="inlineStr">
        <is>
          <t>cup and spatula sets (6 pairs)</t>
        </is>
      </c>
      <c r="C21" s="361" t="n">
        <v/>
      </c>
      <c r="D21" s="361" t="n">
        <v/>
      </c>
      <c r="E21" s="361" t="n">
        <v>12</v>
      </c>
      <c r="F21" s="361" t="n">
        <v>230</v>
      </c>
      <c r="G21" s="361" t="n">
        <v>2760</v>
      </c>
      <c r="H21" s="361" t="n">
        <v/>
      </c>
      <c r="I21" s="361" t="n">
        <v>0</v>
      </c>
      <c r="J21" s="361" t="n">
        <v/>
      </c>
      <c r="K21" s="361" t="n">
        <v/>
      </c>
      <c r="L21" s="361" t="n">
        <v/>
      </c>
      <c r="M21" s="361" t="n">
        <v/>
      </c>
    </row>
    <row r="22">
      <c r="B22" s="361" t="inlineStr">
        <is>
          <t>《McCoy PRO》NON F SKINCARE LOTION 500ml for professional use</t>
        </is>
      </c>
      <c r="C22" s="361" t="inlineStr">
        <is>
          <t>NON F SKINCARE LOTION 500ml</t>
        </is>
      </c>
      <c r="D22" s="361" t="inlineStr">
        <is>
          <t>Лифтинговый лосьон NON F</t>
        </is>
      </c>
      <c r="E22" s="361" t="n">
        <v>6</v>
      </c>
      <c r="F22" s="361" t="n">
        <v>3912</v>
      </c>
      <c r="G22" s="361" t="n">
        <v>23472</v>
      </c>
      <c r="H22" s="361" t="n">
        <v>0.5659999999999999</v>
      </c>
      <c r="I22" s="361" t="n">
        <v>3.396</v>
      </c>
      <c r="J22" s="361" t="inlineStr">
        <is>
          <t>MC35P</t>
        </is>
      </c>
      <c r="K22" s="361" t="inlineStr">
        <is>
          <t>ВП RU Д-JP.РА01.А.65808/25 от 30.07.2025 действует до 29.01.2026</t>
        </is>
      </c>
      <c r="L22" s="361" t="inlineStr">
        <is>
          <t>McCoy</t>
        </is>
      </c>
      <c r="M22" s="361" t="inlineStr">
        <is>
          <t>McCoy Co., Ltd.</t>
        </is>
      </c>
    </row>
    <row r="23">
      <c r="B23" s="361" t="inlineStr">
        <is>
          <t>《McCoy PRO》NON F SKINCARE SERUM 100ml for professional use</t>
        </is>
      </c>
      <c r="C23" s="361" t="inlineStr">
        <is>
          <t>NON F SKINCARE SERUM 100ml</t>
        </is>
      </c>
      <c r="D23" s="361" t="inlineStr">
        <is>
          <t>Лифтинговая сыворотка NON F</t>
        </is>
      </c>
      <c r="E23" s="361" t="n">
        <v>6</v>
      </c>
      <c r="F23" s="361" t="n">
        <v>8235</v>
      </c>
      <c r="G23" s="361" t="n">
        <v>49410</v>
      </c>
      <c r="H23" s="361" t="n">
        <v>0.149</v>
      </c>
      <c r="I23" s="361" t="n">
        <v>0.894</v>
      </c>
      <c r="J23" s="361" t="inlineStr">
        <is>
          <t>MC36P</t>
        </is>
      </c>
      <c r="K23" s="361" t="inlineStr">
        <is>
          <t>ВП RU Д-JP.РА01.А.65740/25 от 29.07.2025 действует до 28.01.2026</t>
        </is>
      </c>
      <c r="L23" s="361" t="inlineStr">
        <is>
          <t>McCoy</t>
        </is>
      </c>
      <c r="M23" s="361" t="inlineStr">
        <is>
          <t>McCoy Co., Ltd.</t>
        </is>
      </c>
    </row>
    <row r="24">
      <c r="B24" s="361" t="inlineStr">
        <is>
          <t>《McCoy PRO》NON F SKINCARE EMULSION 200ml for professional use</t>
        </is>
      </c>
      <c r="C24" s="361" t="inlineStr">
        <is>
          <t>NON F SKINCARE EMULSION 200ml</t>
        </is>
      </c>
      <c r="D24" s="361" t="inlineStr">
        <is>
          <t>Лифтинговая эмульсия NON F</t>
        </is>
      </c>
      <c r="E24" s="361" t="n">
        <v>6</v>
      </c>
      <c r="F24" s="361" t="n">
        <v>3912</v>
      </c>
      <c r="G24" s="361" t="n">
        <v>23472</v>
      </c>
      <c r="H24" s="361" t="n">
        <v>0.252</v>
      </c>
      <c r="I24" s="361" t="n">
        <v>1.512</v>
      </c>
      <c r="J24" s="361" t="inlineStr">
        <is>
          <t>MC37P</t>
        </is>
      </c>
      <c r="K24" s="361" t="inlineStr">
        <is>
          <t>ВП RU Д-JP.РА01.А.65805/25 от 30.07.2025 действует до 29.01.2026</t>
        </is>
      </c>
      <c r="L24" s="361" t="inlineStr">
        <is>
          <t>McCoy</t>
        </is>
      </c>
      <c r="M24" s="361" t="inlineStr">
        <is>
          <t>McCoy Co., Ltd.</t>
        </is>
      </c>
    </row>
    <row r="25">
      <c r="B25" s="361" t="inlineStr">
        <is>
          <t>《McCoy》NON F SKINCARE CLEANSING 200g</t>
        </is>
      </c>
      <c r="C25" s="361" t="inlineStr">
        <is>
          <t>NON F SKINCARE CLEANSING 200g</t>
        </is>
      </c>
      <c r="D25" s="361" t="inlineStr">
        <is>
          <t>Демакияжный лифтинговый гельдля лица  NON F</t>
        </is>
      </c>
      <c r="E25" s="361" t="n">
        <v>30</v>
      </c>
      <c r="F25" s="361" t="n">
        <v>2059</v>
      </c>
      <c r="G25" s="361" t="n">
        <v>61770</v>
      </c>
      <c r="H25" s="361" t="n">
        <v>0.228</v>
      </c>
      <c r="I25" s="361" t="n">
        <v>6.84</v>
      </c>
      <c r="J25" s="361" t="inlineStr">
        <is>
          <t>MC38</t>
        </is>
      </c>
      <c r="K25" s="361" t="inlineStr">
        <is>
          <t>N ВП RU Д-JP.РА01.А.65748/25 от 29.07.2025 действует до 28.01.2026</t>
        </is>
      </c>
      <c r="L25" s="361" t="inlineStr">
        <is>
          <t>McCoy</t>
        </is>
      </c>
      <c r="M25" s="361" t="inlineStr">
        <is>
          <t>McCoy Co., Ltd.</t>
        </is>
      </c>
    </row>
    <row r="26">
      <c r="B26" s="361" t="inlineStr">
        <is>
          <t>《McCoy》NON F SKINCARE WASH 150g</t>
        </is>
      </c>
      <c r="C26" s="361" t="inlineStr">
        <is>
          <t>NON F SKINCARE WASH 150g</t>
        </is>
      </c>
      <c r="D26" s="361" t="inlineStr">
        <is>
          <t>Лифтинговая пенка для умывания NON F</t>
        </is>
      </c>
      <c r="E26" s="361" t="n">
        <v>30</v>
      </c>
      <c r="F26" s="361" t="n">
        <v>2059</v>
      </c>
      <c r="G26" s="361" t="n">
        <v>61770</v>
      </c>
      <c r="H26" s="361" t="n">
        <v>0.168</v>
      </c>
      <c r="I26" s="361" t="n">
        <v>5.04</v>
      </c>
      <c r="J26" s="361" t="inlineStr">
        <is>
          <t>MC39</t>
        </is>
      </c>
      <c r="K26" s="361" t="inlineStr">
        <is>
          <t>ВП RU Д-JP.РА01.А.65743/25 от 29.07.2025 действует до 28.01.2026</t>
        </is>
      </c>
      <c r="L26" s="361" t="inlineStr">
        <is>
          <t>McCoy</t>
        </is>
      </c>
      <c r="M26" s="361" t="inlineStr">
        <is>
          <t>McCoy Co., Ltd.</t>
        </is>
      </c>
    </row>
    <row r="27">
      <c r="B27" s="361" t="inlineStr">
        <is>
          <t>《McCoy》NON F SKINCARE LOTION 120ml</t>
        </is>
      </c>
      <c r="C27" s="361" t="inlineStr">
        <is>
          <t>NON F SKINCARE LOTION 120ml</t>
        </is>
      </c>
      <c r="D27" s="361" t="inlineStr">
        <is>
          <t>Лифтинговый лосьон NON F</t>
        </is>
      </c>
      <c r="E27" s="361" t="n">
        <v>30</v>
      </c>
      <c r="F27" s="361" t="n">
        <v>2882</v>
      </c>
      <c r="G27" s="361" t="n">
        <v>86460</v>
      </c>
      <c r="H27" s="361" t="n">
        <v>0.178</v>
      </c>
      <c r="I27" s="361" t="n">
        <v>5.34</v>
      </c>
      <c r="J27" s="361" t="inlineStr">
        <is>
          <t>MC35-120</t>
        </is>
      </c>
      <c r="K27" s="361" t="inlineStr">
        <is>
          <t>ВП RU Д-JP.РА01.А.65808/25 от 30.07.2025 действует до 29.01.2026</t>
        </is>
      </c>
      <c r="L27" s="361" t="inlineStr">
        <is>
          <t>McCoy</t>
        </is>
      </c>
      <c r="M27" s="361" t="inlineStr">
        <is>
          <t>McCoy Co., Ltd.</t>
        </is>
      </c>
    </row>
    <row r="28">
      <c r="B28" s="361" t="inlineStr">
        <is>
          <t>《McCoy》NON F SKINCARE SERUM 30ml</t>
        </is>
      </c>
      <c r="C28" s="361" t="inlineStr">
        <is>
          <t>NON F SKINCARE SERUM 30ml</t>
        </is>
      </c>
      <c r="D28" s="361" t="inlineStr">
        <is>
          <t>Лифтинговая сыворотка NON F</t>
        </is>
      </c>
      <c r="E28" s="361" t="n">
        <v>30</v>
      </c>
      <c r="F28" s="361" t="n">
        <v>4941</v>
      </c>
      <c r="G28" s="361" t="n">
        <v>148230</v>
      </c>
      <c r="H28" s="361" t="n">
        <v>0.068</v>
      </c>
      <c r="I28" s="361" t="n">
        <v>2.04</v>
      </c>
      <c r="J28" s="361" t="inlineStr">
        <is>
          <t>MC36</t>
        </is>
      </c>
      <c r="K28" s="361" t="inlineStr">
        <is>
          <t>ВП RU Д-JP.РА01.А.65740/25 от 29.07.2025 действует до 28.01.2026</t>
        </is>
      </c>
      <c r="L28" s="361" t="inlineStr">
        <is>
          <t>McCoy</t>
        </is>
      </c>
      <c r="M28" s="361" t="inlineStr">
        <is>
          <t>McCoy Co., Ltd.</t>
        </is>
      </c>
    </row>
    <row r="29">
      <c r="B29" s="361" t="inlineStr">
        <is>
          <t>《McCoy》NON F SKINCARE EMULSION 100ml</t>
        </is>
      </c>
      <c r="C29" s="361" t="inlineStr">
        <is>
          <t xml:space="preserve">NON F SKINCARE EMULSION 100ml </t>
        </is>
      </c>
      <c r="D29" s="361" t="inlineStr">
        <is>
          <t>Лифтинговая эмульсия NON F</t>
        </is>
      </c>
      <c r="E29" s="361" t="n">
        <v>30</v>
      </c>
      <c r="F29" s="361" t="n">
        <v>3294</v>
      </c>
      <c r="G29" s="361" t="n">
        <v>98820</v>
      </c>
      <c r="H29" s="361" t="n">
        <v>0.146</v>
      </c>
      <c r="I29" s="361" t="n">
        <v>4.38</v>
      </c>
      <c r="J29" s="361" t="inlineStr">
        <is>
          <t>MC41</t>
        </is>
      </c>
      <c r="K29" s="361" t="inlineStr">
        <is>
          <t>ВП RU Д-JP.РА01.А.65805/25 от 30.07.2025 действует до 29.01.2026</t>
        </is>
      </c>
      <c r="L29" s="361" t="inlineStr">
        <is>
          <t>McCoy</t>
        </is>
      </c>
      <c r="M29" s="361" t="inlineStr">
        <is>
          <t>McCoy Co., Ltd.</t>
        </is>
      </c>
    </row>
    <row r="30">
      <c r="B30" s="361" t="inlineStr">
        <is>
          <t>《McCoy PRO》McCELLRIE CLEANSING GEL 500g</t>
        </is>
      </c>
      <c r="C30" s="361" t="inlineStr">
        <is>
          <t>McCoy McCELLRIE CLEANSING GEL</t>
        </is>
      </c>
      <c r="D30" s="361" t="inlineStr">
        <is>
          <t>Демакияжный гель МакСелри</t>
        </is>
      </c>
      <c r="E30" s="361" t="n">
        <v>6</v>
      </c>
      <c r="F30" s="361" t="n">
        <v>5491</v>
      </c>
      <c r="G30" s="361" t="n">
        <v>32946</v>
      </c>
      <c r="H30" s="361" t="n">
        <v>0.579</v>
      </c>
      <c r="I30" s="361" t="n">
        <v>3.474</v>
      </c>
      <c r="J30" s="361" t="inlineStr">
        <is>
          <t>MC01P</t>
        </is>
      </c>
      <c r="K30" s="361" t="inlineStr">
        <is>
          <t>ЕАЭС N RU Д-JP.РА04.В.61476/23 от 13.06.2023 действует до 12.06.2028</t>
        </is>
      </c>
      <c r="L30" s="361" t="n">
        <v/>
      </c>
      <c r="M30" s="361" t="inlineStr">
        <is>
          <t>McCoy Co., Ltd.</t>
        </is>
      </c>
    </row>
    <row r="31">
      <c r="B31" s="361" t="inlineStr">
        <is>
          <t>《McCoy PRO》McCELLRIE MASK 30pcs</t>
        </is>
      </c>
      <c r="C31" s="361" t="inlineStr">
        <is>
          <t>McCoy McCELLRIE MASK</t>
        </is>
      </c>
      <c r="D31" s="361" t="inlineStr">
        <is>
          <t>Маска для лица на основе биоцеллюлозы МакСелри</t>
        </is>
      </c>
      <c r="E31" s="361" t="n">
        <v>4</v>
      </c>
      <c r="F31" s="361" t="n">
        <v>19608</v>
      </c>
      <c r="G31" s="361" t="n">
        <v>78432</v>
      </c>
      <c r="H31" s="361" t="n">
        <v>1.508</v>
      </c>
      <c r="I31" s="361" t="n">
        <v>6.032</v>
      </c>
      <c r="J31" s="361" t="inlineStr">
        <is>
          <t>MC06P</t>
        </is>
      </c>
      <c r="K31" s="361" t="inlineStr">
        <is>
          <t>ЕАЭС N RU Д-JP.РА05.В.67147/23 от 20.07.2023 действует до 19.07.2028</t>
        </is>
      </c>
      <c r="L31" s="361" t="inlineStr">
        <is>
          <t>McCoy</t>
        </is>
      </c>
      <c r="M31" s="361" t="inlineStr">
        <is>
          <t>McCoy Co., Ltd.</t>
        </is>
      </c>
    </row>
    <row r="32">
      <c r="B32" s="361" t="inlineStr">
        <is>
          <t>《McCoy PRO》McCELLRIE MASSAGE CREAM 500g</t>
        </is>
      </c>
      <c r="C32" s="361" t="inlineStr">
        <is>
          <t>McCoy McCELLRIE MASSAGE CREAM</t>
        </is>
      </c>
      <c r="D32" s="361" t="inlineStr">
        <is>
          <t>Массажный крем для лица МакСелри</t>
        </is>
      </c>
      <c r="E32" s="361" t="n">
        <v>24</v>
      </c>
      <c r="F32" s="361" t="n">
        <v>4706</v>
      </c>
      <c r="G32" s="361" t="n">
        <v>112944</v>
      </c>
      <c r="H32" s="361" t="n">
        <v>0.595</v>
      </c>
      <c r="I32" s="361" t="n">
        <v>14.28</v>
      </c>
      <c r="J32" s="361" t="inlineStr">
        <is>
          <t>MC11P</t>
        </is>
      </c>
      <c r="K32" s="361" t="inlineStr">
        <is>
          <t>ЕАЭС N RU Д-JP.РА04.В.61629/23 от 13.06.2023 действует до 12.06.2028</t>
        </is>
      </c>
      <c r="L32" s="361" t="inlineStr">
        <is>
          <t>McCoy</t>
        </is>
      </c>
      <c r="M32" s="361" t="inlineStr">
        <is>
          <t>McCoy Co., Ltd.</t>
        </is>
      </c>
    </row>
    <row r="33">
      <c r="B33" s="361" t="inlineStr">
        <is>
          <t>《McCoy》McCELLRIE SERUM 30ml</t>
        </is>
      </c>
      <c r="C33" s="361" t="inlineStr">
        <is>
          <t>McCoy McCELLRIE SERUM</t>
        </is>
      </c>
      <c r="D33" s="361" t="inlineStr">
        <is>
          <t>Сыворотка для лица МакСелри</t>
        </is>
      </c>
      <c r="E33" s="361" t="n">
        <v>36</v>
      </c>
      <c r="F33" s="361" t="n">
        <v>6588</v>
      </c>
      <c r="G33" s="361" t="n">
        <v>237168</v>
      </c>
      <c r="H33" s="361" t="n">
        <v>0.129</v>
      </c>
      <c r="I33" s="361" t="n">
        <v>4.644</v>
      </c>
      <c r="J33" s="361" t="inlineStr">
        <is>
          <t>MC04</t>
        </is>
      </c>
      <c r="K33" s="361" t="inlineStr">
        <is>
          <t>ЕАЭС N RU Д-JP.РА04.В.68107/23 от 15.06.2023 действует до 14.06.2028</t>
        </is>
      </c>
      <c r="L33" s="361" t="inlineStr">
        <is>
          <t>McCoy</t>
        </is>
      </c>
      <c r="M33" s="361" t="inlineStr">
        <is>
          <t>McCoy Co., Ltd.</t>
        </is>
      </c>
    </row>
    <row r="34">
      <c r="B34" s="361" t="inlineStr">
        <is>
          <t>《McCoy》McCELLRIE ESSENCE CREAM 30g</t>
        </is>
      </c>
      <c r="C34" s="361" t="inlineStr">
        <is>
          <t>McCoy McCELLRIE ESSENCE CREAM</t>
        </is>
      </c>
      <c r="D34" s="361" t="inlineStr">
        <is>
          <t>Эссенция-крем для лица МакСелри</t>
        </is>
      </c>
      <c r="E34" s="361" t="n">
        <v>36</v>
      </c>
      <c r="F34" s="361" t="n">
        <v>4706</v>
      </c>
      <c r="G34" s="361" t="n">
        <v>169416</v>
      </c>
      <c r="H34" s="361" t="n">
        <v>0.126</v>
      </c>
      <c r="I34" s="361" t="n">
        <v>4.536</v>
      </c>
      <c r="J34" s="361" t="inlineStr">
        <is>
          <t>MC05</t>
        </is>
      </c>
      <c r="K34" s="361" t="inlineStr">
        <is>
          <t>ЕАЭС N RU Д-JP.РА04.В.61617/23 от 13.06.2023 действует до 12.06.2028</t>
        </is>
      </c>
      <c r="L34" s="361" t="n">
        <v/>
      </c>
      <c r="M34" s="361" t="inlineStr">
        <is>
          <t>McCoy Co., Ltd.</t>
        </is>
      </c>
    </row>
    <row r="35">
      <c r="B35" s="361" t="inlineStr">
        <is>
          <t>《McCoy》McCELLRIE MASK 4pcs</t>
        </is>
      </c>
      <c r="C35" s="361" t="inlineStr">
        <is>
          <t>McCoy McCELLRIE MASK</t>
        </is>
      </c>
      <c r="D35" s="361" t="inlineStr">
        <is>
          <t>Маска для лица на основе биоцеллюлозы МакСелри</t>
        </is>
      </c>
      <c r="E35" s="361" t="n">
        <v>96</v>
      </c>
      <c r="F35" s="361" t="n">
        <v>3765</v>
      </c>
      <c r="G35" s="361" t="n">
        <v>361440</v>
      </c>
      <c r="H35" s="361" t="n">
        <v>0.236</v>
      </c>
      <c r="I35" s="361" t="n">
        <v>22.656</v>
      </c>
      <c r="J35" s="361" t="inlineStr">
        <is>
          <t>MC06</t>
        </is>
      </c>
      <c r="K35" s="361" t="inlineStr">
        <is>
          <t>ЕАЭС N RU Д-JP.РА04.В.61489/23 от 13.06.2023 действует до 12.06.2028</t>
        </is>
      </c>
      <c r="L35" s="361" t="inlineStr">
        <is>
          <t>McCoy</t>
        </is>
      </c>
      <c r="M35" s="361" t="inlineStr">
        <is>
          <t>McCoy Co., Ltd.</t>
        </is>
      </c>
    </row>
    <row r="36">
      <c r="B36" s="361" t="inlineStr">
        <is>
          <t>《McCoy》McCELLRIE Pique 30g</t>
        </is>
      </c>
      <c r="C36" s="361" t="inlineStr">
        <is>
          <t>«McCoy» McCELLRIE PIQUE</t>
        </is>
      </c>
      <c r="D36" s="361" t="inlineStr">
        <is>
          <t>Лифтинговая омолаживающая эссенция для лица на основе спикулы МакСелри</t>
        </is>
      </c>
      <c r="E36" s="361" t="n">
        <v>24</v>
      </c>
      <c r="F36" s="361" t="n">
        <v>5647</v>
      </c>
      <c r="G36" s="361" t="n">
        <v>135528</v>
      </c>
      <c r="H36" s="361" t="n">
        <v>0.128</v>
      </c>
      <c r="I36" s="361" t="n">
        <v>3.072</v>
      </c>
      <c r="J36" s="361" t="inlineStr">
        <is>
          <t>MC09</t>
        </is>
      </c>
      <c r="K36" s="361" t="inlineStr">
        <is>
          <t>ЕАЭС N RU Д-JP.РА04.В.61660/23 от 13.06.2023 действует до 12.06.2028</t>
        </is>
      </c>
      <c r="L36" s="361" t="inlineStr">
        <is>
          <t>McCoy</t>
        </is>
      </c>
      <c r="M36" s="361" t="inlineStr">
        <is>
          <t>McCoy Co., Ltd.</t>
        </is>
      </c>
    </row>
    <row r="37">
      <c r="B37" s="361" t="inlineStr">
        <is>
          <t>《McCoy》McCELLRIE Tightening Cream 50g</t>
        </is>
      </c>
      <c r="C37" s="361" t="inlineStr">
        <is>
          <t xml:space="preserve">«McCoy» McCELLRIE Tightening Cream </t>
        </is>
      </c>
      <c r="D37" s="361" t="inlineStr">
        <is>
          <t>Лифтинговый крем для лица МакСелри МакКой</t>
        </is>
      </c>
      <c r="E37" s="361" t="n">
        <v>36</v>
      </c>
      <c r="F37" s="361" t="n">
        <v>6588</v>
      </c>
      <c r="G37" s="361" t="n">
        <v>237168</v>
      </c>
      <c r="H37" s="361" t="n">
        <v>0.159</v>
      </c>
      <c r="I37" s="361" t="n">
        <v>5.724</v>
      </c>
      <c r="J37" s="361" t="inlineStr">
        <is>
          <t>MC10</t>
        </is>
      </c>
      <c r="K37" s="361" t="inlineStr">
        <is>
          <t>ЕАЭС N RU Д-JP.РА04.В.61482/23 от 13.06.2023 действует до 12.06.2028</t>
        </is>
      </c>
      <c r="L37" s="361" t="inlineStr">
        <is>
          <t>McCoy</t>
        </is>
      </c>
      <c r="M37" s="361" t="inlineStr">
        <is>
          <t>McCoy Co., Ltd.</t>
        </is>
      </c>
    </row>
    <row r="38">
      <c r="B38" s="361" t="inlineStr">
        <is>
          <t>《McCoy》Dolcet Bodymake Gel 60g</t>
        </is>
      </c>
      <c r="C38" s="361" t="inlineStr">
        <is>
          <t>McCoy Dolcet Bodymake Gel</t>
        </is>
      </c>
      <c r="D38" s="361" t="inlineStr">
        <is>
          <t>Гель для улучшения упругости кожи груди Дольсет МакКой</t>
        </is>
      </c>
      <c r="E38" s="361" t="n">
        <v>36</v>
      </c>
      <c r="F38" s="361" t="n">
        <v>3765</v>
      </c>
      <c r="G38" s="361" t="n">
        <v>135540</v>
      </c>
      <c r="H38" s="361" t="n">
        <v>0.227</v>
      </c>
      <c r="I38" s="361" t="n">
        <v>8.172000000000001</v>
      </c>
      <c r="J38" s="361" t="inlineStr">
        <is>
          <t>MC14</t>
        </is>
      </c>
      <c r="K38" s="361" t="inlineStr">
        <is>
          <t>ЕАЭС N RU Д-JP.РА04.В.58512/23 от 09.06.2023 действует до 08.06.2028</t>
        </is>
      </c>
      <c r="L38" s="361" t="inlineStr">
        <is>
          <t>McCoy</t>
        </is>
      </c>
      <c r="M38" s="361" t="inlineStr">
        <is>
          <t>McCoy Co., Ltd</t>
        </is>
      </c>
    </row>
    <row r="39">
      <c r="B39" s="361" t="inlineStr">
        <is>
          <t>《McCoy》ENEW Superzyme Plus 4 720ml</t>
        </is>
      </c>
      <c r="C39" s="361" t="inlineStr">
        <is>
          <t>«МсСоу» ENEW Superzyme Plus 4</t>
        </is>
      </c>
      <c r="D39" s="361" t="inlineStr">
        <is>
          <t>Напиток на основе суперэнзимов Плюс 4 МакКой</t>
        </is>
      </c>
      <c r="E39" s="361" t="n">
        <v>120</v>
      </c>
      <c r="F39" s="361" t="n">
        <v>3912</v>
      </c>
      <c r="G39" s="361" t="n">
        <v>469440</v>
      </c>
      <c r="H39" s="361" t="n">
        <v>1.225</v>
      </c>
      <c r="I39" s="361" t="n">
        <v>147</v>
      </c>
      <c r="J39" s="361" t="inlineStr">
        <is>
          <t>MC17</t>
        </is>
      </c>
      <c r="K39" s="361" t="inlineStr">
        <is>
          <t>ЕАЭС N RU Д-JP.РА05.В.45875/23 от 13.07.2023 действует до 12.07.2028</t>
        </is>
      </c>
      <c r="L39" s="361" t="inlineStr">
        <is>
          <t>McCoy</t>
        </is>
      </c>
      <c r="M39" s="361" t="inlineStr">
        <is>
          <t>McCoy Co., Ltd.</t>
        </is>
      </c>
    </row>
    <row r="40">
      <c r="B40" s="361" t="inlineStr">
        <is>
          <t>《McCoy》Top skin Refill 300ml</t>
        </is>
      </c>
      <c r="C40" s="361" t="inlineStr">
        <is>
          <t xml:space="preserve">McCoy Top skin </t>
        </is>
      </c>
      <c r="D40" s="361" t="inlineStr">
        <is>
          <t xml:space="preserve">Многофункциональная вода на основе отрицательно заряженных ионов Топ Скин МакКой.  </t>
        </is>
      </c>
      <c r="E40" s="361" t="n">
        <v>20</v>
      </c>
      <c r="F40" s="361" t="n">
        <v>3671</v>
      </c>
      <c r="G40" s="361" t="n">
        <v>73420</v>
      </c>
      <c r="H40" s="361" t="n">
        <v>0.343</v>
      </c>
      <c r="I40" s="361" t="n">
        <v>6.86</v>
      </c>
      <c r="J40" s="361" t="inlineStr">
        <is>
          <t>MC21</t>
        </is>
      </c>
      <c r="K40" s="361" t="inlineStr">
        <is>
          <t>ЕАЭС N RU Д-JP.РА04.В.61646/23 от 13.06.2023 действует до 12.06.2028</t>
        </is>
      </c>
      <c r="L40" s="361" t="inlineStr">
        <is>
          <t>McCoy</t>
        </is>
      </c>
      <c r="M40" s="361" t="inlineStr">
        <is>
          <t>McCoy Co., Ltd.</t>
        </is>
      </c>
    </row>
    <row r="41">
      <c r="B41" s="361" t="inlineStr">
        <is>
          <t>《McCoy》Spray head made for Top skin</t>
        </is>
      </c>
      <c r="C41" s="361" t="inlineStr">
        <is>
          <t>«McCoy» Spray head made for Top skin</t>
        </is>
      </c>
      <c r="D41" s="361" t="inlineStr">
        <is>
          <t xml:space="preserve">Насадка-распылитель для лосьона Top Skin. </t>
        </is>
      </c>
      <c r="E41" s="361" t="n">
        <v>10</v>
      </c>
      <c r="F41" s="361" t="n">
        <v>1176</v>
      </c>
      <c r="G41" s="361" t="n">
        <v>11760</v>
      </c>
      <c r="H41" s="361" t="n">
        <v>0.115</v>
      </c>
      <c r="I41" s="361" t="n">
        <v>1.15</v>
      </c>
      <c r="J41" s="361" t="inlineStr">
        <is>
          <t>MC22</t>
        </is>
      </c>
      <c r="K41" s="361" t="inlineStr">
        <is>
          <t>ЕАЭС N RU Д-JP.РА05.В.45876/23 от 13.07.2023 действует до 12.07.2028</t>
        </is>
      </c>
      <c r="L41" s="361" t="inlineStr">
        <is>
          <t>McCoy</t>
        </is>
      </c>
      <c r="M41" s="361" t="inlineStr">
        <is>
          <t>McCoy Co., Ltd.</t>
        </is>
      </c>
    </row>
    <row r="42">
      <c r="B42" s="361" t="inlineStr">
        <is>
          <t>《Luxces》Res-Q Precious Liquid</t>
        </is>
      </c>
      <c r="C42" s="361" t="inlineStr">
        <is>
          <t xml:space="preserve">LUXCES Res-Q Precious Liquid. </t>
        </is>
      </c>
      <c r="D42" s="361" t="inlineStr">
        <is>
          <t xml:space="preserve">Концентрат на основе 29 минералов «Драгоценный эликсир» </t>
        </is>
      </c>
      <c r="E42" s="361" t="n">
        <v>120</v>
      </c>
      <c r="F42" s="361" t="n">
        <v>4000</v>
      </c>
      <c r="G42" s="361" t="n">
        <v>480000</v>
      </c>
      <c r="H42" s="361" t="n">
        <v>0.112</v>
      </c>
      <c r="I42" s="361" t="n">
        <v>13.44</v>
      </c>
      <c r="J42" s="361" t="inlineStr">
        <is>
          <t>LUX03</t>
        </is>
      </c>
      <c r="K42" s="361" t="inlineStr">
        <is>
          <t>ЕАЭС N RU Д-JP.РА04.В.11957/24  от 06.05.2024 действует до 05.05.2029</t>
        </is>
      </c>
      <c r="L42" s="361" t="inlineStr">
        <is>
          <t>LUXCES</t>
        </is>
      </c>
      <c r="M42" s="361" t="inlineStr">
        <is>
          <t>OJI FOODS INC.</t>
        </is>
      </c>
    </row>
    <row r="43">
      <c r="B43" s="361" t="inlineStr">
        <is>
          <t>《Luxces》Res-Q Precious Lotion NEW!</t>
        </is>
      </c>
      <c r="C43" s="361" t="inlineStr">
        <is>
          <t>LUXCES Res-Q Precious Lotion</t>
        </is>
      </c>
      <c r="D43" s="361" t="inlineStr">
        <is>
          <t xml:space="preserve">Лосьон для лица «Драгоценный лосьон RES-Q Luxces. </t>
        </is>
      </c>
      <c r="E43" s="361" t="n">
        <v>24</v>
      </c>
      <c r="F43" s="361" t="n">
        <v>3000</v>
      </c>
      <c r="G43" s="361" t="n">
        <v>72000</v>
      </c>
      <c r="H43" s="361" t="n">
        <v>0.236</v>
      </c>
      <c r="I43" s="361" t="n">
        <v>5.664</v>
      </c>
      <c r="J43" s="361" t="inlineStr">
        <is>
          <t>LUX08</t>
        </is>
      </c>
      <c r="K43" s="361" t="inlineStr">
        <is>
          <t xml:space="preserve"> № ВП RU Д-JP.РА01.А.65812/25  от 30.07.25 действует до 29.01.2026 </t>
        </is>
      </c>
      <c r="L43" s="361" t="inlineStr">
        <is>
          <t>LUXCES</t>
        </is>
      </c>
      <c r="M43" s="361" t="inlineStr">
        <is>
          <t>Shinko Science Co.,Ltd</t>
        </is>
      </c>
    </row>
    <row r="44">
      <c r="B44" s="361" t="inlineStr">
        <is>
          <t xml:space="preserve">《EVLISS》Make.iN CICA MOIST FACE MASK </t>
        </is>
      </c>
      <c r="C44" s="361" t="inlineStr">
        <is>
          <t xml:space="preserve">Make.iN CICA MOIST FACE MASK </t>
        </is>
      </c>
      <c r="D44" s="361" t="inlineStr">
        <is>
          <t>Увлажняющая маска CICA
 (на основе центеллы азиатской).</t>
        </is>
      </c>
      <c r="E44" s="361" t="n">
        <v>480</v>
      </c>
      <c r="F44" s="361" t="n">
        <v>380</v>
      </c>
      <c r="G44" s="361" t="n">
        <v>182400</v>
      </c>
      <c r="H44" s="361" t="n">
        <v>0.405</v>
      </c>
      <c r="I44" s="361" t="n">
        <v>194.4</v>
      </c>
      <c r="J44" s="361" t="inlineStr">
        <is>
          <t>M01</t>
        </is>
      </c>
      <c r="K44" s="361" t="inlineStr">
        <is>
          <t>ЕАЭС N RU Д-JP.РА04.В.21689/24 от 08.05.2024 действует до 07.05.2029</t>
        </is>
      </c>
      <c r="L44" s="361" t="inlineStr">
        <is>
          <t>Make.iN</t>
        </is>
      </c>
      <c r="M44" s="361" t="inlineStr">
        <is>
          <t>Taisei Pharmaceutical Co., Ltd.</t>
        </is>
      </c>
    </row>
    <row r="45">
      <c r="B45" s="361" t="inlineStr">
        <is>
          <t>《EVLISS》Make.iN CBD MOIST FACE MASK</t>
        </is>
      </c>
      <c r="C45" s="361" t="inlineStr">
        <is>
          <t>Make.iN CBD MOIST FACE MASK</t>
        </is>
      </c>
      <c r="D45" s="361" t="inlineStr">
        <is>
          <t xml:space="preserve"> Увлажняющая маска на основе конопли. </t>
        </is>
      </c>
      <c r="E45" s="361" t="n">
        <v>480</v>
      </c>
      <c r="F45" s="361" t="n">
        <v>380</v>
      </c>
      <c r="G45" s="361" t="n">
        <v>182400</v>
      </c>
      <c r="H45" s="361" t="n">
        <v>0.4</v>
      </c>
      <c r="I45" s="361" t="n">
        <v>192</v>
      </c>
      <c r="J45" s="361" t="inlineStr">
        <is>
          <t>M02</t>
        </is>
      </c>
      <c r="K45" s="361" t="inlineStr">
        <is>
          <t>ЕАЭС N RU Д-JP.РА04.В.21689/24 от 08.05.2024 действует до 07.05.2029</t>
        </is>
      </c>
      <c r="L45" s="361" t="inlineStr">
        <is>
          <t>Make.iN</t>
        </is>
      </c>
      <c r="M45" s="361" t="inlineStr">
        <is>
          <t>Taisei Pharmaceutical Co., Ltd.</t>
        </is>
      </c>
    </row>
    <row r="46">
      <c r="B46" s="361" t="inlineStr">
        <is>
          <t>《EVLISS》Make.iN RED PROPOLIS MOIST FACE MASK</t>
        </is>
      </c>
      <c r="C46" s="361" t="inlineStr">
        <is>
          <t>Make.iN RED PROPOLIS MOIST FACE MASK</t>
        </is>
      </c>
      <c r="D46" s="361" t="inlineStr">
        <is>
          <t xml:space="preserve">Увлажняющая маска «Красный прополис». </t>
        </is>
      </c>
      <c r="E46" s="361" t="n">
        <v>240</v>
      </c>
      <c r="F46" s="361" t="n">
        <v>380</v>
      </c>
      <c r="G46" s="361" t="n">
        <v>91200</v>
      </c>
      <c r="H46" s="361" t="n">
        <v>0.4</v>
      </c>
      <c r="I46" s="361" t="n">
        <v>96</v>
      </c>
      <c r="J46" s="361" t="inlineStr">
        <is>
          <t>M03</t>
        </is>
      </c>
      <c r="K46" s="361" t="inlineStr">
        <is>
          <t>ЕАЭС N RU Д-JP.РА04.В.21689/24 от 08.05.2024 действует до 07.05.2029</t>
        </is>
      </c>
      <c r="L46" s="361" t="inlineStr">
        <is>
          <t>Make.iN</t>
        </is>
      </c>
      <c r="M46" s="361" t="inlineStr">
        <is>
          <t>Taisei Pharmaceutical Co., Ltd.</t>
        </is>
      </c>
    </row>
    <row r="47">
      <c r="B47" s="361" t="inlineStr">
        <is>
          <t>《EVLISS》Make.iN CICA MOIST EYE SHEET</t>
        </is>
      </c>
      <c r="C47" s="361" t="inlineStr">
        <is>
          <t>Make.iN CICA MOIST EYE SHEET</t>
        </is>
      </c>
      <c r="D47" s="361" t="inlineStr">
        <is>
          <t>Увлажняющие патчи для кожи вокруг глаз на основе центеллы азиатской</t>
        </is>
      </c>
      <c r="E47" s="361" t="n">
        <v>480</v>
      </c>
      <c r="F47" s="361" t="n">
        <v>380</v>
      </c>
      <c r="G47" s="361" t="n">
        <v>182400</v>
      </c>
      <c r="H47" s="361" t="n">
        <v>0.08599999999999999</v>
      </c>
      <c r="I47" s="361" t="n">
        <v>41.28</v>
      </c>
      <c r="J47" s="361" t="inlineStr">
        <is>
          <t>M06</t>
        </is>
      </c>
      <c r="K47" s="361" t="inlineStr">
        <is>
          <t xml:space="preserve">ЕАЭС N RU Д-JP.РА04.В.23852/24 г от 13.05.24г действует до 12.05.2029 </t>
        </is>
      </c>
      <c r="L47" s="361" t="inlineStr">
        <is>
          <t>Make.iN</t>
        </is>
      </c>
      <c r="M47" s="361" t="inlineStr">
        <is>
          <t>Ranliese Co., Ltd.</t>
        </is>
      </c>
    </row>
    <row r="48">
      <c r="B48" s="361" t="inlineStr">
        <is>
          <t>《EVLISS》Make.iN NMN MOIST EYE SHEET</t>
        </is>
      </c>
      <c r="C48" s="361" t="inlineStr">
        <is>
          <t>Make.iN NMN MOIST EYE SHEET</t>
        </is>
      </c>
      <c r="D48" s="361" t="inlineStr">
        <is>
          <t>Патчи под глаза на основе ниацинамида мононуклеатида NMN Make.iN,</t>
        </is>
      </c>
      <c r="E48" s="361" t="n">
        <v>960</v>
      </c>
      <c r="F48" s="361" t="n">
        <v>380</v>
      </c>
      <c r="G48" s="361" t="n">
        <v>364800</v>
      </c>
      <c r="H48" s="361" t="n">
        <v>0.08599999999999999</v>
      </c>
      <c r="I48" s="361" t="n">
        <v>82.56</v>
      </c>
      <c r="J48" s="361" t="inlineStr">
        <is>
          <t>M07</t>
        </is>
      </c>
      <c r="K48" s="361" t="inlineStr">
        <is>
          <t xml:space="preserve">ЕАЭС N RU Д-JP.РА04.В.23852/24 г от 13.05.24г действует до 12.05.2029 </t>
        </is>
      </c>
      <c r="L48" s="361" t="inlineStr">
        <is>
          <t>Make.iN</t>
        </is>
      </c>
      <c r="M48" s="361" t="inlineStr">
        <is>
          <t>Ranliese Co., Ltd.</t>
        </is>
      </c>
    </row>
    <row r="49">
      <c r="B49" s="361" t="inlineStr">
        <is>
          <t>《EVLISS》Make.iN BAKUCHIOL + CERAMIDE 10Days FACE MASK</t>
        </is>
      </c>
      <c r="C49" s="361" t="inlineStr">
        <is>
          <t>Make.iN BAKUCHIOL + CERAMIDE 10Days FACE MASK</t>
        </is>
      </c>
      <c r="D49" s="361" t="inlineStr">
        <is>
          <t xml:space="preserve"> Маска на основе бакучиола и церамидов на 10 дней. </t>
        </is>
      </c>
      <c r="E49" s="361" t="n">
        <v>300</v>
      </c>
      <c r="F49" s="361" t="n">
        <v>295</v>
      </c>
      <c r="G49" s="361" t="n">
        <v>88500</v>
      </c>
      <c r="H49" s="361" t="n">
        <v>0.18</v>
      </c>
      <c r="I49" s="361" t="n">
        <v>54</v>
      </c>
      <c r="J49" s="361" t="inlineStr">
        <is>
          <t>M11</t>
        </is>
      </c>
      <c r="K49" s="361" t="inlineStr">
        <is>
          <t>ЕАЭС N RU Д-JP.РА04.В.21562/24 от 08.05.2024 действует до 07.05.2029</t>
        </is>
      </c>
      <c r="L49" s="361" t="inlineStr">
        <is>
          <t>Make.iN</t>
        </is>
      </c>
      <c r="M49" s="361" t="inlineStr">
        <is>
          <t>AMI Co.,Ltd.</t>
        </is>
      </c>
    </row>
    <row r="50">
      <c r="B50" s="361" t="inlineStr">
        <is>
          <t>《EVLISS》Make.iN EXOSOME+ GLUTACHIONE 10Days FACE MASK</t>
        </is>
      </c>
      <c r="C50" s="361" t="inlineStr">
        <is>
          <t>Make.iN EXOSOME+ GLUTACHIONE</t>
        </is>
      </c>
      <c r="D50" s="361" t="inlineStr">
        <is>
          <t>Омолаживающая маска на основе экзосом и глютатиона. Make.iN 10</t>
        </is>
      </c>
      <c r="E50" s="361" t="n">
        <v>600</v>
      </c>
      <c r="F50" s="361" t="n">
        <v>295</v>
      </c>
      <c r="G50" s="361" t="n">
        <v>177000</v>
      </c>
      <c r="H50" s="361" t="n">
        <v>0.18</v>
      </c>
      <c r="I50" s="361" t="n">
        <v>108</v>
      </c>
      <c r="J50" s="361" t="inlineStr">
        <is>
          <t>M13</t>
        </is>
      </c>
      <c r="K50" s="361" t="inlineStr">
        <is>
          <t>ЕАЭС N RU Д-JP.РА04.В.85625/25  от 03.06.2025 действует до 02.06.2030</t>
        </is>
      </c>
      <c r="L50" s="361" t="inlineStr">
        <is>
          <t>Make.iN</t>
        </is>
      </c>
      <c r="M50" s="361" t="inlineStr">
        <is>
          <t>Evliss Co.,Ltd</t>
        </is>
      </c>
    </row>
    <row r="51">
      <c r="B51" s="361" t="inlineStr">
        <is>
          <t>COCOCHI Facial Essence Mask</t>
        </is>
      </c>
      <c r="C51" s="361" t="inlineStr">
        <is>
          <t>AG Ultimate Facial Essence Mask COCOCHI</t>
        </is>
      </c>
      <c r="D51" s="361" t="inlineStr">
        <is>
          <t>Питательная Маска-эссенция тканевая для лица Cocochi</t>
        </is>
      </c>
      <c r="E51" s="361" t="n">
        <v>72</v>
      </c>
      <c r="F51" s="361" t="n">
        <v>1676</v>
      </c>
      <c r="G51" s="361" t="n">
        <v>120672</v>
      </c>
      <c r="H51" s="361" t="n">
        <v>0.194</v>
      </c>
      <c r="I51" s="361" t="n">
        <v>13.968</v>
      </c>
      <c r="J51" s="361" t="inlineStr">
        <is>
          <t>COC01</t>
        </is>
      </c>
      <c r="K51" s="361" t="inlineStr">
        <is>
          <t>ЕАЭС N RU RU Д-JP.РА06.В.88676/24  от 07.08.2024 действует до 06.08.2029</t>
        </is>
      </c>
      <c r="L51" s="361" t="inlineStr">
        <is>
          <t xml:space="preserve">COCOCHI </t>
        </is>
      </c>
      <c r="M51" s="361" t="inlineStr">
        <is>
          <t>SION COSMETIC CO.,LTD."</t>
        </is>
      </c>
    </row>
    <row r="52">
      <c r="B52" s="361" t="inlineStr">
        <is>
          <t>COCOCHI Essence Lotion EX N 120ml</t>
        </is>
      </c>
      <c r="C52" s="361" t="inlineStr">
        <is>
          <t>COCOCHI AG Ultimate Essence Lotion EX</t>
        </is>
      </c>
      <c r="D52" s="361" t="inlineStr">
        <is>
          <t>Лосьон-эссенция Экстра COCOCHI</t>
        </is>
      </c>
      <c r="E52" s="361" t="n">
        <v>48</v>
      </c>
      <c r="F52" s="361" t="n">
        <v>2976</v>
      </c>
      <c r="G52" s="361" t="n">
        <v>142848</v>
      </c>
      <c r="H52" s="361" t="n">
        <v>0.35</v>
      </c>
      <c r="I52" s="361" t="n">
        <v>16.8</v>
      </c>
      <c r="J52" s="361" t="n">
        <v/>
      </c>
      <c r="K52" s="361" t="inlineStr">
        <is>
          <t>ЕАЭС N RU Д-JP.РА06.В.88560/24  от 07.08.2024 действует до 06.08.2029</t>
        </is>
      </c>
      <c r="L52" s="361" t="inlineStr">
        <is>
          <t xml:space="preserve">COCOCHI </t>
        </is>
      </c>
      <c r="M52" s="361" t="inlineStr">
        <is>
          <t>Cocochi Cosme Co., Ltd.</t>
        </is>
      </c>
    </row>
    <row r="53">
      <c r="B53" s="361" t="inlineStr">
        <is>
          <t>COCOCHI Luxe Emulsion EX N 100ml</t>
        </is>
      </c>
      <c r="C53" s="361" t="inlineStr">
        <is>
          <t>COCOCHI AG Ultimate Luxe Emulsion EX</t>
        </is>
      </c>
      <c r="D53" s="361" t="inlineStr">
        <is>
          <t xml:space="preserve">Эмульсия экстра люкс COCOCHI </t>
        </is>
      </c>
      <c r="E53" s="361" t="n">
        <v>48</v>
      </c>
      <c r="F53" s="361" t="n">
        <v>3106</v>
      </c>
      <c r="G53" s="361" t="n">
        <v>149088</v>
      </c>
      <c r="H53" s="361" t="n">
        <v>0.32</v>
      </c>
      <c r="I53" s="361" t="n">
        <v>15.36</v>
      </c>
      <c r="J53" s="361" t="n">
        <v/>
      </c>
      <c r="K53" s="361" t="inlineStr">
        <is>
          <t>ЕАЭС N RU Д-JP.РА06.В.88602/24   от 07.08.2024 действует до 06.08.2029</t>
        </is>
      </c>
      <c r="L53" s="361" t="inlineStr">
        <is>
          <t xml:space="preserve">COCOCHI </t>
        </is>
      </c>
      <c r="M53" s="361" t="inlineStr">
        <is>
          <t>Cocochi Cosme Co., Ltd.</t>
        </is>
      </c>
    </row>
    <row r="54">
      <c r="B54" s="361" t="inlineStr">
        <is>
          <t>COCOCHI Eye Care Set (Eye Cream/Eye Zone Firming Mask)</t>
        </is>
      </c>
      <c r="C54" s="361" t="inlineStr">
        <is>
          <t>COCOCHI Eye Care Set (AG Ultimate Enriched Eye CreamCOCOCHI/AG Ultimate Eye Zone Mask COCOCHI)</t>
        </is>
      </c>
      <c r="D54" s="361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E54" s="361" t="n">
        <v>36</v>
      </c>
      <c r="F54" s="361" t="n">
        <v>3882</v>
      </c>
      <c r="G54" s="361" t="n">
        <v>139752</v>
      </c>
      <c r="H54" s="361" t="n">
        <v>0.4</v>
      </c>
      <c r="I54" s="361" t="n">
        <v>14.4</v>
      </c>
      <c r="J54" s="361" t="inlineStr">
        <is>
          <t>COC11</t>
        </is>
      </c>
      <c r="K54" s="361" t="inlineStr">
        <is>
          <t>ЕАЭС N Д-JP.РА06.В.88722/24    от 07.08.2024 действует до 06.08.2029    ЕАЭС N Д-JP.РА06.В.88676/24 от 07.08.2024 действует до 06.08.2029</t>
        </is>
      </c>
      <c r="L54" s="361" t="inlineStr">
        <is>
          <t xml:space="preserve">COCOCHI </t>
        </is>
      </c>
      <c r="M54" s="361" t="inlineStr">
        <is>
          <t>Cocochi Cosme Co., Ltd.</t>
        </is>
      </c>
    </row>
    <row r="55">
      <c r="B55" s="361" t="inlineStr">
        <is>
          <t>COCOCHI Facial Essence Mask SAKURA</t>
        </is>
      </c>
      <c r="C55" s="361" t="inlineStr">
        <is>
          <t>AG Ultimate Facial Essence Mask Sakura COCOCHI</t>
        </is>
      </c>
      <c r="D55" s="361" t="inlineStr">
        <is>
          <t>Увлажняющая тканевая маска для кожи лица Сакура</t>
        </is>
      </c>
      <c r="E55" s="361" t="n">
        <v>72</v>
      </c>
      <c r="F55" s="361" t="n">
        <v>1424</v>
      </c>
      <c r="G55" s="361" t="n">
        <v>102528</v>
      </c>
      <c r="H55" s="361" t="n">
        <v>0.194</v>
      </c>
      <c r="I55" s="361" t="n">
        <v>13.968</v>
      </c>
      <c r="J55" s="361" t="n">
        <v/>
      </c>
      <c r="K55" s="361" t="inlineStr">
        <is>
          <t>ЕАЭС N RU RU Д-JP.РА06.В.88676/24  от 07.08.2024 действует до 06.08.2029</t>
        </is>
      </c>
      <c r="L55" s="361" t="inlineStr">
        <is>
          <t xml:space="preserve">COCOCHI </t>
        </is>
      </c>
      <c r="M55" s="361" t="inlineStr">
        <is>
          <t>SION COSMETIC CO.,LTD;COSME NATURALS</t>
        </is>
      </c>
    </row>
    <row r="56">
      <c r="B56" s="361" t="inlineStr">
        <is>
          <t xml:space="preserve"> COCOCHI AG Ultimate Glowing Essence Cream Mask 7g/21g</t>
        </is>
      </c>
      <c r="C56" s="361" t="inlineStr">
        <is>
          <t xml:space="preserve">  COCOCHI AG Ultimate Glowing Essence Cream Mask   7g/21g</t>
        </is>
      </c>
      <c r="D56" s="361" t="inlineStr">
        <is>
          <t xml:space="preserve"> Кремовая маска-эссенция супер Сияние COCOCHI</t>
        </is>
      </c>
      <c r="E56" s="361" t="n">
        <v>36</v>
      </c>
      <c r="F56" s="361" t="n">
        <v>1440</v>
      </c>
      <c r="G56" s="361" t="n">
        <v>51840</v>
      </c>
      <c r="H56" s="361" t="n">
        <v>0.1</v>
      </c>
      <c r="I56" s="361" t="n">
        <v>3.6</v>
      </c>
      <c r="J56" s="361" t="inlineStr">
        <is>
          <t>COC21</t>
        </is>
      </c>
      <c r="K56" s="361" t="inlineStr">
        <is>
          <t>ЕАЭС N RU Д-JP.РА04.В.85789/25 от 03.06.2025 действует до 02.06.2030</t>
        </is>
      </c>
      <c r="L56" s="361" t="inlineStr">
        <is>
          <t xml:space="preserve">COCOCHI </t>
        </is>
      </c>
      <c r="M56" s="361" t="inlineStr">
        <is>
          <t>Cosmo Beauty Co., Ltd</t>
        </is>
      </c>
    </row>
    <row r="57">
      <c r="B57" s="361" t="inlineStr">
        <is>
          <t>COCOCHI AG Clarifying Concentrate Mask 5sht/ 1g x5</t>
        </is>
      </c>
      <c r="C57" s="361" t="inlineStr">
        <is>
          <t>COCOCHI AG Clarifying Concentrate Mask 5sht/ 1g x5</t>
        </is>
      </c>
      <c r="D57" s="361" t="inlineStr">
        <is>
          <t xml:space="preserve">Антигликационная, антивозростная концентрированная маска COCOCHI  </t>
        </is>
      </c>
      <c r="E57" s="361" t="n">
        <v>72</v>
      </c>
      <c r="F57" s="361" t="n">
        <v>1964</v>
      </c>
      <c r="G57" s="361" t="n">
        <v>141408</v>
      </c>
      <c r="H57" s="361" t="n">
        <v>0.21</v>
      </c>
      <c r="I57" s="361" t="n">
        <v>15.12</v>
      </c>
      <c r="J57" s="361" t="inlineStr">
        <is>
          <t>COC20</t>
        </is>
      </c>
      <c r="K57" s="361" t="inlineStr">
        <is>
          <t>ЕАЭС N RU Д-JP.РА04.В.85789/25 от 03.06.2025 действует до 02.06.2030</t>
        </is>
      </c>
      <c r="L57" s="361" t="n">
        <v/>
      </c>
      <c r="M57" s="361" t="n">
        <v/>
      </c>
    </row>
    <row r="58">
      <c r="B58" s="361" t="inlineStr">
        <is>
          <t>《BEAUTY GARAGE》Facial gauze</t>
        </is>
      </c>
      <c r="C58" s="361" t="inlineStr">
        <is>
          <t>Facial gauze</t>
        </is>
      </c>
      <c r="D58" s="361" t="inlineStr">
        <is>
          <t>Хлопковые салфетки</t>
        </is>
      </c>
      <c r="E58" s="361" t="n">
        <v>30</v>
      </c>
      <c r="F58" s="361" t="n">
        <v>671</v>
      </c>
      <c r="G58" s="361" t="n">
        <v>20130</v>
      </c>
      <c r="H58" s="361" t="n">
        <v>0.22</v>
      </c>
      <c r="I58" s="361" t="n">
        <v>6.6</v>
      </c>
      <c r="J58" s="361" t="inlineStr">
        <is>
          <t>FS03</t>
        </is>
      </c>
      <c r="K58" s="361" t="n">
        <v/>
      </c>
      <c r="L58" s="361" t="n">
        <v/>
      </c>
      <c r="M58" s="361" t="n">
        <v/>
      </c>
    </row>
    <row r="59">
      <c r="B59" s="361" t="inlineStr">
        <is>
          <t>《GLOW》 HYBRID G11 AQUA No.5. 600ml</t>
        </is>
      </c>
      <c r="C59" s="361" t="inlineStr">
        <is>
          <t>DD PERFECT HYBRID G11 AQUA No.5. 600ml</t>
        </is>
      </c>
      <c r="D59" s="361" t="inlineStr">
        <is>
          <t>DD PERFECT HYBRID G11 AQUA No.5. Многофункциональная вода G11 гибрид No5</t>
        </is>
      </c>
      <c r="E59" s="361" t="n">
        <v>30</v>
      </c>
      <c r="F59" s="361" t="n">
        <v>5400</v>
      </c>
      <c r="G59" s="361" t="n">
        <v>162000</v>
      </c>
      <c r="H59" s="361" t="n">
        <v>0.625</v>
      </c>
      <c r="I59" s="361" t="n">
        <v>18.75</v>
      </c>
      <c r="J59" s="361" t="inlineStr">
        <is>
          <t>GL30P</t>
        </is>
      </c>
      <c r="K59" s="361" t="inlineStr">
        <is>
          <t>ЕАЭС N RU Д-JP.РА06.В.56819/24 от 30.07.2024 действует до 29.07.2029</t>
        </is>
      </c>
      <c r="L59" s="361" t="inlineStr">
        <is>
          <t xml:space="preserve">Glow
</t>
        </is>
      </c>
      <c r="M59" s="361" t="inlineStr">
        <is>
          <t xml:space="preserve">
IHC Со., Ltd</t>
        </is>
      </c>
    </row>
    <row r="60">
      <c r="B60" s="361" t="inlineStr">
        <is>
          <t>《GLOW》 HYBRID G11 AQUA No6. 600ml</t>
        </is>
      </c>
      <c r="C60" s="361" t="inlineStr">
        <is>
          <t>DD PERFECT HYBRID G11 AQUA No6. 600ml</t>
        </is>
      </c>
      <c r="D60" s="361" t="inlineStr">
        <is>
          <t>DD PERFECT HYBRID G11 AQUA No6. Многофункциональная вода G11 гибрид No6</t>
        </is>
      </c>
      <c r="E60" s="361" t="n">
        <v>30</v>
      </c>
      <c r="F60" s="361" t="n">
        <v>6000</v>
      </c>
      <c r="G60" s="361" t="n">
        <v>180000</v>
      </c>
      <c r="H60" s="361" t="n">
        <v>0.625</v>
      </c>
      <c r="I60" s="361" t="n">
        <v>18.75</v>
      </c>
      <c r="J60" s="361" t="inlineStr">
        <is>
          <t>GL31P</t>
        </is>
      </c>
      <c r="K60" s="361" t="inlineStr">
        <is>
          <t>ЕАЭС N RU Д-JP.РА06.В.56819/24 от 30.07.2024 действует до 29.07.2029</t>
        </is>
      </c>
      <c r="L60" s="361" t="inlineStr">
        <is>
          <t xml:space="preserve">Glow
</t>
        </is>
      </c>
      <c r="M60" s="361" t="inlineStr">
        <is>
          <t xml:space="preserve">
IHC Со., Ltd</t>
        </is>
      </c>
    </row>
    <row r="61">
      <c r="B61" s="361" t="inlineStr">
        <is>
          <t>《Be-10》PREMIUM FACE MASK TESTER (N.C.V)</t>
        </is>
      </c>
      <c r="C61" s="361" t="inlineStr">
        <is>
          <t>Be-10 PREMIUM FACE MASK</t>
        </is>
      </c>
      <c r="D61" s="361" t="inlineStr">
        <is>
          <t>Премиальная маска для лица</t>
        </is>
      </c>
      <c r="E61" s="361" t="n">
        <v>3</v>
      </c>
      <c r="F61" s="361" t="n">
        <v>1750</v>
      </c>
      <c r="G61" s="361" t="n">
        <v>5250</v>
      </c>
      <c r="H61" s="361" t="n">
        <v>0.177</v>
      </c>
      <c r="I61" s="361" t="n">
        <v>0.531</v>
      </c>
      <c r="J61" s="361" t="inlineStr">
        <is>
          <t>B1002T</t>
        </is>
      </c>
      <c r="K61" s="361" t="inlineStr">
        <is>
          <t>ЕАЭС N RU Д-JP.РА09.В.12017/22 от 15.12.2022 действует до 14.12.2027</t>
        </is>
      </c>
      <c r="L61" s="361" t="inlineStr">
        <is>
          <t>B-10</t>
        </is>
      </c>
      <c r="M61" s="361" t="inlineStr">
        <is>
          <t>AFURA co.,ltd</t>
        </is>
      </c>
    </row>
    <row r="62">
      <c r="B62" s="361" t="inlineStr">
        <is>
          <t>《Luxces》Res-Q Precious Lotion Tester(N.C.V)</t>
        </is>
      </c>
      <c r="C62" s="361" t="inlineStr">
        <is>
          <t>LUXCES Res-Q Precious Lotion</t>
        </is>
      </c>
      <c r="D62" s="361" t="inlineStr">
        <is>
          <t xml:space="preserve">Лосьон для лица «Драгоценный лосьон RES-Q Luxces. </t>
        </is>
      </c>
      <c r="E62" s="361" t="n">
        <v>4</v>
      </c>
      <c r="F62" s="361" t="n">
        <v>3000</v>
      </c>
      <c r="G62" s="361" t="n">
        <v>12000</v>
      </c>
      <c r="H62" s="361" t="n">
        <v>0.236</v>
      </c>
      <c r="I62" s="361" t="n">
        <v>0.944</v>
      </c>
      <c r="J62" s="361" t="inlineStr">
        <is>
          <t>LUX08T</t>
        </is>
      </c>
      <c r="K62" s="361" t="inlineStr">
        <is>
          <t xml:space="preserve"> Исх.№ 401/25 от 28.05.2025 г.</t>
        </is>
      </c>
      <c r="L62" s="361" t="inlineStr">
        <is>
          <t>LUXCES</t>
        </is>
      </c>
      <c r="M62" s="361" t="inlineStr">
        <is>
          <t>Shinko Science Co.,Ltd</t>
        </is>
      </c>
    </row>
    <row r="63">
      <c r="B63" s="361" t="inlineStr">
        <is>
          <t>《EVLISS》Make.iN BAKUCHIOL + CERAMIDE 10Days FACE MASK 160ml Tester(N.C.V)</t>
        </is>
      </c>
      <c r="C63" s="361" t="inlineStr">
        <is>
          <t>Make.iN BAKUCHIOL + CERAMIDE 10Days FACE MASK</t>
        </is>
      </c>
      <c r="D63" s="361" t="inlineStr">
        <is>
          <t xml:space="preserve">Make.iNBAKUCHIOL + CERAMIDE 10Days FACE MASK. Маска на основе бакучиола и церамидов на 10 дней. </t>
        </is>
      </c>
      <c r="E63" s="361" t="n">
        <v>40</v>
      </c>
      <c r="F63" s="361" t="n">
        <v>295</v>
      </c>
      <c r="G63" s="361" t="n">
        <v>11800</v>
      </c>
      <c r="H63" s="361" t="n">
        <v>0.18</v>
      </c>
      <c r="I63" s="361" t="n">
        <v>7.2</v>
      </c>
      <c r="J63" s="361" t="inlineStr">
        <is>
          <t>M11T</t>
        </is>
      </c>
      <c r="K63" s="361" t="inlineStr">
        <is>
          <t>ЕАЭС N RU Д-JP.РА04.В.21562/24 от 08.05.2024 действует до 07.05.2029</t>
        </is>
      </c>
      <c r="L63" s="361" t="inlineStr">
        <is>
          <t>Make.iN</t>
        </is>
      </c>
      <c r="M63" s="361" t="inlineStr">
        <is>
          <t>AMI Co.,Ltd.</t>
        </is>
      </c>
    </row>
    <row r="64">
      <c r="B64" s="361" t="inlineStr">
        <is>
          <t>《EVLISS》Make.iN EXOSOME+ GLUTACHIONE 10Days FACE MASK</t>
        </is>
      </c>
      <c r="C64" s="361" t="inlineStr">
        <is>
          <t>Омолаживающая маска на основе экзосом и глютатиона Make.iN 10шт</t>
        </is>
      </c>
      <c r="D64" s="361" t="inlineStr">
        <is>
          <t>Make.iN EXOSOME+ GLUTACHIONE 10Days FACE MASK</t>
        </is>
      </c>
      <c r="E64" s="361" t="n">
        <v>40</v>
      </c>
      <c r="F64" s="361" t="n">
        <v>295</v>
      </c>
      <c r="G64" s="361" t="n">
        <v>11800</v>
      </c>
      <c r="H64" s="361" t="n">
        <v>0.18</v>
      </c>
      <c r="I64" s="361" t="n">
        <v>7.2</v>
      </c>
      <c r="J64" s="361" t="n">
        <v/>
      </c>
      <c r="K64" s="361" t="inlineStr">
        <is>
          <t>ЕАЭС N RU Д-JP.РА04.В.85625/25  от 03.06.2025 действует до 02.06.2030</t>
        </is>
      </c>
      <c r="L64" s="361" t="inlineStr">
        <is>
          <t>Make.iN</t>
        </is>
      </c>
      <c r="M64" s="361" t="inlineStr">
        <is>
          <t>Evliss Co.,Ltd</t>
        </is>
      </c>
    </row>
    <row r="65">
      <c r="B65" s="361" t="inlineStr">
        <is>
          <t>《B-10》INTENSIVE SERUM TESTER (N.C.V)</t>
        </is>
      </c>
      <c r="C65" s="361" t="inlineStr">
        <is>
          <t>Be-10 INTENSIVE SERUM</t>
        </is>
      </c>
      <c r="D65" s="361" t="inlineStr">
        <is>
          <t>Интенсивная сыворотка</t>
        </is>
      </c>
      <c r="E65" s="361" t="n">
        <v>3</v>
      </c>
      <c r="F65" s="361" t="n">
        <v>5468</v>
      </c>
      <c r="G65" s="361" t="n">
        <v>16404</v>
      </c>
      <c r="H65" s="361" t="n">
        <v>0.118</v>
      </c>
      <c r="I65" s="361" t="n">
        <v>0.354</v>
      </c>
      <c r="J65" s="361" t="inlineStr">
        <is>
          <t>B1005T</t>
        </is>
      </c>
      <c r="K65" s="361" t="inlineStr">
        <is>
          <t>ЕАЭС N RU Д-JP.РА09.В.11754/22 от 15.12.2022 действует до 14.12.2027</t>
        </is>
      </c>
      <c r="L65" s="361" t="inlineStr">
        <is>
          <t>Be-10</t>
        </is>
      </c>
      <c r="M65" s="361" t="inlineStr">
        <is>
          <t>AFURA co.,ltd</t>
        </is>
      </c>
    </row>
    <row r="66">
      <c r="B66" s="361" t="inlineStr">
        <is>
          <t>《B-10》INTENSIVE CREAM TESTER (N.C.V)</t>
        </is>
      </c>
      <c r="C66" s="361" t="inlineStr">
        <is>
          <t>Be-10 INTENSIVE CREAM</t>
        </is>
      </c>
      <c r="D66" s="361" t="inlineStr">
        <is>
          <t>Интенсивный крем для лица</t>
        </is>
      </c>
      <c r="E66" s="361" t="n">
        <v>3</v>
      </c>
      <c r="F66" s="361" t="n">
        <v>4375</v>
      </c>
      <c r="G66" s="361" t="n">
        <v>13125</v>
      </c>
      <c r="H66" s="361" t="n">
        <v>0.098</v>
      </c>
      <c r="I66" s="361" t="n">
        <v>0.294</v>
      </c>
      <c r="J66" s="361" t="inlineStr">
        <is>
          <t>B1004T</t>
        </is>
      </c>
      <c r="K66" s="361" t="inlineStr">
        <is>
          <t>ЕАЭС N RU Д-JP.РА09.В.12008/22 от 15.12.2022 действует до 14.12.2027</t>
        </is>
      </c>
      <c r="L66" s="361" t="inlineStr">
        <is>
          <t>Be-10</t>
        </is>
      </c>
      <c r="M66" s="361" t="inlineStr">
        <is>
          <t>AFURA co.,ltd</t>
        </is>
      </c>
    </row>
    <row r="67">
      <c r="B67" s="361" t="inlineStr">
        <is>
          <t>《Be-10》PREMIUM BC EYE SHEET TESTER (N.C.V)</t>
        </is>
      </c>
      <c r="C67" s="361" t="inlineStr">
        <is>
          <t>Be-10 PREMIUM BIO CELL EYE SHEET</t>
        </is>
      </c>
      <c r="D67" s="361" t="inlineStr">
        <is>
          <t>Премиальные патчи для кожи вокруг глаз на биоцеллюлозной основе</t>
        </is>
      </c>
      <c r="E67" s="361" t="n">
        <v>3</v>
      </c>
      <c r="F67" s="361" t="n">
        <v>2406</v>
      </c>
      <c r="G67" s="361" t="n">
        <v>7218</v>
      </c>
      <c r="H67" s="361" t="n">
        <v>0.237</v>
      </c>
      <c r="I67" s="361" t="n">
        <v>0.711</v>
      </c>
      <c r="J67" s="361" t="inlineStr">
        <is>
          <t>B1001T</t>
        </is>
      </c>
      <c r="K67" s="361" t="inlineStr">
        <is>
          <t>ЕАЭС N RU Д-JP.РА09.В.11989/22 от 15.12.2022 действует до 14.12.2027</t>
        </is>
      </c>
      <c r="L67" s="361" t="inlineStr">
        <is>
          <t>B-10</t>
        </is>
      </c>
      <c r="M67" s="361" t="inlineStr">
        <is>
          <t>AFURA co.,ltd</t>
        </is>
      </c>
    </row>
    <row r="68">
      <c r="B68" s="361" t="inlineStr">
        <is>
          <t>《Cosmepro》Premium Fruit Sorbet Body Massage Salt Raspberry＆Honey. TESTER (N.C.V)</t>
        </is>
      </c>
      <c r="C68" s="361" t="inlineStr">
        <is>
          <t>Premium Fruit Sorbet Body Massage Salt Raspberry&amp;Honey</t>
        </is>
      </c>
      <c r="D68" s="361" t="inlineStr">
        <is>
          <t>Премиальный фруктовый скраб - сорбет для тела на основе соли «Малина и мёд»</t>
        </is>
      </c>
      <c r="E68" s="361" t="n">
        <v>2</v>
      </c>
      <c r="F68" s="361" t="n">
        <v>100</v>
      </c>
      <c r="G68" s="361" t="n">
        <v>200</v>
      </c>
      <c r="H68" s="361" t="n">
        <v>0.52</v>
      </c>
      <c r="I68" s="361" t="n">
        <v>1.04</v>
      </c>
      <c r="J68" s="361" t="inlineStr">
        <is>
          <t>CP0009T</t>
        </is>
      </c>
      <c r="K68" s="361" t="inlineStr">
        <is>
          <t>ЕАЭС N RU Д-JP.РА02.В.76814/23 от 27.03.2023 действует до 26.03.2028</t>
        </is>
      </c>
      <c r="L68" s="361" t="n">
        <v/>
      </c>
      <c r="M68" s="361" t="inlineStr">
        <is>
          <t>COSMEPRO CO., LTD.</t>
        </is>
      </c>
    </row>
    <row r="69">
      <c r="B69" s="361" t="inlineStr">
        <is>
          <t>《Cosmepro》Premium Fruit Sorbet Body Massage Apple＆Jasmine. TESTER (N.C.V)</t>
        </is>
      </c>
      <c r="C69" s="361" t="inlineStr">
        <is>
          <t>Premium Fruit Sorbet Body Massage Apple&amp;Jasmine</t>
        </is>
      </c>
      <c r="D69" s="361" t="inlineStr">
        <is>
          <t>Премиальный фруктовый скраб - сорбет для тела на основе соли «Яблоко и жасмин»</t>
        </is>
      </c>
      <c r="E69" s="361" t="n">
        <v>2</v>
      </c>
      <c r="F69" s="361" t="n">
        <v>732</v>
      </c>
      <c r="G69" s="361" t="n">
        <v>1464</v>
      </c>
      <c r="H69" s="361" t="n">
        <v>0.5</v>
      </c>
      <c r="I69" s="361" t="n">
        <v>1</v>
      </c>
      <c r="J69" s="361" t="inlineStr">
        <is>
          <t>CP0008T</t>
        </is>
      </c>
      <c r="K69" s="361" t="inlineStr">
        <is>
          <t>ЕАЭС N RU Д-JP.РА02.В.76814/23 от 27.03.2023 действует до 26.03.2028</t>
        </is>
      </c>
      <c r="L69" s="361" t="n">
        <v/>
      </c>
      <c r="M69" s="361" t="inlineStr">
        <is>
          <t>COSMEPRO CO., LTD.</t>
        </is>
      </c>
    </row>
    <row r="70">
      <c r="B70" s="361" t="inlineStr">
        <is>
          <t>《Cosmepro》Premium Fruit Sorbet Body Massage Salt Honey. TESTER (N.C.V)</t>
        </is>
      </c>
      <c r="C70" s="361" t="inlineStr">
        <is>
          <t>Premium Fruit Sorbet Body Massage Salt Honey</t>
        </is>
      </c>
      <c r="D70" s="361" t="inlineStr">
        <is>
          <t>Премиальный фруктовый скраб - сорбет для тела на основе соли «Мёд»</t>
        </is>
      </c>
      <c r="E70" s="361" t="n">
        <v>2</v>
      </c>
      <c r="F70" s="361" t="n">
        <v>732</v>
      </c>
      <c r="G70" s="361" t="n">
        <v>1464</v>
      </c>
      <c r="H70" s="361" t="n">
        <v>0.52</v>
      </c>
      <c r="I70" s="361" t="n">
        <v>1.04</v>
      </c>
      <c r="J70" s="361" t="inlineStr">
        <is>
          <t>CP0007T</t>
        </is>
      </c>
      <c r="K70" s="361" t="inlineStr">
        <is>
          <t>ЕАЭС N RU Д-JP.РА02.В.76814/23 от 27.03.2023 действует до 26.03.2028</t>
        </is>
      </c>
      <c r="L70" s="361" t="inlineStr">
        <is>
          <t>Cosmepro</t>
        </is>
      </c>
      <c r="M70" s="361" t="inlineStr">
        <is>
          <t>COSMEPRO CO., LTD.</t>
        </is>
      </c>
    </row>
    <row r="71">
      <c r="B71" s="361" t="inlineStr">
        <is>
          <t>《Cosmepro》Premium Fruit Sorbet Body Massage Blueberry. TESTER (N.C.V)</t>
        </is>
      </c>
      <c r="C71" s="361" t="inlineStr">
        <is>
          <t>Premium Fruit Sorbet Body Massage Blueberry</t>
        </is>
      </c>
      <c r="D71" s="361" t="inlineStr">
        <is>
          <t>Премиальный фруктовый скраб - сорбет для тела на основе соли «Черника»</t>
        </is>
      </c>
      <c r="E71" s="361" t="n">
        <v>2</v>
      </c>
      <c r="F71" s="361" t="n">
        <v>732</v>
      </c>
      <c r="G71" s="361" t="n">
        <v>1464</v>
      </c>
      <c r="H71" s="361" t="n">
        <v>0.5</v>
      </c>
      <c r="I71" s="361" t="n">
        <v>1</v>
      </c>
      <c r="J71" s="361" t="inlineStr">
        <is>
          <t>CP0006T</t>
        </is>
      </c>
      <c r="K71" s="361" t="inlineStr">
        <is>
          <t>ЕАЭС N RU Д-JP.РА02.В.76814/23 от 27.03.2023 действует до 26.03.2028</t>
        </is>
      </c>
      <c r="L71" s="361" t="n">
        <v/>
      </c>
      <c r="M71" s="361" t="inlineStr">
        <is>
          <t>COSMEPRO CO., LTD.</t>
        </is>
      </c>
    </row>
    <row r="72">
      <c r="B72" s="361" t="inlineStr">
        <is>
          <t>《Cosmepro》Premium Fruit Sorbet Body Massage Salt Raspberry.TESTER (N.C.V)</t>
        </is>
      </c>
      <c r="C72" s="361" t="inlineStr">
        <is>
          <t>Premium Fruit Sorbet Body Massage Salt Raspberry</t>
        </is>
      </c>
      <c r="D72" s="361" t="inlineStr">
        <is>
          <t>Премиальный фруктовый скраб - сорбет для тела на основе соли «Малина»</t>
        </is>
      </c>
      <c r="E72" s="361" t="n">
        <v>2</v>
      </c>
      <c r="F72" s="361" t="n">
        <v>100</v>
      </c>
      <c r="G72" s="361" t="n">
        <v>200</v>
      </c>
      <c r="H72" s="361" t="n">
        <v>0.5</v>
      </c>
      <c r="I72" s="361" t="n">
        <v>1</v>
      </c>
      <c r="J72" s="361" t="inlineStr">
        <is>
          <t>CP0005T</t>
        </is>
      </c>
      <c r="K72" s="361" t="inlineStr">
        <is>
          <t>ЕАЭС N RU Д-JP.РА02.В.76814/23 от 27.03.2023 действует до 26.03.2028</t>
        </is>
      </c>
      <c r="L72" s="361" t="n">
        <v/>
      </c>
      <c r="M72" s="361" t="inlineStr">
        <is>
          <t>COSMEPRO CO., LTD.</t>
        </is>
      </c>
    </row>
    <row r="73">
      <c r="B73" s="361" t="inlineStr">
        <is>
          <t>《Cosmepro》Premium Fruit Sorbet Body Massage Salt Grape Fruits.TESTER (N.C.V)</t>
        </is>
      </c>
      <c r="C73" s="361" t="inlineStr">
        <is>
          <t>Premium Fruit Sorbet Body Massage Salt Grape fruits</t>
        </is>
      </c>
      <c r="D73" s="361" t="inlineStr">
        <is>
          <t>Премиальный фруктовый скраб - сорбет для тела на основе соли «Грейпфрут»</t>
        </is>
      </c>
      <c r="E73" s="361" t="n">
        <v>2</v>
      </c>
      <c r="F73" s="361" t="n">
        <v>100</v>
      </c>
      <c r="G73" s="361" t="n">
        <v>200</v>
      </c>
      <c r="H73" s="361" t="n">
        <v>0.52</v>
      </c>
      <c r="I73" s="361" t="n">
        <v>1.04</v>
      </c>
      <c r="J73" s="361" t="inlineStr">
        <is>
          <t>CP0004T</t>
        </is>
      </c>
      <c r="K73" s="361" t="inlineStr">
        <is>
          <t>ЕАЭС N RU Д-JP.РА02.В.76814/23 от 27.03.2023 действует до 26.03.2028</t>
        </is>
      </c>
      <c r="L73" s="361" t="n">
        <v/>
      </c>
      <c r="M73" s="361" t="inlineStr">
        <is>
          <t>COSMEPRO CO., LTD.</t>
        </is>
      </c>
    </row>
    <row r="74">
      <c r="B74" s="361" t="inlineStr">
        <is>
          <t>《Cosmepro》Premium Fruit Sorbet Body Massage Salt Papaya. TESTER (N.C.V)</t>
        </is>
      </c>
      <c r="C74" s="361" t="inlineStr">
        <is>
          <t>Premium Fruit Sorbet Body Massage Salt Papaya</t>
        </is>
      </c>
      <c r="D74" s="361" t="inlineStr">
        <is>
          <t>Премиальный фруктовый скраб - сорбет для тела на основе соли «Папайя»</t>
        </is>
      </c>
      <c r="E74" s="361" t="n">
        <v>2</v>
      </c>
      <c r="F74" s="361" t="n">
        <v>732</v>
      </c>
      <c r="G74" s="361" t="n">
        <v>1464</v>
      </c>
      <c r="H74" s="361" t="n">
        <v>0.52</v>
      </c>
      <c r="I74" s="361" t="n">
        <v>1.04</v>
      </c>
      <c r="J74" s="361" t="inlineStr">
        <is>
          <t>CP0003T</t>
        </is>
      </c>
      <c r="K74" s="361" t="inlineStr">
        <is>
          <t>ЕАЭС N RU Д-JP.РА02.В.76814/23 от 27.03.2023 действует до 26.03.2028</t>
        </is>
      </c>
      <c r="L74" s="361" t="inlineStr">
        <is>
          <t>Cosmepro</t>
        </is>
      </c>
      <c r="M74" s="361" t="inlineStr">
        <is>
          <t>COSMEPRO CO., LTD.</t>
        </is>
      </c>
    </row>
    <row r="75">
      <c r="B75" s="361" t="inlineStr">
        <is>
          <t>《Cosmepro》Premium Fruit Sorbet Body Massage Salt Aloe. TESTER (N.C.V)</t>
        </is>
      </c>
      <c r="C75" s="361" t="inlineStr">
        <is>
          <t>Premium Fruit Sorbet Body Massage Salt Aloe</t>
        </is>
      </c>
      <c r="D75" s="361" t="inlineStr">
        <is>
          <t>Премиальный фруктовый скраб-сорбет для тела на основе соли «Алоэ»</t>
        </is>
      </c>
      <c r="E75" s="361" t="n">
        <v>2</v>
      </c>
      <c r="F75" s="361" t="n">
        <v>732</v>
      </c>
      <c r="G75" s="361" t="n">
        <v>1464</v>
      </c>
      <c r="H75" s="361" t="n">
        <v>0.52</v>
      </c>
      <c r="I75" s="361" t="n">
        <v>1.04</v>
      </c>
      <c r="J75" s="361" t="inlineStr">
        <is>
          <t>CP0002T</t>
        </is>
      </c>
      <c r="K75" s="361" t="inlineStr">
        <is>
          <t>ЕАЭС N RU Д-JP.РА02.В.76814/23 от 27.03.2023 действует до 26.03.2028</t>
        </is>
      </c>
      <c r="L75" s="361" t="n">
        <v/>
      </c>
      <c r="M75" s="361" t="inlineStr">
        <is>
          <t>COSMEPRO CO., LTD.</t>
        </is>
      </c>
    </row>
    <row r="76">
      <c r="B76" s="361" t="inlineStr">
        <is>
          <t>《SOWARE INTERNATIONAL》PERFECT Thalasso Serum Thalasso Mask (1sheet)</t>
        </is>
      </c>
      <c r="C76" s="361" t="inlineStr">
        <is>
          <t>Perfect Serum Thalasso Mask</t>
        </is>
      </c>
      <c r="D76" s="361" t="inlineStr">
        <is>
          <t>Эссенция-маска для лица на основе фукоидана "Талассо"</t>
        </is>
      </c>
      <c r="E76" s="361" t="n">
        <v>200</v>
      </c>
      <c r="F76" s="361" t="n">
        <v>850</v>
      </c>
      <c r="G76" s="361" t="n">
        <v>170000</v>
      </c>
      <c r="H76" s="361" t="n">
        <v>0.032</v>
      </c>
      <c r="I76" s="361" t="n">
        <v>6.4</v>
      </c>
      <c r="J76" s="361" t="inlineStr">
        <is>
          <t>GL05</t>
        </is>
      </c>
      <c r="K76" s="361" t="inlineStr">
        <is>
          <t>ЕАЭС N RU Д-JP.АИ77.В.26207/19 от 27.05.2019 действует до 26.05.2025</t>
        </is>
      </c>
      <c r="L76" s="361" t="n">
        <v/>
      </c>
      <c r="M76" s="361" t="inlineStr">
        <is>
          <t>HSC COLLAGEN CJ., Ltd</t>
        </is>
      </c>
    </row>
    <row r="77">
      <c r="B77" s="361" t="inlineStr">
        <is>
          <t>《MEDION》Mediplorer Cleansing balm
(90g)</t>
        </is>
      </c>
      <c r="C77" s="361" t="inlineStr">
        <is>
          <t>Mediplorer Cleansing balm</t>
        </is>
      </c>
      <c r="D77" s="361" t="inlineStr">
        <is>
          <t>Очищающий бальзам для лица Mediplorer</t>
        </is>
      </c>
      <c r="E77" s="361" t="n">
        <v>24</v>
      </c>
      <c r="F77" s="361" t="n">
        <v>2718</v>
      </c>
      <c r="G77" s="361" t="n">
        <v>65232</v>
      </c>
      <c r="H77" s="361" t="n">
        <v>0.176</v>
      </c>
      <c r="I77" s="361" t="n">
        <v>4.224</v>
      </c>
      <c r="J77" s="361" t="inlineStr">
        <is>
          <t>MEDI01</t>
        </is>
      </c>
      <c r="K77" s="361" t="inlineStr">
        <is>
          <t>ЕАЭС N RU Д-JP.РА04.В.65633/23 от 14.06.2023 действует до 13.06.2028</t>
        </is>
      </c>
      <c r="L77" s="361" t="n">
        <v/>
      </c>
      <c r="M77" s="361" t="inlineStr">
        <is>
          <t>Medion Research Laboratories Inc.</t>
        </is>
      </c>
    </row>
    <row r="78">
      <c r="A78" s="175" t="n"/>
      <c r="B78" s="328" t="n"/>
      <c r="C78" s="339" t="n"/>
      <c r="D78" s="176" t="inlineStr">
        <is>
          <t xml:space="preserve">   Sub Total ③</t>
        </is>
      </c>
      <c r="E78" s="232">
        <f>SUM(#REF!)</f>
        <v/>
      </c>
      <c r="F78" s="376" t="n"/>
      <c r="G78" s="377">
        <f>SUM(#REF!)</f>
        <v/>
      </c>
      <c r="H78" s="370" t="n"/>
      <c r="I78" s="370">
        <f>SUM(#REF!)</f>
        <v/>
      </c>
      <c r="J78" s="366" t="n"/>
      <c r="X78" s="378" t="n"/>
    </row>
    <row r="79">
      <c r="A79" s="190" t="n"/>
      <c r="B79" s="191" t="n"/>
      <c r="C79" s="191" t="n"/>
      <c r="D79" s="192" t="n"/>
      <c r="E79" s="251">
        <f>E14+'Invoice-2'!E15</f>
        <v/>
      </c>
      <c r="F79" s="379" t="n"/>
      <c r="G79" s="380">
        <f>'Invoice-1 '!G14+'Invoice-2'!G14+'Invoice-3'!G14</f>
        <v/>
      </c>
      <c r="H79" s="372" t="n"/>
      <c r="I79" s="366">
        <f>I14+'Invoice-2'!I15</f>
        <v/>
      </c>
      <c r="J79" s="372" t="n"/>
    </row>
    <row r="80">
      <c r="E80" s="182" t="n"/>
      <c r="F80" s="373" t="n"/>
      <c r="G80" s="373" t="n"/>
    </row>
    <row r="81">
      <c r="G81" s="381" t="n"/>
      <c r="I81" s="382" t="n"/>
      <c r="L81" s="383" t="n"/>
    </row>
    <row r="82">
      <c r="H82" s="352" t="inlineStr">
        <is>
          <t>DD</t>
        </is>
      </c>
      <c r="I82" s="382">
        <f>SUM(#REF!)+'Invoice-4 (TESTER)'!#REF!</f>
        <v/>
      </c>
      <c r="L82" s="383">
        <f>#REF!+#REF!+#REF!+#REF!+#REF!+#REF!</f>
        <v/>
      </c>
    </row>
    <row r="83">
      <c r="H83" s="352" t="inlineStr">
        <is>
          <t>COCOCHI</t>
        </is>
      </c>
      <c r="I83" s="382">
        <f>SUM(#REF!)+'Invoice-4 (TESTER)'!I20</f>
        <v/>
      </c>
      <c r="L83" s="383">
        <f>SUM(#REF!)+#REF!+#REF!+#REF!+#REF!+#REF!+#REF!</f>
        <v/>
      </c>
    </row>
    <row r="84">
      <c r="H84" s="352" t="inlineStr">
        <is>
          <t>EVLISS</t>
        </is>
      </c>
      <c r="I84" s="382">
        <f>SUM(#REF!)+'Invoice-4 (TESTER)'!I21</f>
        <v/>
      </c>
    </row>
    <row r="85">
      <c r="I85" s="384">
        <f>SUM(#REF!)</f>
        <v/>
      </c>
    </row>
    <row r="86">
      <c r="H86" s="352" t="inlineStr">
        <is>
          <t>Mccoy</t>
        </is>
      </c>
      <c r="I86" s="367">
        <f>SUM(#REF!)+'Invoice-4 (TESTER)'!I22</f>
        <v/>
      </c>
    </row>
  </sheetData>
  <autoFilter ref="A13:AJ15"/>
  <mergeCells count="2">
    <mergeCell ref="B78:C78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D24" sqref="D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>
        <f>SUM(#REF!)</f>
        <v/>
      </c>
      <c r="F14" s="385" t="n"/>
      <c r="G14" s="386">
        <f>SUM(#REF!)</f>
        <v/>
      </c>
      <c r="H14" s="364" t="n"/>
      <c r="I14" s="370">
        <f>SUM(#REF!)</f>
        <v/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D23" sqref="D23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>
        <f>SUM(#REF!)</f>
        <v/>
      </c>
      <c r="F14" s="385" t="n"/>
      <c r="G14" s="391">
        <f>SUM(#REF!)</f>
        <v/>
      </c>
      <c r="H14" s="392" t="n"/>
      <c r="I14" s="393">
        <f>SUM(#REF!)</f>
        <v/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>
        <f>E14+'Invoice-4 (TESTER)'!E15</f>
        <v/>
      </c>
      <c r="F15" s="395" t="n"/>
      <c r="G15" s="396">
        <f>'Invoice-4 (TESTER)'!G15+'Invoice-5 (TESTER) '!G14</f>
        <v/>
      </c>
      <c r="H15" s="397" t="n"/>
      <c r="I15" s="398">
        <f>'Invoice-4 (TESTER)'!I15+'Invoice-5 (TESTER) '!I14</f>
        <v/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21"/>
  <sheetViews>
    <sheetView view="pageBreakPreview" zoomScale="85" zoomScaleNormal="106" zoomScaleSheetLayoutView="85" workbookViewId="0">
      <selection activeCell="E20" sqref="E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100" t="n"/>
      <c r="B13" s="101" t="n"/>
      <c r="C13" s="423">
        <f>SUM(#REF!)</f>
        <v/>
      </c>
      <c r="D13" s="423">
        <f>SUM(#REF!)</f>
        <v/>
      </c>
      <c r="E13" s="424" t="inlineStr">
        <is>
          <t xml:space="preserve">  Sub Total １</t>
        </is>
      </c>
      <c r="F13" s="339" t="n"/>
      <c r="G13" s="425" t="n"/>
      <c r="H13" s="82" t="n"/>
      <c r="I13" s="426" t="n"/>
      <c r="J13" s="427">
        <f>SUM(#REF!)</f>
        <v/>
      </c>
      <c r="K13" s="427" t="n"/>
      <c r="L13" s="428" t="n"/>
      <c r="M13" s="429">
        <f>ROUND(SUM(#REF!),3)</f>
        <v/>
      </c>
      <c r="N13" s="140" t="n"/>
      <c r="O13" s="430">
        <f>ROUND(SUM(#REF!),3)</f>
        <v/>
      </c>
      <c r="Q13" s="431">
        <f>SUM(#REF!)</f>
        <v/>
      </c>
      <c r="R13" s="432" t="n"/>
    </row>
    <row r="14">
      <c r="D14" s="433">
        <f>'INVOICE(無償サンプル抜き価格)'!H20+'INVOICE(無償サンプル抜き価格)'!#REF!+'Invoice-4 (TESTER)'!E14</f>
        <v/>
      </c>
      <c r="Q14" s="434" t="n"/>
    </row>
    <row r="15">
      <c r="D15" s="435" t="n"/>
      <c r="M15" s="436" t="n"/>
      <c r="Q15" s="434" t="n"/>
    </row>
    <row r="16">
      <c r="N16" s="437" t="n"/>
    </row>
    <row r="17">
      <c r="M17" s="438" t="n"/>
      <c r="N17" s="437" t="n"/>
    </row>
    <row r="18">
      <c r="M18" s="438" t="n"/>
      <c r="N18" s="437" t="n"/>
      <c r="P18" s="439" t="n"/>
    </row>
    <row r="19" ht="26.25" customHeight="1" s="338">
      <c r="M19" s="440" t="n"/>
      <c r="N19" s="437" t="n"/>
      <c r="P19" s="439" t="n"/>
    </row>
    <row r="20">
      <c r="N20" s="441" t="n"/>
    </row>
    <row r="21">
      <c r="M21" s="436" t="n"/>
    </row>
  </sheetData>
  <autoFilter ref="A11:W14"/>
  <mergeCells count="1">
    <mergeCell ref="E13:G13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view="pageBreakPreview" zoomScaleNormal="106" zoomScaleSheetLayoutView="100" workbookViewId="0">
      <selection activeCell="F17" sqref="F1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7" t="n"/>
      <c r="D13" s="448" t="n"/>
      <c r="E13" s="449" t="n"/>
      <c r="F13" s="449" t="n"/>
      <c r="G13" s="449" t="n"/>
      <c r="H13" s="449" t="n"/>
      <c r="I13" s="450" t="inlineStr">
        <is>
          <t>Case</t>
        </is>
      </c>
      <c r="J13" s="451" t="inlineStr">
        <is>
          <t>Total</t>
        </is>
      </c>
      <c r="K13" s="452" t="inlineStr">
        <is>
          <t>Case</t>
        </is>
      </c>
      <c r="L13" s="452" t="n"/>
      <c r="M13" s="112" t="inlineStr">
        <is>
          <t>Total</t>
        </is>
      </c>
      <c r="N13" s="450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A14" s="79" t="n"/>
      <c r="B14" s="80" t="n"/>
      <c r="C14" s="423">
        <f>SUM(#REF!)</f>
        <v/>
      </c>
      <c r="D14" s="423">
        <f>SUM(#REF!)</f>
        <v/>
      </c>
      <c r="E14" s="424" t="inlineStr">
        <is>
          <t xml:space="preserve">  Sub Total 2</t>
        </is>
      </c>
      <c r="F14" s="339" t="n"/>
      <c r="G14" s="425" t="n"/>
      <c r="H14" s="82" t="n"/>
      <c r="I14" s="453" t="n"/>
      <c r="J14" s="454">
        <f>ROUND(SUM(#REF!),3)</f>
        <v/>
      </c>
      <c r="K14" s="454" t="n"/>
      <c r="L14" s="455" t="n"/>
      <c r="M14" s="456">
        <f>ROUND(SUM(#REF!),3)</f>
        <v/>
      </c>
      <c r="N14" s="86" t="n"/>
      <c r="O14" s="457">
        <f>ROUND(SUM(#REF!),3)</f>
        <v/>
      </c>
      <c r="Q14" s="432">
        <f>SUM(#REF!)</f>
        <v/>
      </c>
      <c r="R14" s="432" t="n"/>
    </row>
    <row r="15" ht="32.1" customFormat="1" customHeight="1" s="12">
      <c r="A15" s="26" t="n"/>
      <c r="B15" s="26" t="n"/>
      <c r="C15" s="458">
        <f>C14+'PL1'!C13</f>
        <v/>
      </c>
      <c r="D15" s="458">
        <f>D14+'PL1'!D13</f>
        <v/>
      </c>
      <c r="E15" s="26" t="n"/>
      <c r="F15" s="26" t="n"/>
      <c r="G15" s="26" t="n"/>
      <c r="H15" s="26" t="n"/>
      <c r="I15" s="26" t="n"/>
      <c r="J15" s="459">
        <f>J14+'PL1'!J13</f>
        <v/>
      </c>
      <c r="K15" s="26" t="n"/>
      <c r="L15" s="460" t="n"/>
      <c r="M15" s="459">
        <f>M14+'PL1'!M13</f>
        <v/>
      </c>
      <c r="N15" s="26" t="n"/>
      <c r="O15" s="461">
        <f>O14+'PL1'!O13</f>
        <v/>
      </c>
      <c r="P15" s="56" t="n"/>
      <c r="Q15" s="462">
        <f>Q14+'PL1'!Q13</f>
        <v/>
      </c>
      <c r="R15" s="56" t="n"/>
      <c r="S15" s="287" t="n"/>
      <c r="T15" s="288" t="n"/>
      <c r="U15" s="288" t="n"/>
    </row>
    <row r="16">
      <c r="D16" s="435" t="n"/>
      <c r="M16" s="463" t="n"/>
      <c r="Q16" s="52" t="n"/>
    </row>
    <row r="17">
      <c r="N17" s="437" t="n"/>
      <c r="Q17" s="52" t="n"/>
    </row>
    <row r="18">
      <c r="L18" s="33" t="inlineStr">
        <is>
          <t>HIMELABO</t>
        </is>
      </c>
      <c r="M18" s="438">
        <f>#REF!</f>
        <v/>
      </c>
      <c r="N18" s="437">
        <f>SUM('Invoice-2'!#REF!)</f>
        <v/>
      </c>
      <c r="Q18" s="52" t="n"/>
    </row>
    <row r="19">
      <c r="L19" s="33" t="inlineStr">
        <is>
          <t>SUNSORIT</t>
        </is>
      </c>
      <c r="M19" s="438">
        <f>SUM(#REF!)</f>
        <v/>
      </c>
      <c r="N19" s="441">
        <f>SUM('Invoice-2'!#REF!)</f>
        <v/>
      </c>
      <c r="P19" s="439" t="n"/>
      <c r="Q19" s="52" t="n"/>
    </row>
    <row r="20">
      <c r="L20" s="33" t="inlineStr">
        <is>
          <t>ELEGADOLL</t>
        </is>
      </c>
      <c r="M20" s="464">
        <f>SUM(#REF!)</f>
        <v/>
      </c>
      <c r="N20" s="437">
        <f>SUM('Invoice-2'!#REF!)+O20</f>
        <v/>
      </c>
      <c r="O20" s="33">
        <f>SUM('Invoice-5 (TESTER) '!#REF!)</f>
        <v/>
      </c>
      <c r="P20" s="439" t="n"/>
      <c r="Q20" s="52" t="n"/>
    </row>
    <row r="21">
      <c r="L21" s="33" t="inlineStr">
        <is>
          <t>MAYURI</t>
        </is>
      </c>
      <c r="M21" s="438">
        <f>SUM(#REF!)</f>
        <v/>
      </c>
      <c r="N21" s="441">
        <f>SUM('Invoice-2'!#REF!)+O21</f>
        <v/>
      </c>
      <c r="O21" s="33">
        <f>'Invoice-5 (TESTER) '!#REF!</f>
        <v/>
      </c>
    </row>
    <row r="22">
      <c r="L22" s="33" t="inlineStr">
        <is>
          <t>ATMORE</t>
        </is>
      </c>
      <c r="M22" s="438">
        <f>SUM(#REF!)</f>
        <v/>
      </c>
      <c r="N22" s="33">
        <f>'Invoice-2'!#REF!</f>
        <v/>
      </c>
    </row>
    <row r="23">
      <c r="L23" s="33" t="inlineStr">
        <is>
          <t>Dime Health</t>
        </is>
      </c>
      <c r="M23" s="438">
        <f>SUM(#REF!)</f>
        <v/>
      </c>
      <c r="N23" s="33">
        <f>SUM('Invoice-2'!#REF!)</f>
        <v/>
      </c>
    </row>
    <row r="24">
      <c r="L24" s="33" t="inlineStr">
        <is>
          <t>LAPIDEM</t>
        </is>
      </c>
      <c r="M24" s="438">
        <f>SUM(#REF!)+'PL1'!#REF!</f>
        <v/>
      </c>
      <c r="N24" s="33">
        <f>SUM('Invoice-2'!#REF!)</f>
        <v/>
      </c>
      <c r="O24" s="33">
        <f>SUM('Invoice-4 (TESTER)'!#REF!)</f>
        <v/>
      </c>
      <c r="Q24" s="53">
        <f>N24+O24</f>
        <v/>
      </c>
    </row>
    <row r="25">
      <c r="L25" s="33" t="inlineStr">
        <is>
          <t>ROSY</t>
        </is>
      </c>
      <c r="M25" s="438">
        <f>SUM(#REF!)</f>
        <v/>
      </c>
      <c r="N25" s="33">
        <f>SUM('Invoice-2'!#REF!)+O25</f>
        <v/>
      </c>
      <c r="O25" s="33">
        <f>SUM('Invoice-5 (TESTER) '!#REF!)</f>
        <v/>
      </c>
    </row>
    <row r="26">
      <c r="L26" s="33" t="inlineStr">
        <is>
          <t>ESTLABO</t>
        </is>
      </c>
    </row>
    <row r="28">
      <c r="M28" s="465">
        <f>#REF!+#REF!</f>
        <v/>
      </c>
    </row>
  </sheetData>
  <autoFilter ref="A11:W15"/>
  <mergeCells count="1">
    <mergeCell ref="E14:G14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A13" sqref="A13:XFD69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16" t="n"/>
      <c r="B13" s="117" t="n"/>
      <c r="C13" s="470">
        <f>#REF!+'PL2'!C15</f>
        <v/>
      </c>
      <c r="D13" s="471">
        <f>#REF!+'PL2'!D15</f>
        <v/>
      </c>
      <c r="E13" s="332" t="inlineStr">
        <is>
          <t>TOTAL</t>
        </is>
      </c>
      <c r="F13" s="472" t="n"/>
      <c r="G13" s="472" t="n"/>
      <c r="H13" s="117" t="n"/>
      <c r="I13" s="117" t="n"/>
      <c r="J13" s="473">
        <f>#REF!+'PL2'!J15</f>
        <v/>
      </c>
      <c r="K13" s="117" t="n"/>
      <c r="L13" s="474" t="n"/>
      <c r="M13" s="473">
        <f>#REF!+'PL2'!M15</f>
        <v/>
      </c>
      <c r="N13" s="117" t="n"/>
      <c r="O13" s="475">
        <f>'PL2'!O15+'PL3'!#REF!</f>
        <v/>
      </c>
      <c r="P13" s="56" t="n"/>
      <c r="Q13" s="462">
        <f>'PL2'!Q15+'PL3'!#REF!</f>
        <v/>
      </c>
      <c r="R13" s="56" t="n"/>
      <c r="S13" s="287" t="n"/>
      <c r="T13" s="288" t="n"/>
      <c r="U13" s="288" t="n"/>
    </row>
    <row r="14">
      <c r="D14" s="435" t="n"/>
      <c r="M14" s="436" t="n">
        <v>1156.743</v>
      </c>
      <c r="P14" s="54" t="n"/>
      <c r="Q14" s="54" t="n"/>
      <c r="S14" s="286" t="n"/>
    </row>
    <row r="15">
      <c r="M15" s="476">
        <f>M14-M13</f>
        <v/>
      </c>
      <c r="N15" s="437" t="n"/>
      <c r="O15" s="33" t="n">
        <v>1403.823</v>
      </c>
      <c r="P15" s="54" t="n"/>
      <c r="Q15" s="477" t="n"/>
      <c r="S15" s="286" t="n"/>
    </row>
    <row r="16">
      <c r="N16" s="437" t="n"/>
      <c r="O16" s="463">
        <f>O13-O15</f>
        <v/>
      </c>
      <c r="P16" s="54" t="n"/>
      <c r="Q16" s="54" t="n"/>
      <c r="S16" s="286" t="n"/>
    </row>
    <row r="17">
      <c r="K17" s="33" t="inlineStr">
        <is>
          <t>AISHODO</t>
        </is>
      </c>
      <c r="L17" s="438">
        <f>SUM(#REF!)</f>
        <v/>
      </c>
      <c r="M17" s="33">
        <f>SUM('Invoice-3'!#REF!)</f>
        <v/>
      </c>
      <c r="N17" s="437" t="n"/>
      <c r="P17" s="478" t="n"/>
      <c r="Q17" s="54" t="n"/>
      <c r="S17" s="286" t="n"/>
    </row>
    <row r="18">
      <c r="K18" s="33" t="inlineStr">
        <is>
          <t>MEDION</t>
        </is>
      </c>
      <c r="L18" s="438">
        <f>SUM(#REF!)</f>
        <v/>
      </c>
      <c r="M18" s="438">
        <f>SUM('Invoice-3'!#REF!)+N18</f>
        <v/>
      </c>
      <c r="N18" s="437">
        <f>SUM('Invoice-5 (TESTER) '!#REF!)</f>
        <v/>
      </c>
      <c r="P18" s="479" t="n"/>
    </row>
    <row r="19">
      <c r="K19" s="33" t="inlineStr">
        <is>
          <t>McCoy</t>
        </is>
      </c>
      <c r="L19" s="438">
        <f>SUM(#REF!)</f>
        <v/>
      </c>
      <c r="M19" s="438">
        <f>SUM('Invoice-3'!#REF!)+N19</f>
        <v/>
      </c>
      <c r="N19" s="441">
        <f>SUM('Invoice-5 (TESTER) '!#REF!)</f>
        <v/>
      </c>
      <c r="P19" s="480" t="n"/>
    </row>
    <row r="20">
      <c r="K20" s="33" t="inlineStr">
        <is>
          <t>LUXCES</t>
        </is>
      </c>
      <c r="L20" s="438">
        <f>SUM(#REF!)</f>
        <v/>
      </c>
      <c r="M20" s="438">
        <f>SUM('Invoice-3'!#REF!)</f>
        <v/>
      </c>
      <c r="N20" s="438" t="n"/>
    </row>
    <row r="21">
      <c r="K21" s="33" t="inlineStr">
        <is>
          <t>EVLISS</t>
        </is>
      </c>
      <c r="L21" s="438">
        <f>SUM(#REF!)</f>
        <v/>
      </c>
      <c r="M21" s="438">
        <f>SUM('Invoice-3'!#REF!)</f>
        <v/>
      </c>
      <c r="Q21" s="54" t="n"/>
    </row>
    <row r="22">
      <c r="K22" s="33" t="inlineStr">
        <is>
          <t>PROLABO</t>
        </is>
      </c>
      <c r="L22" s="438">
        <f>SUM(#REF!)</f>
        <v/>
      </c>
      <c r="M22" s="438">
        <f>SUM('Invoice-3'!#REF!)</f>
        <v/>
      </c>
    </row>
    <row r="23">
      <c r="K23" s="33" t="inlineStr">
        <is>
          <t>cocochi</t>
        </is>
      </c>
      <c r="L23" s="438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38">
        <f>SUM(#REF!)</f>
        <v/>
      </c>
      <c r="M25" s="481">
        <f>SUM('Invoice-3'!#REF!)</f>
        <v/>
      </c>
    </row>
    <row r="26">
      <c r="K26" s="33" t="inlineStr">
        <is>
          <t>GLOW</t>
        </is>
      </c>
      <c r="L26" s="438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38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2025-09-04T20:03:21Z</dcterms:modified>
  <cp:lastModifiedBy>aoi kuwamura</cp:lastModifiedBy>
  <cp:lastPrinted>2025-07-09T09:44:31Z</cp:lastPrinted>
</cp:coreProperties>
</file>