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0FC62C4-FEB8-4274-9174-54642A74AB38}" xr6:coauthVersionLast="47" xr6:coauthVersionMax="47" xr10:uidLastSave="{00000000-0000-0000-0000-000000000000}"/>
  <bookViews>
    <workbookView xWindow="-120" yWindow="-120" windowWidth="29040" windowHeight="15720" xr2:uid="{869738B9-8482-49A7-94FA-4FEE7E3A97E7}"/>
  </bookViews>
  <sheets>
    <sheet name="ELEGADOLL" sheetId="1" r:id="rId1"/>
  </sheets>
  <externalReferences>
    <externalReference r:id="rId2"/>
  </externalReferences>
  <definedNames>
    <definedName name="_xlnm._FilterDatabase" localSheetId="0" hidden="1">ELEGADOLL!$A$5:$Q$9</definedName>
    <definedName name="_xlnm.Print_Area" localSheetId="0">ELEGADOLL!$A$1:$I$19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I28" i="1"/>
  <c r="G28" i="1"/>
  <c r="I27" i="1"/>
  <c r="G27" i="1"/>
  <c r="I26" i="1"/>
  <c r="G26" i="1"/>
  <c r="I25" i="1"/>
  <c r="G25" i="1"/>
  <c r="I24" i="1"/>
  <c r="G24" i="1"/>
  <c r="I23" i="1"/>
  <c r="I29" i="1" s="1"/>
  <c r="G23" i="1"/>
  <c r="G19" i="1"/>
  <c r="L18" i="1"/>
  <c r="N18" i="1" s="1"/>
  <c r="J18" i="1"/>
  <c r="I18" i="1"/>
  <c r="G18" i="1"/>
  <c r="L17" i="1"/>
  <c r="N17" i="1" s="1"/>
  <c r="J17" i="1"/>
  <c r="I17" i="1"/>
  <c r="G17" i="1"/>
  <c r="N16" i="1"/>
  <c r="M16" i="1"/>
  <c r="L16" i="1"/>
  <c r="J16" i="1"/>
  <c r="I16" i="1"/>
  <c r="G16" i="1"/>
  <c r="L15" i="1"/>
  <c r="N15" i="1" s="1"/>
  <c r="I15" i="1"/>
  <c r="G15" i="1"/>
  <c r="Q14" i="1"/>
  <c r="L14" i="1"/>
  <c r="N14" i="1" s="1"/>
  <c r="I14" i="1"/>
  <c r="H14" i="1"/>
  <c r="G14" i="1"/>
  <c r="L13" i="1"/>
  <c r="N13" i="1" s="1"/>
  <c r="J13" i="1"/>
  <c r="I13" i="1"/>
  <c r="G13" i="1"/>
  <c r="N12" i="1"/>
  <c r="M12" i="1"/>
  <c r="L12" i="1"/>
  <c r="J12" i="1"/>
  <c r="I12" i="1"/>
  <c r="G12" i="1"/>
  <c r="N11" i="1"/>
  <c r="M11" i="1"/>
  <c r="L11" i="1"/>
  <c r="J11" i="1"/>
  <c r="I11" i="1"/>
  <c r="G11" i="1"/>
  <c r="Q10" i="1"/>
  <c r="L10" i="1"/>
  <c r="N10" i="1" s="1"/>
  <c r="J10" i="1"/>
  <c r="I10" i="1"/>
  <c r="G10" i="1"/>
  <c r="P9" i="1"/>
  <c r="N9" i="1"/>
  <c r="M9" i="1"/>
  <c r="L9" i="1"/>
  <c r="I9" i="1"/>
  <c r="P8" i="1"/>
  <c r="L8" i="1"/>
  <c r="N8" i="1" s="1"/>
  <c r="I8" i="1"/>
  <c r="G8" i="1"/>
  <c r="P7" i="1"/>
  <c r="N7" i="1"/>
  <c r="M7" i="1"/>
  <c r="L7" i="1"/>
  <c r="I7" i="1"/>
  <c r="G7" i="1"/>
  <c r="P6" i="1"/>
  <c r="L6" i="1"/>
  <c r="N6" i="1" s="1"/>
  <c r="I6" i="1"/>
  <c r="I19" i="1" s="1"/>
  <c r="G6" i="1"/>
  <c r="M6" i="1" l="1"/>
  <c r="M14" i="1"/>
  <c r="M13" i="1"/>
  <c r="M15" i="1"/>
  <c r="M10" i="1"/>
  <c r="M18" i="1"/>
  <c r="M17" i="1"/>
  <c r="M8" i="1"/>
</calcChain>
</file>

<file path=xl/sharedStrings.xml><?xml version="1.0" encoding="utf-8"?>
<sst xmlns="http://schemas.openxmlformats.org/spreadsheetml/2006/main" count="84" uniqueCount="58">
  <si>
    <r>
      <t xml:space="preserve">ROYAL COSMETICS </t>
    </r>
    <r>
      <rPr>
        <sz val="16"/>
        <color rgb="FF000000"/>
        <rFont val="MS UI Gothic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MS UI Gothic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</si>
  <si>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</si>
  <si>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</si>
  <si>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</si>
  <si>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</si>
  <si>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</t>
    </r>
    <r>
      <rPr>
        <b/>
        <sz val="10"/>
        <color rgb="FFFF0000"/>
        <rFont val="MS UI Gothic"/>
        <family val="2"/>
        <charset val="128"/>
      </rPr>
      <t>5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9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3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</si>
  <si>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</si>
  <si>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</si>
  <si>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</si>
  <si>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</si>
  <si>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</si>
  <si>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</si>
  <si>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</si>
  <si>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</si>
  <si>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</si>
  <si>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</si>
  <si>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</si>
  <si>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</si>
  <si>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</si>
  <si>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</si>
  <si>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</si>
  <si>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</si>
  <si>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</si>
  <si>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ELEGADOLL</t>
    <phoneticPr fontId="5"/>
  </si>
  <si>
    <t>《Elega Doll》PHYTOCELL SODA PACK</t>
  </si>
  <si>
    <r>
      <rPr>
        <sz val="8"/>
        <color theme="1"/>
        <rFont val="游ゴシック"/>
        <family val="2"/>
        <charset val="128"/>
      </rPr>
      <t>水、グリセリン、ジグリセリン、</t>
    </r>
    <r>
      <rPr>
        <sz val="8"/>
        <color theme="1"/>
        <rFont val="Arial"/>
        <family val="2"/>
      </rPr>
      <t>BG</t>
    </r>
    <r>
      <rPr>
        <sz val="8"/>
        <color theme="1"/>
        <rFont val="游ゴシック"/>
        <family val="2"/>
        <charset val="128"/>
      </rPr>
      <t>、</t>
    </r>
    <r>
      <rPr>
        <sz val="8"/>
        <color theme="1"/>
        <rFont val="Arial"/>
        <family val="2"/>
      </rPr>
      <t>LPG</t>
    </r>
    <r>
      <rPr>
        <sz val="8"/>
        <color theme="1"/>
        <rFont val="游ゴシック"/>
        <family val="2"/>
        <charset val="128"/>
      </rPr>
      <t>、ポリオキシエチレンフィトスタノール、セテアリルアルコール、ベヘン酸、ステアリン酸、</t>
    </r>
    <r>
      <rPr>
        <sz val="8"/>
        <color theme="1"/>
        <rFont val="Arial"/>
        <family val="2"/>
      </rPr>
      <t>TEA</t>
    </r>
    <r>
      <rPr>
        <sz val="8"/>
        <color theme="1"/>
        <rFont val="游ゴシック"/>
        <family val="2"/>
        <charset val="128"/>
      </rPr>
      <t>、ベヘニルアルコール、二酸化炭素、クラドシホンノバエカレドニアエキス、リンゴ果実培養細胞エキス、キサンタンガム、レシチン、</t>
    </r>
    <r>
      <rPr>
        <sz val="8"/>
        <color theme="1"/>
        <rFont val="Arial"/>
        <family val="2"/>
      </rPr>
      <t>PEG-150</t>
    </r>
    <r>
      <rPr>
        <sz val="8"/>
        <color theme="1"/>
        <rFont val="游ゴシック"/>
        <family val="2"/>
        <charset val="128"/>
      </rPr>
      <t>、ペンチレングリコール、香料、フェノキシエタノール</t>
    </r>
    <phoneticPr fontId="5"/>
  </si>
  <si>
    <r>
      <rPr>
        <sz val="8"/>
        <color theme="1"/>
        <rFont val="游ゴシック"/>
        <family val="2"/>
        <charset val="128"/>
      </rPr>
      <t>水、グリセリン、ジグリセリン、</t>
    </r>
    <r>
      <rPr>
        <sz val="8"/>
        <color theme="1"/>
        <rFont val="Arial"/>
        <family val="2"/>
      </rPr>
      <t>BG</t>
    </r>
    <r>
      <rPr>
        <sz val="8"/>
        <color theme="1"/>
        <rFont val="游ゴシック"/>
        <family val="2"/>
        <charset val="128"/>
      </rPr>
      <t>、</t>
    </r>
    <r>
      <rPr>
        <sz val="8"/>
        <color theme="1"/>
        <rFont val="Arial"/>
        <family val="2"/>
      </rPr>
      <t>LPG</t>
    </r>
    <r>
      <rPr>
        <sz val="8"/>
        <color theme="1"/>
        <rFont val="游ゴシック"/>
        <family val="2"/>
        <charset val="128"/>
      </rPr>
      <t>、ポリオキシエチレンフィトスタノール、セテアリルアルコール、ベヘン酸、ステアリン酸、</t>
    </r>
    <r>
      <rPr>
        <sz val="8"/>
        <color theme="1"/>
        <rFont val="Arial"/>
        <family val="2"/>
      </rPr>
      <t>TEA</t>
    </r>
    <r>
      <rPr>
        <sz val="8"/>
        <color theme="1"/>
        <rFont val="游ゴシック"/>
        <family val="2"/>
        <charset val="128"/>
      </rPr>
      <t>、ベヘニルアルコール、二酸化炭素、クラドシホンノバエカレドニアエキス、リンゴ果実培養細胞エキス、キサンタンガム、レシチン、</t>
    </r>
    <r>
      <rPr>
        <sz val="8"/>
        <color theme="1"/>
        <rFont val="Arial"/>
        <family val="2"/>
      </rPr>
      <t>PEG-151、ペンチレングリコール、香料、フェノキシエタノール</t>
    </r>
    <r>
      <rPr>
        <sz val="8"/>
        <color theme="1"/>
        <rFont val="游ゴシック"/>
        <family val="2"/>
        <charset val="128"/>
      </rPr>
      <t/>
    </r>
  </si>
  <si>
    <r>
      <rPr>
        <sz val="8"/>
        <color theme="1"/>
        <rFont val="游ゴシック"/>
        <family val="2"/>
        <charset val="128"/>
      </rPr>
      <t>水、グリセリン、ジグリセリン、</t>
    </r>
    <r>
      <rPr>
        <sz val="8"/>
        <color theme="1"/>
        <rFont val="Arial"/>
        <family val="2"/>
      </rPr>
      <t>BG</t>
    </r>
    <r>
      <rPr>
        <sz val="8"/>
        <color theme="1"/>
        <rFont val="游ゴシック"/>
        <family val="2"/>
        <charset val="128"/>
      </rPr>
      <t>、</t>
    </r>
    <r>
      <rPr>
        <sz val="8"/>
        <color theme="1"/>
        <rFont val="Arial"/>
        <family val="2"/>
      </rPr>
      <t>LPG</t>
    </r>
    <r>
      <rPr>
        <sz val="8"/>
        <color theme="1"/>
        <rFont val="游ゴシック"/>
        <family val="2"/>
        <charset val="128"/>
      </rPr>
      <t>、ポリオキシエチレンフィトスタノール、セテアリルアルコール、ベヘン酸、ステアリン酸、</t>
    </r>
    <r>
      <rPr>
        <sz val="8"/>
        <color theme="1"/>
        <rFont val="Arial"/>
        <family val="2"/>
      </rPr>
      <t>TEA</t>
    </r>
    <r>
      <rPr>
        <sz val="8"/>
        <color theme="1"/>
        <rFont val="游ゴシック"/>
        <family val="2"/>
        <charset val="128"/>
      </rPr>
      <t>、ベヘニルアルコール、二酸化炭素、クラドシホンノバエカレドニアエキス、リンゴ果実培養細胞エキス、キサンタンガム、レシチン、</t>
    </r>
    <r>
      <rPr>
        <sz val="8"/>
        <color theme="1"/>
        <rFont val="Arial"/>
        <family val="2"/>
      </rPr>
      <t>PEG-152、ペンチレングリコール、香料、フェノキシエタノール</t>
    </r>
    <r>
      <rPr>
        <sz val="8"/>
        <color theme="1"/>
        <rFont val="游ゴシック"/>
        <family val="2"/>
        <charset val="128"/>
      </rPr>
      <t/>
    </r>
  </si>
  <si>
    <t>《Elega Doll》PHYTOCELL SODA SERUM　PLUS</t>
  </si>
  <si>
    <t>フコイダン・植物細胞・植物酵素・ヒト脂肪細胞順化培養液エキス・馬プラセンタエキス・イワベンケイ根エキス・ナイアシンアミド</t>
    <phoneticPr fontId="5"/>
  </si>
  <si>
    <t>《Elega Doll》Fresh 98 freeze-dried gel mask 3 pieces</t>
  </si>
  <si>
    <t>《Elega Doll》Fresh 98 freeze-dried gel mask 5 pieces</t>
  </si>
  <si>
    <r>
      <rPr>
        <sz val="8"/>
        <color theme="1"/>
        <rFont val="游ゴシック"/>
        <family val="2"/>
        <charset val="128"/>
      </rPr>
      <t>水、ヒドロキシエチルウレア、グリセリン、加水分解コラーゲン、トレハロース、</t>
    </r>
    <r>
      <rPr>
        <sz val="8"/>
        <color theme="1"/>
        <rFont val="Arial"/>
        <family val="2"/>
      </rPr>
      <t>β-</t>
    </r>
    <r>
      <rPr>
        <sz val="8"/>
        <color theme="1"/>
        <rFont val="游ゴシック"/>
        <family val="2"/>
        <charset val="128"/>
      </rPr>
      <t>グルカン、
フラーレン、キリンケツエキス、ヒアルロン酸ナトリウム、スクワラン、ツボクサエキス、
グリチルリチン酸２</t>
    </r>
    <r>
      <rPr>
        <sz val="8"/>
        <color theme="1"/>
        <rFont val="Arial"/>
        <family val="2"/>
      </rPr>
      <t>K</t>
    </r>
    <r>
      <rPr>
        <sz val="8"/>
        <color theme="1"/>
        <rFont val="游ゴシック"/>
        <family val="2"/>
        <charset val="128"/>
      </rPr>
      <t>、水溶性コラーゲン、アラントイン、ビサボロール、ヒドロキシエチルセルロース、キサンタンガム</t>
    </r>
    <phoneticPr fontId="5"/>
  </si>
  <si>
    <t>《Elega Doll》Fresh 98 mask 9 pieces</t>
  </si>
  <si>
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<phoneticPr fontId="5"/>
  </si>
  <si>
    <t>《Elega Doll》Fresh 98 Freeze Dry Gel Eye Sheet Plus</t>
  </si>
  <si>
    <r>
      <rPr>
        <sz val="8"/>
        <color theme="1"/>
        <rFont val="游ゴシック"/>
        <family val="2"/>
        <charset val="128"/>
      </rPr>
      <t>水、エリスリトール、ナイアシナミド、ベータグルカン、加水分解コラーゲン、フラーレン、ツボクサエキス、ヒアルロン酸</t>
    </r>
    <r>
      <rPr>
        <sz val="8"/>
        <color theme="1"/>
        <rFont val="Arial"/>
        <family val="2"/>
      </rPr>
      <t>Na</t>
    </r>
    <r>
      <rPr>
        <sz val="8"/>
        <color theme="1"/>
        <rFont val="游ゴシック"/>
        <family val="2"/>
        <charset val="128"/>
      </rPr>
      <t>、キトサン、カルノシン、</t>
    </r>
    <r>
      <rPr>
        <sz val="8"/>
        <color theme="1"/>
        <rFont val="Arial"/>
        <family val="2"/>
      </rPr>
      <t>3-o</t>
    </r>
    <r>
      <rPr>
        <sz val="8"/>
        <color theme="1"/>
        <rFont val="游ゴシック"/>
        <family val="2"/>
        <charset val="128"/>
      </rPr>
      <t>エチルアスコルビン酸、アロエベラ葉エキス、アロエベラ葉エキス、メマツヨイグサ根エキス、アブロニアビロサ葉エキス、アオノリュウゼツラン茎エキ
ス、コチニールサボテン花エキス、フクエリアスプレンデンス茎エキス、ラレアトリデンタタエキス、加水分解アルゲエキス、プロピレングリコール、ジ
酢酸ジペプチドジアミノブチロイルベンジルアミド、アセチルヘキサペプチド</t>
    </r>
    <r>
      <rPr>
        <sz val="8"/>
        <color theme="1"/>
        <rFont val="Arial"/>
        <family val="2"/>
      </rPr>
      <t>-8</t>
    </r>
    <r>
      <rPr>
        <sz val="8"/>
        <color theme="1"/>
        <rFont val="游ゴシック"/>
        <family val="2"/>
        <charset val="128"/>
      </rPr>
      <t>、アセチルオクタペプチド</t>
    </r>
    <r>
      <rPr>
        <sz val="8"/>
        <color theme="1"/>
        <rFont val="Arial"/>
        <family val="2"/>
      </rPr>
      <t>-3</t>
    </r>
    <r>
      <rPr>
        <sz val="8"/>
        <color theme="1"/>
        <rFont val="游ゴシック"/>
        <family val="2"/>
        <charset val="128"/>
      </rPr>
      <t>、</t>
    </r>
    <r>
      <rPr>
        <sz val="8"/>
        <color theme="1"/>
        <rFont val="Arial"/>
        <family val="2"/>
      </rPr>
      <t>1,2-</t>
    </r>
    <r>
      <rPr>
        <sz val="8"/>
        <color theme="1"/>
        <rFont val="游ゴシック"/>
        <family val="2"/>
        <charset val="128"/>
      </rPr>
      <t>ヘキサンジオール、エチルヘキシルグ
リセリン、キサンタンガム、セイヨウトチノキ種子エキス、グリセリン、エーデルワイスエキス、スクレロチウムガム、エリンギウムマリチムムカルス培
養液、ポリアクリル酸ナトリウム</t>
    </r>
    <phoneticPr fontId="5"/>
  </si>
  <si>
    <t xml:space="preserve">《Elega Doll PRO》Fresh 98 Freeze Dry Gel Mask 10 sheets </t>
  </si>
  <si>
    <t>《Elega Doll》PURE NMN Powder 10000</t>
  </si>
  <si>
    <t>ニコチンアミドモノヌクレオチド</t>
    <phoneticPr fontId="5"/>
  </si>
  <si>
    <t>《Elega Doll》NMN Fresh Fiber 6000</t>
  </si>
  <si>
    <t>《Elega Doll》NMN Fresh Fiber Booster</t>
  </si>
  <si>
    <t>水
ナイアシンアミド
グリセリン
ミネラル塩
アスコルビルリン酸 Na
オウゴン根エキス</t>
    <phoneticPr fontId="5"/>
  </si>
  <si>
    <t>ELEGADOLL</t>
  </si>
  <si>
    <t>《Elega Doll》Perfection Enrich ALL IN ONE GEL CREAM</t>
  </si>
  <si>
    <t>水、BG、スクワラン、ペンチレングリコール、セレアリルアルコール、ステアリン酸グリセリル（SE）、ホホバ種子油、PPG-4-セテス-20、ベタイン、カルボマー、フェノキシエタノール、PPG-8-セテス20、加水分解卵殻膜、水添レシチン、水酸化Na、EDTA-2Na、トコフェロール、アーモンド油、アスコルビン酸、ケイ酸Na、ヒメフウロエキス、メマツヨイグサ種子エキス、ナツメ果実エキス、カンゾウ根エキス、オウゴン根エキス、アルガニアスピノサ芽細胞エキス、安息香酸Na、イソマルト、キサンタンガム、グリセリン、ナイアシン、ナイアシンアミド、ヒアルロン酸、リンゴ果実培養細胞エキス、レシチン</t>
    <phoneticPr fontId="5"/>
  </si>
  <si>
    <t>TOTAL</t>
    <phoneticPr fontId="5"/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</si>
  <si>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</si>
  <si>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</si>
  <si>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</si>
  <si>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00003</t>
    <phoneticPr fontId="5"/>
  </si>
  <si>
    <r>
      <rPr>
        <sz val="12"/>
        <color theme="1"/>
        <rFont val="Arial"/>
        <family val="2"/>
      </rPr>
      <t>《Elega Doll》Fresh 98 freeze-dried gel mask 5 pieces  comercial free</t>
    </r>
  </si>
  <si>
    <r>
      <rPr>
        <sz val="12"/>
        <color theme="1"/>
        <rFont val="Arial"/>
        <family val="2"/>
      </rPr>
      <t>《Elega Doll》Fresh 98 Freeze Dry Gel Eye Sheet Plus  comercial free</t>
    </r>
  </si>
  <si>
    <t>《Elega Doll》PURE NMN Powder 10000 TESTER  comercial free</t>
  </si>
  <si>
    <t>《Elega Doll》NMN Fresh Fiber 6000 TESTER  comercial free</t>
  </si>
  <si>
    <t>《Elega Doll》NMN Fresh Fiber Booster TESTER  comercial free</t>
  </si>
  <si>
    <t>《Elega Doll》Perfection Enrich ALL IN ONE GEL CREAM TESTER  comercial free</t>
  </si>
  <si>
    <t>SAMPLE/TESTER 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</si>
</sst>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3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MS UI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  <charset val="128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theme="1"/>
      <name val="Arial"/>
      <family val="2"/>
      <charset val="128"/>
    </font>
    <font>
      <sz val="8"/>
      <color theme="1"/>
      <name val="游ゴシック"/>
      <family val="2"/>
      <charset val="128"/>
    </font>
    <font>
      <sz val="12"/>
      <color rgb="FF000000"/>
      <name val="Arial"/>
      <family val="3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7" fontId="20" fillId="0" borderId="4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20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4" xfId="2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1" fillId="4" borderId="4" xfId="0" applyFont="1" applyFill="1" applyBorder="1" applyAlignment="1">
      <alignment horizontal="center" vertical="center"/>
    </xf>
    <xf numFmtId="0" fontId="24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6" fontId="26" fillId="2" borderId="4" xfId="0" applyNumberFormat="1" applyFont="1" applyFill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6" fontId="19" fillId="0" borderId="0" xfId="1" applyFont="1" applyFill="1" applyAlignment="1">
      <alignment horizontal="center" vertical="center"/>
    </xf>
    <xf numFmtId="0" fontId="19" fillId="0" borderId="0" xfId="1" applyNumberFormat="1" applyFont="1" applyFill="1" applyAlignment="1">
      <alignment horizontal="center" vertical="center"/>
    </xf>
    <xf numFmtId="0" fontId="27" fillId="0" borderId="0" xfId="0" applyFo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21" fillId="0" borderId="2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0" fontId="30" fillId="0" borderId="4" xfId="0" applyFont="1" applyBorder="1">
      <alignment vertical="center"/>
    </xf>
    <xf numFmtId="6" fontId="19" fillId="2" borderId="5" xfId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6" fontId="8" fillId="2" borderId="4" xfId="0" applyNumberFormat="1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461092</xdr:colOff>
      <xdr:row>5</xdr:row>
      <xdr:rowOff>0</xdr:rowOff>
    </xdr:from>
    <xdr:to>
      <xdr:col>17</xdr:col>
      <xdr:colOff>1051554</xdr:colOff>
      <xdr:row>20</xdr:row>
      <xdr:rowOff>221442</xdr:rowOff>
    </xdr:to>
    <xdr:pic>
      <xdr:nvPicPr>
        <xdr:cNvPr id="2" name="図 1" descr="お試しホワイトリフトマスクセット(初回限定)">
          <a:extLst>
            <a:ext uri="{FF2B5EF4-FFF2-40B4-BE49-F238E27FC236}">
              <a16:creationId xmlns:a16="http://schemas.microsoft.com/office/drawing/2014/main" id="{7A7D7545-FF6A-4C87-8185-43D5880C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196642" y="1504950"/>
          <a:ext cx="590462" cy="1212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174113</xdr:colOff>
      <xdr:row>18</xdr:row>
      <xdr:rowOff>0</xdr:rowOff>
    </xdr:from>
    <xdr:to>
      <xdr:col>17</xdr:col>
      <xdr:colOff>293227</xdr:colOff>
      <xdr:row>20</xdr:row>
      <xdr:rowOff>52206</xdr:rowOff>
    </xdr:to>
    <xdr:pic>
      <xdr:nvPicPr>
        <xdr:cNvPr id="3" name="図 2" descr="プロフェッショナルアミノ コンディショナー1000ml">
          <a:extLst>
            <a:ext uri="{FF2B5EF4-FFF2-40B4-BE49-F238E27FC236}">
              <a16:creationId xmlns:a16="http://schemas.microsoft.com/office/drawing/2014/main" id="{B1F495B6-A8BA-4466-88EB-5D9F0042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9663" y="2000250"/>
          <a:ext cx="119114" cy="54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478735</xdr:colOff>
      <xdr:row>18</xdr:row>
      <xdr:rowOff>0</xdr:rowOff>
    </xdr:from>
    <xdr:to>
      <xdr:col>17</xdr:col>
      <xdr:colOff>768532</xdr:colOff>
      <xdr:row>20</xdr:row>
      <xdr:rowOff>29217</xdr:rowOff>
    </xdr:to>
    <xdr:pic>
      <xdr:nvPicPr>
        <xdr:cNvPr id="4" name="図 3" descr="プロフェッショナルアミノ海藻シャンプ 1000ml">
          <a:extLst>
            <a:ext uri="{FF2B5EF4-FFF2-40B4-BE49-F238E27FC236}">
              <a16:creationId xmlns:a16="http://schemas.microsoft.com/office/drawing/2014/main" id="{3256B219-72C3-4D76-B303-203E01A7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4285" y="2000250"/>
          <a:ext cx="289797" cy="524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969434</xdr:colOff>
      <xdr:row>18</xdr:row>
      <xdr:rowOff>0</xdr:rowOff>
    </xdr:from>
    <xdr:to>
      <xdr:col>17</xdr:col>
      <xdr:colOff>1268757</xdr:colOff>
      <xdr:row>20</xdr:row>
      <xdr:rowOff>39459</xdr:rowOff>
    </xdr:to>
    <xdr:pic>
      <xdr:nvPicPr>
        <xdr:cNvPr id="5" name="図 4" descr="プロフェッショナルアミノ海藻ヘアパック 800g">
          <a:extLst>
            <a:ext uri="{FF2B5EF4-FFF2-40B4-BE49-F238E27FC236}">
              <a16:creationId xmlns:a16="http://schemas.microsoft.com/office/drawing/2014/main" id="{726CEB12-BBAD-4909-98B7-E781E5F51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4984" y="2000250"/>
          <a:ext cx="299323" cy="534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194598</xdr:colOff>
      <xdr:row>18</xdr:row>
      <xdr:rowOff>0</xdr:rowOff>
    </xdr:from>
    <xdr:to>
      <xdr:col>17</xdr:col>
      <xdr:colOff>589938</xdr:colOff>
      <xdr:row>21</xdr:row>
      <xdr:rowOff>48447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20695CC-17E0-4F92-98E9-69B0A098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0148" y="2000250"/>
          <a:ext cx="395340" cy="9247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408">
          <cell r="O408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13B1-8994-46A4-A44F-F8199B01D14B}">
  <sheetPr>
    <pageSetUpPr fitToPage="1"/>
  </sheetPr>
  <dimension ref="A1:U30"/>
  <sheetViews>
    <sheetView tabSelected="1" view="pageBreakPreview" zoomScaleNormal="100" zoomScaleSheetLayoutView="100" workbookViewId="0">
      <selection activeCell="D20" sqref="D20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3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1" customFormat="1" ht="20.100000000000001" hidden="1" customHeight="1">
      <c r="A6" s="30"/>
      <c r="B6" s="31"/>
      <c r="C6" s="32" t="s">
        <v>23</v>
      </c>
      <c r="D6" s="33" t="s">
        <v>24</v>
      </c>
      <c r="E6" s="34">
        <v>48</v>
      </c>
      <c r="F6" s="34">
        <v>135</v>
      </c>
      <c r="G6" s="35">
        <f>'[1]ORDER SHEET'!O398</f>
        <v>0</v>
      </c>
      <c r="H6" s="36">
        <v>1520</v>
      </c>
      <c r="I6" s="37">
        <f t="shared" ref="I6:I18" si="0">G6*H6</f>
        <v>0</v>
      </c>
      <c r="J6" s="38">
        <v>2.7E-2</v>
      </c>
      <c r="K6" s="38">
        <v>10</v>
      </c>
      <c r="L6" s="38">
        <f>G6*E6</f>
        <v>0</v>
      </c>
      <c r="M6" s="38">
        <f t="shared" ref="M6:M18" si="1">J6*L6</f>
        <v>0</v>
      </c>
      <c r="N6" s="38">
        <f t="shared" ref="N6:N18" si="2">K6*L6</f>
        <v>0</v>
      </c>
      <c r="O6" s="39">
        <v>0.2</v>
      </c>
      <c r="P6" s="34">
        <f>G6*O6</f>
        <v>0</v>
      </c>
      <c r="Q6" s="40" t="s">
        <v>25</v>
      </c>
    </row>
    <row r="7" spans="1:21" s="41" customFormat="1" ht="20.100000000000001" hidden="1" customHeight="1">
      <c r="A7" s="30"/>
      <c r="B7" s="31"/>
      <c r="C7" s="32" t="s">
        <v>23</v>
      </c>
      <c r="D7" s="33" t="s">
        <v>24</v>
      </c>
      <c r="E7" s="34">
        <v>48</v>
      </c>
      <c r="F7" s="34">
        <v>500</v>
      </c>
      <c r="G7" s="35">
        <f>'[1]ORDER SHEET'!O399</f>
        <v>0</v>
      </c>
      <c r="H7" s="36">
        <v>1444</v>
      </c>
      <c r="I7" s="37">
        <f t="shared" si="0"/>
        <v>0</v>
      </c>
      <c r="J7" s="38">
        <v>2.7E-2</v>
      </c>
      <c r="K7" s="38">
        <v>10</v>
      </c>
      <c r="L7" s="38">
        <f t="shared" ref="L7:L18" si="3">G7*E7</f>
        <v>0</v>
      </c>
      <c r="M7" s="38">
        <f t="shared" si="1"/>
        <v>0</v>
      </c>
      <c r="N7" s="38">
        <f t="shared" si="2"/>
        <v>0</v>
      </c>
      <c r="O7" s="39">
        <v>0.2</v>
      </c>
      <c r="P7" s="34">
        <f>G7*O7</f>
        <v>0</v>
      </c>
      <c r="Q7" s="40" t="s">
        <v>26</v>
      </c>
    </row>
    <row r="8" spans="1:21" s="41" customFormat="1" ht="20.100000000000001" hidden="1" customHeight="1">
      <c r="A8" s="30"/>
      <c r="B8" s="31"/>
      <c r="C8" s="32" t="s">
        <v>23</v>
      </c>
      <c r="D8" s="33" t="s">
        <v>24</v>
      </c>
      <c r="E8" s="34">
        <v>48</v>
      </c>
      <c r="F8" s="34">
        <v>1000</v>
      </c>
      <c r="G8" s="35">
        <f>'[1]ORDER SHEET'!O400</f>
        <v>0</v>
      </c>
      <c r="H8" s="36">
        <v>1330</v>
      </c>
      <c r="I8" s="37">
        <f t="shared" si="0"/>
        <v>0</v>
      </c>
      <c r="J8" s="38">
        <v>2.7E-2</v>
      </c>
      <c r="K8" s="38">
        <v>10</v>
      </c>
      <c r="L8" s="38">
        <f t="shared" si="3"/>
        <v>0</v>
      </c>
      <c r="M8" s="38">
        <f t="shared" si="1"/>
        <v>0</v>
      </c>
      <c r="N8" s="38">
        <f t="shared" si="2"/>
        <v>0</v>
      </c>
      <c r="O8" s="39">
        <v>0.2</v>
      </c>
      <c r="P8" s="34">
        <f>G8*O8</f>
        <v>0</v>
      </c>
      <c r="Q8" s="40" t="s">
        <v>27</v>
      </c>
    </row>
    <row r="9" spans="1:21" s="41" customFormat="1" ht="20.100000000000001" hidden="1" customHeight="1">
      <c r="A9" s="30"/>
      <c r="B9" s="31"/>
      <c r="C9" s="32" t="s">
        <v>23</v>
      </c>
      <c r="D9" s="33" t="s">
        <v>28</v>
      </c>
      <c r="E9" s="34">
        <v>72</v>
      </c>
      <c r="F9" s="34">
        <v>12</v>
      </c>
      <c r="G9" s="35">
        <v>0</v>
      </c>
      <c r="H9" s="36">
        <v>2600</v>
      </c>
      <c r="I9" s="37">
        <f t="shared" si="0"/>
        <v>0</v>
      </c>
      <c r="J9" s="38">
        <v>2.4E-2</v>
      </c>
      <c r="K9" s="38"/>
      <c r="L9" s="38">
        <f t="shared" si="3"/>
        <v>0</v>
      </c>
      <c r="M9" s="38">
        <f t="shared" si="1"/>
        <v>0</v>
      </c>
      <c r="N9" s="38">
        <f t="shared" si="2"/>
        <v>0</v>
      </c>
      <c r="O9" s="39">
        <v>8.5000000000000006E-2</v>
      </c>
      <c r="P9" s="34">
        <f>G9*O9</f>
        <v>0</v>
      </c>
      <c r="Q9" s="42" t="s">
        <v>29</v>
      </c>
    </row>
    <row r="10" spans="1:21" s="41" customFormat="1" ht="23.25" hidden="1" customHeight="1">
      <c r="A10" s="30"/>
      <c r="B10" s="31"/>
      <c r="C10" s="32" t="s">
        <v>23</v>
      </c>
      <c r="D10" s="33" t="s">
        <v>30</v>
      </c>
      <c r="E10" s="34">
        <v>48</v>
      </c>
      <c r="F10" s="34">
        <v>48</v>
      </c>
      <c r="G10" s="43">
        <f>'[1]ORDER SHEET'!O401</f>
        <v>0</v>
      </c>
      <c r="H10" s="36">
        <v>1120</v>
      </c>
      <c r="I10" s="37">
        <f t="shared" si="0"/>
        <v>0</v>
      </c>
      <c r="J10" s="38">
        <f>ROUND(0.29*0.295*0.39,3)</f>
        <v>3.3000000000000002E-2</v>
      </c>
      <c r="K10" s="38">
        <v>4</v>
      </c>
      <c r="L10" s="38">
        <f t="shared" si="3"/>
        <v>0</v>
      </c>
      <c r="M10" s="38">
        <f t="shared" si="1"/>
        <v>0</v>
      </c>
      <c r="N10" s="38">
        <f t="shared" si="2"/>
        <v>0</v>
      </c>
      <c r="O10" s="39"/>
      <c r="P10" s="34"/>
      <c r="Q10" s="42" t="str">
        <f>Q12</f>
        <v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v>
      </c>
    </row>
    <row r="11" spans="1:21" s="41" customFormat="1" ht="18" hidden="1" customHeight="1">
      <c r="A11" s="30"/>
      <c r="B11" s="31"/>
      <c r="C11" s="32" t="s">
        <v>23</v>
      </c>
      <c r="D11" s="44" t="s">
        <v>31</v>
      </c>
      <c r="E11" s="34">
        <v>48</v>
      </c>
      <c r="F11" s="34">
        <v>48</v>
      </c>
      <c r="G11" s="35">
        <f>'[1]ORDER SHEET'!O402</f>
        <v>0</v>
      </c>
      <c r="H11" s="36">
        <v>1720</v>
      </c>
      <c r="I11" s="37">
        <f t="shared" si="0"/>
        <v>0</v>
      </c>
      <c r="J11" s="38">
        <f>ROUND(0.29*0.39*0.29,3)</f>
        <v>3.3000000000000002E-2</v>
      </c>
      <c r="K11" s="38">
        <v>4.9000000000000004</v>
      </c>
      <c r="L11" s="38">
        <f t="shared" si="3"/>
        <v>0</v>
      </c>
      <c r="M11" s="38">
        <f t="shared" si="1"/>
        <v>0</v>
      </c>
      <c r="N11" s="38">
        <f t="shared" si="2"/>
        <v>0</v>
      </c>
      <c r="O11" s="39"/>
      <c r="P11" s="34"/>
      <c r="Q11" s="40" t="s">
        <v>32</v>
      </c>
    </row>
    <row r="12" spans="1:21" s="41" customFormat="1" ht="18" hidden="1" customHeight="1">
      <c r="A12" s="30"/>
      <c r="B12" s="31"/>
      <c r="C12" s="32" t="s">
        <v>23</v>
      </c>
      <c r="D12" s="44" t="s">
        <v>33</v>
      </c>
      <c r="E12" s="34">
        <v>48</v>
      </c>
      <c r="F12" s="34">
        <v>48</v>
      </c>
      <c r="G12" s="35">
        <f>'[1]ORDER SHEET'!O403</f>
        <v>0</v>
      </c>
      <c r="H12" s="36">
        <v>1720</v>
      </c>
      <c r="I12" s="37">
        <f>G12*H12</f>
        <v>0</v>
      </c>
      <c r="J12" s="38">
        <f>ROUND(0.29*0.39*0.29,3)</f>
        <v>3.3000000000000002E-2</v>
      </c>
      <c r="K12" s="38">
        <v>4.9000000000000004</v>
      </c>
      <c r="L12" s="38">
        <f t="shared" si="3"/>
        <v>0</v>
      </c>
      <c r="M12" s="38">
        <f t="shared" si="1"/>
        <v>0</v>
      </c>
      <c r="N12" s="38">
        <f t="shared" si="2"/>
        <v>0</v>
      </c>
      <c r="O12" s="39"/>
      <c r="P12" s="34"/>
      <c r="Q12" s="42" t="s">
        <v>34</v>
      </c>
    </row>
    <row r="13" spans="1:21" s="41" customFormat="1" ht="20.100000000000001" customHeight="1">
      <c r="A13" s="30"/>
      <c r="B13" s="31"/>
      <c r="C13" s="32" t="s">
        <v>23</v>
      </c>
      <c r="D13" s="33" t="s">
        <v>35</v>
      </c>
      <c r="E13" s="34">
        <v>48</v>
      </c>
      <c r="F13" s="34">
        <v>48</v>
      </c>
      <c r="G13" s="35">
        <f>'[1]ORDER SHEET'!O404</f>
        <v>0</v>
      </c>
      <c r="H13" s="36">
        <v>1120</v>
      </c>
      <c r="I13" s="37">
        <f t="shared" si="0"/>
        <v>0</v>
      </c>
      <c r="J13" s="38">
        <f>ROUND(0.29*0.39*0.29,3)</f>
        <v>3.3000000000000002E-2</v>
      </c>
      <c r="K13" s="38">
        <v>2</v>
      </c>
      <c r="L13" s="38">
        <f t="shared" si="3"/>
        <v>0</v>
      </c>
      <c r="M13" s="38">
        <f>J13*L13</f>
        <v>0</v>
      </c>
      <c r="N13" s="38">
        <f t="shared" si="2"/>
        <v>0</v>
      </c>
      <c r="O13" s="39"/>
      <c r="P13" s="34"/>
      <c r="Q13" s="40" t="s">
        <v>36</v>
      </c>
    </row>
    <row r="14" spans="1:21" s="41" customFormat="1" ht="20.100000000000001" hidden="1" customHeight="1">
      <c r="A14" s="30"/>
      <c r="B14" s="31"/>
      <c r="C14" s="32" t="s">
        <v>23</v>
      </c>
      <c r="D14" s="44" t="s">
        <v>37</v>
      </c>
      <c r="E14" s="34">
        <v>25</v>
      </c>
      <c r="F14" s="34">
        <v>25</v>
      </c>
      <c r="G14" s="35">
        <f>'[1]ORDER SHEET'!O405</f>
        <v>0</v>
      </c>
      <c r="H14" s="36">
        <f>16000/5</f>
        <v>3200</v>
      </c>
      <c r="I14" s="37">
        <f t="shared" si="0"/>
        <v>0</v>
      </c>
      <c r="J14" s="38"/>
      <c r="K14" s="38"/>
      <c r="L14" s="38">
        <f t="shared" si="3"/>
        <v>0</v>
      </c>
      <c r="M14" s="38">
        <f t="shared" si="1"/>
        <v>0</v>
      </c>
      <c r="N14" s="38">
        <f t="shared" si="2"/>
        <v>0</v>
      </c>
      <c r="O14" s="39"/>
      <c r="P14" s="34"/>
      <c r="Q14" s="42" t="str">
        <f>Q12</f>
        <v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v>
      </c>
    </row>
    <row r="15" spans="1:21" s="41" customFormat="1" ht="20.100000000000001" hidden="1" customHeight="1">
      <c r="A15" s="30"/>
      <c r="B15" s="31"/>
      <c r="C15" s="32" t="s">
        <v>23</v>
      </c>
      <c r="D15" s="33" t="s">
        <v>38</v>
      </c>
      <c r="E15" s="34"/>
      <c r="F15" s="34"/>
      <c r="G15" s="35">
        <f>'[1]ORDER SHEET'!O406</f>
        <v>0</v>
      </c>
      <c r="H15" s="36">
        <v>6250</v>
      </c>
      <c r="I15" s="37">
        <f t="shared" si="0"/>
        <v>0</v>
      </c>
      <c r="J15" s="38"/>
      <c r="K15" s="38"/>
      <c r="L15" s="38">
        <f t="shared" si="3"/>
        <v>0</v>
      </c>
      <c r="M15" s="38">
        <f>J15*L15</f>
        <v>0</v>
      </c>
      <c r="N15" s="38">
        <f t="shared" si="2"/>
        <v>0</v>
      </c>
      <c r="O15" s="39"/>
      <c r="P15" s="34"/>
      <c r="Q15" s="42" t="s">
        <v>39</v>
      </c>
    </row>
    <row r="16" spans="1:21" s="41" customFormat="1" ht="20.100000000000001" hidden="1" customHeight="1">
      <c r="A16" s="30"/>
      <c r="B16" s="31"/>
      <c r="C16" s="32" t="s">
        <v>23</v>
      </c>
      <c r="D16" s="33" t="s">
        <v>40</v>
      </c>
      <c r="E16" s="34">
        <v>40</v>
      </c>
      <c r="F16" s="34">
        <v>40</v>
      </c>
      <c r="G16" s="35">
        <f>'[1]ORDER SHEET'!O407</f>
        <v>0</v>
      </c>
      <c r="H16" s="36">
        <v>3400</v>
      </c>
      <c r="I16" s="37">
        <f t="shared" si="0"/>
        <v>0</v>
      </c>
      <c r="J16" s="38">
        <f>ROUND(0.27*0.2*0.45,3)</f>
        <v>2.4E-2</v>
      </c>
      <c r="K16" s="38">
        <v>2.5</v>
      </c>
      <c r="L16" s="38">
        <f t="shared" si="3"/>
        <v>0</v>
      </c>
      <c r="M16" s="38">
        <f t="shared" si="1"/>
        <v>0</v>
      </c>
      <c r="N16" s="38">
        <f t="shared" si="2"/>
        <v>0</v>
      </c>
      <c r="O16" s="39"/>
      <c r="P16" s="34"/>
      <c r="Q16" s="42" t="s">
        <v>39</v>
      </c>
    </row>
    <row r="17" spans="1:18" s="41" customFormat="1" ht="20.100000000000001" customHeight="1">
      <c r="A17" s="30"/>
      <c r="B17" s="31"/>
      <c r="C17" s="32" t="s">
        <v>23</v>
      </c>
      <c r="D17" s="33" t="s">
        <v>41</v>
      </c>
      <c r="E17" s="34">
        <v>40</v>
      </c>
      <c r="F17" s="34">
        <v>40</v>
      </c>
      <c r="G17" s="35">
        <f>'[1]ORDER SHEET'!O408</f>
        <v>30</v>
      </c>
      <c r="H17" s="36">
        <v>1960</v>
      </c>
      <c r="I17" s="37">
        <f t="shared" si="0"/>
        <v>58800</v>
      </c>
      <c r="J17" s="38">
        <f>ROUND(0.27*0.2*0.45,3)</f>
        <v>2.4E-2</v>
      </c>
      <c r="K17" s="38">
        <v>7</v>
      </c>
      <c r="L17" s="38">
        <f t="shared" si="3"/>
        <v>1200</v>
      </c>
      <c r="M17" s="38">
        <f t="shared" si="1"/>
        <v>28.8</v>
      </c>
      <c r="N17" s="38">
        <f t="shared" si="2"/>
        <v>8400</v>
      </c>
      <c r="O17" s="39"/>
      <c r="P17" s="34"/>
      <c r="Q17" s="42" t="s">
        <v>42</v>
      </c>
    </row>
    <row r="18" spans="1:18" s="41" customFormat="1" ht="20.100000000000001" hidden="1" customHeight="1">
      <c r="A18" s="30"/>
      <c r="B18" s="31"/>
      <c r="C18" s="32" t="s">
        <v>43</v>
      </c>
      <c r="D18" s="44" t="s">
        <v>44</v>
      </c>
      <c r="E18" s="34">
        <v>48</v>
      </c>
      <c r="F18" s="34">
        <v>48</v>
      </c>
      <c r="G18" s="35">
        <f>'[1]ORDER SHEET'!O409</f>
        <v>0</v>
      </c>
      <c r="H18" s="36">
        <v>2600</v>
      </c>
      <c r="I18" s="37">
        <f t="shared" si="0"/>
        <v>0</v>
      </c>
      <c r="J18" s="38">
        <f>ROUND(0.195*0.3*0.46,3)</f>
        <v>2.7E-2</v>
      </c>
      <c r="K18" s="38">
        <v>11</v>
      </c>
      <c r="L18" s="38">
        <f t="shared" si="3"/>
        <v>0</v>
      </c>
      <c r="M18" s="38">
        <f t="shared" si="1"/>
        <v>0</v>
      </c>
      <c r="N18" s="38">
        <f t="shared" si="2"/>
        <v>0</v>
      </c>
      <c r="O18" s="39"/>
      <c r="P18" s="34"/>
      <c r="Q18" s="42" t="s">
        <v>45</v>
      </c>
    </row>
    <row r="19" spans="1:18" s="41" customFormat="1" ht="20.100000000000001" customHeight="1">
      <c r="A19" s="45" t="s">
        <v>46</v>
      </c>
      <c r="B19" s="45"/>
      <c r="C19" s="45"/>
      <c r="D19" s="45"/>
      <c r="E19" s="45"/>
      <c r="F19" s="45"/>
      <c r="G19" s="46">
        <f>SUM(G6:G18)</f>
        <v>30</v>
      </c>
      <c r="H19" s="46"/>
      <c r="I19" s="47">
        <f>SUM(I6:I18)</f>
        <v>58800</v>
      </c>
      <c r="J19" s="34"/>
      <c r="K19" s="34"/>
      <c r="L19" s="34"/>
      <c r="M19" s="34"/>
      <c r="N19" s="34"/>
      <c r="O19" s="34"/>
      <c r="P19" s="48"/>
      <c r="Q19" s="32"/>
      <c r="R19" s="49"/>
    </row>
    <row r="20" spans="1:18" s="41" customFormat="1" ht="20.100000000000001" customHeight="1">
      <c r="B20" s="50"/>
      <c r="G20" s="51"/>
      <c r="H20" s="51"/>
      <c r="I20" s="52"/>
      <c r="J20" s="53"/>
      <c r="K20" s="53"/>
      <c r="L20" s="52"/>
      <c r="M20" s="52"/>
      <c r="N20" s="52"/>
      <c r="O20" s="50"/>
      <c r="P20" s="50"/>
      <c r="R20" s="49"/>
    </row>
    <row r="21" spans="1:18" ht="30" customHeight="1">
      <c r="A21" s="54" t="s">
        <v>47</v>
      </c>
      <c r="B21" s="50"/>
      <c r="C21" s="41"/>
      <c r="D21" s="41"/>
      <c r="E21" s="41"/>
      <c r="F21" s="41"/>
      <c r="G21" s="51"/>
      <c r="H21" s="51"/>
      <c r="I21" s="52"/>
    </row>
    <row r="22" spans="1:18" ht="15">
      <c r="A22" s="55"/>
      <c r="B22" s="56" t="s">
        <v>7</v>
      </c>
      <c r="C22" s="57" t="s">
        <v>8</v>
      </c>
      <c r="D22" s="55" t="s">
        <v>9</v>
      </c>
      <c r="E22" s="55" t="s">
        <v>10</v>
      </c>
      <c r="F22" s="55" t="s">
        <v>11</v>
      </c>
      <c r="G22" s="58" t="s">
        <v>12</v>
      </c>
      <c r="H22" s="59" t="s">
        <v>48</v>
      </c>
      <c r="I22" s="37" t="s">
        <v>49</v>
      </c>
    </row>
    <row r="23" spans="1:18" ht="30" customHeight="1">
      <c r="A23" s="30"/>
      <c r="B23" s="60" t="s">
        <v>50</v>
      </c>
      <c r="C23" s="32" t="s">
        <v>43</v>
      </c>
      <c r="D23" s="61" t="s">
        <v>51</v>
      </c>
      <c r="E23" s="32"/>
      <c r="F23" s="32"/>
      <c r="G23" s="35">
        <f>'[1]ORDER SHEET'!O1238</f>
        <v>0</v>
      </c>
      <c r="H23" s="36">
        <v>0</v>
      </c>
      <c r="I23" s="62">
        <f t="shared" ref="I23:I28" si="4">G23*H23</f>
        <v>0</v>
      </c>
    </row>
    <row r="24" spans="1:18" ht="30" customHeight="1">
      <c r="A24" s="30"/>
      <c r="B24" s="60"/>
      <c r="C24" s="32" t="s">
        <v>43</v>
      </c>
      <c r="D24" s="61" t="s">
        <v>52</v>
      </c>
      <c r="E24" s="32"/>
      <c r="F24" s="32"/>
      <c r="G24" s="35">
        <f>'[1]ORDER SHEET'!O1239</f>
        <v>0</v>
      </c>
      <c r="H24" s="36">
        <v>0</v>
      </c>
      <c r="I24" s="62">
        <f t="shared" si="4"/>
        <v>0</v>
      </c>
    </row>
    <row r="25" spans="1:18" ht="30" hidden="1" customHeight="1">
      <c r="A25" s="30"/>
      <c r="B25" s="60"/>
      <c r="C25" s="32" t="s">
        <v>43</v>
      </c>
      <c r="D25" s="61" t="s">
        <v>53</v>
      </c>
      <c r="E25" s="32"/>
      <c r="F25" s="32"/>
      <c r="G25" s="35">
        <f>'[1]ORDER SHEET'!O1240</f>
        <v>0</v>
      </c>
      <c r="H25" s="36">
        <v>0</v>
      </c>
      <c r="I25" s="62">
        <f t="shared" si="4"/>
        <v>0</v>
      </c>
    </row>
    <row r="26" spans="1:18" ht="30" customHeight="1">
      <c r="A26" s="30"/>
      <c r="B26" s="60"/>
      <c r="C26" s="32" t="s">
        <v>43</v>
      </c>
      <c r="D26" s="61" t="s">
        <v>54</v>
      </c>
      <c r="E26" s="32"/>
      <c r="F26" s="32"/>
      <c r="G26" s="35">
        <f>'[1]ORDER SHEET'!O1241</f>
        <v>0</v>
      </c>
      <c r="H26" s="36">
        <v>0</v>
      </c>
      <c r="I26" s="62">
        <f t="shared" si="4"/>
        <v>0</v>
      </c>
    </row>
    <row r="27" spans="1:18" ht="30" customHeight="1">
      <c r="A27" s="30"/>
      <c r="B27" s="60"/>
      <c r="C27" s="32" t="s">
        <v>43</v>
      </c>
      <c r="D27" s="61" t="s">
        <v>55</v>
      </c>
      <c r="E27" s="32"/>
      <c r="F27" s="32"/>
      <c r="G27" s="35">
        <f>'[1]ORDER SHEET'!O1242</f>
        <v>0</v>
      </c>
      <c r="H27" s="36">
        <v>0</v>
      </c>
      <c r="I27" s="62">
        <f t="shared" si="4"/>
        <v>0</v>
      </c>
    </row>
    <row r="28" spans="1:18" ht="15">
      <c r="A28" s="30"/>
      <c r="B28" s="60"/>
      <c r="C28" s="32" t="s">
        <v>43</v>
      </c>
      <c r="D28" s="61" t="s">
        <v>56</v>
      </c>
      <c r="E28" s="32"/>
      <c r="F28" s="32"/>
      <c r="G28" s="35">
        <f>'[1]ORDER SHEET'!O1243</f>
        <v>0</v>
      </c>
      <c r="H28" s="36">
        <v>0</v>
      </c>
      <c r="I28" s="62">
        <f t="shared" si="4"/>
        <v>0</v>
      </c>
    </row>
    <row r="29" spans="1:18" ht="30" customHeight="1">
      <c r="A29" s="63" t="s">
        <v>57</v>
      </c>
      <c r="B29" s="64"/>
      <c r="C29" s="64"/>
      <c r="D29" s="64"/>
      <c r="E29" s="64"/>
      <c r="F29" s="65"/>
      <c r="G29" s="66">
        <f>SUM(G23:G28)</f>
        <v>0</v>
      </c>
      <c r="H29" s="67"/>
      <c r="I29" s="68">
        <f>SUM(I23:I23)</f>
        <v>0</v>
      </c>
    </row>
    <row r="30" spans="1:18" ht="30" customHeight="1"/>
  </sheetData>
  <autoFilter ref="A5:Q9" xr:uid="{00000000-0009-0000-0000-000012000000}"/>
  <mergeCells count="10">
    <mergeCell ref="E4:F4"/>
    <mergeCell ref="A19:F19"/>
    <mergeCell ref="A29:F2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ELEGADOLL</vt:lpstr>
      <vt:lpstr>ELEGADOLL!Print_Area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2025-09-01T14:25:50Z</dcterms:created>
  <dcterms:modified xsi:type="dcterms:W3CDTF">2025-09-01T14:26:03Z</dcterms:modified>
</cp:coreProperties>
</file>