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13EE3157-9A2C-4FF6-B335-64EEA27B3D3E}" xr6:coauthVersionLast="47" xr6:coauthVersionMax="47" xr10:uidLastSave="{00000000-0000-0000-0000-000000000000}"/>
  <bookViews>
    <workbookView xWindow="-120" yWindow="-120" windowWidth="29040" windowHeight="15720" xr2:uid="{A5276688-987D-4DFE-9FE0-86A4E44FE0D6}"/>
  </bookViews>
  <sheets>
    <sheet name="Evliss" sheetId="1" r:id="rId1"/>
  </sheets>
  <externalReferences>
    <externalReference r:id="rId2"/>
  </externalReferences>
  <definedNames>
    <definedName name="_xlnm._FilterDatabase" localSheetId="0" hidden="1">Evliss!$A$5:$I$19</definedName>
    <definedName name="_xlnm.Print_Area" localSheetId="0">Evliss!$B$1:$I$37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G34" i="1"/>
  <c r="G33" i="1"/>
  <c r="G32" i="1"/>
  <c r="G31" i="1"/>
  <c r="G30" i="1"/>
  <c r="G29" i="1"/>
  <c r="G28" i="1"/>
  <c r="G27" i="1"/>
  <c r="G26" i="1"/>
  <c r="G36" i="1" s="1"/>
  <c r="G25" i="1"/>
  <c r="G24" i="1"/>
  <c r="G23" i="1"/>
  <c r="G18" i="1"/>
  <c r="I18" i="1" s="1"/>
  <c r="K17" i="1"/>
  <c r="G17" i="1"/>
  <c r="I17" i="1" s="1"/>
  <c r="I16" i="1"/>
  <c r="G16" i="1"/>
  <c r="G15" i="1"/>
  <c r="I15" i="1" s="1"/>
  <c r="K14" i="1"/>
  <c r="G14" i="1"/>
  <c r="I14" i="1" s="1"/>
  <c r="G13" i="1"/>
  <c r="K13" i="1" s="1"/>
  <c r="G12" i="1"/>
  <c r="I12" i="1" s="1"/>
  <c r="G11" i="1"/>
  <c r="K11" i="1" s="1"/>
  <c r="G10" i="1"/>
  <c r="K10" i="1" s="1"/>
  <c r="G9" i="1"/>
  <c r="I9" i="1" s="1"/>
  <c r="G8" i="1"/>
  <c r="I8" i="1" s="1"/>
  <c r="G7" i="1"/>
  <c r="K7" i="1" s="1"/>
  <c r="G6" i="1"/>
  <c r="K6" i="1" s="1"/>
  <c r="I10" i="1" l="1"/>
  <c r="K15" i="1"/>
  <c r="G19" i="1"/>
  <c r="G40" i="1" s="1"/>
  <c r="I7" i="1"/>
  <c r="I13" i="1"/>
  <c r="K12" i="1"/>
  <c r="I6" i="1"/>
  <c r="I11" i="1"/>
  <c r="I19" i="1" l="1"/>
</calcChain>
</file>

<file path=xl/sharedStrings.xml><?xml version="1.0" encoding="utf-8"?>
<sst xmlns="http://schemas.openxmlformats.org/spreadsheetml/2006/main" count="78" uniqueCount="45">
  <si>
    <r>
      <t>ROYAL COSMETICS</t>
    </r>
    <r>
      <rPr>
        <sz val="16"/>
        <color rgb="FF000000"/>
        <rFont val="HGGothicE"/>
        <family val="2"/>
        <charset val="128"/>
      </rPr>
      <t>09.2025</t>
    </r>
    <r>
      <rPr>
        <sz val="16"/>
        <color rgb="FF000000"/>
        <rFont val="MS Gothic"/>
        <family val="3"/>
        <charset val="128"/>
      </rPr>
      <t>輸出</t>
    </r>
    <phoneticPr fontId="5"/>
  </si>
  <si>
    <t>納品日</t>
  </si>
  <si>
    <t>納品先</t>
  </si>
  <si>
    <t>飯野港運株式会社
京都府舞鶴市松陰１８－７
営業課　谷口様
TEL: 0773-75-5371
FAX: 0773-75-5681</t>
  </si>
  <si>
    <t>梱包情報提出期限</t>
  </si>
  <si>
    <r>
      <t>202</t>
    </r>
    <r>
      <rPr>
        <b/>
        <sz val="10"/>
        <color rgb="FFFF0000"/>
        <rFont val="HGGothicE"/>
        <family val="2"/>
        <charset val="128"/>
      </rPr>
      <t>5</t>
    </r>
    <r>
      <rPr>
        <b/>
        <sz val="10"/>
        <color rgb="FFFF0000"/>
        <rFont val="Arial"/>
        <family val="2"/>
      </rPr>
      <t>/</t>
    </r>
    <r>
      <rPr>
        <b/>
        <sz val="10"/>
        <color rgb="FFFF0000"/>
        <rFont val="HGGothicE"/>
        <family val="2"/>
        <charset val="128"/>
      </rPr>
      <t>9</t>
    </r>
    <r>
      <rPr>
        <b/>
        <sz val="10"/>
        <color rgb="FFFF0000"/>
        <rFont val="Arial"/>
        <family val="2"/>
      </rPr>
      <t>/</t>
    </r>
    <r>
      <rPr>
        <b/>
        <sz val="10"/>
        <color rgb="FFFF0000"/>
        <rFont val="HGGothicE"/>
        <family val="2"/>
        <charset val="128"/>
      </rPr>
      <t>3(午前)</t>
    </r>
    <phoneticPr fontId="5"/>
  </si>
  <si>
    <t>INV No.</t>
    <phoneticPr fontId="5"/>
  </si>
  <si>
    <t>Jan code</t>
    <phoneticPr fontId="5"/>
  </si>
  <si>
    <t>Brand name</t>
    <phoneticPr fontId="5"/>
  </si>
  <si>
    <t>Description of goods</t>
    <phoneticPr fontId="5"/>
  </si>
  <si>
    <t>Case Q'ty</t>
    <phoneticPr fontId="5"/>
  </si>
  <si>
    <t>LOT</t>
    <phoneticPr fontId="5"/>
  </si>
  <si>
    <t>Q'ty</t>
    <phoneticPr fontId="5"/>
  </si>
  <si>
    <r>
      <rPr>
        <sz val="8"/>
        <rFont val="ＭＳ Ｐ明朝"/>
        <family val="1"/>
        <charset val="128"/>
      </rPr>
      <t>仕入値</t>
    </r>
  </si>
  <si>
    <r>
      <rPr>
        <sz val="8"/>
        <color theme="1"/>
        <rFont val="ＭＳ Ｐ明朝"/>
        <family val="1"/>
        <charset val="128"/>
      </rPr>
      <t>仕入値合計</t>
    </r>
  </si>
  <si>
    <t>Evliss</t>
  </si>
  <si>
    <t xml:space="preserve">《EVLISS》Make.iN CICA MOIST FACE MASK </t>
  </si>
  <si>
    <t>《EVLISS》Make.iN CBD MOIST FACE MASK</t>
  </si>
  <si>
    <t>《EVLISS》Make.iN RED PROPOLIS MOIST FACE MASK</t>
  </si>
  <si>
    <t>《EVLISS》Make.iN VitaminC100 MOIST FACE MASK</t>
  </si>
  <si>
    <t>《EVLISS》Make.iN EMULSION Night Mask MOIST FACE MASK</t>
  </si>
  <si>
    <t>《EVLISS》Make.iN CICA MOIST EYE SHEET</t>
  </si>
  <si>
    <t>《EVLISS》Make.iN NMN MOIST EYE SHEET</t>
  </si>
  <si>
    <t>《EVLISS》Make.iN NMN100＋ CERAMIDE MOIST FACE MASK</t>
  </si>
  <si>
    <t>《EVLISS》Make.iN Cleansing Pure Cotton</t>
  </si>
  <si>
    <t>《EVLISS》Make.iN CICA×RETI 10days Face Mask</t>
  </si>
  <si>
    <t>《EVLISS》Make.iN BAKUCHIOL + CERAMIDE 10Days FACE MASK</t>
  </si>
  <si>
    <t>《EVLISS》Make.iN HARI SPICULE + Human Stem Cells 10Days FACE MASK</t>
  </si>
  <si>
    <t>《EVLISS》Make.iN EXOSOME+ GLUTACHIONE 10Days FACE MASK</t>
  </si>
  <si>
    <t>TOTAL</t>
    <phoneticPr fontId="5"/>
  </si>
  <si>
    <t>SAMPLE/TESTER ORDER</t>
  </si>
  <si>
    <t>《EVLISS》Make.iN CICA MOIST FACE MASK 350ml Tester (commercial free)</t>
  </si>
  <si>
    <t>《EVLISS》Make.iN CBD MOIST FACE MASK 350ml Tester (commercial free)</t>
  </si>
  <si>
    <t>《EVLISS》Make.iN RED PROPOLIS MOIST FACE MASK 350ml Tester (commercial free)</t>
  </si>
  <si>
    <t>《EVLISS》Make.iN VitaminC100 MOIST FACE MASK 350ml Tester (commercial free)</t>
  </si>
  <si>
    <t>《EVLISS》Make.iN EMULSION Night Mask MOIST FACE MASK 350ml Tester (commercial free)</t>
  </si>
  <si>
    <t>《EVLISS》Make.iN CICA MOIST EYE SHEET 30set Tester (commercial free)</t>
  </si>
  <si>
    <t>《EVLISS》Make.iN NMN MOIST EYE SHEET 30set Tester (commercial free)</t>
  </si>
  <si>
    <t>《EVLISS》Make.iN NMN100＋ CERAMIDE MOIST FACE MASK 350ml Tester (commercial free)</t>
  </si>
  <si>
    <t>《EVLISS》Make.iN Cleansing Pure Cotton 350ml Tester (commercial free)</t>
  </si>
  <si>
    <t>《EVLISS》Make.iN CICA×RETI 10days Face Mask 160ml Tester (commercial free)</t>
  </si>
  <si>
    <r>
      <rPr>
        <sz val="9"/>
        <color rgb="FF000000"/>
        <rFont val="MS Gothic"/>
        <family val="3"/>
        <charset val="128"/>
      </rPr>
      <t>《</t>
    </r>
    <r>
      <rPr>
        <sz val="9"/>
        <color rgb="FF000000"/>
        <rFont val="Arial"/>
        <family val="2"/>
        <charset val="204"/>
      </rPr>
      <t>EVLISS</t>
    </r>
    <r>
      <rPr>
        <sz val="9"/>
        <color rgb="FF000000"/>
        <rFont val="MS Gothic"/>
        <family val="3"/>
        <charset val="128"/>
      </rPr>
      <t>》</t>
    </r>
    <r>
      <rPr>
        <sz val="9"/>
        <color rgb="FF000000"/>
        <rFont val="Arial"/>
        <family val="2"/>
        <charset val="204"/>
      </rPr>
      <t>Make.iN BAKUCHIOL + CERAMIDE 10Days FACE MASK 160ml Tester (commercial free)</t>
    </r>
    <phoneticPr fontId="5"/>
  </si>
  <si>
    <t>《EVLISS》Make.iN HARI SPICULE + Human Stem Cells 10Days FACE MASK 160ml Tester (commercial free)</t>
  </si>
  <si>
    <r>
      <rPr>
        <sz val="9"/>
        <color rgb="FF000000"/>
        <rFont val="MS Gothic"/>
        <family val="3"/>
        <charset val="128"/>
      </rPr>
      <t>《</t>
    </r>
    <r>
      <rPr>
        <sz val="9"/>
        <color rgb="FF000000"/>
        <rFont val="Arial"/>
        <family val="2"/>
        <charset val="204"/>
      </rPr>
      <t>EVLISS</t>
    </r>
    <r>
      <rPr>
        <sz val="9"/>
        <color rgb="FF000000"/>
        <rFont val="MS Gothic"/>
        <family val="3"/>
        <charset val="128"/>
      </rPr>
      <t>》</t>
    </r>
    <r>
      <rPr>
        <sz val="9"/>
        <color rgb="FF000000"/>
        <rFont val="Arial"/>
        <family val="2"/>
        <charset val="204"/>
      </rPr>
      <t>Make.iN EXOSOME+ GLUTACHIONE 10Days FACE MASK</t>
    </r>
    <r>
      <rPr>
        <sz val="9"/>
        <color rgb="FF000000"/>
        <rFont val="Calibri"/>
        <family val="2"/>
      </rPr>
      <t>Tester (commercial free)</t>
    </r>
    <phoneticPr fontId="5"/>
  </si>
  <si>
    <t>合計個数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</si>
</sst>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0.000"/>
    <numFmt numFmtId="177" formatCode="0_);[Red]\(0\)"/>
  </numFmts>
  <fonts count="2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</font>
    <font>
      <sz val="16"/>
      <color rgb="FF000000"/>
      <name val="HGGothicE"/>
      <family val="2"/>
      <charset val="128"/>
    </font>
    <font>
      <sz val="16"/>
      <color rgb="FF000000"/>
      <name val="MS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HGGothicE"/>
      <family val="2"/>
      <charset val="128"/>
    </font>
    <font>
      <b/>
      <sz val="11"/>
      <color rgb="FFFF0000"/>
      <name val="Arial"/>
      <family val="2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HGGothicE"/>
      <family val="2"/>
      <charset val="128"/>
    </font>
    <font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rgb="FF000000"/>
      <name val="Arial"/>
      <family val="3"/>
      <charset val="128"/>
    </font>
    <font>
      <sz val="9"/>
      <color rgb="FF000000"/>
      <name val="MS Gothic"/>
      <family val="3"/>
      <charset val="128"/>
    </font>
    <font>
      <sz val="9"/>
      <color rgb="FF000000"/>
      <name val="Arial"/>
      <family val="2"/>
      <charset val="204"/>
    </font>
    <font>
      <sz val="9"/>
      <color rgb="FF000000"/>
      <name val="Calibri"/>
      <family val="2"/>
    </font>
    <font>
      <sz val="8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6" fontId="9" fillId="0" borderId="0" xfId="1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6" fontId="8" fillId="0" borderId="0" xfId="1" applyFont="1" applyFill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9" fillId="0" borderId="0" xfId="0" applyNumberFormat="1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6" fontId="9" fillId="2" borderId="2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5" fillId="0" borderId="4" xfId="0" applyNumberFormat="1" applyFont="1" applyBorder="1" applyAlignment="1">
      <alignment horizontal="left" vertical="center"/>
    </xf>
    <xf numFmtId="177" fontId="16" fillId="0" borderId="4" xfId="0" applyNumberFormat="1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16" fillId="0" borderId="4" xfId="0" applyFont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6" fontId="17" fillId="2" borderId="4" xfId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2" fontId="17" fillId="0" borderId="0" xfId="0" applyNumberFormat="1" applyFont="1">
      <alignment vertical="center"/>
    </xf>
    <xf numFmtId="0" fontId="17" fillId="0" borderId="0" xfId="0" applyFont="1">
      <alignment vertical="center"/>
    </xf>
    <xf numFmtId="0" fontId="20" fillId="3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6" fontId="22" fillId="2" borderId="4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6" fontId="17" fillId="0" borderId="0" xfId="1" applyFont="1" applyFill="1" applyAlignment="1">
      <alignment horizontal="center" vertical="center"/>
    </xf>
    <xf numFmtId="0" fontId="23" fillId="0" borderId="0" xfId="0" applyFont="1">
      <alignment vertical="center"/>
    </xf>
    <xf numFmtId="177" fontId="16" fillId="0" borderId="4" xfId="0" applyNumberFormat="1" applyFont="1" applyBorder="1" applyAlignment="1">
      <alignment horizontal="left" vertical="center"/>
    </xf>
    <xf numFmtId="0" fontId="24" fillId="0" borderId="4" xfId="0" applyFont="1" applyBorder="1">
      <alignment vertical="center"/>
    </xf>
    <xf numFmtId="0" fontId="9" fillId="0" borderId="0" xfId="1" applyNumberFormat="1" applyFont="1" applyFill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>
        <row r="821">
          <cell r="O821">
            <v>480</v>
          </cell>
        </row>
        <row r="822">
          <cell r="O822">
            <v>480</v>
          </cell>
        </row>
        <row r="823">
          <cell r="O823">
            <v>240</v>
          </cell>
        </row>
        <row r="826">
          <cell r="O826">
            <v>480</v>
          </cell>
        </row>
        <row r="827">
          <cell r="O827">
            <v>960</v>
          </cell>
        </row>
        <row r="831">
          <cell r="O831">
            <v>300</v>
          </cell>
        </row>
        <row r="833">
          <cell r="O833">
            <v>600</v>
          </cell>
        </row>
        <row r="1386">
          <cell r="O1386">
            <v>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D624-6C5D-4C9F-A7F1-EA8B11E70BCF}">
  <sheetPr filterMode="1">
    <pageSetUpPr fitToPage="1"/>
  </sheetPr>
  <dimension ref="A1:L40"/>
  <sheetViews>
    <sheetView tabSelected="1" view="pageBreakPreview" topLeftCell="B1" zoomScaleNormal="100" zoomScaleSheetLayoutView="100" workbookViewId="0">
      <selection activeCell="A19" sqref="A19:F19"/>
    </sheetView>
  </sheetViews>
  <sheetFormatPr defaultColWidth="3.875" defaultRowHeight="11.25"/>
  <cols>
    <col min="1" max="1" width="4.375" style="7" hidden="1" customWidth="1"/>
    <col min="2" max="2" width="22.875" style="24" customWidth="1"/>
    <col min="3" max="3" width="18.125" style="7" bestFit="1" customWidth="1"/>
    <col min="4" max="4" width="69.375" style="7" customWidth="1"/>
    <col min="5" max="6" width="8.375" style="7" customWidth="1"/>
    <col min="7" max="8" width="7.875" style="5" customWidth="1"/>
    <col min="9" max="9" width="13.125" style="6" customWidth="1"/>
    <col min="10" max="10" width="6.125" style="7" bestFit="1" customWidth="1"/>
    <col min="11" max="11" width="7.875" style="7" bestFit="1" customWidth="1"/>
    <col min="12" max="12" width="6.125" style="7" bestFit="1" customWidth="1"/>
    <col min="13" max="15" width="3.875" style="7"/>
    <col min="16" max="16" width="5.125" style="7" bestFit="1" customWidth="1"/>
    <col min="17" max="16384" width="3.875" style="7"/>
  </cols>
  <sheetData>
    <row r="1" spans="1:12" ht="21" customHeight="1">
      <c r="A1" s="1" t="s">
        <v>0</v>
      </c>
      <c r="B1" s="2"/>
      <c r="C1" s="2"/>
      <c r="D1" s="2"/>
      <c r="E1" s="3"/>
      <c r="F1" s="3"/>
      <c r="G1" s="4"/>
    </row>
    <row r="2" spans="1:12" ht="12" customHeight="1">
      <c r="A2" s="8" t="s">
        <v>1</v>
      </c>
      <c r="B2" s="8"/>
      <c r="C2" s="9">
        <v>45905</v>
      </c>
      <c r="D2" s="10"/>
    </row>
    <row r="3" spans="1:12" ht="62.25" customHeight="1">
      <c r="A3" s="8" t="s">
        <v>2</v>
      </c>
      <c r="B3" s="8"/>
      <c r="C3" s="11" t="s">
        <v>3</v>
      </c>
      <c r="D3" s="11"/>
      <c r="G3" s="12"/>
    </row>
    <row r="4" spans="1:12" ht="12" customHeight="1">
      <c r="A4" s="13" t="s">
        <v>4</v>
      </c>
      <c r="B4" s="13"/>
      <c r="C4" s="14" t="s">
        <v>5</v>
      </c>
      <c r="D4" s="15"/>
      <c r="E4" s="16"/>
      <c r="F4" s="16"/>
      <c r="L4" s="17"/>
    </row>
    <row r="5" spans="1:12" s="24" customFormat="1">
      <c r="A5" s="18" t="s">
        <v>6</v>
      </c>
      <c r="B5" s="19" t="s">
        <v>7</v>
      </c>
      <c r="C5" s="20" t="s">
        <v>8</v>
      </c>
      <c r="D5" s="18" t="s">
        <v>9</v>
      </c>
      <c r="E5" s="18" t="s">
        <v>10</v>
      </c>
      <c r="F5" s="18" t="s">
        <v>11</v>
      </c>
      <c r="G5" s="21" t="s">
        <v>12</v>
      </c>
      <c r="H5" s="22" t="s">
        <v>13</v>
      </c>
      <c r="I5" s="23" t="s">
        <v>14</v>
      </c>
    </row>
    <row r="6" spans="1:12" s="35" customFormat="1" ht="20.100000000000001" customHeight="1">
      <c r="A6" s="25"/>
      <c r="B6" s="26">
        <v>4573499130412</v>
      </c>
      <c r="C6" s="27" t="s">
        <v>15</v>
      </c>
      <c r="D6" s="28" t="s">
        <v>16</v>
      </c>
      <c r="E6" s="29">
        <v>24</v>
      </c>
      <c r="F6" s="29"/>
      <c r="G6" s="30">
        <f>'[1]ORDER SHEET'!O821</f>
        <v>480</v>
      </c>
      <c r="H6" s="31">
        <v>320</v>
      </c>
      <c r="I6" s="32">
        <f t="shared" ref="I6:I18" si="0">G6*H6</f>
        <v>153600</v>
      </c>
      <c r="J6" s="33"/>
      <c r="K6" s="34">
        <f>G6/E6</f>
        <v>20</v>
      </c>
    </row>
    <row r="7" spans="1:12" s="35" customFormat="1" ht="20.100000000000001" customHeight="1">
      <c r="A7" s="25"/>
      <c r="B7" s="26">
        <v>4573499130498</v>
      </c>
      <c r="C7" s="27" t="s">
        <v>15</v>
      </c>
      <c r="D7" s="28" t="s">
        <v>17</v>
      </c>
      <c r="E7" s="29">
        <v>24</v>
      </c>
      <c r="F7" s="29"/>
      <c r="G7" s="30">
        <f>'[1]ORDER SHEET'!O822</f>
        <v>480</v>
      </c>
      <c r="H7" s="31">
        <v>320</v>
      </c>
      <c r="I7" s="32">
        <f t="shared" si="0"/>
        <v>153600</v>
      </c>
      <c r="K7" s="34">
        <f>G7/E7</f>
        <v>20</v>
      </c>
    </row>
    <row r="8" spans="1:12" s="35" customFormat="1" ht="20.100000000000001" customHeight="1">
      <c r="A8" s="25"/>
      <c r="B8" s="26">
        <v>4573499130672</v>
      </c>
      <c r="C8" s="27" t="s">
        <v>15</v>
      </c>
      <c r="D8" s="28" t="s">
        <v>18</v>
      </c>
      <c r="E8" s="29">
        <v>24</v>
      </c>
      <c r="F8" s="29"/>
      <c r="G8" s="30">
        <f>'[1]ORDER SHEET'!O823</f>
        <v>240</v>
      </c>
      <c r="H8" s="31">
        <v>320</v>
      </c>
      <c r="I8" s="32">
        <f t="shared" si="0"/>
        <v>76800</v>
      </c>
      <c r="J8" s="33"/>
    </row>
    <row r="9" spans="1:12" s="35" customFormat="1" ht="20.100000000000001" hidden="1" customHeight="1">
      <c r="A9" s="25"/>
      <c r="B9" s="26">
        <v>4573499131358</v>
      </c>
      <c r="C9" s="27" t="s">
        <v>15</v>
      </c>
      <c r="D9" s="28" t="s">
        <v>19</v>
      </c>
      <c r="E9" s="29">
        <v>24</v>
      </c>
      <c r="F9" s="29"/>
      <c r="G9" s="30">
        <f>'[1]ORDER SHEET'!O824</f>
        <v>0</v>
      </c>
      <c r="H9" s="31">
        <v>320</v>
      </c>
      <c r="I9" s="32">
        <f t="shared" si="0"/>
        <v>0</v>
      </c>
      <c r="J9" s="33"/>
    </row>
    <row r="10" spans="1:12" s="35" customFormat="1" ht="20.100000000000001" hidden="1" customHeight="1">
      <c r="A10" s="25"/>
      <c r="B10" s="26">
        <v>4573499131549</v>
      </c>
      <c r="C10" s="27" t="s">
        <v>15</v>
      </c>
      <c r="D10" s="28" t="s">
        <v>20</v>
      </c>
      <c r="E10" s="29">
        <v>24</v>
      </c>
      <c r="F10" s="29"/>
      <c r="G10" s="30">
        <f>'[1]ORDER SHEET'!O825</f>
        <v>0</v>
      </c>
      <c r="H10" s="31">
        <v>480</v>
      </c>
      <c r="I10" s="32">
        <f t="shared" si="0"/>
        <v>0</v>
      </c>
      <c r="J10" s="33"/>
      <c r="K10" s="34">
        <f t="shared" ref="K10:K15" si="1">G10/E10</f>
        <v>0</v>
      </c>
    </row>
    <row r="11" spans="1:12" s="35" customFormat="1" ht="20.100000000000001" customHeight="1">
      <c r="A11" s="25"/>
      <c r="B11" s="26">
        <v>4573499131488</v>
      </c>
      <c r="C11" s="27" t="s">
        <v>15</v>
      </c>
      <c r="D11" s="28" t="s">
        <v>21</v>
      </c>
      <c r="E11" s="29">
        <v>120</v>
      </c>
      <c r="F11" s="29"/>
      <c r="G11" s="30">
        <f>'[1]ORDER SHEET'!O826</f>
        <v>480</v>
      </c>
      <c r="H11" s="31">
        <v>320</v>
      </c>
      <c r="I11" s="32">
        <f t="shared" si="0"/>
        <v>153600</v>
      </c>
      <c r="J11" s="33"/>
      <c r="K11" s="34">
        <f t="shared" si="1"/>
        <v>4</v>
      </c>
    </row>
    <row r="12" spans="1:12" s="35" customFormat="1" ht="20.100000000000001" customHeight="1">
      <c r="A12" s="25"/>
      <c r="B12" s="26">
        <v>4573499131518</v>
      </c>
      <c r="C12" s="27" t="s">
        <v>15</v>
      </c>
      <c r="D12" s="28" t="s">
        <v>22</v>
      </c>
      <c r="E12" s="29">
        <v>120</v>
      </c>
      <c r="F12" s="29"/>
      <c r="G12" s="36">
        <f>'[1]ORDER SHEET'!O827</f>
        <v>960</v>
      </c>
      <c r="H12" s="31">
        <v>320</v>
      </c>
      <c r="I12" s="32">
        <f t="shared" si="0"/>
        <v>307200</v>
      </c>
      <c r="J12" s="33"/>
      <c r="K12" s="34">
        <f t="shared" si="1"/>
        <v>8</v>
      </c>
    </row>
    <row r="13" spans="1:12" s="35" customFormat="1" ht="20.100000000000001" hidden="1" customHeight="1">
      <c r="A13" s="25"/>
      <c r="B13" s="26">
        <v>4573499131723</v>
      </c>
      <c r="C13" s="27" t="s">
        <v>15</v>
      </c>
      <c r="D13" s="28" t="s">
        <v>23</v>
      </c>
      <c r="E13" s="29">
        <v>24</v>
      </c>
      <c r="F13" s="29"/>
      <c r="G13" s="30">
        <f>'[1]ORDER SHEET'!O828</f>
        <v>0</v>
      </c>
      <c r="H13" s="31">
        <v>320</v>
      </c>
      <c r="I13" s="32">
        <f t="shared" si="0"/>
        <v>0</v>
      </c>
      <c r="J13" s="33"/>
      <c r="K13" s="34">
        <f t="shared" si="1"/>
        <v>0</v>
      </c>
    </row>
    <row r="14" spans="1:12" s="35" customFormat="1" ht="20.100000000000001" hidden="1" customHeight="1">
      <c r="A14" s="25"/>
      <c r="B14" s="26">
        <v>4573499131365</v>
      </c>
      <c r="C14" s="27" t="s">
        <v>15</v>
      </c>
      <c r="D14" s="28" t="s">
        <v>24</v>
      </c>
      <c r="E14" s="29">
        <v>36</v>
      </c>
      <c r="F14" s="29"/>
      <c r="G14" s="30">
        <f>'[1]ORDER SHEET'!O829</f>
        <v>0</v>
      </c>
      <c r="H14" s="31">
        <v>300</v>
      </c>
      <c r="I14" s="32">
        <f t="shared" si="0"/>
        <v>0</v>
      </c>
      <c r="J14" s="33"/>
      <c r="K14" s="34">
        <f t="shared" si="1"/>
        <v>0</v>
      </c>
    </row>
    <row r="15" spans="1:12" s="35" customFormat="1" ht="20.100000000000001" hidden="1" customHeight="1">
      <c r="A15" s="25"/>
      <c r="B15" s="26">
        <v>4573499131761</v>
      </c>
      <c r="C15" s="27" t="s">
        <v>15</v>
      </c>
      <c r="D15" s="28" t="s">
        <v>25</v>
      </c>
      <c r="E15" s="29">
        <v>60</v>
      </c>
      <c r="F15" s="29"/>
      <c r="G15" s="30">
        <f>'[1]ORDER SHEET'!O830</f>
        <v>0</v>
      </c>
      <c r="H15" s="31">
        <v>250</v>
      </c>
      <c r="I15" s="32">
        <f t="shared" si="0"/>
        <v>0</v>
      </c>
      <c r="J15" s="33"/>
      <c r="K15" s="34">
        <f t="shared" si="1"/>
        <v>0</v>
      </c>
    </row>
    <row r="16" spans="1:12" s="35" customFormat="1" ht="20.100000000000001" customHeight="1">
      <c r="A16" s="25"/>
      <c r="B16" s="26">
        <v>4573499131839</v>
      </c>
      <c r="C16" s="27" t="s">
        <v>15</v>
      </c>
      <c r="D16" s="28" t="s">
        <v>26</v>
      </c>
      <c r="E16" s="29">
        <v>60</v>
      </c>
      <c r="F16" s="29"/>
      <c r="G16" s="30">
        <f>'[1]ORDER SHEET'!O831</f>
        <v>300</v>
      </c>
      <c r="H16" s="31">
        <v>250</v>
      </c>
      <c r="I16" s="32">
        <f t="shared" si="0"/>
        <v>75000</v>
      </c>
      <c r="J16" s="33"/>
    </row>
    <row r="17" spans="1:11" s="35" customFormat="1" ht="20.100000000000001" hidden="1" customHeight="1">
      <c r="A17" s="25"/>
      <c r="B17" s="26">
        <v>4573499131907</v>
      </c>
      <c r="C17" s="27" t="s">
        <v>15</v>
      </c>
      <c r="D17" s="28" t="s">
        <v>27</v>
      </c>
      <c r="E17" s="29">
        <v>48</v>
      </c>
      <c r="F17" s="29"/>
      <c r="G17" s="30">
        <f>'[1]ORDER SHEET'!O832</f>
        <v>0</v>
      </c>
      <c r="H17" s="31">
        <v>300</v>
      </c>
      <c r="I17" s="32">
        <f t="shared" si="0"/>
        <v>0</v>
      </c>
      <c r="J17" s="33"/>
      <c r="K17" s="34">
        <f>G17/E17</f>
        <v>0</v>
      </c>
    </row>
    <row r="18" spans="1:11" s="35" customFormat="1" ht="20.100000000000001" customHeight="1">
      <c r="A18" s="25"/>
      <c r="B18" s="26"/>
      <c r="C18" s="27"/>
      <c r="D18" s="28" t="s">
        <v>28</v>
      </c>
      <c r="E18" s="29"/>
      <c r="F18" s="29"/>
      <c r="G18" s="30">
        <f>'[1]ORDER SHEET'!O833</f>
        <v>600</v>
      </c>
      <c r="H18" s="31">
        <v>250</v>
      </c>
      <c r="I18" s="32">
        <f t="shared" si="0"/>
        <v>150000</v>
      </c>
      <c r="J18" s="33"/>
      <c r="K18" s="34"/>
    </row>
    <row r="19" spans="1:11" s="35" customFormat="1" ht="20.100000000000001" customHeight="1">
      <c r="A19" s="37" t="s">
        <v>29</v>
      </c>
      <c r="B19" s="37"/>
      <c r="C19" s="37"/>
      <c r="D19" s="37"/>
      <c r="E19" s="37"/>
      <c r="F19" s="37"/>
      <c r="G19" s="38">
        <f>SUM(G6:G18)</f>
        <v>3540</v>
      </c>
      <c r="H19" s="39"/>
      <c r="I19" s="40">
        <f>SUM(I6:I18)</f>
        <v>1069800</v>
      </c>
    </row>
    <row r="20" spans="1:11" s="35" customFormat="1" ht="20.100000000000001" customHeight="1">
      <c r="B20" s="41"/>
      <c r="G20" s="42"/>
      <c r="H20" s="42"/>
      <c r="I20" s="43"/>
    </row>
    <row r="21" spans="1:11" ht="24.95" customHeight="1">
      <c r="A21" s="44" t="s">
        <v>30</v>
      </c>
    </row>
    <row r="22" spans="1:11">
      <c r="A22" s="18" t="s">
        <v>6</v>
      </c>
      <c r="B22" s="19" t="s">
        <v>7</v>
      </c>
      <c r="C22" s="20" t="s">
        <v>8</v>
      </c>
      <c r="D22" s="18" t="s">
        <v>9</v>
      </c>
      <c r="E22" s="18" t="s">
        <v>10</v>
      </c>
      <c r="F22" s="18" t="s">
        <v>11</v>
      </c>
      <c r="G22" s="21" t="s">
        <v>12</v>
      </c>
      <c r="H22" s="22" t="s">
        <v>13</v>
      </c>
      <c r="I22" s="23" t="s">
        <v>14</v>
      </c>
    </row>
    <row r="23" spans="1:11" ht="15" hidden="1">
      <c r="A23" s="25"/>
      <c r="B23" s="45">
        <v>4573499130412</v>
      </c>
      <c r="C23" s="27" t="s">
        <v>15</v>
      </c>
      <c r="D23" s="28" t="s">
        <v>31</v>
      </c>
      <c r="E23" s="29"/>
      <c r="F23" s="29"/>
      <c r="G23" s="30">
        <f>'[1]ORDER SHEET'!O1376</f>
        <v>0</v>
      </c>
      <c r="H23" s="31">
        <v>0</v>
      </c>
      <c r="I23" s="32">
        <v>0</v>
      </c>
    </row>
    <row r="24" spans="1:11" ht="20.100000000000001" hidden="1" customHeight="1">
      <c r="A24" s="25"/>
      <c r="B24" s="45">
        <v>4573499130498</v>
      </c>
      <c r="C24" s="27" t="s">
        <v>15</v>
      </c>
      <c r="D24" s="28" t="s">
        <v>32</v>
      </c>
      <c r="E24" s="29"/>
      <c r="F24" s="29"/>
      <c r="G24" s="30">
        <f>'[1]ORDER SHEET'!O1377</f>
        <v>0</v>
      </c>
      <c r="H24" s="31">
        <v>0</v>
      </c>
      <c r="I24" s="32">
        <v>0</v>
      </c>
    </row>
    <row r="25" spans="1:11" ht="20.100000000000001" hidden="1" customHeight="1">
      <c r="A25" s="25"/>
      <c r="B25" s="45">
        <v>4573499130672</v>
      </c>
      <c r="C25" s="27" t="s">
        <v>15</v>
      </c>
      <c r="D25" s="28" t="s">
        <v>33</v>
      </c>
      <c r="E25" s="29"/>
      <c r="F25" s="29"/>
      <c r="G25" s="30">
        <f>'[1]ORDER SHEET'!O1378</f>
        <v>0</v>
      </c>
      <c r="H25" s="31">
        <v>0</v>
      </c>
      <c r="I25" s="32">
        <v>0</v>
      </c>
    </row>
    <row r="26" spans="1:11" ht="20.100000000000001" hidden="1" customHeight="1">
      <c r="A26" s="25"/>
      <c r="B26" s="45">
        <v>4573499131358</v>
      </c>
      <c r="C26" s="27" t="s">
        <v>15</v>
      </c>
      <c r="D26" s="28" t="s">
        <v>34</v>
      </c>
      <c r="E26" s="29"/>
      <c r="F26" s="29"/>
      <c r="G26" s="30">
        <f>'[1]ORDER SHEET'!O1379</f>
        <v>0</v>
      </c>
      <c r="H26" s="31">
        <v>0</v>
      </c>
      <c r="I26" s="32">
        <v>0</v>
      </c>
    </row>
    <row r="27" spans="1:11" ht="20.100000000000001" hidden="1" customHeight="1">
      <c r="A27" s="25"/>
      <c r="B27" s="45">
        <v>4573499131549</v>
      </c>
      <c r="C27" s="27" t="s">
        <v>15</v>
      </c>
      <c r="D27" s="28" t="s">
        <v>35</v>
      </c>
      <c r="E27" s="29"/>
      <c r="F27" s="29"/>
      <c r="G27" s="30">
        <f>'[1]ORDER SHEET'!O1380</f>
        <v>0</v>
      </c>
      <c r="H27" s="31">
        <v>0</v>
      </c>
      <c r="I27" s="32">
        <v>0</v>
      </c>
    </row>
    <row r="28" spans="1:11" ht="20.100000000000001" hidden="1" customHeight="1">
      <c r="A28" s="25"/>
      <c r="B28" s="45">
        <v>4573499131488</v>
      </c>
      <c r="C28" s="27" t="s">
        <v>15</v>
      </c>
      <c r="D28" s="28" t="s">
        <v>36</v>
      </c>
      <c r="E28" s="29"/>
      <c r="F28" s="29"/>
      <c r="G28" s="30">
        <f>'[1]ORDER SHEET'!O1381</f>
        <v>0</v>
      </c>
      <c r="H28" s="31">
        <v>0</v>
      </c>
      <c r="I28" s="32">
        <v>0</v>
      </c>
    </row>
    <row r="29" spans="1:11" ht="20.100000000000001" hidden="1" customHeight="1">
      <c r="A29" s="25"/>
      <c r="B29" s="45">
        <v>4573499131518</v>
      </c>
      <c r="C29" s="27" t="s">
        <v>15</v>
      </c>
      <c r="D29" s="28" t="s">
        <v>37</v>
      </c>
      <c r="E29" s="29"/>
      <c r="F29" s="29"/>
      <c r="G29" s="30">
        <f>'[1]ORDER SHEET'!O1382</f>
        <v>0</v>
      </c>
      <c r="H29" s="31">
        <v>0</v>
      </c>
      <c r="I29" s="32">
        <v>0</v>
      </c>
    </row>
    <row r="30" spans="1:11" ht="20.100000000000001" hidden="1" customHeight="1">
      <c r="A30" s="25"/>
      <c r="B30" s="45">
        <v>4573499131723</v>
      </c>
      <c r="C30" s="27" t="s">
        <v>15</v>
      </c>
      <c r="D30" s="28" t="s">
        <v>38</v>
      </c>
      <c r="E30" s="29"/>
      <c r="F30" s="29"/>
      <c r="G30" s="30">
        <f>'[1]ORDER SHEET'!O1383</f>
        <v>0</v>
      </c>
      <c r="H30" s="31">
        <v>0</v>
      </c>
      <c r="I30" s="32">
        <v>0</v>
      </c>
    </row>
    <row r="31" spans="1:11" ht="20.100000000000001" hidden="1" customHeight="1">
      <c r="A31" s="25"/>
      <c r="B31" s="45">
        <v>4573499131365</v>
      </c>
      <c r="C31" s="27" t="s">
        <v>15</v>
      </c>
      <c r="D31" s="28" t="s">
        <v>39</v>
      </c>
      <c r="E31" s="29"/>
      <c r="F31" s="29"/>
      <c r="G31" s="30">
        <f>'[1]ORDER SHEET'!O1384</f>
        <v>0</v>
      </c>
      <c r="H31" s="31">
        <v>0</v>
      </c>
      <c r="I31" s="32">
        <v>0</v>
      </c>
    </row>
    <row r="32" spans="1:11" ht="20.100000000000001" hidden="1" customHeight="1">
      <c r="A32" s="25"/>
      <c r="B32" s="45">
        <v>4573499131761</v>
      </c>
      <c r="C32" s="27" t="s">
        <v>15</v>
      </c>
      <c r="D32" s="28" t="s">
        <v>40</v>
      </c>
      <c r="E32" s="29"/>
      <c r="F32" s="29"/>
      <c r="G32" s="30">
        <f>'[1]ORDER SHEET'!O1385</f>
        <v>0</v>
      </c>
      <c r="H32" s="31">
        <v>0</v>
      </c>
      <c r="I32" s="32">
        <v>0</v>
      </c>
    </row>
    <row r="33" spans="1:12" ht="20.100000000000001" customHeight="1">
      <c r="A33" s="25"/>
      <c r="B33" s="45">
        <v>4573499131839</v>
      </c>
      <c r="C33" s="27" t="s">
        <v>15</v>
      </c>
      <c r="D33" s="46" t="s">
        <v>41</v>
      </c>
      <c r="E33" s="29"/>
      <c r="F33" s="29"/>
      <c r="G33" s="30">
        <f>'[1]ORDER SHEET'!O1386</f>
        <v>40</v>
      </c>
      <c r="H33" s="31">
        <v>0</v>
      </c>
      <c r="I33" s="32">
        <v>0</v>
      </c>
    </row>
    <row r="34" spans="1:12" ht="20.100000000000001" hidden="1" customHeight="1">
      <c r="A34" s="25"/>
      <c r="B34" s="45">
        <v>4573499131907</v>
      </c>
      <c r="C34" s="27" t="s">
        <v>15</v>
      </c>
      <c r="D34" s="28" t="s">
        <v>42</v>
      </c>
      <c r="E34" s="29"/>
      <c r="F34" s="29"/>
      <c r="G34" s="30">
        <f>'[1]ORDER SHEET'!O1387</f>
        <v>0</v>
      </c>
      <c r="H34" s="31">
        <v>0</v>
      </c>
      <c r="I34" s="32">
        <v>0</v>
      </c>
    </row>
    <row r="35" spans="1:12" ht="20.100000000000001" customHeight="1">
      <c r="A35" s="25"/>
      <c r="B35" s="45"/>
      <c r="C35" s="27"/>
      <c r="D35" s="46" t="s">
        <v>43</v>
      </c>
      <c r="E35" s="29"/>
      <c r="F35" s="29"/>
      <c r="G35" s="30">
        <v>40</v>
      </c>
      <c r="H35" s="31">
        <v>0</v>
      </c>
      <c r="I35" s="32">
        <v>0</v>
      </c>
    </row>
    <row r="36" spans="1:12" s="47" customFormat="1" ht="15.75">
      <c r="A36" s="37" t="s">
        <v>29</v>
      </c>
      <c r="B36" s="37"/>
      <c r="C36" s="37"/>
      <c r="D36" s="37"/>
      <c r="E36" s="37"/>
      <c r="F36" s="37"/>
      <c r="G36" s="39">
        <f>SUM(G23:G35)</f>
        <v>80</v>
      </c>
      <c r="H36" s="39"/>
      <c r="I36" s="40">
        <f>SUM(I23:I35)</f>
        <v>0</v>
      </c>
      <c r="J36" s="7"/>
      <c r="K36" s="7"/>
      <c r="L36" s="7"/>
    </row>
    <row r="39" spans="1:12" s="47" customFormat="1" ht="20.100000000000001" customHeight="1">
      <c r="A39" s="7"/>
      <c r="B39" s="24"/>
      <c r="C39" s="7"/>
      <c r="D39" s="7"/>
      <c r="E39" s="7"/>
      <c r="F39" s="7"/>
      <c r="G39" s="48" t="s">
        <v>44</v>
      </c>
      <c r="H39" s="5"/>
      <c r="I39" s="6"/>
      <c r="J39" s="7"/>
      <c r="K39" s="7"/>
      <c r="L39" s="7"/>
    </row>
    <row r="40" spans="1:12" s="47" customFormat="1" ht="20.100000000000001" customHeight="1">
      <c r="A40" s="7"/>
      <c r="B40" s="24"/>
      <c r="C40" s="7"/>
      <c r="D40" s="7"/>
      <c r="E40" s="7"/>
      <c r="F40" s="7"/>
      <c r="G40" s="49">
        <f>G36+G19</f>
        <v>3620</v>
      </c>
      <c r="H40" s="5"/>
      <c r="I40" s="6"/>
      <c r="J40" s="7"/>
      <c r="K40" s="7"/>
      <c r="L40" s="7"/>
    </row>
  </sheetData>
  <autoFilter ref="A5:I19" xr:uid="{00000000-0009-0000-0000-000026000000}">
    <filterColumn colId="6">
      <filters>
        <filter val="1000"/>
        <filter val="240"/>
        <filter val="300"/>
        <filter val="3580"/>
        <filter val="480"/>
        <filter val="600"/>
      </filters>
    </filterColumn>
  </autoFilter>
  <mergeCells count="10">
    <mergeCell ref="E4:F4"/>
    <mergeCell ref="A19:F19"/>
    <mergeCell ref="A36:F36"/>
    <mergeCell ref="A1:D1"/>
    <mergeCell ref="A2:B2"/>
    <mergeCell ref="C2:D2"/>
    <mergeCell ref="A3:B3"/>
    <mergeCell ref="C3:D3"/>
    <mergeCell ref="A4:B4"/>
    <mergeCell ref="C4:D4"/>
  </mergeCells>
  <phoneticPr fontId="5"/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Evliss</vt:lpstr>
      <vt:lpstr>Evliss!Print_Area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2025-09-01T14:38:04Z</dcterms:created>
  <dcterms:modified xsi:type="dcterms:W3CDTF">2025-09-01T14:38:22Z</dcterms:modified>
</cp:coreProperties>
</file>