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146689FC-CE8C-4980-8B04-F325D93CCAE6}" xr6:coauthVersionLast="47" xr6:coauthVersionMax="47" xr10:uidLastSave="{00000000-0000-0000-0000-000000000000}"/>
  <bookViews>
    <workbookView xWindow="-120" yWindow="-120" windowWidth="29040" windowHeight="15720" xr2:uid="{A760DA4A-37BC-424F-AB00-7447D6B0D6A7}"/>
  </bookViews>
  <sheets>
    <sheet name="FLOUVEIL" sheetId="1" r:id="rId1"/>
  </sheets>
  <externalReferences>
    <externalReference r:id="rId2"/>
  </externalReferences>
  <definedNames>
    <definedName name="_xlnm._FilterDatabase" localSheetId="0" hidden="1">FLOUVEIL!$A$5:$Q$30</definedName>
    <definedName name="_xlnm.Print_Area" localSheetId="0">FLOUVEIL!$A$1:$I$30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P39" i="1" s="1"/>
  <c r="P38" i="1"/>
  <c r="I38" i="1"/>
  <c r="G38" i="1"/>
  <c r="G37" i="1"/>
  <c r="P37" i="1" s="1"/>
  <c r="G36" i="1"/>
  <c r="P36" i="1" s="1"/>
  <c r="Q35" i="1"/>
  <c r="G35" i="1"/>
  <c r="P35" i="1" s="1"/>
  <c r="G34" i="1"/>
  <c r="G40" i="1" s="1"/>
  <c r="O30" i="1"/>
  <c r="N30" i="1"/>
  <c r="M30" i="1"/>
  <c r="L30" i="1"/>
  <c r="G29" i="1"/>
  <c r="I29" i="1" s="1"/>
  <c r="G28" i="1"/>
  <c r="P28" i="1" s="1"/>
  <c r="G27" i="1"/>
  <c r="P27" i="1" s="1"/>
  <c r="P26" i="1"/>
  <c r="I26" i="1"/>
  <c r="G26" i="1"/>
  <c r="G25" i="1"/>
  <c r="P25" i="1" s="1"/>
  <c r="G24" i="1"/>
  <c r="P24" i="1" s="1"/>
  <c r="P23" i="1"/>
  <c r="G23" i="1"/>
  <c r="I23" i="1" s="1"/>
  <c r="G22" i="1"/>
  <c r="P22" i="1" s="1"/>
  <c r="G21" i="1"/>
  <c r="I21" i="1" s="1"/>
  <c r="G20" i="1"/>
  <c r="P20" i="1" s="1"/>
  <c r="G19" i="1"/>
  <c r="P19" i="1" s="1"/>
  <c r="P18" i="1"/>
  <c r="I18" i="1"/>
  <c r="G18" i="1"/>
  <c r="G17" i="1"/>
  <c r="P17" i="1" s="1"/>
  <c r="G16" i="1"/>
  <c r="P16" i="1" s="1"/>
  <c r="P15" i="1"/>
  <c r="G15" i="1"/>
  <c r="I15" i="1" s="1"/>
  <c r="G14" i="1"/>
  <c r="P14" i="1" s="1"/>
  <c r="G13" i="1"/>
  <c r="P13" i="1" s="1"/>
  <c r="G12" i="1"/>
  <c r="P12" i="1" s="1"/>
  <c r="I11" i="1"/>
  <c r="G11" i="1"/>
  <c r="P11" i="1" s="1"/>
  <c r="P10" i="1"/>
  <c r="I10" i="1"/>
  <c r="G10" i="1"/>
  <c r="G9" i="1"/>
  <c r="P9" i="1" s="1"/>
  <c r="G8" i="1"/>
  <c r="P8" i="1" s="1"/>
  <c r="P7" i="1"/>
  <c r="G7" i="1"/>
  <c r="I7" i="1" s="1"/>
  <c r="G6" i="1"/>
  <c r="P6" i="1" s="1"/>
  <c r="I8" i="1" l="1"/>
  <c r="I16" i="1"/>
  <c r="P21" i="1"/>
  <c r="P30" i="1" s="1"/>
  <c r="I24" i="1"/>
  <c r="P29" i="1"/>
  <c r="I36" i="1"/>
  <c r="I19" i="1"/>
  <c r="I27" i="1"/>
  <c r="G30" i="1"/>
  <c r="I34" i="1"/>
  <c r="I39" i="1"/>
  <c r="I6" i="1"/>
  <c r="I14" i="1"/>
  <c r="I22" i="1"/>
  <c r="P34" i="1"/>
  <c r="I9" i="1"/>
  <c r="I17" i="1"/>
  <c r="I25" i="1"/>
  <c r="I37" i="1"/>
  <c r="I12" i="1"/>
  <c r="I20" i="1"/>
  <c r="I28" i="1"/>
  <c r="I35" i="1"/>
  <c r="I13" i="1"/>
  <c r="I30" i="1" l="1"/>
  <c r="I40" i="1"/>
</calcChain>
</file>

<file path=xl/sharedStrings.xml><?xml version="1.0" encoding="utf-8"?>
<sst xmlns="http://schemas.openxmlformats.org/spreadsheetml/2006/main" count="151" uniqueCount="107">
  <si>
    <r>
      <t>ROYAL COSMETICS 07.2025</t>
    </r>
    <r>
      <rPr>
        <sz val="16"/>
        <color rgb="FF000000"/>
        <rFont val="ＭＳ ゴシック"/>
        <family val="3"/>
        <charset val="128"/>
      </rPr>
      <t>輸出</t>
    </r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</si>
  <si>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</si>
  <si>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</si>
  <si>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  <phoneticPr fontId="5"/>
  </si>
  <si>
    <t>梱包情報提出期限</t>
    <rPh sb="0" eb="2">
      <t>コンポウ</t>
    </rPh>
    <rPh sb="2" eb="4">
      <t>ジョウホウ</t>
    </rPh>
    <rPh sb="4" eb="6">
      <t>テイシュツ</t>
    </rPh>
    <rPh sb="6" eb="8">
      <t>キゲン</t>
    </rPh>
    <phoneticPr fontId="5"/>
  </si>
  <si>
    <r>
      <t>2025/7</t>
    </r>
    <r>
      <rPr>
        <b/>
        <sz val="8"/>
        <color rgb="FFFF0000"/>
        <rFont val="HGGothicE"/>
        <family val="2"/>
        <charset val="128"/>
      </rPr>
      <t>/16</t>
    </r>
    <r>
      <rPr>
        <b/>
        <sz val="8"/>
        <color rgb="FFFF0000"/>
        <rFont val="MS Gothic"/>
        <family val="3"/>
        <charset val="128"/>
      </rPr>
      <t>（午前中）</t>
    </r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</si>
  <si>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</si>
  <si>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</si>
  <si>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</si>
  <si>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</si>
  <si>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</si>
  <si>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</si>
  <si>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</si>
  <si>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</si>
  <si>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</si>
  <si>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</si>
  <si>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</si>
  <si>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</si>
  <si>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</si>
  <si>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</si>
  <si>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</si>
  <si>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</si>
  <si>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</si>
  <si>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FLOUVEIL</t>
    <phoneticPr fontId="5"/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</si>
  <si>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FLOUVEIL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Pore Cleanse Pack</t>
    </r>
    <phoneticPr fontId="5"/>
  </si>
  <si>
    <r>
      <rPr>
        <sz val="12"/>
        <color theme="1"/>
        <rFont val="Arial Unicode MS"/>
        <family val="3"/>
        <charset val="128"/>
      </rPr>
      <t>水、ポリビニルアルコール、ＢＧ、ＰＰＧ－３８ブテス－３７、エタノール、カオリン、ＰＥＧ－７５、１，２－ヘキサンジオール、タナクラクレイ、ビルベリーエキス、サトウキビエキス、オレンジエキス、レモンエキス、サトウカエデエキス、ヒドロキシアパタイト、ＰＥＧ－６０水添ヒマシ油、カルボマーＮａ、セルロースガム、フェノキシエタノール、酸化チタン、酸化鉄、メチルパラベン、香料</t>
    </r>
    <phoneticPr fontId="5"/>
  </si>
  <si>
    <t>4949775100064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</si>
  <si>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FLOUVEIL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EF  Cleansing</t>
    </r>
    <phoneticPr fontId="5"/>
  </si>
  <si>
    <r>
      <rPr>
        <sz val="12"/>
        <color theme="1"/>
        <rFont val="Arial Unicode MS"/>
        <family val="3"/>
        <charset val="128"/>
      </rPr>
      <t>水、トリエチルヘキサノイン、ＢＧ、スクワラン、ジメチコン、ステアリン酸グリセリル、ステアリン酸、セタノール、シコンエキス、チョウジエキス、ショウガ根エキス、グリチルリチン酸２Ｋ、ブナエキス、トコフェロール、酢酸トコフェロール、クエン酸、グリセリン、エタノール、バチルアルコール、カルボマーＫ、ステアリン酸ポリグリセリル－１０、テトラオレイン酸ソルベス－３０、イソステアリン酸ＰＥＧ－６、トリデセス－３酢酸Ｎａ、ポリアクリル酸Ｎａ、３－ヘキセノール、プロピルパラベン、メチルパラベン、香料</t>
    </r>
    <phoneticPr fontId="5"/>
  </si>
  <si>
    <t>4949775100071</t>
  </si>
  <si>
    <r>
      <rPr>
        <sz val="12"/>
        <color theme="1"/>
        <rFont val="Arial Unicode MS"/>
        <family val="3"/>
        <charset val="128"/>
      </rPr>
      <t>《</t>
    </r>
    <r>
      <rPr>
        <sz val="12"/>
        <color theme="1"/>
        <rFont val="Arial"/>
        <family val="2"/>
      </rPr>
      <t>FLOUVEIL</t>
    </r>
    <r>
      <rPr>
        <sz val="12"/>
        <color theme="1"/>
        <rFont val="Arial Unicode MS"/>
        <family val="3"/>
        <charset val="128"/>
      </rPr>
      <t>》</t>
    </r>
    <r>
      <rPr>
        <sz val="12"/>
        <color theme="1"/>
        <rFont val="Arial"/>
        <family val="2"/>
      </rPr>
      <t>EF  Form</t>
    </r>
  </si>
  <si>
    <r>
      <rPr>
        <sz val="12"/>
        <color theme="1"/>
        <rFont val="Arial Unicode MS"/>
        <family val="3"/>
        <charset val="128"/>
      </rPr>
      <t>水、ミリスチン酸Ｋ、グリセリン、ステアリン酸Ｋ、パルミチン酸Ｋ、ＢＧ、ステアリン酸、コカミドＤＥＡ、ミリストイルグルタミン酸Ｋ、ラウラミドプロピルベタイン、ココイルグリシンＫ、シコンエキス、チョウジエキス、ショウガ根エキス、グリチルリチン酸２Ｋ、ブナエキス、ココイルグリシンＮａ、エタノール、ポリクオタニウム－３９、ステアリン酸グリセリル（ＳＥ）、ジステアリン酸ＰＥＧ－１５０、３－ヘキセノール、カリ石ケン素地、ＰＥＧ－３２、ＰＥＧ－６、メチルパラベン、香料</t>
    </r>
    <phoneticPr fontId="5"/>
  </si>
  <si>
    <t>《FLOUVEIL》EF  Lotion</t>
  </si>
  <si>
    <r>
      <rPr>
        <sz val="12"/>
        <color theme="1"/>
        <rFont val="ＭＳ Ｐゴシック"/>
        <family val="2"/>
        <charset val="128"/>
      </rPr>
      <t>水、エタノール、ＢＧ、グリセリン、ベタイン、シコンエキス、チョウジエキス、フランスラベンダーエキス、ツバキ花エキス、ショウガ根エキス、ハス胚芽エキス、ゲンチアナ根エキス、グリチルリチン酸２Ｋ、ブナエキス、ヒアルロン酸Ｎａ、クエン酸、クエン酸Ｎａ、アルギン酸Ｎａ、ＰＥＧ－４００、ソルビトール、マルチトール、ＰＥＧ－６０水添ヒマシ油、ラウレス－９、ヒドロキシエチルセルロース、３－ヘキセノール、メチルパラベン、香料</t>
    </r>
    <phoneticPr fontId="5"/>
  </si>
  <si>
    <t>4949775100095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</si>
  <si>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EF  Emulsion</t>
    </r>
  </si>
  <si>
    <r>
      <rPr>
        <sz val="12"/>
        <color theme="1"/>
        <rFont val="Arial Unicode MS"/>
        <family val="3"/>
        <charset val="128"/>
      </rPr>
      <t>水、シクロペンタシロキサン、グリセリン、ＢＧ、ジメチコン、トリエチルヘキサノイン、（ジメチコン／ビニルジメチコン）クロスポリマー、水添ポリイソブテン、ポリソルベート４０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アルギン酸Ｎａ、キトサン、ポリ－</t>
    </r>
    <r>
      <rPr>
        <sz val="12"/>
        <color theme="1"/>
        <rFont val="Arial"/>
        <family val="2"/>
      </rPr>
      <t>γ</t>
    </r>
    <r>
      <rPr>
        <sz val="12"/>
        <color theme="1"/>
        <rFont val="Arial Unicode MS"/>
        <family val="3"/>
        <charset val="128"/>
      </rPr>
      <t>－グルタミン酸Ｎａ、エタノール、セテアリルアルコール、フェノキシエタノール、ソルビトール、セタノール、（アクリル酸／アクリル酸アルキル（Ｃ１０ー３０））コポリマー、セテアリルグルコシド、ポリアクリルアミド、ヒドロキシエチルセルロース、水酸化Ｋ、ベヘネス－５、ラウレス－７、イソセテス－２５、イソセテス－１０、１，２－ヘキサンジオール、３－ヘキセノール、ＰＶＰ、メチルパラベン、香料</t>
    </r>
    <r>
      <rPr>
        <sz val="12"/>
        <color theme="1"/>
        <rFont val="Arial"/>
        <family val="2"/>
      </rPr>
      <t xml:space="preserve"> </t>
    </r>
  </si>
  <si>
    <t>4949775100101</t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</si>
  <si>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EF  Cream</t>
    </r>
    <phoneticPr fontId="5"/>
  </si>
  <si>
    <r>
      <rPr>
        <sz val="12"/>
        <color theme="1"/>
        <rFont val="Arial Unicode MS"/>
        <family val="3"/>
        <charset val="128"/>
      </rPr>
      <t>水、ＢＧ、ワセリン、スクワラン、シア脂、ステアリン酸グリセリル、水添ポリイソブテン、グリセリン、エチルヘキサン酸セチル、トリエチルヘキサノイン、ステアリン酸、セタノール、シコンエキス、システイニルプロアントシアニジンオリゴマー、フランスラベンダーエキス、ツバキ花エキス、ショウガ根エキス、ハス胚芽エキス、ゲンチアナ根エキス、グリチルリチン酸２Ｋ、ブナエキス、ヒアルロン酸Ｎａ、トコフェロール、アルギン酸Ｎａ、キトサン、水添レシチン、キサンタンガム、ポリ－</t>
    </r>
    <r>
      <rPr>
        <sz val="12"/>
        <color theme="1"/>
        <rFont val="Arial"/>
        <family val="2"/>
      </rPr>
      <t>γ</t>
    </r>
    <r>
      <rPr>
        <sz val="12"/>
        <color theme="1"/>
        <rFont val="Arial Unicode MS"/>
        <family val="3"/>
        <charset val="128"/>
      </rPr>
      <t>－グルタミン酸Ｎａ、エタノール、ステアリルアルコール、フェノキシエタノール、オレイン酸フィトステリル、ジメチコン、ペンチレングリコール、ポリソルベート６５、ステアリン酸Ｋ、（アクリル酸／アクリル酸アルキル（Ｃ１０ー３０））コポリマー、ヒドロキシエチルセルロース、セテアリルグルコシド、３－ヘキセノール、ＰＥＧ－３２、ＰＥＧ－６、ＰＶＰ、メチルパラベン、香料</t>
    </r>
    <r>
      <rPr>
        <sz val="12"/>
        <color theme="1"/>
        <rFont val="Arial"/>
        <family val="2"/>
      </rPr>
      <t xml:space="preserve"> </t>
    </r>
  </si>
  <si>
    <t>4949775100019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</si>
  <si>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RC Cleansing</t>
    </r>
  </si>
  <si>
    <r>
      <rPr>
        <sz val="12"/>
        <color theme="1"/>
        <rFont val="Arial Unicode MS"/>
        <family val="3"/>
        <charset val="128"/>
      </rPr>
      <t xml:space="preserve">トリエチルヘキサノイン、水、ＢＧ、スクワラン、ステアリン酸、グリセリン、ステアリン酸グリセリル、シコンエキス、オウゴンエキス、ヒマワリ種子エキス、ブドウ葉エキス、ヒアルロン酸ヒドロキシプロピルトリモニウム、トコフェロール、イソステアリン酸ＰＥＧ－６、オレイン酸グリセリル、テトラオレイン酸ソルベス－３０、バチルアルコール、セタノール、アルギニン、ステアリン酸ポリグリセリル－１０、トリデセス－３酢酸Ｎａ、ポリアクリル酸Ｎａ、エタノール、カルボマー、メチルパラベン、プロピルパラベン、香料
</t>
    </r>
  </si>
  <si>
    <t>4949775100026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</si>
  <si>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RC Foam</t>
    </r>
  </si>
  <si>
    <r>
      <rPr>
        <sz val="12"/>
        <color theme="1"/>
        <rFont val="Arial Unicode MS"/>
        <family val="3"/>
        <charset val="128"/>
      </rPr>
      <t>水、ミリスチン酸Ｋ、グリセリン、パルミチン酸Ｋ、ステアリン酸Ｋ、ステアリン酸、ＢＧ、ジグリセリン、ラウラミドＤＥＡ、マルチトールヒドロキシアルキル（Ｃ１２、１４）、ラウラミドプロピルベタイン、ヤシ脂肪酸アルギニン、シコンエキス、オウゴンエキス、ヒマワリ種子エキス、ブドウ葉エキス、ヒアルロン酸ヒドロキシプロピルトリモニウム、ポリクオタニウム－１０、イソステアリン酸ポリグリセリル－２、ステアリン酸グリセリル（ＳＥ）、ジステアリン酸ＰＥＧ－１５０、エタノール、水酸化Ｋ、メチルパラベン、香料</t>
    </r>
  </si>
  <si>
    <t>https://club.cosmeonline.com/products/brand/3/series/20</t>
    <phoneticPr fontId="5"/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</si>
  <si>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RC Lotion</t>
    </r>
  </si>
  <si>
    <r>
      <rPr>
        <sz val="12"/>
        <color theme="1"/>
        <rFont val="Arial Unicode MS"/>
        <family val="3"/>
        <charset val="128"/>
      </rPr>
      <t>水、グリセリン、エタノール、ＰＥＧ－７５、ＢＧ、マルチトー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スクワラン、パンテノール、パルミチン酸レチノール、クエン酸、テトラヘキシルデカン酸アスコルビル、ダイズステロール、ピーナッツ油、クエン酸Ｎａ、ステアロイルグルタミン酸Ｎａ、ソルビトール、ラウロイル乳酸Ｎａ、ポリグリセリン－４、ベタイン、ラウリン酸ポリグリセリル－１０、ステアリン酸ポリグリセリル－１０、キサンタンガム、カルボマーＫ、ＰＧ、水添レシチン、ＤＰＧ、コレステロール、カルボマー、メチルパラベン、香料</t>
    </r>
  </si>
  <si>
    <t>4949775100040</t>
  </si>
  <si>
    <t>《FLOUVEIL》RC Emulsion</t>
  </si>
  <si>
    <t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ェロール、ステアリン酸、シア脂、アルギン酸Ｎａ、ソルビトール、ラウロイル乳酸Ｎａ、ジメチコン、トリエチルヘキサノイン、ペンチレングリコール、トリ（カプリル酸／カプリン酸／ミリスチン酸／ステアリン酸）グリセリル、バチルアルコール、オレイン酸フィトステリル、キサンタンガム、フェノキシエタノール、カルボマーＫ、ＰＧ、水添レシチン、ＤＰＧ、コレステロール、カルボマー、メチルパラベン、エチルパラベン、香料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</si>
  <si>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RC Cream</t>
    </r>
  </si>
  <si>
    <r>
      <rPr>
        <sz val="12"/>
        <color theme="1"/>
        <rFont val="Arial Unicode MS"/>
        <family val="3"/>
        <charset val="128"/>
      </rPr>
      <t>水、ＢＧ、トリエチルヘキサノイン、エタノール、グリセリン、スクワラン、シア脂、ヤシ油、ステアリン酸グリセリル、ヒドロキシステアリン酸コレステリル、ミリスチルアルコール、シコンエキス、オウゴンエキス、ヒマワリ種子エキス、ブドウ葉エキス、ゼニアオイエキス、マロニエエキス、セイヨウオオバコ種子エキス、ザクロ花エキス、褐藻エキス、アセチルヒアルロン酸Ｎａ、トコフェロール、パンテノール、パルミチン酸レチノール、酢酸トコフェロール、テトラヘキシルデカン酸アスコルビル、ダイズステロール、クエン酸Ｎａ、クエン酸、アルギン酸Ｎａ、ステアリン酸Ｋ、ピーナッツ油、ジメチコン、ダイマージリノール酸ダイマージリノレイル、バチルアルコール、ステアリン酸、水添レシチン、セタノール、セテス－１５、キサンタンガム、（アクリル酸／アクリル酸アルキル（Ｃ１０ー３０））コポリマー、ＰＧ、ＤＰＧ、ソルビトール、プロピルパラベン、イソプロピルパラベン、イソブチルパラベン、ブチルパラベン、メチルパラベン、香料</t>
    </r>
  </si>
  <si>
    <t>《FLOUVEIL》GRAND FLOUVEIL Cleansing　Massage</t>
  </si>
  <si>
    <t>ミネラルオイル、水、イソノナン酸イソノニル、ステアリン酸ポリグリセリル-10、イソステアリン酸PEG－6、セタノール、シコンエキス、セージエキス、ダルスエキス、酢酸トコフェロール、BG、DPG、PCA-Na、アラニン、アルギニン、グリシン、グルタミン酸、ステアリン酸PEG－７５、ステアリン酸グリセリル、ステアレス-20、セテス-20、セリン、ソルビトール、トレオニン、プロリン、ベタイン、ポリアミノプロピルビグアニド、ラウロイルメチルタウリンNa、リシン、エタノール、ベヘニルアルコール、エチルパラベン、プロピルパラベン、メチルパラベン、香料</t>
  </si>
  <si>
    <t>《FLOUVEIL》GRAND FLOUVEIL Treatment Foam</t>
  </si>
  <si>
    <t>水、ステアリン酸K、グリセリン、ミリスチン酸K、ラウリン酸K、BG、ココイルグリシンK、ステアリン酸、ジステアリン酸PEG-150、ステアリン酸グリセリル(SE)、ポリグリセリル-4ラウリルエーテル、ラウラミドDEA、シコンエキス、セージエキス、ダルスエキス、DPG、PCA-Na、アラニン、アルギニン、グリシン、グルタミン酸、水酸化K、セリン、ソルビトール、トレオニン、プロリン、ベタイン、ポリクオタニウム-7、ポリクオタニウム-39、ヤシ脂肪酸アルギニン、ラウラミドプロピルベタインリシン、エタノール、プロピルパラベン、メチルパラベン、香料</t>
  </si>
  <si>
    <t>4949775100675</t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</si>
  <si>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>GRAND FLOUVEIL Revitalize Lotion</t>
    </r>
    <phoneticPr fontId="5"/>
  </si>
  <si>
    <t>水、ベタイン、BG、グリセリン、ソルビトール、ペンチレングリコール、ヒトオリゴペプチド‐1、加水分解ヒアルロン酸、アカツメクサ花エキス、クロレラエキス、シコンエキス、セージエキス、ダルスエキス、アラニン、アルギニン、グリシン、グルタミン酸、セリン、トレオニン、プロリン、リシン、オリーブ油、ダイズ油、ホホバ種子油、マカデミアナッツ油、ローズヒップ油、スクワラン、クエン酸、クエン酸Na、リン酸Na、レシチン（アクリル酸/アクリル酸アルキル(C10-30））コポリマー、DPG、PCA-Na、PEG－３２、PEG－6、PEG－６０水添ヒマシ油、PEG－4セテス-20、ジイソステアリン酸ポリグリセリル-2、エタノール、フェノキシエタノール、水酸化K、プロピルパラベン、メチルパラベン、香料</t>
  </si>
  <si>
    <t>4949775100682</t>
    <phoneticPr fontId="5"/>
  </si>
  <si>
    <r>
      <rPr>
        <sz val="12"/>
        <color rgb="FF000000"/>
        <rFont val="ＭＳ ゴシック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rgb="FF000000"/>
        <rFont val="ＭＳ ゴシック"/>
        <family val="3"/>
        <charset val="128"/>
      </rPr>
      <t>》</t>
    </r>
    <r>
      <rPr>
        <sz val="12"/>
        <color indexed="8"/>
        <rFont val="Arial"/>
        <family val="2"/>
      </rPr>
      <t>GRAND FLOUVEIL Revitalize Emulsion</t>
    </r>
  </si>
  <si>
    <t>水、DPG、グリセリン、エチルヘキ酸セチル、スクワラン、ホホバ種子油、ミネラルオイル、エタノール、ヘキサ（ヒドロキシステアリン酸/ステアリン酸/ロジン酸)ジペンタエリスリチル、シア脂、PCA-Na、イソステアリン酸PEG-60グリセリル、ヒトオリゴペプチド-1、加水分解ヒアルロン酸、アカツメクサ花エキス、クロレラエキス、シコンエキス、セージエキス、ダルスエキス、アラニン、アルギニン、グリシン、グルタミン酸、セリン、トレオニン、プロリン、リシン、酢酸トコフェロール、ダイズ油、ベタイン、リン酸Na、レシチン（アクリル酸/アクリル酸アルキル(C10-30））コポリマー、1,2-ヘキサンジオール、BG、EDTA-2Na、キサンタンガム、ステアリン酸PEG-5グリセリル、ソルビトール、ポリクオタニウム-51、バチルアルコール、フェノキシエタノール、ベヘニルアルコール、水酸化K、プロピルパラベン、メチルパラベン、香料</t>
  </si>
  <si>
    <t>《FLOUVEIL》LUNAGE WHITE Washing Powder</t>
  </si>
  <si>
    <t>グリチルリチン酸２Ｋ、リン酸アスコルビルＭｇ、ハクガイシ加水分解エキス、紫蘭根エキス、シコンエキス、ヒオウギ抽出液、アロエエキス（２）、タルク、結晶セルロース、ミリスチン酸Ｋ、アシルグルタミン酸Ｎａ、メチルパラベン、香料、デキストリン、エタノール、水、ＢＧ、パパイン、エチルパラベン</t>
  </si>
  <si>
    <t>4949775100699</t>
    <phoneticPr fontId="5"/>
  </si>
  <si>
    <t>《FLOUVEIL》GRAND FLOUVEIL Revitalize Cream</t>
  </si>
  <si>
    <t>水、BG、ミネラルオイル、オクチルドデカノール、セタノール、トリ（カプリル酸/カプリン酸)グリセリル、シア脂、ホホバ種子油、グリセリン、水添ポリイソブテン、ベヘネス-30、ヒドロオキシステアリン酸水添ヒマシ油、ヒトオリゴペプチド-1、ヘキサペプチド-3、加水分解ヒアルロン酸、アカツメクサ花エキス、クロレラエキス、シコンエキス、セージエキス、ダルスエキス、アラニン、アルギニン、グリシン、グルタミン酸、セリン、トレオニン、プロリン、リシン、ダイズ油、ベタイン、リン酸Na、レシチン（アクリル酸/アクリル酸アルキル(C10-30））コポリマー、（アクリロイルジメチルタウリンアンモニウム/VP）コポリマー、1,2-ヘキサンジオール、DPG、PCA-Na、ジメチコン、ステアリン酸PEG-75、ステアリン酸グリセリル、ステアレス-20、セテス-20、ソルビトール、エタノール、フェノキシエタノール、水酸化K、エチルパラベン、プロピルパラベン、メチルパラベン、香料</t>
  </si>
  <si>
    <t>4949775200085</t>
  </si>
  <si>
    <t>《FLOUVEIL》Make Up Base</t>
  </si>
  <si>
    <t xml:space="preserve">水、シクロペンタシロキサン、ＢＧ、ジメチコン、ＰＥＧ－９ジメチコン、ＰＥＧ－１０ジメチコン、ＰＥＧ－９ポリジメチルシロキシエチルジメチコン、アセチルヒアルロン酸Ｎａ、モモ種子エキス、ダマスクバラ花油、グリセリン、トリエチルヘキサノイン、イソステアリン酸、ポリメタクリル酸メチル、（ジメチコン／ビニルジメチコン）クロスポリマー、トリメチルシロキシケイ酸、ジステアルジモニウムヘクトライト、キサンタンガム、１，２－ヘキサンジオール、塩化Ｎａ、トコフェロール、エタノール、フェノキシエタノール、メチルパラベン、合成フルオロフロゴパイト、シリカ、酸化チタン、酸化鉄、水酸化Ａｌ、ハイドロゲンジメチコン、メチコン
 </t>
  </si>
  <si>
    <t>4949775600014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</si>
  <si>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DAISHINRIN</t>
    </r>
  </si>
  <si>
    <r>
      <rPr>
        <sz val="12"/>
        <color theme="1"/>
        <rFont val="Arial Unicode MS"/>
        <family val="3"/>
        <charset val="128"/>
      </rPr>
      <t>ピリドキシンＨＣｌ、ヒノキチオール、感光素３０１号、パントテニルエチルエーテル、センブリ抽出ペースト、メントール、酢酸トコフェロール、ゲラニオール変性アルコール、水、濃グリセリン、香料</t>
    </r>
    <phoneticPr fontId="5"/>
  </si>
  <si>
    <t>https://www.clubcosmetics.co.jp/sdf/hair/</t>
    <phoneticPr fontId="5"/>
  </si>
  <si>
    <t>4949775600021</t>
  </si>
  <si>
    <r>
      <rPr>
        <sz val="12"/>
        <color indexed="8"/>
        <rFont val="Arial Unicode MS"/>
        <family val="3"/>
        <charset val="128"/>
      </rPr>
      <t>《</t>
    </r>
    <r>
      <rPr>
        <sz val="12"/>
        <color indexed="8"/>
        <rFont val="Arial"/>
        <family val="2"/>
      </rPr>
      <t>FLOUVEIL</t>
    </r>
    <r>
      <rPr>
        <sz val="12"/>
        <color indexed="8"/>
        <rFont val="Arial Unicode MS"/>
        <family val="3"/>
        <charset val="128"/>
      </rPr>
      <t>》</t>
    </r>
    <r>
      <rPr>
        <sz val="12"/>
        <color indexed="8"/>
        <rFont val="Arial"/>
        <family val="2"/>
      </rPr>
      <t>FORTEJU</t>
    </r>
  </si>
  <si>
    <r>
      <rPr>
        <sz val="12"/>
        <color theme="1"/>
        <rFont val="Arial Unicode MS"/>
        <family val="3"/>
        <charset val="128"/>
      </rPr>
      <t>感光素３０１号、パントテニルエチルエーテル、酢酸トコフェロール、センブリ抽出ペースト、水、ユキノシタエキス、ニンジンエキス、ヒキオコシエキス（１）、ヒノキチオール、安息香酸デナトニウム変性アルコール、ＢＧ、ＰＯＥ水添ヒマシ油、メントール、無水エタノール、エタノール、香料</t>
    </r>
    <phoneticPr fontId="5"/>
  </si>
  <si>
    <t>https://club.cosmeonline.com/product/90</t>
    <phoneticPr fontId="5"/>
  </si>
  <si>
    <t>4949775600076</t>
  </si>
  <si>
    <t>《FLOUVEIL》Hair Essence</t>
  </si>
  <si>
    <t>水、ジメチコン、水添ポリイソブテン、ＰＧ、（ジヒドロキシメチルシリルプロポキシ）ヒドロキシプロピル加水分解大豆タンパク、茶エキス、エタノール、ポリアクリルアミド、ジメチコンコポリオール、ラウレス－７、ラウレス－９、フェノキシエタノール、メチルパラベン、香料</t>
  </si>
  <si>
    <t>4949775600120</t>
  </si>
  <si>
    <t>《FLOUVEIL》PB handveil moist</t>
  </si>
  <si>
    <t>水、シクロペンタシロキサン、ＢＧ、ジメチコン、ＰＥＧ－９ジメチコン、ＰＥＧ－１０ジメチコン、ＰＥＧ－９ポリジメチルシロキシエチルジメチコン、アセチルヒアルロン酸Ｎａ、モモ種子エキス、ダマスクバラ花油、グリセリン、トリエチルヘキサノイン、イソステアリン酸、ポリメタクリル酸メチル、（ジメチコン／ビニルジメチコン）クロスポリマー、トリメチルシロキシケイ酸、ジステアルジモニウムヘクトライト、キサンタンガム、１，２－ヘキサンジオール、塩化Ｎａ、トコフェロール、エタノール、フェノキシエタノール、メチルパラベン、合成フルオロフロゴパイト、シリカ、酸化チタン、酸化鉄、水酸化Ａｌ、ハイドロゲンジメチコン、メチコン</t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</si>
  <si>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Lip Essence Clear Up</t>
    </r>
    <phoneticPr fontId="5"/>
  </si>
  <si>
    <r>
      <rPr>
        <sz val="12"/>
        <color theme="1"/>
        <rFont val="Arial Unicode MS"/>
        <family val="3"/>
        <charset val="128"/>
      </rPr>
      <t>トリイソステアリン酸ポリグリセリル‐２、マカデミアナッツ油、セレシン、リンゴ酸ジイソステアリル、ワセリン、スクワラン、トリオクタノイン、マカデミアナッツ脂肪酸フィトステリル、シア脂、フェニルトリメチコン、ポリエチレン、（オクタン酸</t>
    </r>
    <r>
      <rPr>
        <sz val="12"/>
        <color theme="1"/>
        <rFont val="Arial"/>
        <family val="2"/>
      </rPr>
      <t>/</t>
    </r>
    <r>
      <rPr>
        <sz val="12"/>
        <color theme="1"/>
        <rFont val="Arial Unicode MS"/>
        <family val="3"/>
        <charset val="128"/>
      </rPr>
      <t>ステアリン酸</t>
    </r>
    <r>
      <rPr>
        <sz val="12"/>
        <color theme="1"/>
        <rFont val="Arial"/>
        <family val="2"/>
      </rPr>
      <t>/</t>
    </r>
    <r>
      <rPr>
        <sz val="12"/>
        <color theme="1"/>
        <rFont val="Arial Unicode MS"/>
        <family val="3"/>
        <charset val="128"/>
      </rPr>
      <t>アジピン酸）グリセリル、キャンデリラロウ、シリカ、ヒドロキシステアリン酸コレステリル、水、オクチルドデカノール、カルナウバロウ、シコンエキス、ジパルミトイルヒドロキシプロリン、クロレラエキス、ヒアルロン酸Ｎａ、異性化糖、グリチルレチン酸ステアリル、オリザノール、トコフェロール、酢酸トコフェロール、ＢＧ、ＰＥＧ</t>
    </r>
    <r>
      <rPr>
        <sz val="12"/>
        <color theme="1"/>
        <rFont val="Arial"/>
        <family val="2"/>
      </rPr>
      <t>-</t>
    </r>
    <r>
      <rPr>
        <sz val="12"/>
        <color theme="1"/>
        <rFont val="Arial Unicode MS"/>
        <family val="3"/>
        <charset val="128"/>
      </rPr>
      <t>１０ジメチコン、マイクロクリスタリンワックス、ミリスチン酸オクチルドデシル、ベニバナ赤、結晶セルロース、ケイ酸（Ｎａ</t>
    </r>
    <r>
      <rPr>
        <sz val="12"/>
        <color theme="1"/>
        <rFont val="Arial"/>
        <family val="2"/>
      </rPr>
      <t>/</t>
    </r>
    <r>
      <rPr>
        <sz val="12"/>
        <color theme="1"/>
        <rFont val="Arial Unicode MS"/>
        <family val="3"/>
        <charset val="128"/>
      </rPr>
      <t>Ｍｇ）、イソプロピルパラベン、イソブチルパラベン、ブチルパラベン</t>
    </r>
  </si>
  <si>
    <t>《FLOUVEIL》Make up remover</t>
  </si>
  <si>
    <t>水添ポリイソブテン　シクロペンタシロキサン　ミネラルオイル　水添（スチレン／ブタジエン）コポリマー　テトラヘキシルデカン酸アスコルビル　酢酸トコフェロール</t>
  </si>
  <si>
    <t>TOTAL</t>
    <phoneticPr fontId="5"/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</si>
  <si>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</si>
  <si>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</si>
  <si>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</si>
  <si>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12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</si>
  <si>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12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</si>
  <si>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12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</si>
  <si>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12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</si>
  <si>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12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</si>
  <si>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r>
      <rPr>
        <sz val="12"/>
        <color theme="1"/>
        <rFont val="Arial Unicode MS"/>
        <family val="3"/>
        <charset val="128"/>
      </rPr>
      <t>成分</t>
    </r>
    <rPh sb="0" eb="2">
      <t>セイブン</t>
    </rPh>
    <phoneticPr fontId="5"/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</si>
  <si>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RC Lotion mini sample  (commercial free)</t>
    </r>
    <phoneticPr fontId="5"/>
  </si>
  <si>
    <r>
      <rPr>
        <sz val="12"/>
        <color rgb="FF000000"/>
        <rFont val="游ゴシック"/>
        <family val="1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游ゴシック"/>
        <family val="1"/>
        <charset val="128"/>
      </rPr>
      <t>》</t>
    </r>
    <r>
      <rPr>
        <sz val="12"/>
        <color rgb="FF000000"/>
        <rFont val="Arial"/>
        <family val="2"/>
      </rPr>
      <t>RC Emulsion mini sample  (commercial free)</t>
    </r>
    <phoneticPr fontId="5"/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</si>
  <si>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RC Cream mini sample  (commercial free)</t>
    </r>
  </si>
  <si>
    <r>
      <rPr>
        <sz val="12"/>
        <color rgb="FF000000"/>
        <rFont val="游ゴシック"/>
        <family val="1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游ゴシック"/>
        <family val="1"/>
        <charset val="128"/>
      </rPr>
      <t>》</t>
    </r>
    <r>
      <rPr>
        <sz val="12"/>
        <color rgb="FF000000"/>
        <rFont val="Arial"/>
        <family val="2"/>
      </rPr>
      <t>EF  lotion mini sample  (commercial free)</t>
    </r>
    <phoneticPr fontId="5"/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</si>
  <si>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EF  Emulsion mini sample  (commercial free)</t>
    </r>
  </si>
  <si>
    <r>
      <rPr>
        <sz val="12"/>
        <color rgb="FF000000"/>
        <rFont val="Arial Unicode MS"/>
        <family val="3"/>
        <charset val="128"/>
      </rPr>
      <t>《</t>
    </r>
    <r>
      <rPr>
        <sz val="12"/>
        <color rgb="FF000000"/>
        <rFont val="Arial"/>
        <family val="2"/>
      </rPr>
      <t>FLOUVEIL</t>
    </r>
    <r>
      <rPr>
        <sz val="12"/>
        <color rgb="FF000000"/>
        <rFont val="Arial Unicode MS"/>
        <family val="3"/>
        <charset val="128"/>
      </rPr>
      <t>》</t>
    </r>
    <r>
      <rPr>
        <sz val="12"/>
        <color rgb="FF000000"/>
        <rFont val="Arial"/>
        <family val="2"/>
      </rPr>
      <t>EF cream mini sample  (commercial free)</t>
    </r>
  </si>
  <si>
    <t>SAMPLE/TESTER 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</si>
</sst>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3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8"/>
      <color rgb="FFFF0000"/>
      <name val="Arial"/>
      <family val="2"/>
    </font>
    <font>
      <b/>
      <sz val="8"/>
      <color rgb="FFFF0000"/>
      <name val="HGGothicE"/>
      <family val="2"/>
      <charset val="128"/>
    </font>
    <font>
      <b/>
      <sz val="8"/>
      <color rgb="FFFF0000"/>
      <name val="MS Gothic"/>
      <family val="3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theme="1"/>
      <name val="Arial Unicode MS"/>
      <family val="3"/>
      <charset val="128"/>
    </font>
    <font>
      <sz val="12"/>
      <name val="Arial"/>
      <family val="2"/>
    </font>
    <font>
      <sz val="12"/>
      <color theme="1"/>
      <name val="Arial"/>
      <family val="3"/>
      <charset val="128"/>
    </font>
    <font>
      <sz val="12"/>
      <color theme="1"/>
      <name val="ＭＳ Ｐゴシック"/>
      <family val="2"/>
      <charset val="128"/>
    </font>
    <font>
      <sz val="12"/>
      <color indexed="8"/>
      <name val="Arial"/>
      <family val="2"/>
    </font>
    <font>
      <sz val="12"/>
      <color indexed="8"/>
      <name val="Arial Unicode MS"/>
      <family val="3"/>
      <charset val="128"/>
    </font>
    <font>
      <sz val="12"/>
      <color rgb="FF000000"/>
      <name val="Arial"/>
      <family val="2"/>
    </font>
    <font>
      <sz val="12"/>
      <color rgb="FF000000"/>
      <name val="Arial Unicode MS"/>
      <family val="3"/>
      <charset val="128"/>
    </font>
    <font>
      <u/>
      <sz val="12"/>
      <color theme="10"/>
      <name val="Arial"/>
      <family val="2"/>
    </font>
    <font>
      <sz val="12"/>
      <color rgb="FF000000"/>
      <name val="ＭＳ ゴシック"/>
      <family val="3"/>
      <charset val="128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color rgb="FF000000"/>
      <name val="游ゴシック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177" fontId="18" fillId="0" borderId="3" xfId="0" applyNumberFormat="1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4" xfId="2" applyNumberFormat="1" applyFont="1" applyFill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top"/>
    </xf>
    <xf numFmtId="177" fontId="23" fillId="0" borderId="5" xfId="0" applyNumberFormat="1" applyFont="1" applyBorder="1" applyAlignment="1">
      <alignment horizontal="left" vertical="center"/>
    </xf>
    <xf numFmtId="0" fontId="23" fillId="0" borderId="4" xfId="0" applyFont="1" applyBorder="1">
      <alignment vertical="center"/>
    </xf>
    <xf numFmtId="0" fontId="23" fillId="2" borderId="4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25" fillId="0" borderId="4" xfId="0" applyFont="1" applyBorder="1">
      <alignment vertical="center"/>
    </xf>
    <xf numFmtId="0" fontId="23" fillId="0" borderId="0" xfId="0" applyFont="1">
      <alignment vertical="center"/>
    </xf>
    <xf numFmtId="0" fontId="27" fillId="0" borderId="0" xfId="3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49" fontId="18" fillId="0" borderId="5" xfId="0" applyNumberFormat="1" applyFont="1" applyBorder="1" applyAlignment="1">
      <alignment horizontal="left" vertical="center"/>
    </xf>
    <xf numFmtId="0" fontId="27" fillId="0" borderId="0" xfId="3" applyFont="1" applyFill="1" applyAlignment="1">
      <alignment horizontal="left" vertical="center"/>
    </xf>
    <xf numFmtId="0" fontId="20" fillId="4" borderId="4" xfId="0" applyFont="1" applyFill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6" fontId="30" fillId="2" borderId="4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8" fillId="0" borderId="0" xfId="1" applyFont="1" applyFill="1" applyAlignment="1">
      <alignment horizontal="center" vertical="center"/>
    </xf>
    <xf numFmtId="0" fontId="18" fillId="0" borderId="0" xfId="1" applyNumberFormat="1" applyFont="1" applyFill="1" applyAlignment="1">
      <alignment horizontal="center" vertical="center"/>
    </xf>
    <xf numFmtId="0" fontId="31" fillId="0" borderId="0" xfId="0" applyFont="1">
      <alignment vertical="center"/>
    </xf>
    <xf numFmtId="0" fontId="18" fillId="0" borderId="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2" borderId="4" xfId="0" applyFont="1" applyFill="1" applyBorder="1" applyAlignment="1">
      <alignment horizontal="center" vertical="center"/>
    </xf>
    <xf numFmtId="0" fontId="18" fillId="0" borderId="2" xfId="1" applyNumberFormat="1" applyFont="1" applyFill="1" applyBorder="1" applyAlignment="1">
      <alignment horizontal="center" vertical="center"/>
    </xf>
    <xf numFmtId="6" fontId="18" fillId="0" borderId="2" xfId="1" applyFont="1" applyFill="1" applyBorder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6" fontId="8" fillId="2" borderId="4" xfId="0" applyNumberFormat="1" applyFont="1" applyFill="1" applyBorder="1" applyAlignment="1">
      <alignment horizontal="center" vertical="center"/>
    </xf>
    <xf numFmtId="0" fontId="9" fillId="0" borderId="4" xfId="1" applyNumberFormat="1" applyFont="1" applyFill="1" applyBorder="1" applyAlignment="1">
      <alignment horizontal="center" vertical="center"/>
    </xf>
    <xf numFmtId="6" fontId="9" fillId="0" borderId="4" xfId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 wrapText="1"/>
    </xf>
  </cellXfs>
  <cellStyles count="4">
    <cellStyle name="パーセント" xfId="2" builtinId="5"/>
    <cellStyle name="ハイパーリンク" xfId="3" builtinId="8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461092</xdr:colOff>
      <xdr:row>29</xdr:row>
      <xdr:rowOff>0</xdr:rowOff>
    </xdr:from>
    <xdr:to>
      <xdr:col>17</xdr:col>
      <xdr:colOff>1051554</xdr:colOff>
      <xdr:row>33</xdr:row>
      <xdr:rowOff>234142</xdr:rowOff>
    </xdr:to>
    <xdr:pic>
      <xdr:nvPicPr>
        <xdr:cNvPr id="2" name="図 1" descr="お試しホワイトリフトマスクセット(初回限定)">
          <a:extLst>
            <a:ext uri="{FF2B5EF4-FFF2-40B4-BE49-F238E27FC236}">
              <a16:creationId xmlns:a16="http://schemas.microsoft.com/office/drawing/2014/main" id="{238B2251-20D0-4379-B598-9323CD9C2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16872667" y="1847850"/>
          <a:ext cx="590462" cy="1224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174113</xdr:colOff>
      <xdr:row>29</xdr:row>
      <xdr:rowOff>0</xdr:rowOff>
    </xdr:from>
    <xdr:to>
      <xdr:col>17</xdr:col>
      <xdr:colOff>293227</xdr:colOff>
      <xdr:row>31</xdr:row>
      <xdr:rowOff>52206</xdr:rowOff>
    </xdr:to>
    <xdr:pic>
      <xdr:nvPicPr>
        <xdr:cNvPr id="3" name="図 2" descr="プロフェッショナルアミノ コンディショナー1000ml">
          <a:extLst>
            <a:ext uri="{FF2B5EF4-FFF2-40B4-BE49-F238E27FC236}">
              <a16:creationId xmlns:a16="http://schemas.microsoft.com/office/drawing/2014/main" id="{5C306CC3-928E-4C9E-BE3C-844CFCB17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5688" y="1847850"/>
          <a:ext cx="119114" cy="547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478735</xdr:colOff>
      <xdr:row>29</xdr:row>
      <xdr:rowOff>0</xdr:rowOff>
    </xdr:from>
    <xdr:to>
      <xdr:col>17</xdr:col>
      <xdr:colOff>768532</xdr:colOff>
      <xdr:row>31</xdr:row>
      <xdr:rowOff>29217</xdr:rowOff>
    </xdr:to>
    <xdr:pic>
      <xdr:nvPicPr>
        <xdr:cNvPr id="4" name="図 3" descr="プロフェッショナルアミノ海藻シャンプ 1000ml">
          <a:extLst>
            <a:ext uri="{FF2B5EF4-FFF2-40B4-BE49-F238E27FC236}">
              <a16:creationId xmlns:a16="http://schemas.microsoft.com/office/drawing/2014/main" id="{07A39D62-840D-46F2-9ECE-E9FD78F41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0310" y="1847850"/>
          <a:ext cx="289797" cy="5245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969434</xdr:colOff>
      <xdr:row>29</xdr:row>
      <xdr:rowOff>0</xdr:rowOff>
    </xdr:from>
    <xdr:to>
      <xdr:col>17</xdr:col>
      <xdr:colOff>1268757</xdr:colOff>
      <xdr:row>31</xdr:row>
      <xdr:rowOff>39459</xdr:rowOff>
    </xdr:to>
    <xdr:pic>
      <xdr:nvPicPr>
        <xdr:cNvPr id="5" name="図 4" descr="プロフェッショナルアミノ海藻ヘアパック 800g">
          <a:extLst>
            <a:ext uri="{FF2B5EF4-FFF2-40B4-BE49-F238E27FC236}">
              <a16:creationId xmlns:a16="http://schemas.microsoft.com/office/drawing/2014/main" id="{0B08BA58-33FA-4FF9-9A04-98A88206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81009" y="1847850"/>
          <a:ext cx="299323" cy="534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194598</xdr:colOff>
      <xdr:row>29</xdr:row>
      <xdr:rowOff>0</xdr:rowOff>
    </xdr:from>
    <xdr:to>
      <xdr:col>17</xdr:col>
      <xdr:colOff>589938</xdr:colOff>
      <xdr:row>32</xdr:row>
      <xdr:rowOff>181797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B10D956-65B4-4433-AD57-8684B6756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6173" y="1847850"/>
          <a:ext cx="395340" cy="92474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lubcosmetics.co.jp/sdf/hair/" TargetMode="External"/><Relationship Id="rId2" Type="http://schemas.openxmlformats.org/officeDocument/2006/relationships/hyperlink" Target="https://club.cosmeonline.com/product/90" TargetMode="External"/><Relationship Id="rId1" Type="http://schemas.openxmlformats.org/officeDocument/2006/relationships/hyperlink" Target="https://club.cosmeonline.com/products/brand/3/series/2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0BCC-3DDC-40CC-9002-DCD85B25A16D}">
  <sheetPr filterMode="1">
    <pageSetUpPr fitToPage="1"/>
  </sheetPr>
  <dimension ref="A1:U40"/>
  <sheetViews>
    <sheetView tabSelected="1" view="pageBreakPreview" zoomScale="106" zoomScaleNormal="100" zoomScaleSheetLayoutView="106" workbookViewId="0">
      <selection activeCell="C5" sqref="C5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48.87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45856</v>
      </c>
      <c r="D2" s="13"/>
      <c r="J2" s="6"/>
      <c r="K2" s="6"/>
    </row>
    <row r="3" spans="1:21" ht="69.7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8"/>
      <c r="C4" s="12" t="s">
        <v>5</v>
      </c>
      <c r="D4" s="13"/>
      <c r="E4" s="19"/>
      <c r="F4" s="19"/>
      <c r="J4" s="6"/>
      <c r="U4" s="20"/>
    </row>
    <row r="5" spans="1:21" s="8" customFormat="1">
      <c r="A5" s="21" t="s">
        <v>6</v>
      </c>
      <c r="B5" s="22" t="s">
        <v>7</v>
      </c>
      <c r="C5" s="23" t="s">
        <v>8</v>
      </c>
      <c r="D5" s="24" t="s">
        <v>9</v>
      </c>
      <c r="E5" s="24" t="s">
        <v>10</v>
      </c>
      <c r="F5" s="24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1" t="s">
        <v>20</v>
      </c>
      <c r="P5" s="21" t="s">
        <v>21</v>
      </c>
      <c r="Q5" s="24" t="s">
        <v>22</v>
      </c>
      <c r="R5" s="10"/>
    </row>
    <row r="6" spans="1:21" s="41" customFormat="1" ht="20.100000000000001" hidden="1" customHeight="1">
      <c r="A6" s="30"/>
      <c r="B6" s="31">
        <v>4949775100330</v>
      </c>
      <c r="C6" s="32" t="s">
        <v>23</v>
      </c>
      <c r="D6" s="33" t="s">
        <v>24</v>
      </c>
      <c r="E6" s="34">
        <v>36</v>
      </c>
      <c r="F6" s="34">
        <v>6</v>
      </c>
      <c r="G6" s="35">
        <f>'[1]ORDER SHEET'!O4</f>
        <v>0</v>
      </c>
      <c r="H6" s="36">
        <v>1254</v>
      </c>
      <c r="I6" s="37">
        <f>G6*H6</f>
        <v>0</v>
      </c>
      <c r="J6" s="38"/>
      <c r="K6" s="38"/>
      <c r="L6" s="38"/>
      <c r="M6" s="38"/>
      <c r="N6" s="38"/>
      <c r="O6" s="39">
        <v>9.1999999999999998E-2</v>
      </c>
      <c r="P6" s="39">
        <f>ROUND(G6*O6,3)</f>
        <v>0</v>
      </c>
      <c r="Q6" s="40" t="s">
        <v>25</v>
      </c>
    </row>
    <row r="7" spans="1:21" s="41" customFormat="1" ht="20.100000000000001" hidden="1" customHeight="1">
      <c r="A7" s="30"/>
      <c r="B7" s="42" t="s">
        <v>26</v>
      </c>
      <c r="C7" s="32" t="s">
        <v>23</v>
      </c>
      <c r="D7" s="43" t="s">
        <v>27</v>
      </c>
      <c r="E7" s="34">
        <v>36</v>
      </c>
      <c r="F7" s="34">
        <v>6</v>
      </c>
      <c r="G7" s="35">
        <f>'[1]ORDER SHEET'!O5</f>
        <v>0</v>
      </c>
      <c r="H7" s="36">
        <v>1485</v>
      </c>
      <c r="I7" s="37">
        <f t="shared" ref="I7:I29" si="0">G7*H7</f>
        <v>0</v>
      </c>
      <c r="J7" s="38"/>
      <c r="K7" s="38"/>
      <c r="L7" s="38"/>
      <c r="M7" s="38"/>
      <c r="N7" s="38"/>
      <c r="O7" s="39">
        <v>0.12</v>
      </c>
      <c r="P7" s="39">
        <f>G7*O7</f>
        <v>0</v>
      </c>
      <c r="Q7" s="40" t="s">
        <v>28</v>
      </c>
    </row>
    <row r="8" spans="1:21" s="41" customFormat="1" ht="20.100000000000001" hidden="1" customHeight="1">
      <c r="A8" s="30"/>
      <c r="B8" s="42" t="s">
        <v>29</v>
      </c>
      <c r="C8" s="32" t="s">
        <v>23</v>
      </c>
      <c r="D8" s="33" t="s">
        <v>30</v>
      </c>
      <c r="E8" s="34">
        <v>36</v>
      </c>
      <c r="F8" s="34">
        <v>6</v>
      </c>
      <c r="G8" s="35">
        <f>'[1]ORDER SHEET'!O6</f>
        <v>0</v>
      </c>
      <c r="H8" s="36">
        <v>1485</v>
      </c>
      <c r="I8" s="37">
        <f t="shared" si="0"/>
        <v>0</v>
      </c>
      <c r="J8" s="38"/>
      <c r="K8" s="38"/>
      <c r="L8" s="38"/>
      <c r="M8" s="38"/>
      <c r="N8" s="38"/>
      <c r="O8" s="39">
        <v>0.14599999999999999</v>
      </c>
      <c r="P8" s="39">
        <f>G8*O8</f>
        <v>0</v>
      </c>
      <c r="Q8" s="40" t="s">
        <v>31</v>
      </c>
    </row>
    <row r="9" spans="1:21" s="41" customFormat="1" ht="20.100000000000001" hidden="1" customHeight="1">
      <c r="A9" s="30"/>
      <c r="B9" s="31">
        <v>4949775100088</v>
      </c>
      <c r="C9" s="32" t="s">
        <v>23</v>
      </c>
      <c r="D9" s="33" t="s">
        <v>32</v>
      </c>
      <c r="E9" s="34">
        <v>36</v>
      </c>
      <c r="F9" s="34">
        <v>6</v>
      </c>
      <c r="G9" s="35">
        <f>'[1]ORDER SHEET'!O7</f>
        <v>0</v>
      </c>
      <c r="H9" s="36">
        <v>1650</v>
      </c>
      <c r="I9" s="37">
        <f t="shared" si="0"/>
        <v>0</v>
      </c>
      <c r="J9" s="38"/>
      <c r="K9" s="38"/>
      <c r="L9" s="38"/>
      <c r="M9" s="38"/>
      <c r="N9" s="38"/>
      <c r="O9" s="34">
        <v>0.218</v>
      </c>
      <c r="P9" s="34">
        <f>G9*O9</f>
        <v>0</v>
      </c>
      <c r="Q9" s="40" t="s">
        <v>33</v>
      </c>
    </row>
    <row r="10" spans="1:21" s="47" customFormat="1" ht="20.100000000000001" hidden="1" customHeight="1">
      <c r="A10" s="30"/>
      <c r="B10" s="44" t="s">
        <v>34</v>
      </c>
      <c r="C10" s="32" t="s">
        <v>23</v>
      </c>
      <c r="D10" s="45" t="s">
        <v>35</v>
      </c>
      <c r="E10" s="34">
        <v>36</v>
      </c>
      <c r="F10" s="34">
        <v>6</v>
      </c>
      <c r="G10" s="35">
        <f>'[1]ORDER SHEET'!O8</f>
        <v>0</v>
      </c>
      <c r="H10" s="46">
        <v>1815</v>
      </c>
      <c r="I10" s="37">
        <f t="shared" si="0"/>
        <v>0</v>
      </c>
      <c r="J10" s="38"/>
      <c r="K10" s="38"/>
      <c r="L10" s="38"/>
      <c r="M10" s="38"/>
      <c r="N10" s="38"/>
      <c r="O10" s="39">
        <v>0.111</v>
      </c>
      <c r="P10" s="39">
        <f>ROUND(G10*O10,3)</f>
        <v>0</v>
      </c>
      <c r="Q10" s="47" t="s">
        <v>36</v>
      </c>
    </row>
    <row r="11" spans="1:21" s="47" customFormat="1" ht="20.100000000000001" hidden="1" customHeight="1">
      <c r="A11" s="30"/>
      <c r="B11" s="44" t="s">
        <v>37</v>
      </c>
      <c r="C11" s="32" t="s">
        <v>23</v>
      </c>
      <c r="D11" s="48" t="s">
        <v>38</v>
      </c>
      <c r="E11" s="34">
        <v>36</v>
      </c>
      <c r="F11" s="34">
        <v>6</v>
      </c>
      <c r="G11" s="35">
        <f>'[1]ORDER SHEET'!O9</f>
        <v>0</v>
      </c>
      <c r="H11" s="46">
        <v>1980</v>
      </c>
      <c r="I11" s="37">
        <f t="shared" si="0"/>
        <v>0</v>
      </c>
      <c r="J11" s="38"/>
      <c r="K11" s="38"/>
      <c r="L11" s="38"/>
      <c r="M11" s="38"/>
      <c r="N11" s="38"/>
      <c r="O11" s="39">
        <v>0.111</v>
      </c>
      <c r="P11" s="39">
        <f>ROUND(G11*O11,3)</f>
        <v>0</v>
      </c>
      <c r="Q11" s="47" t="s">
        <v>39</v>
      </c>
      <c r="R11" s="49"/>
      <c r="S11" s="47">
        <v>1000</v>
      </c>
    </row>
    <row r="12" spans="1:21" s="47" customFormat="1" ht="20.100000000000001" hidden="1" customHeight="1">
      <c r="A12" s="30"/>
      <c r="B12" s="44" t="s">
        <v>40</v>
      </c>
      <c r="C12" s="32" t="s">
        <v>23</v>
      </c>
      <c r="D12" s="45" t="s">
        <v>41</v>
      </c>
      <c r="E12" s="34">
        <v>36</v>
      </c>
      <c r="F12" s="34">
        <v>6</v>
      </c>
      <c r="G12" s="35">
        <f>'[1]ORDER SHEET'!O10</f>
        <v>0</v>
      </c>
      <c r="H12" s="46">
        <v>2970</v>
      </c>
      <c r="I12" s="37">
        <f t="shared" si="0"/>
        <v>0</v>
      </c>
      <c r="J12" s="38"/>
      <c r="K12" s="38"/>
      <c r="L12" s="38"/>
      <c r="M12" s="38"/>
      <c r="N12" s="38"/>
      <c r="O12" s="39">
        <v>0.128</v>
      </c>
      <c r="P12" s="39">
        <f>G12*O12</f>
        <v>0</v>
      </c>
      <c r="Q12" s="47" t="s">
        <v>42</v>
      </c>
      <c r="R12" s="49"/>
    </row>
    <row r="13" spans="1:21" s="47" customFormat="1" ht="20.100000000000001" hidden="1" customHeight="1">
      <c r="A13" s="30"/>
      <c r="B13" s="44" t="s">
        <v>43</v>
      </c>
      <c r="C13" s="32" t="s">
        <v>23</v>
      </c>
      <c r="D13" s="45" t="s">
        <v>44</v>
      </c>
      <c r="E13" s="34">
        <v>36</v>
      </c>
      <c r="F13" s="34">
        <v>6</v>
      </c>
      <c r="G13" s="35">
        <f>'[1]ORDER SHEET'!O11</f>
        <v>0</v>
      </c>
      <c r="H13" s="46">
        <v>2640</v>
      </c>
      <c r="I13" s="37">
        <f t="shared" si="0"/>
        <v>0</v>
      </c>
      <c r="J13" s="38"/>
      <c r="K13" s="38"/>
      <c r="L13" s="38"/>
      <c r="M13" s="38"/>
      <c r="N13" s="38"/>
      <c r="O13" s="39">
        <v>0.14599999999999999</v>
      </c>
      <c r="P13" s="39">
        <f>G13*O13</f>
        <v>0</v>
      </c>
      <c r="Q13" s="47" t="s">
        <v>45</v>
      </c>
      <c r="R13" s="50" t="s">
        <v>46</v>
      </c>
    </row>
    <row r="14" spans="1:21" s="47" customFormat="1" ht="20.100000000000001" hidden="1" customHeight="1">
      <c r="A14" s="30"/>
      <c r="B14" s="44">
        <v>4949775100033</v>
      </c>
      <c r="C14" s="32" t="s">
        <v>23</v>
      </c>
      <c r="D14" s="45" t="s">
        <v>47</v>
      </c>
      <c r="E14" s="34">
        <v>36</v>
      </c>
      <c r="F14" s="34">
        <v>6</v>
      </c>
      <c r="G14" s="35">
        <f>'[1]ORDER SHEET'!O12</f>
        <v>0</v>
      </c>
      <c r="H14" s="46">
        <v>3465</v>
      </c>
      <c r="I14" s="37">
        <f t="shared" si="0"/>
        <v>0</v>
      </c>
      <c r="J14" s="38"/>
      <c r="K14" s="38"/>
      <c r="L14" s="38"/>
      <c r="M14" s="38"/>
      <c r="N14" s="38"/>
      <c r="O14" s="39">
        <v>0.311</v>
      </c>
      <c r="P14" s="39">
        <f>G14*O14</f>
        <v>0</v>
      </c>
      <c r="Q14" s="47" t="s">
        <v>48</v>
      </c>
      <c r="R14" s="51"/>
    </row>
    <row r="15" spans="1:21" s="47" customFormat="1" ht="20.100000000000001" hidden="1" customHeight="1">
      <c r="A15" s="30"/>
      <c r="B15" s="44" t="s">
        <v>49</v>
      </c>
      <c r="C15" s="32" t="s">
        <v>23</v>
      </c>
      <c r="D15" s="45" t="s">
        <v>50</v>
      </c>
      <c r="E15" s="34">
        <v>36</v>
      </c>
      <c r="F15" s="34">
        <v>6</v>
      </c>
      <c r="G15" s="35">
        <f>'[1]ORDER SHEET'!O13</f>
        <v>0</v>
      </c>
      <c r="H15" s="46">
        <v>4125</v>
      </c>
      <c r="I15" s="37">
        <f t="shared" si="0"/>
        <v>0</v>
      </c>
      <c r="J15" s="38"/>
      <c r="K15" s="38"/>
      <c r="L15" s="38"/>
      <c r="M15" s="38"/>
      <c r="N15" s="38"/>
      <c r="O15" s="34">
        <v>0.17799999999999999</v>
      </c>
      <c r="P15" s="34">
        <f>G15*O15</f>
        <v>0</v>
      </c>
      <c r="Q15" s="47" t="s">
        <v>51</v>
      </c>
      <c r="R15" s="51"/>
    </row>
    <row r="16" spans="1:21" s="47" customFormat="1" ht="20.100000000000001" hidden="1" customHeight="1">
      <c r="A16" s="30"/>
      <c r="B16" s="44">
        <v>4949775100057</v>
      </c>
      <c r="C16" s="32" t="s">
        <v>23</v>
      </c>
      <c r="D16" s="45" t="s">
        <v>52</v>
      </c>
      <c r="E16" s="34">
        <v>36</v>
      </c>
      <c r="F16" s="34">
        <v>6</v>
      </c>
      <c r="G16" s="35">
        <f>'[1]ORDER SHEET'!O14</f>
        <v>0</v>
      </c>
      <c r="H16" s="46">
        <v>4125</v>
      </c>
      <c r="I16" s="37">
        <f>G16*H16</f>
        <v>0</v>
      </c>
      <c r="J16" s="38"/>
      <c r="K16" s="38"/>
      <c r="L16" s="38"/>
      <c r="M16" s="38"/>
      <c r="N16" s="38"/>
      <c r="O16" s="39">
        <v>0.192</v>
      </c>
      <c r="P16" s="39">
        <f>ROUND(G16*O16,3)</f>
        <v>0</v>
      </c>
      <c r="Q16" s="47" t="s">
        <v>53</v>
      </c>
      <c r="R16" s="51"/>
    </row>
    <row r="17" spans="1:18" s="47" customFormat="1" ht="20.100000000000001" hidden="1" customHeight="1">
      <c r="A17" s="52"/>
      <c r="B17" s="44">
        <v>4949775100651</v>
      </c>
      <c r="C17" s="32" t="s">
        <v>23</v>
      </c>
      <c r="D17" s="45" t="s">
        <v>54</v>
      </c>
      <c r="E17" s="34">
        <v>36</v>
      </c>
      <c r="F17" s="34">
        <v>6</v>
      </c>
      <c r="G17" s="35">
        <f>'[1]ORDER SHEET'!O15</f>
        <v>0</v>
      </c>
      <c r="H17" s="46">
        <v>3300</v>
      </c>
      <c r="I17" s="37">
        <f t="shared" si="0"/>
        <v>0</v>
      </c>
      <c r="J17" s="38"/>
      <c r="K17" s="38"/>
      <c r="L17" s="38"/>
      <c r="M17" s="38"/>
      <c r="N17" s="38"/>
      <c r="O17" s="34">
        <v>0.12</v>
      </c>
      <c r="P17" s="34">
        <f>G17*O17</f>
        <v>0</v>
      </c>
      <c r="Q17" s="47" t="s">
        <v>55</v>
      </c>
      <c r="R17" s="49"/>
    </row>
    <row r="18" spans="1:18" s="47" customFormat="1" ht="20.100000000000001" hidden="1" customHeight="1">
      <c r="A18" s="52"/>
      <c r="B18" s="44">
        <v>4949775100668</v>
      </c>
      <c r="C18" s="32" t="s">
        <v>23</v>
      </c>
      <c r="D18" s="45" t="s">
        <v>56</v>
      </c>
      <c r="E18" s="34">
        <v>36</v>
      </c>
      <c r="F18" s="34">
        <v>6</v>
      </c>
      <c r="G18" s="35">
        <f>'[1]ORDER SHEET'!O16</f>
        <v>0</v>
      </c>
      <c r="H18" s="46">
        <v>3300</v>
      </c>
      <c r="I18" s="37">
        <f t="shared" si="0"/>
        <v>0</v>
      </c>
      <c r="J18" s="38"/>
      <c r="K18" s="38"/>
      <c r="L18" s="38"/>
      <c r="M18" s="38"/>
      <c r="N18" s="38"/>
      <c r="O18" s="34">
        <v>0.14699999999999999</v>
      </c>
      <c r="P18" s="34">
        <f>G18*O18</f>
        <v>0</v>
      </c>
      <c r="Q18" s="47" t="s">
        <v>57</v>
      </c>
      <c r="R18" s="49"/>
    </row>
    <row r="19" spans="1:18" s="47" customFormat="1" ht="20.100000000000001" hidden="1" customHeight="1">
      <c r="A19" s="52"/>
      <c r="B19" s="53" t="s">
        <v>58</v>
      </c>
      <c r="C19" s="32" t="s">
        <v>23</v>
      </c>
      <c r="D19" s="45" t="s">
        <v>59</v>
      </c>
      <c r="E19" s="34">
        <v>36</v>
      </c>
      <c r="F19" s="34">
        <v>6</v>
      </c>
      <c r="G19" s="35">
        <f>'[1]ORDER SHEET'!O17</f>
        <v>0</v>
      </c>
      <c r="H19" s="46">
        <v>4950</v>
      </c>
      <c r="I19" s="37">
        <f t="shared" si="0"/>
        <v>0</v>
      </c>
      <c r="J19" s="38"/>
      <c r="K19" s="38"/>
      <c r="L19" s="38"/>
      <c r="M19" s="38"/>
      <c r="N19" s="38"/>
      <c r="O19" s="34">
        <v>0.29499999999999998</v>
      </c>
      <c r="P19" s="34">
        <f>G19*O19</f>
        <v>0</v>
      </c>
      <c r="Q19" s="47" t="s">
        <v>60</v>
      </c>
      <c r="R19" s="49"/>
    </row>
    <row r="20" spans="1:18" s="47" customFormat="1" ht="20.100000000000001" hidden="1" customHeight="1">
      <c r="A20" s="52"/>
      <c r="B20" s="53" t="s">
        <v>61</v>
      </c>
      <c r="C20" s="32" t="s">
        <v>23</v>
      </c>
      <c r="D20" s="45" t="s">
        <v>62</v>
      </c>
      <c r="E20" s="34">
        <v>36</v>
      </c>
      <c r="F20" s="34">
        <v>6</v>
      </c>
      <c r="G20" s="35">
        <f>'[1]ORDER SHEET'!O18</f>
        <v>0</v>
      </c>
      <c r="H20" s="46">
        <v>6600</v>
      </c>
      <c r="I20" s="37">
        <f>G20*H20</f>
        <v>0</v>
      </c>
      <c r="J20" s="38"/>
      <c r="K20" s="38"/>
      <c r="L20" s="38"/>
      <c r="M20" s="38"/>
      <c r="N20" s="38"/>
      <c r="O20" s="39">
        <v>0.16419999999999998</v>
      </c>
      <c r="P20" s="39">
        <f>ROUND(G20*O20,3)</f>
        <v>0</v>
      </c>
      <c r="Q20" s="47" t="s">
        <v>63</v>
      </c>
      <c r="R20" s="49"/>
    </row>
    <row r="21" spans="1:18" s="47" customFormat="1" ht="20.100000000000001" hidden="1" customHeight="1">
      <c r="A21" s="52"/>
      <c r="B21" s="53"/>
      <c r="C21" s="32" t="s">
        <v>23</v>
      </c>
      <c r="D21" s="45" t="s">
        <v>64</v>
      </c>
      <c r="E21" s="34"/>
      <c r="F21" s="34"/>
      <c r="G21" s="35">
        <f>'[1]ORDER SHEET'!O20</f>
        <v>0</v>
      </c>
      <c r="H21" s="46">
        <v>1650</v>
      </c>
      <c r="I21" s="37">
        <f>G21*H21</f>
        <v>0</v>
      </c>
      <c r="J21" s="38"/>
      <c r="K21" s="38"/>
      <c r="L21" s="38"/>
      <c r="M21" s="38"/>
      <c r="N21" s="38"/>
      <c r="O21" s="39">
        <v>9.6000000000000002E-2</v>
      </c>
      <c r="P21" s="39">
        <f>ROUND(G21*O21,3)</f>
        <v>0</v>
      </c>
      <c r="Q21" s="47" t="s">
        <v>65</v>
      </c>
      <c r="R21" s="49"/>
    </row>
    <row r="22" spans="1:18" s="47" customFormat="1" ht="20.100000000000001" hidden="1" customHeight="1">
      <c r="A22" s="52"/>
      <c r="B22" s="53" t="s">
        <v>66</v>
      </c>
      <c r="C22" s="32" t="s">
        <v>23</v>
      </c>
      <c r="D22" s="45" t="s">
        <v>67</v>
      </c>
      <c r="E22" s="34">
        <v>36</v>
      </c>
      <c r="F22" s="34">
        <v>6</v>
      </c>
      <c r="G22" s="35">
        <f>'[1]ORDER SHEET'!O19</f>
        <v>0</v>
      </c>
      <c r="H22" s="46">
        <v>11550</v>
      </c>
      <c r="I22" s="37">
        <f t="shared" si="0"/>
        <v>0</v>
      </c>
      <c r="J22" s="38"/>
      <c r="K22" s="38"/>
      <c r="L22" s="38"/>
      <c r="M22" s="38"/>
      <c r="N22" s="38"/>
      <c r="O22" s="39">
        <v>0.14560000000000001</v>
      </c>
      <c r="P22" s="39">
        <f>ROUND(G22*O22,3)</f>
        <v>0</v>
      </c>
      <c r="Q22" s="47" t="s">
        <v>68</v>
      </c>
      <c r="R22" s="49"/>
    </row>
    <row r="23" spans="1:18" s="47" customFormat="1" ht="20.100000000000001" hidden="1" customHeight="1">
      <c r="A23" s="52"/>
      <c r="B23" s="44" t="s">
        <v>69</v>
      </c>
      <c r="C23" s="32" t="s">
        <v>23</v>
      </c>
      <c r="D23" s="45" t="s">
        <v>70</v>
      </c>
      <c r="E23" s="34">
        <v>72</v>
      </c>
      <c r="F23" s="34">
        <v>6</v>
      </c>
      <c r="G23" s="35">
        <f>'[1]ORDER SHEET'!O21</f>
        <v>0</v>
      </c>
      <c r="H23" s="46">
        <v>1155</v>
      </c>
      <c r="I23" s="37">
        <f t="shared" si="0"/>
        <v>0</v>
      </c>
      <c r="J23" s="38"/>
      <c r="K23" s="38"/>
      <c r="L23" s="38"/>
      <c r="M23" s="38"/>
      <c r="N23" s="38"/>
      <c r="O23" s="34">
        <v>0.04</v>
      </c>
      <c r="P23" s="34">
        <f>G23*O23</f>
        <v>0</v>
      </c>
      <c r="Q23" s="47" t="s">
        <v>71</v>
      </c>
      <c r="R23" s="49"/>
    </row>
    <row r="24" spans="1:18" s="47" customFormat="1" ht="20.100000000000001" customHeight="1">
      <c r="A24" s="30"/>
      <c r="B24" s="44" t="s">
        <v>72</v>
      </c>
      <c r="C24" s="32" t="s">
        <v>23</v>
      </c>
      <c r="D24" s="45" t="s">
        <v>73</v>
      </c>
      <c r="E24" s="34">
        <v>36</v>
      </c>
      <c r="F24" s="34">
        <v>6</v>
      </c>
      <c r="G24" s="35">
        <f>'[1]ORDER SHEET'!O22</f>
        <v>0</v>
      </c>
      <c r="H24" s="46">
        <v>1320</v>
      </c>
      <c r="I24" s="37">
        <f>G24*H24</f>
        <v>0</v>
      </c>
      <c r="J24" s="38"/>
      <c r="K24" s="38"/>
      <c r="L24" s="38"/>
      <c r="M24" s="38"/>
      <c r="N24" s="38"/>
      <c r="O24" s="39">
        <v>0.185</v>
      </c>
      <c r="P24" s="39">
        <f>ROUND(G24*O24,3)</f>
        <v>0</v>
      </c>
      <c r="Q24" s="47" t="s">
        <v>74</v>
      </c>
      <c r="R24" s="54" t="s">
        <v>75</v>
      </c>
    </row>
    <row r="25" spans="1:18" s="47" customFormat="1" ht="20.100000000000001" hidden="1" customHeight="1">
      <c r="A25" s="30"/>
      <c r="B25" s="44" t="s">
        <v>76</v>
      </c>
      <c r="C25" s="32" t="s">
        <v>23</v>
      </c>
      <c r="D25" s="45" t="s">
        <v>77</v>
      </c>
      <c r="E25" s="34">
        <v>36</v>
      </c>
      <c r="F25" s="34">
        <v>6</v>
      </c>
      <c r="G25" s="55">
        <f>'[1]ORDER SHEET'!O23</f>
        <v>0</v>
      </c>
      <c r="H25" s="46">
        <v>1485</v>
      </c>
      <c r="I25" s="37">
        <f>G25*H25</f>
        <v>0</v>
      </c>
      <c r="J25" s="38"/>
      <c r="K25" s="38"/>
      <c r="L25" s="38"/>
      <c r="M25" s="38"/>
      <c r="N25" s="38"/>
      <c r="O25" s="39">
        <v>0.189</v>
      </c>
      <c r="P25" s="39">
        <f>ROUND(G25*O25,3)</f>
        <v>0</v>
      </c>
      <c r="Q25" s="47" t="s">
        <v>78</v>
      </c>
      <c r="R25" s="54" t="s">
        <v>79</v>
      </c>
    </row>
    <row r="26" spans="1:18" s="47" customFormat="1" ht="20.100000000000001" hidden="1" customHeight="1">
      <c r="A26" s="52"/>
      <c r="B26" s="44" t="s">
        <v>80</v>
      </c>
      <c r="C26" s="32" t="s">
        <v>23</v>
      </c>
      <c r="D26" s="45" t="s">
        <v>81</v>
      </c>
      <c r="E26" s="34">
        <v>36</v>
      </c>
      <c r="F26" s="34">
        <v>6</v>
      </c>
      <c r="G26" s="35">
        <f>'[1]ORDER SHEET'!O24</f>
        <v>0</v>
      </c>
      <c r="H26" s="46">
        <v>924</v>
      </c>
      <c r="I26" s="37">
        <f t="shared" si="0"/>
        <v>0</v>
      </c>
      <c r="J26" s="38"/>
      <c r="K26" s="38"/>
      <c r="L26" s="38"/>
      <c r="M26" s="38"/>
      <c r="N26" s="38"/>
      <c r="O26" s="34">
        <v>0.17599999999999999</v>
      </c>
      <c r="P26" s="34">
        <f>G26*O26</f>
        <v>0</v>
      </c>
      <c r="Q26" s="47" t="s">
        <v>82</v>
      </c>
      <c r="R26" s="49"/>
    </row>
    <row r="27" spans="1:18" s="47" customFormat="1" ht="20.100000000000001" hidden="1" customHeight="1">
      <c r="A27" s="52"/>
      <c r="B27" s="44" t="s">
        <v>83</v>
      </c>
      <c r="C27" s="32" t="s">
        <v>23</v>
      </c>
      <c r="D27" s="45" t="s">
        <v>84</v>
      </c>
      <c r="E27" s="34">
        <v>36</v>
      </c>
      <c r="F27" s="34">
        <v>6</v>
      </c>
      <c r="G27" s="35">
        <f>'[1]ORDER SHEET'!O25</f>
        <v>0</v>
      </c>
      <c r="H27" s="46">
        <v>924</v>
      </c>
      <c r="I27" s="37">
        <f t="shared" si="0"/>
        <v>0</v>
      </c>
      <c r="J27" s="38"/>
      <c r="K27" s="38"/>
      <c r="L27" s="38"/>
      <c r="M27" s="38"/>
      <c r="N27" s="38"/>
      <c r="O27" s="34">
        <v>6.2E-2</v>
      </c>
      <c r="P27" s="34">
        <f>G27*O27</f>
        <v>0</v>
      </c>
      <c r="Q27" s="47" t="s">
        <v>85</v>
      </c>
      <c r="R27" s="49"/>
    </row>
    <row r="28" spans="1:18" s="47" customFormat="1" ht="20.100000000000001" hidden="1" customHeight="1">
      <c r="A28" s="30"/>
      <c r="B28" s="44">
        <v>4949775300617</v>
      </c>
      <c r="C28" s="32" t="s">
        <v>23</v>
      </c>
      <c r="D28" s="48" t="s">
        <v>86</v>
      </c>
      <c r="E28" s="34"/>
      <c r="F28" s="34">
        <v>6</v>
      </c>
      <c r="G28" s="35">
        <f>'[1]ORDER SHEET'!O26</f>
        <v>0</v>
      </c>
      <c r="H28" s="46">
        <v>990</v>
      </c>
      <c r="I28" s="37">
        <f t="shared" si="0"/>
        <v>0</v>
      </c>
      <c r="J28" s="38"/>
      <c r="K28" s="38"/>
      <c r="L28" s="38"/>
      <c r="M28" s="38"/>
      <c r="N28" s="38"/>
      <c r="O28" s="39">
        <v>1.4E-2</v>
      </c>
      <c r="P28" s="39">
        <f>ROUND(G28*O28,3)</f>
        <v>0</v>
      </c>
      <c r="Q28" s="47" t="s">
        <v>87</v>
      </c>
      <c r="R28" s="54"/>
    </row>
    <row r="29" spans="1:18" s="47" customFormat="1" ht="20.100000000000001" hidden="1" customHeight="1">
      <c r="A29" s="52"/>
      <c r="B29" s="44"/>
      <c r="C29" s="32" t="s">
        <v>23</v>
      </c>
      <c r="D29" s="45" t="s">
        <v>88</v>
      </c>
      <c r="E29" s="34"/>
      <c r="F29" s="34">
        <v>6</v>
      </c>
      <c r="G29" s="35">
        <f>'[1]ORDER SHEET'!O27</f>
        <v>0</v>
      </c>
      <c r="H29" s="46">
        <v>924</v>
      </c>
      <c r="I29" s="37">
        <f t="shared" si="0"/>
        <v>0</v>
      </c>
      <c r="J29" s="38"/>
      <c r="K29" s="38"/>
      <c r="L29" s="38"/>
      <c r="M29" s="38"/>
      <c r="N29" s="38"/>
      <c r="O29" s="34">
        <v>0.13200000000000001</v>
      </c>
      <c r="P29" s="34">
        <f>G29*O29</f>
        <v>0</v>
      </c>
      <c r="Q29" s="47" t="s">
        <v>89</v>
      </c>
      <c r="R29" s="49"/>
    </row>
    <row r="30" spans="1:18" s="47" customFormat="1" ht="20.100000000000001" customHeight="1">
      <c r="A30" s="56" t="s">
        <v>90</v>
      </c>
      <c r="B30" s="57"/>
      <c r="C30" s="57"/>
      <c r="D30" s="57"/>
      <c r="E30" s="57"/>
      <c r="F30" s="58"/>
      <c r="G30" s="59">
        <f>SUM(G6:G29)</f>
        <v>0</v>
      </c>
      <c r="H30" s="59"/>
      <c r="I30" s="60">
        <f>SUM(I6:I29)</f>
        <v>0</v>
      </c>
      <c r="J30" s="34"/>
      <c r="K30" s="34"/>
      <c r="L30" s="34" t="e">
        <f>SUM(#REF!)</f>
        <v>#REF!</v>
      </c>
      <c r="M30" s="34" t="e">
        <f>SUM(#REF!)</f>
        <v>#REF!</v>
      </c>
      <c r="N30" s="34" t="e">
        <f>SUM(#REF!)</f>
        <v>#REF!</v>
      </c>
      <c r="O30" s="39">
        <f>SUM(O6:O29)</f>
        <v>3.5187999999999997</v>
      </c>
      <c r="P30" s="39">
        <f>SUM(P6:P29)</f>
        <v>0</v>
      </c>
      <c r="Q30" s="32"/>
      <c r="R30" s="40"/>
    </row>
    <row r="31" spans="1:18" s="47" customFormat="1" ht="20.100000000000001" customHeight="1">
      <c r="B31" s="41"/>
      <c r="G31" s="61"/>
      <c r="H31" s="61"/>
      <c r="I31" s="62"/>
      <c r="J31" s="63"/>
      <c r="K31" s="63"/>
      <c r="L31" s="62"/>
      <c r="M31" s="62"/>
      <c r="N31" s="62"/>
      <c r="O31" s="41"/>
      <c r="P31" s="41"/>
      <c r="R31" s="40"/>
    </row>
    <row r="32" spans="1:18" s="47" customFormat="1" ht="20.100000000000001" customHeight="1">
      <c r="A32" s="64" t="s">
        <v>91</v>
      </c>
      <c r="B32" s="41"/>
      <c r="G32" s="61"/>
      <c r="H32" s="61"/>
      <c r="I32" s="62"/>
      <c r="J32" s="63"/>
      <c r="K32" s="63"/>
      <c r="L32" s="62"/>
      <c r="M32" s="62"/>
      <c r="N32" s="62"/>
      <c r="O32" s="41"/>
      <c r="P32" s="41"/>
      <c r="R32" s="40"/>
    </row>
    <row r="33" spans="1:18" s="41" customFormat="1" ht="20.100000000000001" customHeight="1">
      <c r="A33" s="65" t="s">
        <v>6</v>
      </c>
      <c r="B33" s="66" t="s">
        <v>7</v>
      </c>
      <c r="C33" s="32" t="s">
        <v>8</v>
      </c>
      <c r="D33" s="34" t="s">
        <v>9</v>
      </c>
      <c r="E33" s="34" t="s">
        <v>10</v>
      </c>
      <c r="F33" s="34" t="s">
        <v>11</v>
      </c>
      <c r="G33" s="67" t="s">
        <v>12</v>
      </c>
      <c r="H33" s="68" t="s">
        <v>92</v>
      </c>
      <c r="I33" s="37" t="s">
        <v>93</v>
      </c>
      <c r="J33" s="69" t="s">
        <v>94</v>
      </c>
      <c r="K33" s="69" t="s">
        <v>95</v>
      </c>
      <c r="L33" s="70" t="s">
        <v>96</v>
      </c>
      <c r="M33" s="70" t="s">
        <v>97</v>
      </c>
      <c r="N33" s="70" t="s">
        <v>98</v>
      </c>
      <c r="O33" s="65" t="s">
        <v>20</v>
      </c>
      <c r="P33" s="65" t="s">
        <v>21</v>
      </c>
      <c r="Q33" s="34" t="s">
        <v>99</v>
      </c>
      <c r="R33" s="40"/>
    </row>
    <row r="34" spans="1:18" s="47" customFormat="1" ht="20.100000000000001" customHeight="1">
      <c r="A34" s="30"/>
      <c r="B34" s="44">
        <v>4949775100033</v>
      </c>
      <c r="C34" s="32" t="s">
        <v>23</v>
      </c>
      <c r="D34" s="48" t="s">
        <v>100</v>
      </c>
      <c r="E34" s="32"/>
      <c r="F34" s="32"/>
      <c r="G34" s="35">
        <f>'[1]ORDER SHEET'!O937</f>
        <v>0</v>
      </c>
      <c r="H34" s="46">
        <v>350</v>
      </c>
      <c r="I34" s="37">
        <f t="shared" ref="I34:I39" si="1">G34*H34</f>
        <v>0</v>
      </c>
      <c r="J34" s="38"/>
      <c r="K34" s="38"/>
      <c r="L34" s="38"/>
      <c r="M34" s="38"/>
      <c r="N34" s="38"/>
      <c r="O34" s="39">
        <v>0.01</v>
      </c>
      <c r="P34" s="39">
        <f>G34*O34</f>
        <v>0</v>
      </c>
      <c r="Q34" s="71" t="s">
        <v>48</v>
      </c>
      <c r="R34" s="49"/>
    </row>
    <row r="35" spans="1:18" s="47" customFormat="1" ht="20.100000000000001" customHeight="1">
      <c r="A35" s="30"/>
      <c r="B35" s="44"/>
      <c r="C35" s="32" t="s">
        <v>23</v>
      </c>
      <c r="D35" s="48" t="s">
        <v>101</v>
      </c>
      <c r="E35" s="32"/>
      <c r="F35" s="32"/>
      <c r="G35" s="35">
        <f>'[1]ORDER SHEET'!O938</f>
        <v>0</v>
      </c>
      <c r="H35" s="46">
        <v>350</v>
      </c>
      <c r="I35" s="37">
        <f t="shared" si="1"/>
        <v>0</v>
      </c>
      <c r="J35" s="38"/>
      <c r="K35" s="38"/>
      <c r="L35" s="38"/>
      <c r="M35" s="38"/>
      <c r="N35" s="38"/>
      <c r="O35" s="39">
        <v>0.01</v>
      </c>
      <c r="P35" s="39">
        <f>G35*O35</f>
        <v>0</v>
      </c>
      <c r="Q35" s="71" t="str">
        <f>Q15</f>
        <v>水、ＢＧ、グリセリン、ヤシ油、スクワラン、エルカ酸オクチルドデシル、エタノール、ＰＰＧ－４セテス－２０、ヒドロキシステアリン酸コレステリル、シコンエキス、オウゴンエキス、ヒマワリ種子エキス、ブドウ葉エキス、ゼニアオイエキス、マロニエエキス、セイヨウオオバコ種子エキス、ザクロ花エキス、褐藻エキス、セラミド１、セラミド６Ⅱ、セラミド３、フィトスフィンゴシン、トコフェロール、パンテノール、パルミチン酸レチノール、クエン酸、テトラヘキシルデカン酸アスコルビル、ダイズステロール、ピーナッツ油、クエン酸Ｎａ、酢酸トコフェロール、ステアリン酸、シア脂、アルギン酸Ｎａ、ソルビトール、ラウロイル乳酸Ｎａ、ジメチコン、トリエチルヘキサノイン、ペンチレングリコール、トリ（カプリル酸／カプリン酸／ミリスチン酸／ステアリン酸）グリセリル、バチルアルコール、オレイン酸フィトステリル、キサンタンガム、フェノキシエタノール、カルボマーＫ、ＰＧ、水添レシチン、ＤＰＧ、コレステロール、カルボマー、メチルパラベン、エチルパラベン、香料</v>
      </c>
      <c r="R35" s="49"/>
    </row>
    <row r="36" spans="1:18" s="47" customFormat="1" ht="20.100000000000001" customHeight="1">
      <c r="A36" s="30"/>
      <c r="B36" s="44">
        <v>4949775100057</v>
      </c>
      <c r="C36" s="32" t="s">
        <v>23</v>
      </c>
      <c r="D36" s="48" t="s">
        <v>102</v>
      </c>
      <c r="E36" s="32"/>
      <c r="F36" s="34"/>
      <c r="G36" s="35">
        <f>'[1]ORDER SHEET'!O939</f>
        <v>0</v>
      </c>
      <c r="H36" s="46">
        <v>350</v>
      </c>
      <c r="I36" s="37">
        <f t="shared" si="1"/>
        <v>0</v>
      </c>
      <c r="J36" s="38"/>
      <c r="K36" s="38"/>
      <c r="L36" s="38"/>
      <c r="M36" s="38"/>
      <c r="N36" s="38"/>
      <c r="O36" s="39">
        <v>8.0000000000000002E-3</v>
      </c>
      <c r="P36" s="39">
        <f>G36*O36</f>
        <v>0</v>
      </c>
      <c r="Q36" s="71" t="s">
        <v>53</v>
      </c>
      <c r="R36" s="49"/>
    </row>
    <row r="37" spans="1:18" s="47" customFormat="1" ht="20.100000000000001" customHeight="1">
      <c r="A37" s="30"/>
      <c r="B37" s="44"/>
      <c r="C37" s="32" t="s">
        <v>23</v>
      </c>
      <c r="D37" s="48" t="s">
        <v>103</v>
      </c>
      <c r="E37" s="32"/>
      <c r="F37" s="34"/>
      <c r="G37" s="35">
        <f>'[1]ORDER SHEET'!O940</f>
        <v>0</v>
      </c>
      <c r="H37" s="46">
        <v>350</v>
      </c>
      <c r="I37" s="37">
        <f t="shared" si="1"/>
        <v>0</v>
      </c>
      <c r="J37" s="38"/>
      <c r="K37" s="38"/>
      <c r="L37" s="38"/>
      <c r="M37" s="38"/>
      <c r="N37" s="38"/>
      <c r="O37" s="39">
        <v>0.01</v>
      </c>
      <c r="P37" s="39">
        <f>G37*O37</f>
        <v>0</v>
      </c>
      <c r="Q37" s="71"/>
      <c r="R37" s="49"/>
    </row>
    <row r="38" spans="1:18" s="47" customFormat="1" ht="20.100000000000001" customHeight="1">
      <c r="A38" s="30"/>
      <c r="B38" s="44" t="s">
        <v>34</v>
      </c>
      <c r="C38" s="32" t="s">
        <v>23</v>
      </c>
      <c r="D38" s="48" t="s">
        <v>104</v>
      </c>
      <c r="E38" s="32"/>
      <c r="F38" s="34"/>
      <c r="G38" s="35">
        <f>'[1]ORDER SHEET'!O941</f>
        <v>0</v>
      </c>
      <c r="H38" s="46">
        <v>350</v>
      </c>
      <c r="I38" s="37">
        <f t="shared" si="1"/>
        <v>0</v>
      </c>
      <c r="J38" s="38"/>
      <c r="K38" s="38"/>
      <c r="L38" s="38"/>
      <c r="M38" s="38"/>
      <c r="N38" s="38"/>
      <c r="O38" s="39">
        <v>8.0000000000000002E-3</v>
      </c>
      <c r="P38" s="39">
        <f>ROUND(G38*O38,3)</f>
        <v>0</v>
      </c>
      <c r="Q38" s="71" t="s">
        <v>36</v>
      </c>
      <c r="R38" s="49"/>
    </row>
    <row r="39" spans="1:18" s="47" customFormat="1" ht="20.100000000000001" customHeight="1">
      <c r="A39" s="30"/>
      <c r="B39" s="44" t="s">
        <v>37</v>
      </c>
      <c r="C39" s="32" t="s">
        <v>23</v>
      </c>
      <c r="D39" s="48" t="s">
        <v>105</v>
      </c>
      <c r="E39" s="32"/>
      <c r="F39" s="34"/>
      <c r="G39" s="35">
        <f>'[1]ORDER SHEET'!O942</f>
        <v>0</v>
      </c>
      <c r="H39" s="46">
        <v>350</v>
      </c>
      <c r="I39" s="37">
        <f t="shared" si="1"/>
        <v>0</v>
      </c>
      <c r="J39" s="38"/>
      <c r="K39" s="38"/>
      <c r="L39" s="38"/>
      <c r="M39" s="38"/>
      <c r="N39" s="38"/>
      <c r="O39" s="39">
        <v>8.0000000000000002E-3</v>
      </c>
      <c r="P39" s="39">
        <f>ROUND(G39*O39,3)</f>
        <v>0</v>
      </c>
      <c r="Q39" s="71" t="s">
        <v>39</v>
      </c>
      <c r="R39" s="49"/>
    </row>
    <row r="40" spans="1:18" ht="26.25" customHeight="1">
      <c r="A40" s="72" t="s">
        <v>106</v>
      </c>
      <c r="B40" s="73"/>
      <c r="C40" s="73"/>
      <c r="D40" s="73"/>
      <c r="E40" s="73"/>
      <c r="F40" s="74"/>
      <c r="G40" s="35">
        <f>SUM(G34:G39)</f>
        <v>0</v>
      </c>
      <c r="H40" s="25"/>
      <c r="I40" s="75">
        <f>SUM(I34:I39)</f>
        <v>0</v>
      </c>
      <c r="J40" s="76"/>
      <c r="K40" s="76"/>
      <c r="L40" s="77"/>
      <c r="M40" s="77"/>
      <c r="N40" s="77"/>
      <c r="O40" s="24"/>
      <c r="P40" s="24"/>
      <c r="Q40" s="78"/>
    </row>
  </sheetData>
  <autoFilter ref="A5:Q30" xr:uid="{00000000-0009-0000-0000-000009000000}">
    <filterColumn colId="6">
      <filters>
        <filter val="36"/>
      </filters>
    </filterColumn>
  </autoFilter>
  <mergeCells count="11">
    <mergeCell ref="E4:F4"/>
    <mergeCell ref="R13:R16"/>
    <mergeCell ref="A30:F30"/>
    <mergeCell ref="A40:F40"/>
    <mergeCell ref="A1:D1"/>
    <mergeCell ref="A2:B2"/>
    <mergeCell ref="C2:D2"/>
    <mergeCell ref="A3:B3"/>
    <mergeCell ref="C3:D3"/>
    <mergeCell ref="A4:B4"/>
    <mergeCell ref="C4:D4"/>
  </mergeCells>
  <phoneticPr fontId="5"/>
  <hyperlinks>
    <hyperlink ref="R13" r:id="rId1" xr:uid="{3004C273-5E16-40CF-A3AD-E62651F3CD53}"/>
    <hyperlink ref="R25" r:id="rId2" xr:uid="{73C895A7-8B70-45B5-8849-0AB9983A478F}"/>
    <hyperlink ref="R24" r:id="rId3" xr:uid="{756C90B0-2BCF-4310-84C1-054788E3AB44}"/>
  </hyperlinks>
  <pageMargins left="0.7" right="0.7" top="0.75" bottom="0.75" header="0.3" footer="0.3"/>
  <pageSetup paperSize="9" scale="72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FLOUVEIL</vt:lpstr>
      <vt:lpstr>FLOUVEIL!Print_Area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2025-09-01T14:21:51Z</dcterms:created>
  <dcterms:modified xsi:type="dcterms:W3CDTF">2025-09-01T14:22:10Z</dcterms:modified>
</cp:coreProperties>
</file>