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d991641fbbcf3a/Downloads/PB Assessments/"/>
    </mc:Choice>
  </mc:AlternateContent>
  <xr:revisionPtr revIDLastSave="258" documentId="8_{D3AA109B-3AE8-449A-83F6-D570BF0C8852}" xr6:coauthVersionLast="47" xr6:coauthVersionMax="47" xr10:uidLastSave="{EE8E3B86-4B1D-4490-95DC-8C75D6AE7D8A}"/>
  <bookViews>
    <workbookView xWindow="-96" yWindow="-96" windowWidth="23232" windowHeight="12552" xr2:uid="{567143D8-D00D-491C-BBE1-C0B978A9BA80}"/>
  </bookViews>
  <sheets>
    <sheet name="Table1" sheetId="3" r:id="rId1"/>
    <sheet name="Sheet1" sheetId="1" r:id="rId2"/>
    <sheet name="Task " sheetId="2" r:id="rId3"/>
  </sheets>
  <definedNames>
    <definedName name="_xlchart.v1.0" hidden="1">Table1!$F$2:$F$270</definedName>
    <definedName name="_xlchart.v1.1" hidden="1">Table1!$L$1</definedName>
    <definedName name="_xlchart.v1.2" hidden="1">Table1!$L$2:$L$270</definedName>
    <definedName name="_xlchart.v1.3" hidden="1">Table1!$A$2:$A$270</definedName>
    <definedName name="_xlchart.v1.4" hidden="1">Table1!$N$1</definedName>
    <definedName name="_xlchart.v1.5" hidden="1">Table1!$N$2:$N$270</definedName>
    <definedName name="ExternalData_1" localSheetId="0" hidden="1">Table1!$A$1:$O$270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8" i="3" l="1"/>
  <c r="E3" i="3"/>
  <c r="E4" i="3"/>
  <c r="E2" i="3"/>
  <c r="E7" i="3"/>
  <c r="E5" i="3"/>
  <c r="E9" i="3"/>
  <c r="E8" i="3"/>
  <c r="E6" i="3"/>
  <c r="E11" i="3"/>
  <c r="E12" i="3"/>
  <c r="E10" i="3"/>
  <c r="E13" i="3"/>
  <c r="E15" i="3"/>
  <c r="E14" i="3"/>
  <c r="E16" i="3"/>
  <c r="E17" i="3"/>
  <c r="E18" i="3"/>
  <c r="E19" i="3"/>
  <c r="E20" i="3"/>
  <c r="E21" i="3"/>
  <c r="E22" i="3"/>
  <c r="E24" i="3"/>
  <c r="E25" i="3"/>
  <c r="E23" i="3"/>
  <c r="E26" i="3"/>
  <c r="E29" i="3"/>
  <c r="E27" i="3"/>
  <c r="E28" i="3"/>
  <c r="E36" i="3"/>
  <c r="E35" i="3"/>
  <c r="E31" i="3"/>
  <c r="E30" i="3"/>
  <c r="E32" i="3"/>
  <c r="E34" i="3"/>
  <c r="E33" i="3"/>
  <c r="E37" i="3"/>
  <c r="E38" i="3"/>
  <c r="E39" i="3"/>
  <c r="E40" i="3"/>
  <c r="E46" i="3"/>
  <c r="E42" i="3"/>
  <c r="E41" i="3"/>
  <c r="E43" i="3"/>
  <c r="E44" i="3"/>
  <c r="E47" i="3"/>
  <c r="E45" i="3"/>
  <c r="E48" i="3"/>
  <c r="E49" i="3"/>
  <c r="E52" i="3"/>
  <c r="E56" i="3"/>
  <c r="E60" i="3"/>
  <c r="E50" i="3"/>
  <c r="E55" i="3"/>
  <c r="E51" i="3"/>
  <c r="E57" i="3"/>
  <c r="E59" i="3"/>
  <c r="E54" i="3"/>
  <c r="E58" i="3"/>
  <c r="E53" i="3"/>
  <c r="E63" i="3"/>
  <c r="E61" i="3"/>
  <c r="E62" i="3"/>
  <c r="E64" i="3"/>
  <c r="E67" i="3"/>
  <c r="E66" i="3"/>
  <c r="E65" i="3"/>
  <c r="E68" i="3"/>
  <c r="E73" i="3"/>
  <c r="E69" i="3"/>
  <c r="E72" i="3"/>
  <c r="E74" i="3"/>
  <c r="E70" i="3"/>
  <c r="E71" i="3"/>
  <c r="E76" i="3"/>
  <c r="E75" i="3"/>
  <c r="E78" i="3"/>
  <c r="E79" i="3"/>
  <c r="E77" i="3"/>
  <c r="E80" i="3"/>
  <c r="E83" i="3"/>
  <c r="E84" i="3"/>
  <c r="E86" i="3"/>
  <c r="E81" i="3"/>
  <c r="E82" i="3"/>
  <c r="E87" i="3"/>
  <c r="E85" i="3"/>
  <c r="E89" i="3"/>
  <c r="E88" i="3"/>
  <c r="E91" i="3"/>
  <c r="E93" i="3"/>
  <c r="E92" i="3"/>
  <c r="E90" i="3"/>
  <c r="E95" i="3"/>
  <c r="E96" i="3"/>
  <c r="E99" i="3"/>
  <c r="E100" i="3"/>
  <c r="E98" i="3"/>
  <c r="E97" i="3"/>
  <c r="E101" i="3"/>
  <c r="E94" i="3"/>
  <c r="E102" i="3"/>
  <c r="E105" i="3"/>
  <c r="E107" i="3"/>
  <c r="E104" i="3"/>
  <c r="E106" i="3"/>
  <c r="E103" i="3"/>
  <c r="E110" i="3"/>
  <c r="E108" i="3"/>
  <c r="E111" i="3"/>
  <c r="E109" i="3"/>
  <c r="E113" i="3"/>
  <c r="E116" i="3"/>
  <c r="E115" i="3"/>
  <c r="E114" i="3"/>
  <c r="E112" i="3"/>
  <c r="E117" i="3"/>
  <c r="E118" i="3"/>
  <c r="E120" i="3"/>
  <c r="E124" i="3"/>
  <c r="E121" i="3"/>
  <c r="E123" i="3"/>
  <c r="E119" i="3"/>
  <c r="E122" i="3"/>
  <c r="E125" i="3"/>
  <c r="E126" i="3"/>
  <c r="E127" i="3"/>
  <c r="E128" i="3"/>
  <c r="E129" i="3"/>
  <c r="E130" i="3"/>
  <c r="E131" i="3"/>
  <c r="E132" i="3"/>
  <c r="E133" i="3"/>
  <c r="E142" i="3"/>
  <c r="E141" i="3"/>
  <c r="E140" i="3"/>
  <c r="E137" i="3"/>
  <c r="E143" i="3"/>
  <c r="E138" i="3"/>
  <c r="E139" i="3"/>
  <c r="E135" i="3"/>
  <c r="E136" i="3"/>
  <c r="E134" i="3"/>
  <c r="E144" i="3"/>
  <c r="E146" i="3"/>
  <c r="E145" i="3"/>
  <c r="E148" i="3"/>
  <c r="E147" i="3"/>
  <c r="E156" i="3"/>
  <c r="E155" i="3"/>
  <c r="E152" i="3"/>
  <c r="E157" i="3"/>
  <c r="E153" i="3"/>
  <c r="E151" i="3"/>
  <c r="E154" i="3"/>
  <c r="E149" i="3"/>
  <c r="E150" i="3"/>
  <c r="E158" i="3"/>
  <c r="E159" i="3"/>
  <c r="E162" i="3"/>
  <c r="E163" i="3"/>
  <c r="E160" i="3"/>
  <c r="E161" i="3"/>
  <c r="E166" i="3"/>
  <c r="E167" i="3"/>
  <c r="E165" i="3"/>
  <c r="E164" i="3"/>
  <c r="E168" i="3"/>
  <c r="E169" i="3"/>
  <c r="E170" i="3"/>
  <c r="E172" i="3"/>
  <c r="E173" i="3"/>
  <c r="E171" i="3"/>
  <c r="E174" i="3"/>
  <c r="E175" i="3"/>
  <c r="E177" i="3"/>
  <c r="E176" i="3"/>
  <c r="E178" i="3"/>
  <c r="E182" i="3"/>
  <c r="E179" i="3"/>
  <c r="E180" i="3"/>
  <c r="E181" i="3"/>
  <c r="E183" i="3"/>
  <c r="E187" i="3"/>
  <c r="E190" i="3"/>
  <c r="E188" i="3"/>
  <c r="E184" i="3"/>
  <c r="E186" i="3"/>
  <c r="E185" i="3"/>
  <c r="E189" i="3"/>
  <c r="E191" i="3"/>
  <c r="E192" i="3"/>
  <c r="E193" i="3"/>
  <c r="E195" i="3"/>
  <c r="E194" i="3"/>
  <c r="E197" i="3"/>
  <c r="E196" i="3"/>
  <c r="E199" i="3"/>
  <c r="E198" i="3"/>
  <c r="E200" i="3"/>
  <c r="E201" i="3"/>
  <c r="E203" i="3"/>
  <c r="E207" i="3"/>
  <c r="E214" i="3"/>
  <c r="E208" i="3"/>
  <c r="E212" i="3"/>
  <c r="E211" i="3"/>
  <c r="E209" i="3"/>
  <c r="E210" i="3"/>
  <c r="E202" i="3"/>
  <c r="E205" i="3"/>
  <c r="E213" i="3"/>
  <c r="E215" i="3"/>
  <c r="E206" i="3"/>
  <c r="E204" i="3"/>
  <c r="E230" i="3"/>
  <c r="E232" i="3"/>
  <c r="E223" i="3"/>
  <c r="E224" i="3"/>
  <c r="E227" i="3"/>
  <c r="E229" i="3"/>
  <c r="E217" i="3"/>
  <c r="E226" i="3"/>
  <c r="E222" i="3"/>
  <c r="E225" i="3"/>
  <c r="E231" i="3"/>
  <c r="E220" i="3"/>
  <c r="E219" i="3"/>
  <c r="E228" i="3"/>
  <c r="E216" i="3"/>
  <c r="E221" i="3"/>
  <c r="E218" i="3"/>
  <c r="E233" i="3"/>
  <c r="E241" i="3"/>
  <c r="E236" i="3"/>
  <c r="E235" i="3"/>
  <c r="E237" i="3"/>
  <c r="E240" i="3"/>
  <c r="E234" i="3"/>
  <c r="E238" i="3"/>
  <c r="E239" i="3"/>
  <c r="E243" i="3"/>
  <c r="E246" i="3"/>
  <c r="E245" i="3"/>
  <c r="E244" i="3"/>
  <c r="E242" i="3"/>
  <c r="E249" i="3"/>
  <c r="E252" i="3"/>
  <c r="E248" i="3"/>
  <c r="E247" i="3"/>
  <c r="E253" i="3"/>
  <c r="E250" i="3"/>
  <c r="E254" i="3"/>
  <c r="E251" i="3"/>
  <c r="E257" i="3"/>
  <c r="E255" i="3"/>
  <c r="E256" i="3"/>
  <c r="E258" i="3"/>
  <c r="E259" i="3"/>
  <c r="E260" i="3"/>
  <c r="E261" i="3"/>
  <c r="E265" i="3"/>
  <c r="E262" i="3"/>
  <c r="E264" i="3"/>
  <c r="E263" i="3"/>
  <c r="E266" i="3"/>
  <c r="E269" i="3"/>
  <c r="E270" i="3"/>
  <c r="E268" i="3"/>
  <c r="E267" i="3"/>
  <c r="D271" i="3"/>
  <c r="O272" i="3"/>
  <c r="O273" i="3"/>
  <c r="N273" i="3"/>
  <c r="N272" i="3"/>
  <c r="M272" i="3"/>
  <c r="M273" i="3"/>
  <c r="L273" i="3"/>
  <c r="L272" i="3"/>
  <c r="L274" i="3" s="1"/>
  <c r="I273" i="3"/>
  <c r="I272" i="3"/>
  <c r="I274" i="3" s="1"/>
  <c r="H273" i="3"/>
  <c r="H272" i="3"/>
  <c r="D273" i="3"/>
  <c r="D272" i="3"/>
  <c r="N271" i="3"/>
  <c r="M271" i="3"/>
  <c r="L271" i="3"/>
  <c r="I271" i="3"/>
  <c r="H271" i="3"/>
  <c r="O271" i="3"/>
  <c r="L274" i="1"/>
  <c r="M274" i="1"/>
  <c r="N274" i="1"/>
  <c r="L273" i="1"/>
  <c r="M273" i="1"/>
  <c r="N273" i="1"/>
  <c r="H274" i="1"/>
  <c r="G274" i="1"/>
  <c r="H273" i="1"/>
  <c r="G273" i="1"/>
  <c r="D27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3" i="1"/>
  <c r="D273" i="1"/>
  <c r="M274" i="3" l="1"/>
  <c r="N274" i="3"/>
  <c r="O274" i="3"/>
  <c r="H274" i="3"/>
  <c r="D274" i="3"/>
  <c r="K274" i="1"/>
  <c r="K2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7D9082-2674-4C5E-99F5-8004015B79B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<sst xmlns="http://schemas.openxmlformats.org/spreadsheetml/2006/main" count="2803" uniqueCount="734">
  <si>
    <r>
      <rPr>
        <b/>
        <sz val="11"/>
        <color theme="1"/>
        <rFont val="Calibri"/>
        <family val="2"/>
        <scheme val="minor"/>
      </rPr>
      <t>Do  not leave any stone unturned</t>
    </r>
    <r>
      <rPr>
        <sz val="11"/>
        <color theme="1"/>
        <rFont val="Calibri"/>
        <family val="2"/>
        <scheme val="minor"/>
      </rPr>
      <t xml:space="preserve"> </t>
    </r>
  </si>
  <si>
    <t>Staff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</si>
  <si>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</si>
  <si>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</si>
  <si>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</si>
  <si>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</si>
  <si>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</si>
  <si>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</si>
  <si>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</si>
  <si>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</si>
  <si>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</si>
  <si>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</si>
  <si>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</si>
  <si>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</si>
  <si>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</si>
  <si>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</si>
  <si>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</si>
  <si>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</si>
  <si>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</si>
  <si>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</si>
  <si>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</si>
  <si>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</si>
  <si>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</si>
  <si>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</si>
  <si>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</si>
  <si>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</si>
  <si>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</si>
  <si>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</si>
  <si>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</si>
  <si>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</si>
  <si>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</si>
  <si>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</si>
  <si>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</si>
  <si>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</si>
  <si>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</si>
  <si>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</si>
  <si>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</si>
  <si>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</si>
  <si>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</si>
  <si>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</si>
  <si>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</si>
  <si>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</si>
  <si>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</si>
  <si>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</si>
  <si>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</si>
  <si>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</si>
  <si>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</si>
  <si>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</si>
  <si>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</si>
  <si>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</si>
  <si>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</si>
  <si>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</si>
  <si>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</si>
  <si>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</si>
  <si>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</si>
  <si>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</si>
  <si>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</si>
  <si>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</si>
  <si>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</si>
  <si>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</si>
  <si>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</si>
  <si>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</si>
  <si>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</si>
  <si>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</si>
  <si>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</si>
  <si>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</si>
  <si>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</si>
  <si>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</si>
  <si>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</si>
  <si>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</si>
  <si>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</si>
  <si>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</si>
  <si>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</si>
  <si>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</si>
  <si>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</si>
  <si>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</si>
  <si>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</si>
  <si>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</si>
  <si>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</si>
  <si>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</si>
  <si>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</si>
  <si>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</si>
  <si>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</si>
  <si>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</si>
  <si>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</si>
  <si>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</si>
  <si>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</si>
  <si>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</si>
  <si>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</si>
  <si>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</si>
  <si>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</si>
  <si>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</si>
  <si>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</si>
  <si>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</si>
  <si>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</si>
  <si>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</si>
  <si>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</si>
  <si>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</si>
  <si>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</si>
  <si>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</si>
  <si>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</si>
  <si>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</si>
  <si>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</si>
  <si>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</si>
  <si>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</si>
  <si>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</si>
  <si>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</si>
  <si>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</si>
  <si>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</si>
  <si>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</si>
  <si>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</si>
  <si>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</si>
  <si>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</si>
  <si>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</si>
  <si>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</si>
  <si>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</si>
  <si>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</si>
  <si>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</si>
  <si>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</si>
  <si>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</si>
  <si>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</si>
  <si>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</si>
  <si>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</si>
  <si>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</si>
  <si>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</si>
  <si>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</si>
  <si>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</si>
  <si>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</si>
  <si>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</si>
  <si>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</si>
  <si>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</si>
  <si>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</si>
  <si>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</si>
  <si>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</si>
  <si>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</si>
  <si>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</si>
  <si>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</si>
  <si>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</si>
  <si>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</si>
  <si>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</si>
  <si>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</si>
  <si>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</si>
  <si>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</si>
  <si>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</si>
  <si>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</si>
  <si>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</si>
  <si>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</si>
  <si>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</si>
  <si>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</si>
  <si>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</si>
  <si>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</si>
  <si>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</si>
  <si>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</si>
  <si>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</si>
  <si>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</si>
  <si>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</si>
  <si>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</si>
  <si>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</si>
  <si>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</si>
  <si>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</si>
  <si>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</si>
  <si>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</si>
  <si>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</si>
  <si>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</si>
  <si>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</si>
  <si>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</si>
  <si>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</si>
  <si>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</si>
  <si>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</si>
  <si>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</si>
  <si>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</si>
  <si>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</si>
  <si>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</si>
  <si>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</si>
  <si>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</si>
  <si>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</si>
  <si>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</si>
  <si>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</si>
  <si>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</si>
  <si>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</si>
  <si>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</si>
  <si>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TN01601</t>
  </si>
  <si>
    <t>SQ01730</t>
  </si>
  <si>
    <t>TN03355</t>
  </si>
  <si>
    <t>VT01246</t>
  </si>
  <si>
    <t>PR02275</t>
  </si>
  <si>
    <t>TN04166</t>
  </si>
  <si>
    <t>SQ00070</t>
  </si>
  <si>
    <t>TN01701</t>
  </si>
  <si>
    <t>VT03298</t>
  </si>
  <si>
    <t>TN04892</t>
  </si>
  <si>
    <t>PR01055</t>
  </si>
  <si>
    <t>SQ04437</t>
  </si>
  <si>
    <t>PR00770</t>
  </si>
  <si>
    <t>VT01762</t>
  </si>
  <si>
    <t>VT04273</t>
  </si>
  <si>
    <t>SQ00187</t>
  </si>
  <si>
    <t>PR00113</t>
  </si>
  <si>
    <t>PR01383</t>
  </si>
  <si>
    <t>TN00258</t>
  </si>
  <si>
    <t>VT00839</t>
  </si>
  <si>
    <t>VT00476</t>
  </si>
  <si>
    <t>SQ04934</t>
  </si>
  <si>
    <t>TN01566</t>
  </si>
  <si>
    <t>PR04851</t>
  </si>
  <si>
    <t>PR00007</t>
  </si>
  <si>
    <t>SQ03491</t>
  </si>
  <si>
    <t>SQ02465</t>
  </si>
  <si>
    <t>VT00194</t>
  </si>
  <si>
    <t>TN00328</t>
  </si>
  <si>
    <t>PR03137</t>
  </si>
  <si>
    <t>PR00246</t>
  </si>
  <si>
    <t>SQ02371</t>
  </si>
  <si>
    <t>VT04350</t>
  </si>
  <si>
    <t>SQ02035</t>
  </si>
  <si>
    <t>SQ00286</t>
  </si>
  <si>
    <t>TN02205</t>
  </si>
  <si>
    <t>VT00740</t>
  </si>
  <si>
    <t>PR01476</t>
  </si>
  <si>
    <t>SQ03112</t>
  </si>
  <si>
    <t>PR01943</t>
  </si>
  <si>
    <t>TN00243</t>
  </si>
  <si>
    <t>VT01996</t>
  </si>
  <si>
    <t>SQ02624</t>
  </si>
  <si>
    <t>SQ02565</t>
  </si>
  <si>
    <t>SQ02582</t>
  </si>
  <si>
    <t>TN02397</t>
  </si>
  <si>
    <t>TN04265</t>
  </si>
  <si>
    <t>TN02204</t>
  </si>
  <si>
    <t>PR01306</t>
  </si>
  <si>
    <t>VT03771</t>
  </si>
  <si>
    <t>SQ04613</t>
  </si>
  <si>
    <t>SQ04116</t>
  </si>
  <si>
    <t>PR02436</t>
  </si>
  <si>
    <t>VT00534</t>
  </si>
  <si>
    <t>TN01396</t>
  </si>
  <si>
    <t>TN02377</t>
  </si>
  <si>
    <t>Start Date</t>
  </si>
  <si>
    <t>10-Apr-20</t>
  </si>
  <si>
    <t>10-Aug-20</t>
  </si>
  <si>
    <t>10-Dec-18</t>
  </si>
  <si>
    <t>10-Feb-21</t>
  </si>
  <si>
    <t>10-Jul-18</t>
  </si>
  <si>
    <t>12-Feb-21</t>
  </si>
  <si>
    <t>12-Mar-18</t>
  </si>
  <si>
    <t>12-Nov-18</t>
  </si>
  <si>
    <t>12-Oct-20</t>
  </si>
  <si>
    <t>13-Aug-18</t>
  </si>
  <si>
    <t>13-Aug-21</t>
  </si>
  <si>
    <t>13-Jan-20</t>
  </si>
  <si>
    <t>13-Jul-20</t>
  </si>
  <si>
    <t>13-Jun-18</t>
  </si>
  <si>
    <t>14-Nov-18</t>
  </si>
  <si>
    <t>15-Apr-19</t>
  </si>
  <si>
    <t>15-Mar-21</t>
  </si>
  <si>
    <t>16-Sep-19</t>
  </si>
  <si>
    <t>16-Sep-20</t>
  </si>
  <si>
    <t>17-Apr-19</t>
  </si>
  <si>
    <t>18-Apr-19</t>
  </si>
  <si>
    <t>18-Feb-19</t>
  </si>
  <si>
    <t>18-Jun-21</t>
  </si>
  <si>
    <t>18-Mar-20</t>
  </si>
  <si>
    <t>18-Nov-19</t>
  </si>
  <si>
    <t>19-Apr-21</t>
  </si>
  <si>
    <t>19-Jul-19</t>
  </si>
  <si>
    <t>19-Jul-21</t>
  </si>
  <si>
    <t>1-Feb-19</t>
  </si>
  <si>
    <t>1-Feb-21</t>
  </si>
  <si>
    <t>1-Oct-20</t>
  </si>
  <si>
    <t>20-Jun-19</t>
  </si>
  <si>
    <t>21-Dec-20</t>
  </si>
  <si>
    <t>21-Mar-18</t>
  </si>
  <si>
    <t>21-Oct-19</t>
  </si>
  <si>
    <t>22-Feb-21</t>
  </si>
  <si>
    <t>22-May-20</t>
  </si>
  <si>
    <t>23-Apr-18</t>
  </si>
  <si>
    <t>23-Jul-20</t>
  </si>
  <si>
    <t>24-Apr-20</t>
  </si>
  <si>
    <t>24-Feb-21</t>
  </si>
  <si>
    <t>24-Nov-20</t>
  </si>
  <si>
    <t>24-Sep-20</t>
  </si>
  <si>
    <t>25-Oct-19</t>
  </si>
  <si>
    <t>25-Sep-19</t>
  </si>
  <si>
    <t>26-Aug-21</t>
  </si>
  <si>
    <t>26-Feb-20</t>
  </si>
  <si>
    <t>26-Jun-18</t>
  </si>
  <si>
    <t>26-Jun-19</t>
  </si>
  <si>
    <t>26-Mar-19</t>
  </si>
  <si>
    <t>26-Nov-18</t>
  </si>
  <si>
    <t>27-Dec-19</t>
  </si>
  <si>
    <t>27-Jan-20</t>
  </si>
  <si>
    <t>27-Jul-20</t>
  </si>
  <si>
    <t>27-May-19</t>
  </si>
  <si>
    <t>28-Dec-20</t>
  </si>
  <si>
    <t>28-Jan-19</t>
  </si>
  <si>
    <t>29-Apr-21</t>
  </si>
  <si>
    <t>29-Aug-19</t>
  </si>
  <si>
    <t>29-Jan-18</t>
  </si>
  <si>
    <t>29-Oct-18</t>
  </si>
  <si>
    <t>2-Apr-18</t>
  </si>
  <si>
    <t>2-Dec-20</t>
  </si>
  <si>
    <t>2-Feb-18</t>
  </si>
  <si>
    <t>2-Oct-19</t>
  </si>
  <si>
    <t>30-Apr-20</t>
  </si>
  <si>
    <t>30-Aug-19</t>
  </si>
  <si>
    <t>30-Mar-20</t>
  </si>
  <si>
    <t>30-Mar-21</t>
  </si>
  <si>
    <t>30-Sep-20</t>
  </si>
  <si>
    <t>31-Dec-18</t>
  </si>
  <si>
    <t>3-Jan-19</t>
  </si>
  <si>
    <t>3-Jul-19</t>
  </si>
  <si>
    <t>3-Sep-18</t>
  </si>
  <si>
    <t>4-Feb-19</t>
  </si>
  <si>
    <t>4-Oct-21</t>
  </si>
  <si>
    <t>5-Feb-18</t>
  </si>
  <si>
    <t>5-Feb-19</t>
  </si>
  <si>
    <t>5-Nov-18</t>
  </si>
  <si>
    <t>6-Dec-18</t>
  </si>
  <si>
    <t>7-Dec-20</t>
  </si>
  <si>
    <t>7-Jun-18</t>
  </si>
  <si>
    <t>8-Jan-19</t>
  </si>
  <si>
    <t>8-Jul-19</t>
  </si>
  <si>
    <t>9-Jul-20</t>
  </si>
  <si>
    <t>9-Sep-19</t>
  </si>
  <si>
    <t>Apr 15, 2020</t>
  </si>
  <si>
    <t>Apr 29, 2020</t>
  </si>
  <si>
    <t>Apr 30, 2018</t>
  </si>
  <si>
    <t>Aug 12, 2020</t>
  </si>
  <si>
    <t>Dec 24, 2018</t>
  </si>
  <si>
    <t>Dec 24, 2019</t>
  </si>
  <si>
    <t>Jan 25, 2021</t>
  </si>
  <si>
    <t>Jan 29, 2019</t>
  </si>
  <si>
    <t>Jan 7, 2019</t>
  </si>
  <si>
    <t>Jul 16, 2019</t>
  </si>
  <si>
    <t>Jul 5, 2021</t>
  </si>
  <si>
    <t>Jun 11, 2021</t>
  </si>
  <si>
    <t>Jun 5, 2018</t>
  </si>
  <si>
    <t>Mar 5, 2018</t>
  </si>
  <si>
    <t>May 11, 2020</t>
  </si>
  <si>
    <t>May 14, 2019</t>
  </si>
  <si>
    <t>May 5, 2020</t>
  </si>
  <si>
    <t>Nov 13, 2020</t>
  </si>
  <si>
    <t>Nov 2, 2018</t>
  </si>
  <si>
    <t>Nov 2, 2020</t>
  </si>
  <si>
    <t>Nov 25, 2019</t>
  </si>
  <si>
    <t>Nov 30, 2018</t>
  </si>
  <si>
    <t>Salary</t>
  </si>
  <si>
    <t>County</t>
  </si>
  <si>
    <t>TotalPop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</si>
  <si>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</si>
  <si>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</si>
  <si>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</si>
  <si>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</si>
  <si>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</si>
  <si>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</si>
  <si>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</si>
  <si>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</si>
  <si>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</si>
  <si>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</si>
  <si>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</si>
  <si>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</si>
  <si>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</si>
  <si>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</si>
  <si>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</si>
  <si>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</si>
  <si>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</si>
  <si>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</si>
  <si>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</si>
  <si>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</si>
  <si>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</si>
  <si>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</si>
  <si>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</si>
  <si>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</si>
  <si>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Citizen</t>
  </si>
  <si>
    <t>Income</t>
  </si>
  <si>
    <t>Full Name</t>
  </si>
  <si>
    <t>Gender</t>
  </si>
  <si>
    <t>Christy  Olson</t>
  </si>
  <si>
    <t>Male</t>
  </si>
  <si>
    <t>Dan  Peterson</t>
  </si>
  <si>
    <t>Female</t>
  </si>
  <si>
    <t>Mable  Lindsey</t>
  </si>
  <si>
    <t>Kyle  Carr</t>
  </si>
  <si>
    <t>Rachel  Gomez</t>
  </si>
  <si>
    <t>Isabel  Cross</t>
  </si>
  <si>
    <t>Billie  Chandler</t>
  </si>
  <si>
    <t>Sylvester  Morales</t>
  </si>
  <si>
    <t>Beth  Tucker</t>
  </si>
  <si>
    <t>Shari  Silva</t>
  </si>
  <si>
    <t>Drew  Rogers</t>
  </si>
  <si>
    <t>Arturo  Francis</t>
  </si>
  <si>
    <t>Jenny  Garcia</t>
  </si>
  <si>
    <t>Colleen  Warren</t>
  </si>
  <si>
    <t>Pauline  Beck</t>
  </si>
  <si>
    <t>Ben  Perez</t>
  </si>
  <si>
    <t>Cassandra  Franklin</t>
  </si>
  <si>
    <t>Elaine  Ellis</t>
  </si>
  <si>
    <t>Nellie  Joseph</t>
  </si>
  <si>
    <t>Guillermo  Potter</t>
  </si>
  <si>
    <t>Lynette  Brewer</t>
  </si>
  <si>
    <t>Lance  Yates</t>
  </si>
  <si>
    <t>Lula  Daniels</t>
  </si>
  <si>
    <t>Bethany  Pena</t>
  </si>
  <si>
    <t>Robert  Munoz</t>
  </si>
  <si>
    <t>Cindy  Becker</t>
  </si>
  <si>
    <t>Sandra  Floyd</t>
  </si>
  <si>
    <t>Bernadette  Page</t>
  </si>
  <si>
    <t>Andrew  Meyer</t>
  </si>
  <si>
    <t>Lee  Mack</t>
  </si>
  <si>
    <t>Bobbie  Ryan</t>
  </si>
  <si>
    <t>Trevor  Jones</t>
  </si>
  <si>
    <t>Eric  Rose</t>
  </si>
  <si>
    <t>Donna  Reid</t>
  </si>
  <si>
    <t>Ivan  Adkins</t>
  </si>
  <si>
    <t>Brooke  Horton</t>
  </si>
  <si>
    <t>Max  Rodgers</t>
  </si>
  <si>
    <t>Don  Gonzales</t>
  </si>
  <si>
    <t>Cecilia  Manning</t>
  </si>
  <si>
    <t>Christina  Fuller</t>
  </si>
  <si>
    <t>Peter  Hodges</t>
  </si>
  <si>
    <t>Salvador  Bass</t>
  </si>
  <si>
    <t>Della  Jensen</t>
  </si>
  <si>
    <t>Lorraine  Gibson</t>
  </si>
  <si>
    <t>Iris  Underwood</t>
  </si>
  <si>
    <t>Woodrow  Colon</t>
  </si>
  <si>
    <t>Edwin  Malone</t>
  </si>
  <si>
    <t>Paulette  Spencer</t>
  </si>
  <si>
    <t>Allan  Ramos</t>
  </si>
  <si>
    <t>Austin  Reynolds</t>
  </si>
  <si>
    <t>Elbert  Klein</t>
  </si>
  <si>
    <t>Herman  Williams</t>
  </si>
  <si>
    <t>Willie  Vega</t>
  </si>
  <si>
    <t>Tracy  Reed</t>
  </si>
  <si>
    <t>Carla  Mccormick</t>
  </si>
  <si>
    <t>Fernando  Rowe</t>
  </si>
  <si>
    <t>Jaime  Pearson</t>
  </si>
  <si>
    <t>Ellen  Weaver</t>
  </si>
  <si>
    <t>Marian  Hill</t>
  </si>
  <si>
    <t>Blake  Bridges</t>
  </si>
  <si>
    <t>Elvira  Bowman</t>
  </si>
  <si>
    <t>Patty  Thompson</t>
  </si>
  <si>
    <t>Sonya  Mullins</t>
  </si>
  <si>
    <t>Tiffany  May</t>
  </si>
  <si>
    <t>Ernest  Davis</t>
  </si>
  <si>
    <t>Eddie  Green</t>
  </si>
  <si>
    <t>Joey  Wong</t>
  </si>
  <si>
    <t>Ruben  Nunez</t>
  </si>
  <si>
    <t>Order the name column in Alphabetical Order</t>
  </si>
  <si>
    <t>Find the % Grand Total for the Salaray column</t>
  </si>
  <si>
    <t xml:space="preserve">Format the date column properly </t>
  </si>
  <si>
    <t>MenPop</t>
  </si>
  <si>
    <t>Find ratio of MenPop to the total population</t>
  </si>
  <si>
    <t>Split the county column</t>
  </si>
  <si>
    <t>Split the Staff ID Column into two Character and Numbers</t>
  </si>
  <si>
    <t>Tax</t>
  </si>
  <si>
    <r>
      <t xml:space="preserve">Perform Any three Univariate Analysis </t>
    </r>
    <r>
      <rPr>
        <b/>
        <sz val="11"/>
        <color theme="1"/>
        <rFont val="Calibri"/>
        <family val="2"/>
        <scheme val="minor"/>
      </rPr>
      <t>(chart)</t>
    </r>
  </si>
  <si>
    <r>
      <t xml:space="preserve">Perform Any three Bivariate Analysis </t>
    </r>
    <r>
      <rPr>
        <b/>
        <sz val="11"/>
        <color theme="1"/>
        <rFont val="Calibri"/>
        <family val="2"/>
        <scheme val="minor"/>
      </rPr>
      <t>(Chart)</t>
    </r>
  </si>
  <si>
    <t xml:space="preserve">Calculate the total, average and range of all the columns </t>
  </si>
  <si>
    <t>Ratio</t>
  </si>
  <si>
    <t>TOTAL</t>
  </si>
  <si>
    <t>AVERAGE</t>
  </si>
  <si>
    <t>Column1</t>
  </si>
  <si>
    <t>Staff ID.1</t>
  </si>
  <si>
    <t>Staff ID.2</t>
  </si>
  <si>
    <t>County.1</t>
  </si>
  <si>
    <t>County.2</t>
  </si>
  <si>
    <t>PR</t>
  </si>
  <si>
    <t>01383</t>
  </si>
  <si>
    <t>Cullman</t>
  </si>
  <si>
    <t>SQ</t>
  </si>
  <si>
    <t>03546</t>
  </si>
  <si>
    <t>Calhoun</t>
  </si>
  <si>
    <t>00070</t>
  </si>
  <si>
    <t>Crenshaw</t>
  </si>
  <si>
    <t>03844</t>
  </si>
  <si>
    <t>Bibb</t>
  </si>
  <si>
    <t>00113</t>
  </si>
  <si>
    <t>VT</t>
  </si>
  <si>
    <t>03988</t>
  </si>
  <si>
    <t>Barbour</t>
  </si>
  <si>
    <t>03980</t>
  </si>
  <si>
    <t>Butler</t>
  </si>
  <si>
    <t>03350</t>
  </si>
  <si>
    <t>01662</t>
  </si>
  <si>
    <t>Baldwin</t>
  </si>
  <si>
    <t>04473</t>
  </si>
  <si>
    <t>01476</t>
  </si>
  <si>
    <t>Dallas</t>
  </si>
  <si>
    <t>Dale</t>
  </si>
  <si>
    <t>TN</t>
  </si>
  <si>
    <t>00735</t>
  </si>
  <si>
    <t>00336</t>
  </si>
  <si>
    <t>Coffee</t>
  </si>
  <si>
    <t>03445</t>
  </si>
  <si>
    <t>04428</t>
  </si>
  <si>
    <t>Bullock</t>
  </si>
  <si>
    <t>04660</t>
  </si>
  <si>
    <t>02313</t>
  </si>
  <si>
    <t>02377</t>
  </si>
  <si>
    <t>03575</t>
  </si>
  <si>
    <t>00083</t>
  </si>
  <si>
    <t>00534</t>
  </si>
  <si>
    <t>04137</t>
  </si>
  <si>
    <t>00419</t>
  </si>
  <si>
    <t>Autauga</t>
  </si>
  <si>
    <t>00258</t>
  </si>
  <si>
    <t>02565</t>
  </si>
  <si>
    <t>00328</t>
  </si>
  <si>
    <t>01620</t>
  </si>
  <si>
    <t>04601</t>
  </si>
  <si>
    <t>02667</t>
  </si>
  <si>
    <t>Clarke</t>
  </si>
  <si>
    <t>01637</t>
  </si>
  <si>
    <t>01346</t>
  </si>
  <si>
    <t>01730</t>
  </si>
  <si>
    <t>Covington</t>
  </si>
  <si>
    <t>01876</t>
  </si>
  <si>
    <t>01740</t>
  </si>
  <si>
    <t>02638</t>
  </si>
  <si>
    <t>Cleburne</t>
  </si>
  <si>
    <t>01092</t>
  </si>
  <si>
    <t>02491</t>
  </si>
  <si>
    <t>00576</t>
  </si>
  <si>
    <t>Blount</t>
  </si>
  <si>
    <t>04093</t>
  </si>
  <si>
    <t>01996</t>
  </si>
  <si>
    <t>01306</t>
  </si>
  <si>
    <t>02559</t>
  </si>
  <si>
    <t>Chambers</t>
  </si>
  <si>
    <t>03024</t>
  </si>
  <si>
    <t>Colbert</t>
  </si>
  <si>
    <t>04166</t>
  </si>
  <si>
    <t>03387</t>
  </si>
  <si>
    <t>00476</t>
  </si>
  <si>
    <t>03701</t>
  </si>
  <si>
    <t>Cherokee</t>
  </si>
  <si>
    <t>00450</t>
  </si>
  <si>
    <t>02603</t>
  </si>
  <si>
    <t>03849</t>
  </si>
  <si>
    <t>00095</t>
  </si>
  <si>
    <t>02288</t>
  </si>
  <si>
    <t>00210</t>
  </si>
  <si>
    <t>02957</t>
  </si>
  <si>
    <t>03416</t>
  </si>
  <si>
    <t>01101</t>
  </si>
  <si>
    <t>03097</t>
  </si>
  <si>
    <t>00727</t>
  </si>
  <si>
    <t>03331</t>
  </si>
  <si>
    <t>00770</t>
  </si>
  <si>
    <t>01389</t>
  </si>
  <si>
    <t>00022</t>
  </si>
  <si>
    <t>02883</t>
  </si>
  <si>
    <t>02035</t>
  </si>
  <si>
    <t>01962</t>
  </si>
  <si>
    <t>00147</t>
  </si>
  <si>
    <t>04446</t>
  </si>
  <si>
    <t>00129</t>
  </si>
  <si>
    <t>Chilton</t>
  </si>
  <si>
    <t>03626</t>
  </si>
  <si>
    <t>04665</t>
  </si>
  <si>
    <t>01249</t>
  </si>
  <si>
    <t>02570</t>
  </si>
  <si>
    <t>04598</t>
  </si>
  <si>
    <t>03158</t>
  </si>
  <si>
    <t>02016</t>
  </si>
  <si>
    <t>Conecuh</t>
  </si>
  <si>
    <t>02319</t>
  </si>
  <si>
    <t>01893</t>
  </si>
  <si>
    <t>04686</t>
  </si>
  <si>
    <t>03804</t>
  </si>
  <si>
    <t>04437</t>
  </si>
  <si>
    <t>01601</t>
  </si>
  <si>
    <t>01632</t>
  </si>
  <si>
    <t>04613</t>
  </si>
  <si>
    <t>03993</t>
  </si>
  <si>
    <t>02782</t>
  </si>
  <si>
    <t>01998</t>
  </si>
  <si>
    <t>01246</t>
  </si>
  <si>
    <t>01956</t>
  </si>
  <si>
    <t>01762</t>
  </si>
  <si>
    <t>00360</t>
  </si>
  <si>
    <t>01256</t>
  </si>
  <si>
    <t>01281</t>
  </si>
  <si>
    <t>02424</t>
  </si>
  <si>
    <t>03307</t>
  </si>
  <si>
    <t>02174</t>
  </si>
  <si>
    <t>04380</t>
  </si>
  <si>
    <t>01159</t>
  </si>
  <si>
    <t>00286</t>
  </si>
  <si>
    <t>03321</t>
  </si>
  <si>
    <t>04067</t>
  </si>
  <si>
    <t>Coosa</t>
  </si>
  <si>
    <t>03112</t>
  </si>
  <si>
    <t>01566</t>
  </si>
  <si>
    <t>02674</t>
  </si>
  <si>
    <t>00890</t>
  </si>
  <si>
    <t>00916</t>
  </si>
  <si>
    <t>02205</t>
  </si>
  <si>
    <t>04603</t>
  </si>
  <si>
    <t>04350</t>
  </si>
  <si>
    <t>02223</t>
  </si>
  <si>
    <t>00687</t>
  </si>
  <si>
    <t>02798</t>
  </si>
  <si>
    <t>Clay</t>
  </si>
  <si>
    <t>01402</t>
  </si>
  <si>
    <t>03032</t>
  </si>
  <si>
    <t>01829</t>
  </si>
  <si>
    <t>02532</t>
  </si>
  <si>
    <t>01211</t>
  </si>
  <si>
    <t>02374</t>
  </si>
  <si>
    <t>02371</t>
  </si>
  <si>
    <t>04028</t>
  </si>
  <si>
    <t>02801</t>
  </si>
  <si>
    <t>03355</t>
  </si>
  <si>
    <t>02113</t>
  </si>
  <si>
    <t>02397</t>
  </si>
  <si>
    <t>03476</t>
  </si>
  <si>
    <t>04373</t>
  </si>
  <si>
    <t>04058</t>
  </si>
  <si>
    <t>02624</t>
  </si>
  <si>
    <t>01684</t>
  </si>
  <si>
    <t>04273</t>
  </si>
  <si>
    <t>01701</t>
  </si>
  <si>
    <t>01269</t>
  </si>
  <si>
    <t>00144</t>
  </si>
  <si>
    <t>00017</t>
  </si>
  <si>
    <t>02260</t>
  </si>
  <si>
    <t>02208</t>
  </si>
  <si>
    <t>04101</t>
  </si>
  <si>
    <t>02321</t>
  </si>
  <si>
    <t>02539</t>
  </si>
  <si>
    <t>00698</t>
  </si>
  <si>
    <t>Choctaw</t>
  </si>
  <si>
    <t>02703</t>
  </si>
  <si>
    <t>00246</t>
  </si>
  <si>
    <t>00882</t>
  </si>
  <si>
    <t>00182</t>
  </si>
  <si>
    <t>00214</t>
  </si>
  <si>
    <t>03210</t>
  </si>
  <si>
    <t>01943</t>
  </si>
  <si>
    <t>04467</t>
  </si>
  <si>
    <t>01610</t>
  </si>
  <si>
    <t>01803</t>
  </si>
  <si>
    <t>04265</t>
  </si>
  <si>
    <t>04934</t>
  </si>
  <si>
    <t>03552</t>
  </si>
  <si>
    <t>01951</t>
  </si>
  <si>
    <t>00227</t>
  </si>
  <si>
    <t>01912</t>
  </si>
  <si>
    <t>01026</t>
  </si>
  <si>
    <t>02663</t>
  </si>
  <si>
    <t>03500</t>
  </si>
  <si>
    <t>01523</t>
  </si>
  <si>
    <t>03771</t>
  </si>
  <si>
    <t>01028</t>
  </si>
  <si>
    <t>04627</t>
  </si>
  <si>
    <t>04612</t>
  </si>
  <si>
    <t>00105</t>
  </si>
  <si>
    <t>02417</t>
  </si>
  <si>
    <t>03169</t>
  </si>
  <si>
    <t>03116</t>
  </si>
  <si>
    <t>04415</t>
  </si>
  <si>
    <t>02525</t>
  </si>
  <si>
    <t>02246</t>
  </si>
  <si>
    <t>03068</t>
  </si>
  <si>
    <t>01395</t>
  </si>
  <si>
    <t>02010</t>
  </si>
  <si>
    <t>02643</t>
  </si>
  <si>
    <t>00740</t>
  </si>
  <si>
    <t>04984</t>
  </si>
  <si>
    <t>03421</t>
  </si>
  <si>
    <t>00960</t>
  </si>
  <si>
    <t>00464</t>
  </si>
  <si>
    <t>00914</t>
  </si>
  <si>
    <t>04116</t>
  </si>
  <si>
    <t>01283</t>
  </si>
  <si>
    <t>02749</t>
  </si>
  <si>
    <t>02436</t>
  </si>
  <si>
    <t>01396</t>
  </si>
  <si>
    <t>00194</t>
  </si>
  <si>
    <t>00612</t>
  </si>
  <si>
    <t>03537</t>
  </si>
  <si>
    <t>00841</t>
  </si>
  <si>
    <t>00596</t>
  </si>
  <si>
    <t>04851</t>
  </si>
  <si>
    <t>04960</t>
  </si>
  <si>
    <t>02118</t>
  </si>
  <si>
    <t>02140</t>
  </si>
  <si>
    <t>03704</t>
  </si>
  <si>
    <t>04681</t>
  </si>
  <si>
    <t>03137</t>
  </si>
  <si>
    <t>02051</t>
  </si>
  <si>
    <t>04892</t>
  </si>
  <si>
    <t>01210</t>
  </si>
  <si>
    <t>04175</t>
  </si>
  <si>
    <t>00498</t>
  </si>
  <si>
    <t>01340</t>
  </si>
  <si>
    <t>00746</t>
  </si>
  <si>
    <t>02582</t>
  </si>
  <si>
    <t>00839</t>
  </si>
  <si>
    <t>02275</t>
  </si>
  <si>
    <t>03491</t>
  </si>
  <si>
    <t>00007</t>
  </si>
  <si>
    <t>02496</t>
  </si>
  <si>
    <t>03271</t>
  </si>
  <si>
    <t>01055</t>
  </si>
  <si>
    <t>04552</t>
  </si>
  <si>
    <t>01323</t>
  </si>
  <si>
    <t>01177</t>
  </si>
  <si>
    <t>00579</t>
  </si>
  <si>
    <t>00893</t>
  </si>
  <si>
    <t>00691</t>
  </si>
  <si>
    <t>00578</t>
  </si>
  <si>
    <t>04246</t>
  </si>
  <si>
    <t>02727</t>
  </si>
  <si>
    <t>04488</t>
  </si>
  <si>
    <t>03034</t>
  </si>
  <si>
    <t>02204</t>
  </si>
  <si>
    <t>00243</t>
  </si>
  <si>
    <t>01703</t>
  </si>
  <si>
    <t>01854</t>
  </si>
  <si>
    <t>03733</t>
  </si>
  <si>
    <t>03886</t>
  </si>
  <si>
    <t>02465</t>
  </si>
  <si>
    <t>01519</t>
  </si>
  <si>
    <t>03298</t>
  </si>
  <si>
    <t>04740</t>
  </si>
  <si>
    <t>01697</t>
  </si>
  <si>
    <t>00187</t>
  </si>
  <si>
    <t>Total</t>
  </si>
  <si>
    <t>Max</t>
  </si>
  <si>
    <t>Min</t>
  </si>
  <si>
    <t>Range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</si>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</sst>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00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4" fontId="1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22">
    <dxf>
      <numFmt numFmtId="165" formatCode="0.000"/>
    </dxf>
    <dxf>
      <numFmt numFmtId="164" formatCode="&quot;$&quot;#,##0.00_);[Red]\(&quot;$&quot;#,##0.00\)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5" formatCode="0.000"/>
    </dxf>
    <dxf>
      <numFmt numFmtId="165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Table1!$N$1</c:f>
              <c:strCache>
                <c:ptCount val="1"/>
                <c:pt idx="0">
                  <c:v>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Table1!$N$2:$N$270</c:f>
              <c:numCache>
                <c:formatCode>_-[$$-409]* #,##0.00_ ;_-[$$-409]* \-#,##0.00\ ;_-[$$-409]* "-"??_ ;_-@_ </c:formatCode>
                <c:ptCount val="269"/>
                <c:pt idx="0">
                  <c:v>56196</c:v>
                </c:pt>
                <c:pt idx="1">
                  <c:v>56603</c:v>
                </c:pt>
                <c:pt idx="2">
                  <c:v>38491</c:v>
                </c:pt>
                <c:pt idx="3">
                  <c:v>47333</c:v>
                </c:pt>
                <c:pt idx="4">
                  <c:v>78326</c:v>
                </c:pt>
                <c:pt idx="5">
                  <c:v>32825</c:v>
                </c:pt>
                <c:pt idx="6">
                  <c:v>52419</c:v>
                </c:pt>
                <c:pt idx="7">
                  <c:v>32042</c:v>
                </c:pt>
                <c:pt idx="8">
                  <c:v>46892</c:v>
                </c:pt>
                <c:pt idx="9">
                  <c:v>41571</c:v>
                </c:pt>
                <c:pt idx="10">
                  <c:v>32011</c:v>
                </c:pt>
                <c:pt idx="11">
                  <c:v>42031</c:v>
                </c:pt>
                <c:pt idx="12">
                  <c:v>34195</c:v>
                </c:pt>
                <c:pt idx="13">
                  <c:v>45964</c:v>
                </c:pt>
                <c:pt idx="14">
                  <c:v>38971</c:v>
                </c:pt>
                <c:pt idx="15">
                  <c:v>84306</c:v>
                </c:pt>
                <c:pt idx="16">
                  <c:v>30691</c:v>
                </c:pt>
                <c:pt idx="17">
                  <c:v>57993</c:v>
                </c:pt>
                <c:pt idx="18">
                  <c:v>65670</c:v>
                </c:pt>
                <c:pt idx="19">
                  <c:v>56521</c:v>
                </c:pt>
                <c:pt idx="20">
                  <c:v>42346</c:v>
                </c:pt>
                <c:pt idx="21">
                  <c:v>36296</c:v>
                </c:pt>
                <c:pt idx="22">
                  <c:v>58206</c:v>
                </c:pt>
                <c:pt idx="23">
                  <c:v>38192</c:v>
                </c:pt>
                <c:pt idx="24">
                  <c:v>55987</c:v>
                </c:pt>
                <c:pt idx="25">
                  <c:v>42833</c:v>
                </c:pt>
                <c:pt idx="26">
                  <c:v>45610</c:v>
                </c:pt>
                <c:pt idx="27">
                  <c:v>67710</c:v>
                </c:pt>
                <c:pt idx="28">
                  <c:v>79750</c:v>
                </c:pt>
                <c:pt idx="29">
                  <c:v>24537</c:v>
                </c:pt>
                <c:pt idx="30">
                  <c:v>45955</c:v>
                </c:pt>
                <c:pt idx="31">
                  <c:v>25876</c:v>
                </c:pt>
                <c:pt idx="32">
                  <c:v>69318</c:v>
                </c:pt>
                <c:pt idx="33">
                  <c:v>40000</c:v>
                </c:pt>
                <c:pt idx="34">
                  <c:v>32229</c:v>
                </c:pt>
                <c:pt idx="35">
                  <c:v>36205</c:v>
                </c:pt>
                <c:pt idx="36">
                  <c:v>38983</c:v>
                </c:pt>
                <c:pt idx="37">
                  <c:v>58750</c:v>
                </c:pt>
                <c:pt idx="38">
                  <c:v>42811</c:v>
                </c:pt>
                <c:pt idx="39">
                  <c:v>42452</c:v>
                </c:pt>
                <c:pt idx="40">
                  <c:v>70961</c:v>
                </c:pt>
                <c:pt idx="41">
                  <c:v>35396</c:v>
                </c:pt>
                <c:pt idx="42">
                  <c:v>29264</c:v>
                </c:pt>
                <c:pt idx="43">
                  <c:v>37321</c:v>
                </c:pt>
                <c:pt idx="44">
                  <c:v>36924</c:v>
                </c:pt>
                <c:pt idx="45">
                  <c:v>51555</c:v>
                </c:pt>
                <c:pt idx="46">
                  <c:v>53433</c:v>
                </c:pt>
                <c:pt idx="47">
                  <c:v>43158</c:v>
                </c:pt>
                <c:pt idx="48">
                  <c:v>72500</c:v>
                </c:pt>
                <c:pt idx="49">
                  <c:v>44748</c:v>
                </c:pt>
                <c:pt idx="50">
                  <c:v>45075</c:v>
                </c:pt>
                <c:pt idx="51">
                  <c:v>46162</c:v>
                </c:pt>
                <c:pt idx="52">
                  <c:v>33037</c:v>
                </c:pt>
                <c:pt idx="53">
                  <c:v>39220</c:v>
                </c:pt>
                <c:pt idx="54">
                  <c:v>53555</c:v>
                </c:pt>
                <c:pt idx="55">
                  <c:v>45233</c:v>
                </c:pt>
                <c:pt idx="56">
                  <c:v>40847</c:v>
                </c:pt>
                <c:pt idx="57">
                  <c:v>45028</c:v>
                </c:pt>
                <c:pt idx="58">
                  <c:v>34680</c:v>
                </c:pt>
                <c:pt idx="59">
                  <c:v>37860</c:v>
                </c:pt>
                <c:pt idx="60">
                  <c:v>26844</c:v>
                </c:pt>
                <c:pt idx="61">
                  <c:v>46565</c:v>
                </c:pt>
                <c:pt idx="62">
                  <c:v>36747</c:v>
                </c:pt>
                <c:pt idx="63">
                  <c:v>36411</c:v>
                </c:pt>
                <c:pt idx="64">
                  <c:v>41001</c:v>
                </c:pt>
                <c:pt idx="65">
                  <c:v>33194</c:v>
                </c:pt>
                <c:pt idx="66">
                  <c:v>51281</c:v>
                </c:pt>
                <c:pt idx="67">
                  <c:v>32819</c:v>
                </c:pt>
                <c:pt idx="68">
                  <c:v>35843</c:v>
                </c:pt>
                <c:pt idx="69">
                  <c:v>40003</c:v>
                </c:pt>
                <c:pt idx="70">
                  <c:v>34084</c:v>
                </c:pt>
                <c:pt idx="71">
                  <c:v>46171</c:v>
                </c:pt>
                <c:pt idx="72">
                  <c:v>37691</c:v>
                </c:pt>
                <c:pt idx="73">
                  <c:v>32330</c:v>
                </c:pt>
                <c:pt idx="74">
                  <c:v>24900</c:v>
                </c:pt>
                <c:pt idx="75">
                  <c:v>51628</c:v>
                </c:pt>
                <c:pt idx="76">
                  <c:v>75619</c:v>
                </c:pt>
                <c:pt idx="77">
                  <c:v>36265</c:v>
                </c:pt>
                <c:pt idx="78">
                  <c:v>50254</c:v>
                </c:pt>
                <c:pt idx="79">
                  <c:v>41079</c:v>
                </c:pt>
                <c:pt idx="80">
                  <c:v>41268</c:v>
                </c:pt>
                <c:pt idx="81">
                  <c:v>50234</c:v>
                </c:pt>
                <c:pt idx="82">
                  <c:v>40423</c:v>
                </c:pt>
                <c:pt idx="83">
                  <c:v>64222</c:v>
                </c:pt>
                <c:pt idx="84">
                  <c:v>42462</c:v>
                </c:pt>
                <c:pt idx="85">
                  <c:v>31875</c:v>
                </c:pt>
                <c:pt idx="86">
                  <c:v>81898</c:v>
                </c:pt>
                <c:pt idx="87">
                  <c:v>39206</c:v>
                </c:pt>
                <c:pt idx="88">
                  <c:v>44369</c:v>
                </c:pt>
                <c:pt idx="89">
                  <c:v>46481</c:v>
                </c:pt>
                <c:pt idx="90">
                  <c:v>56944</c:v>
                </c:pt>
                <c:pt idx="91">
                  <c:v>38004</c:v>
                </c:pt>
                <c:pt idx="92">
                  <c:v>50781</c:v>
                </c:pt>
                <c:pt idx="93">
                  <c:v>81294</c:v>
                </c:pt>
                <c:pt idx="94">
                  <c:v>33536</c:v>
                </c:pt>
                <c:pt idx="95">
                  <c:v>46646</c:v>
                </c:pt>
                <c:pt idx="96">
                  <c:v>69584</c:v>
                </c:pt>
                <c:pt idx="97">
                  <c:v>38575</c:v>
                </c:pt>
                <c:pt idx="98">
                  <c:v>85746</c:v>
                </c:pt>
                <c:pt idx="99">
                  <c:v>48868</c:v>
                </c:pt>
                <c:pt idx="100">
                  <c:v>50306</c:v>
                </c:pt>
                <c:pt idx="101">
                  <c:v>60691</c:v>
                </c:pt>
                <c:pt idx="102">
                  <c:v>32395</c:v>
                </c:pt>
                <c:pt idx="103">
                  <c:v>33701</c:v>
                </c:pt>
                <c:pt idx="104">
                  <c:v>78810</c:v>
                </c:pt>
                <c:pt idx="105">
                  <c:v>54171</c:v>
                </c:pt>
                <c:pt idx="106">
                  <c:v>27306</c:v>
                </c:pt>
                <c:pt idx="107">
                  <c:v>67935</c:v>
                </c:pt>
                <c:pt idx="108">
                  <c:v>33702</c:v>
                </c:pt>
                <c:pt idx="109">
                  <c:v>34974</c:v>
                </c:pt>
                <c:pt idx="110">
                  <c:v>53233</c:v>
                </c:pt>
                <c:pt idx="111">
                  <c:v>77348</c:v>
                </c:pt>
                <c:pt idx="112">
                  <c:v>34466</c:v>
                </c:pt>
                <c:pt idx="113">
                  <c:v>52017</c:v>
                </c:pt>
                <c:pt idx="114">
                  <c:v>28913</c:v>
                </c:pt>
                <c:pt idx="115">
                  <c:v>31194</c:v>
                </c:pt>
                <c:pt idx="116">
                  <c:v>40317</c:v>
                </c:pt>
                <c:pt idx="117">
                  <c:v>48523</c:v>
                </c:pt>
                <c:pt idx="118">
                  <c:v>27257</c:v>
                </c:pt>
                <c:pt idx="119">
                  <c:v>31261</c:v>
                </c:pt>
                <c:pt idx="120">
                  <c:v>31757</c:v>
                </c:pt>
                <c:pt idx="121">
                  <c:v>32379</c:v>
                </c:pt>
                <c:pt idx="122">
                  <c:v>51859</c:v>
                </c:pt>
                <c:pt idx="123">
                  <c:v>64240</c:v>
                </c:pt>
                <c:pt idx="124">
                  <c:v>36619</c:v>
                </c:pt>
                <c:pt idx="125">
                  <c:v>36024</c:v>
                </c:pt>
                <c:pt idx="126">
                  <c:v>44570</c:v>
                </c:pt>
                <c:pt idx="127">
                  <c:v>49026</c:v>
                </c:pt>
                <c:pt idx="128">
                  <c:v>35921</c:v>
                </c:pt>
                <c:pt idx="129">
                  <c:v>31321</c:v>
                </c:pt>
                <c:pt idx="130">
                  <c:v>72983</c:v>
                </c:pt>
                <c:pt idx="131">
                  <c:v>32312</c:v>
                </c:pt>
                <c:pt idx="132">
                  <c:v>31938</c:v>
                </c:pt>
                <c:pt idx="133">
                  <c:v>52168</c:v>
                </c:pt>
                <c:pt idx="134">
                  <c:v>71379</c:v>
                </c:pt>
                <c:pt idx="135">
                  <c:v>70376</c:v>
                </c:pt>
                <c:pt idx="136">
                  <c:v>45073</c:v>
                </c:pt>
                <c:pt idx="137">
                  <c:v>30738</c:v>
                </c:pt>
                <c:pt idx="138">
                  <c:v>39810</c:v>
                </c:pt>
                <c:pt idx="139">
                  <c:v>52554</c:v>
                </c:pt>
                <c:pt idx="140">
                  <c:v>63684</c:v>
                </c:pt>
                <c:pt idx="141">
                  <c:v>76509</c:v>
                </c:pt>
                <c:pt idx="142">
                  <c:v>34263</c:v>
                </c:pt>
                <c:pt idx="143">
                  <c:v>45751</c:v>
                </c:pt>
                <c:pt idx="144">
                  <c:v>23750</c:v>
                </c:pt>
                <c:pt idx="145">
                  <c:v>28393</c:v>
                </c:pt>
                <c:pt idx="146">
                  <c:v>37732</c:v>
                </c:pt>
                <c:pt idx="147">
                  <c:v>72576</c:v>
                </c:pt>
                <c:pt idx="148">
                  <c:v>34139</c:v>
                </c:pt>
                <c:pt idx="149">
                  <c:v>66828</c:v>
                </c:pt>
                <c:pt idx="150">
                  <c:v>39285</c:v>
                </c:pt>
                <c:pt idx="151">
                  <c:v>38678</c:v>
                </c:pt>
                <c:pt idx="152">
                  <c:v>36022</c:v>
                </c:pt>
                <c:pt idx="153">
                  <c:v>34612</c:v>
                </c:pt>
                <c:pt idx="154">
                  <c:v>40576</c:v>
                </c:pt>
                <c:pt idx="155">
                  <c:v>30691</c:v>
                </c:pt>
                <c:pt idx="156">
                  <c:v>30330</c:v>
                </c:pt>
                <c:pt idx="157">
                  <c:v>63265</c:v>
                </c:pt>
                <c:pt idx="158">
                  <c:v>37804</c:v>
                </c:pt>
                <c:pt idx="159">
                  <c:v>38678</c:v>
                </c:pt>
                <c:pt idx="160">
                  <c:v>32552</c:v>
                </c:pt>
                <c:pt idx="161">
                  <c:v>42554</c:v>
                </c:pt>
                <c:pt idx="162">
                  <c:v>41997</c:v>
                </c:pt>
                <c:pt idx="163">
                  <c:v>31293</c:v>
                </c:pt>
                <c:pt idx="164">
                  <c:v>31151</c:v>
                </c:pt>
                <c:pt idx="165">
                  <c:v>64309</c:v>
                </c:pt>
                <c:pt idx="166">
                  <c:v>32299</c:v>
                </c:pt>
                <c:pt idx="167">
                  <c:v>34229</c:v>
                </c:pt>
                <c:pt idx="168">
                  <c:v>32122</c:v>
                </c:pt>
                <c:pt idx="169">
                  <c:v>63648</c:v>
                </c:pt>
                <c:pt idx="170">
                  <c:v>70887</c:v>
                </c:pt>
                <c:pt idx="171">
                  <c:v>40743</c:v>
                </c:pt>
                <c:pt idx="172">
                  <c:v>53637</c:v>
                </c:pt>
                <c:pt idx="173">
                  <c:v>37745</c:v>
                </c:pt>
                <c:pt idx="174">
                  <c:v>35031</c:v>
                </c:pt>
                <c:pt idx="175">
                  <c:v>38000</c:v>
                </c:pt>
                <c:pt idx="176">
                  <c:v>20541</c:v>
                </c:pt>
                <c:pt idx="177">
                  <c:v>33083</c:v>
                </c:pt>
                <c:pt idx="178">
                  <c:v>35327</c:v>
                </c:pt>
                <c:pt idx="179">
                  <c:v>58946</c:v>
                </c:pt>
                <c:pt idx="180">
                  <c:v>32964</c:v>
                </c:pt>
                <c:pt idx="181">
                  <c:v>32580</c:v>
                </c:pt>
                <c:pt idx="182">
                  <c:v>27197</c:v>
                </c:pt>
                <c:pt idx="183">
                  <c:v>38733</c:v>
                </c:pt>
                <c:pt idx="184">
                  <c:v>37049</c:v>
                </c:pt>
                <c:pt idx="185">
                  <c:v>42475</c:v>
                </c:pt>
                <c:pt idx="186">
                  <c:v>19501</c:v>
                </c:pt>
                <c:pt idx="187">
                  <c:v>42905</c:v>
                </c:pt>
                <c:pt idx="188">
                  <c:v>52917</c:v>
                </c:pt>
                <c:pt idx="189">
                  <c:v>58783</c:v>
                </c:pt>
                <c:pt idx="190">
                  <c:v>35372</c:v>
                </c:pt>
                <c:pt idx="191">
                  <c:v>54229</c:v>
                </c:pt>
                <c:pt idx="192">
                  <c:v>54989</c:v>
                </c:pt>
                <c:pt idx="193">
                  <c:v>33097</c:v>
                </c:pt>
                <c:pt idx="194">
                  <c:v>72214</c:v>
                </c:pt>
                <c:pt idx="195">
                  <c:v>48603</c:v>
                </c:pt>
                <c:pt idx="196">
                  <c:v>31212</c:v>
                </c:pt>
                <c:pt idx="197">
                  <c:v>37066</c:v>
                </c:pt>
                <c:pt idx="198">
                  <c:v>61518</c:v>
                </c:pt>
                <c:pt idx="199">
                  <c:v>51012</c:v>
                </c:pt>
                <c:pt idx="200">
                  <c:v>44620</c:v>
                </c:pt>
                <c:pt idx="201">
                  <c:v>46729</c:v>
                </c:pt>
                <c:pt idx="202">
                  <c:v>42197</c:v>
                </c:pt>
                <c:pt idx="203">
                  <c:v>34177</c:v>
                </c:pt>
                <c:pt idx="204">
                  <c:v>36897</c:v>
                </c:pt>
                <c:pt idx="205">
                  <c:v>70187</c:v>
                </c:pt>
                <c:pt idx="206">
                  <c:v>41286</c:v>
                </c:pt>
                <c:pt idx="207">
                  <c:v>56590</c:v>
                </c:pt>
                <c:pt idx="208">
                  <c:v>50125</c:v>
                </c:pt>
                <c:pt idx="209">
                  <c:v>84963</c:v>
                </c:pt>
                <c:pt idx="210">
                  <c:v>45813</c:v>
                </c:pt>
                <c:pt idx="211">
                  <c:v>32714</c:v>
                </c:pt>
                <c:pt idx="212">
                  <c:v>102964</c:v>
                </c:pt>
                <c:pt idx="213">
                  <c:v>51092</c:v>
                </c:pt>
                <c:pt idx="214">
                  <c:v>38488</c:v>
                </c:pt>
                <c:pt idx="215">
                  <c:v>34536</c:v>
                </c:pt>
                <c:pt idx="216">
                  <c:v>55817</c:v>
                </c:pt>
                <c:pt idx="217">
                  <c:v>33070</c:v>
                </c:pt>
                <c:pt idx="218">
                  <c:v>56239</c:v>
                </c:pt>
                <c:pt idx="219">
                  <c:v>51223</c:v>
                </c:pt>
                <c:pt idx="220">
                  <c:v>39251</c:v>
                </c:pt>
                <c:pt idx="221">
                  <c:v>81544</c:v>
                </c:pt>
                <c:pt idx="222">
                  <c:v>38103</c:v>
                </c:pt>
                <c:pt idx="223">
                  <c:v>35155</c:v>
                </c:pt>
                <c:pt idx="224">
                  <c:v>37170</c:v>
                </c:pt>
                <c:pt idx="225">
                  <c:v>35325</c:v>
                </c:pt>
                <c:pt idx="226">
                  <c:v>43444</c:v>
                </c:pt>
                <c:pt idx="227">
                  <c:v>35450</c:v>
                </c:pt>
                <c:pt idx="228">
                  <c:v>93623</c:v>
                </c:pt>
                <c:pt idx="229">
                  <c:v>47681</c:v>
                </c:pt>
                <c:pt idx="230">
                  <c:v>32630</c:v>
                </c:pt>
                <c:pt idx="231">
                  <c:v>36652</c:v>
                </c:pt>
                <c:pt idx="232">
                  <c:v>63985</c:v>
                </c:pt>
                <c:pt idx="233">
                  <c:v>54173</c:v>
                </c:pt>
                <c:pt idx="234">
                  <c:v>71077</c:v>
                </c:pt>
                <c:pt idx="235">
                  <c:v>35578</c:v>
                </c:pt>
                <c:pt idx="236">
                  <c:v>71068</c:v>
                </c:pt>
                <c:pt idx="237">
                  <c:v>27647</c:v>
                </c:pt>
                <c:pt idx="238">
                  <c:v>96310</c:v>
                </c:pt>
                <c:pt idx="239">
                  <c:v>28993</c:v>
                </c:pt>
                <c:pt idx="240">
                  <c:v>80185</c:v>
                </c:pt>
                <c:pt idx="241">
                  <c:v>42980</c:v>
                </c:pt>
                <c:pt idx="242">
                  <c:v>49570</c:v>
                </c:pt>
                <c:pt idx="243">
                  <c:v>46140</c:v>
                </c:pt>
                <c:pt idx="244">
                  <c:v>53631</c:v>
                </c:pt>
                <c:pt idx="245">
                  <c:v>41627</c:v>
                </c:pt>
                <c:pt idx="246">
                  <c:v>38056</c:v>
                </c:pt>
                <c:pt idx="247">
                  <c:v>36444</c:v>
                </c:pt>
                <c:pt idx="248">
                  <c:v>35833</c:v>
                </c:pt>
                <c:pt idx="249">
                  <c:v>38229</c:v>
                </c:pt>
                <c:pt idx="250">
                  <c:v>34044</c:v>
                </c:pt>
                <c:pt idx="251">
                  <c:v>43125</c:v>
                </c:pt>
                <c:pt idx="252">
                  <c:v>39751</c:v>
                </c:pt>
                <c:pt idx="253">
                  <c:v>36791</c:v>
                </c:pt>
                <c:pt idx="254">
                  <c:v>36579</c:v>
                </c:pt>
                <c:pt idx="255">
                  <c:v>35000</c:v>
                </c:pt>
                <c:pt idx="256">
                  <c:v>41703</c:v>
                </c:pt>
                <c:pt idx="257">
                  <c:v>53274</c:v>
                </c:pt>
                <c:pt idx="258">
                  <c:v>43524</c:v>
                </c:pt>
                <c:pt idx="259">
                  <c:v>36899</c:v>
                </c:pt>
                <c:pt idx="260">
                  <c:v>67256</c:v>
                </c:pt>
                <c:pt idx="261">
                  <c:v>39349</c:v>
                </c:pt>
                <c:pt idx="262">
                  <c:v>43809</c:v>
                </c:pt>
                <c:pt idx="263">
                  <c:v>32105</c:v>
                </c:pt>
                <c:pt idx="264">
                  <c:v>40140</c:v>
                </c:pt>
                <c:pt idx="265">
                  <c:v>73948</c:v>
                </c:pt>
                <c:pt idx="266">
                  <c:v>49477</c:v>
                </c:pt>
                <c:pt idx="267">
                  <c:v>93257</c:v>
                </c:pt>
                <c:pt idx="268">
                  <c:v>62670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48A-A1AD-860DA441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95839"/>
        <c:axId val="749097503"/>
      </c:lineChart>
      <c:catAx>
        <c:axId val="74909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7503"/>
        <c:crosses val="autoZero"/>
        <c:auto val="1"/>
        <c:lblAlgn val="ctr"/>
        <c:lblOffset val="100"/>
        <c:noMultiLvlLbl val="0"/>
      </c:catAx>
      <c:valAx>
        <c:axId val="7490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9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Table1!$O$2:$O$270</c:f>
              <c:numCache>
                <c:formatCode>_-[$$-409]* #,##0.00_ ;_-[$$-409]* \-#,##0.00\ ;_-[$$-409]* "-"??_ ;_-@_ </c:formatCode>
                <c:ptCount val="269"/>
                <c:pt idx="0">
                  <c:v>270</c:v>
                </c:pt>
                <c:pt idx="1">
                  <c:v>478</c:v>
                </c:pt>
                <c:pt idx="2">
                  <c:v>1654</c:v>
                </c:pt>
                <c:pt idx="3">
                  <c:v>3575</c:v>
                </c:pt>
                <c:pt idx="4">
                  <c:v>1872</c:v>
                </c:pt>
                <c:pt idx="5">
                  <c:v>2455</c:v>
                </c:pt>
                <c:pt idx="6">
                  <c:v>7157</c:v>
                </c:pt>
                <c:pt idx="7">
                  <c:v>2576</c:v>
                </c:pt>
                <c:pt idx="8">
                  <c:v>1931</c:v>
                </c:pt>
                <c:pt idx="9">
                  <c:v>863</c:v>
                </c:pt>
                <c:pt idx="10">
                  <c:v>3088</c:v>
                </c:pt>
                <c:pt idx="11">
                  <c:v>920</c:v>
                </c:pt>
                <c:pt idx="12">
                  <c:v>1933</c:v>
                </c:pt>
                <c:pt idx="13">
                  <c:v>2599</c:v>
                </c:pt>
                <c:pt idx="14">
                  <c:v>1526</c:v>
                </c:pt>
                <c:pt idx="15">
                  <c:v>4743</c:v>
                </c:pt>
                <c:pt idx="16">
                  <c:v>6746</c:v>
                </c:pt>
                <c:pt idx="17">
                  <c:v>1443</c:v>
                </c:pt>
                <c:pt idx="18">
                  <c:v>10178</c:v>
                </c:pt>
                <c:pt idx="19">
                  <c:v>2539</c:v>
                </c:pt>
                <c:pt idx="20">
                  <c:v>4617</c:v>
                </c:pt>
                <c:pt idx="21">
                  <c:v>1710</c:v>
                </c:pt>
                <c:pt idx="22">
                  <c:v>869</c:v>
                </c:pt>
                <c:pt idx="23">
                  <c:v>1360</c:v>
                </c:pt>
                <c:pt idx="24">
                  <c:v>594</c:v>
                </c:pt>
                <c:pt idx="25">
                  <c:v>8464</c:v>
                </c:pt>
                <c:pt idx="26">
                  <c:v>910</c:v>
                </c:pt>
                <c:pt idx="27">
                  <c:v>3884</c:v>
                </c:pt>
                <c:pt idx="28">
                  <c:v>8886</c:v>
                </c:pt>
                <c:pt idx="29">
                  <c:v>2928</c:v>
                </c:pt>
                <c:pt idx="30">
                  <c:v>2280</c:v>
                </c:pt>
                <c:pt idx="31">
                  <c:v>2478</c:v>
                </c:pt>
                <c:pt idx="32">
                  <c:v>6594</c:v>
                </c:pt>
                <c:pt idx="33">
                  <c:v>2603</c:v>
                </c:pt>
                <c:pt idx="34">
                  <c:v>1793</c:v>
                </c:pt>
                <c:pt idx="35">
                  <c:v>2431</c:v>
                </c:pt>
                <c:pt idx="36">
                  <c:v>1262</c:v>
                </c:pt>
                <c:pt idx="37">
                  <c:v>18270</c:v>
                </c:pt>
                <c:pt idx="38">
                  <c:v>2262</c:v>
                </c:pt>
                <c:pt idx="39">
                  <c:v>2626</c:v>
                </c:pt>
                <c:pt idx="40">
                  <c:v>1552</c:v>
                </c:pt>
                <c:pt idx="41">
                  <c:v>2040</c:v>
                </c:pt>
                <c:pt idx="42">
                  <c:v>2701</c:v>
                </c:pt>
                <c:pt idx="43">
                  <c:v>3360</c:v>
                </c:pt>
                <c:pt idx="44">
                  <c:v>2722</c:v>
                </c:pt>
                <c:pt idx="45">
                  <c:v>2789</c:v>
                </c:pt>
                <c:pt idx="46">
                  <c:v>571</c:v>
                </c:pt>
                <c:pt idx="47">
                  <c:v>4010</c:v>
                </c:pt>
                <c:pt idx="48">
                  <c:v>17223</c:v>
                </c:pt>
                <c:pt idx="49">
                  <c:v>1150</c:v>
                </c:pt>
                <c:pt idx="50">
                  <c:v>1485</c:v>
                </c:pt>
                <c:pt idx="51">
                  <c:v>620</c:v>
                </c:pt>
                <c:pt idx="52">
                  <c:v>3000</c:v>
                </c:pt>
                <c:pt idx="53">
                  <c:v>1976</c:v>
                </c:pt>
                <c:pt idx="54">
                  <c:v>1980</c:v>
                </c:pt>
                <c:pt idx="55">
                  <c:v>692</c:v>
                </c:pt>
                <c:pt idx="56">
                  <c:v>4369</c:v>
                </c:pt>
                <c:pt idx="57">
                  <c:v>2413</c:v>
                </c:pt>
                <c:pt idx="58">
                  <c:v>2112</c:v>
                </c:pt>
                <c:pt idx="59">
                  <c:v>4210</c:v>
                </c:pt>
                <c:pt idx="60">
                  <c:v>1699</c:v>
                </c:pt>
                <c:pt idx="61">
                  <c:v>1280</c:v>
                </c:pt>
                <c:pt idx="62">
                  <c:v>1832</c:v>
                </c:pt>
                <c:pt idx="63">
                  <c:v>2766</c:v>
                </c:pt>
                <c:pt idx="64">
                  <c:v>2564</c:v>
                </c:pt>
                <c:pt idx="65">
                  <c:v>2169</c:v>
                </c:pt>
                <c:pt idx="66">
                  <c:v>2391</c:v>
                </c:pt>
                <c:pt idx="67">
                  <c:v>2479</c:v>
                </c:pt>
                <c:pt idx="68">
                  <c:v>1700</c:v>
                </c:pt>
                <c:pt idx="69">
                  <c:v>2651</c:v>
                </c:pt>
                <c:pt idx="70">
                  <c:v>3929</c:v>
                </c:pt>
                <c:pt idx="71">
                  <c:v>2233</c:v>
                </c:pt>
                <c:pt idx="72">
                  <c:v>2566</c:v>
                </c:pt>
                <c:pt idx="73">
                  <c:v>2209</c:v>
                </c:pt>
                <c:pt idx="74">
                  <c:v>3001</c:v>
                </c:pt>
                <c:pt idx="75">
                  <c:v>5310</c:v>
                </c:pt>
                <c:pt idx="76">
                  <c:v>613</c:v>
                </c:pt>
                <c:pt idx="77">
                  <c:v>1665</c:v>
                </c:pt>
                <c:pt idx="78">
                  <c:v>1263</c:v>
                </c:pt>
                <c:pt idx="79">
                  <c:v>1556</c:v>
                </c:pt>
                <c:pt idx="80">
                  <c:v>1870</c:v>
                </c:pt>
                <c:pt idx="81">
                  <c:v>1876</c:v>
                </c:pt>
                <c:pt idx="82">
                  <c:v>1747</c:v>
                </c:pt>
                <c:pt idx="83">
                  <c:v>3557</c:v>
                </c:pt>
                <c:pt idx="84">
                  <c:v>1214</c:v>
                </c:pt>
                <c:pt idx="85">
                  <c:v>3530</c:v>
                </c:pt>
                <c:pt idx="86">
                  <c:v>2803</c:v>
                </c:pt>
                <c:pt idx="87">
                  <c:v>2289</c:v>
                </c:pt>
                <c:pt idx="88">
                  <c:v>1030</c:v>
                </c:pt>
                <c:pt idx="89">
                  <c:v>1200</c:v>
                </c:pt>
                <c:pt idx="90">
                  <c:v>10734</c:v>
                </c:pt>
                <c:pt idx="91">
                  <c:v>2282</c:v>
                </c:pt>
                <c:pt idx="92">
                  <c:v>9403</c:v>
                </c:pt>
                <c:pt idx="93">
                  <c:v>1099</c:v>
                </c:pt>
                <c:pt idx="94">
                  <c:v>2231</c:v>
                </c:pt>
                <c:pt idx="95">
                  <c:v>4453</c:v>
                </c:pt>
                <c:pt idx="96">
                  <c:v>1835</c:v>
                </c:pt>
                <c:pt idx="97">
                  <c:v>1454</c:v>
                </c:pt>
                <c:pt idx="98">
                  <c:v>2129</c:v>
                </c:pt>
                <c:pt idx="99">
                  <c:v>1988</c:v>
                </c:pt>
                <c:pt idx="100">
                  <c:v>2202</c:v>
                </c:pt>
                <c:pt idx="101">
                  <c:v>1137</c:v>
                </c:pt>
                <c:pt idx="102">
                  <c:v>6782</c:v>
                </c:pt>
                <c:pt idx="103">
                  <c:v>2360</c:v>
                </c:pt>
                <c:pt idx="104">
                  <c:v>5996</c:v>
                </c:pt>
                <c:pt idx="105">
                  <c:v>4208</c:v>
                </c:pt>
                <c:pt idx="106">
                  <c:v>2075</c:v>
                </c:pt>
                <c:pt idx="107">
                  <c:v>7678</c:v>
                </c:pt>
                <c:pt idx="108">
                  <c:v>1934</c:v>
                </c:pt>
                <c:pt idx="109">
                  <c:v>4081</c:v>
                </c:pt>
                <c:pt idx="110">
                  <c:v>3774</c:v>
                </c:pt>
                <c:pt idx="111">
                  <c:v>954</c:v>
                </c:pt>
                <c:pt idx="112">
                  <c:v>4358</c:v>
                </c:pt>
                <c:pt idx="113">
                  <c:v>1350</c:v>
                </c:pt>
                <c:pt idx="114">
                  <c:v>2578</c:v>
                </c:pt>
                <c:pt idx="115">
                  <c:v>2050</c:v>
                </c:pt>
                <c:pt idx="116">
                  <c:v>1704</c:v>
                </c:pt>
                <c:pt idx="117">
                  <c:v>2745</c:v>
                </c:pt>
                <c:pt idx="118">
                  <c:v>3360</c:v>
                </c:pt>
                <c:pt idx="119">
                  <c:v>2306</c:v>
                </c:pt>
                <c:pt idx="120">
                  <c:v>1377</c:v>
                </c:pt>
                <c:pt idx="121">
                  <c:v>2333</c:v>
                </c:pt>
                <c:pt idx="122">
                  <c:v>1549</c:v>
                </c:pt>
                <c:pt idx="123">
                  <c:v>1224</c:v>
                </c:pt>
                <c:pt idx="124">
                  <c:v>3136</c:v>
                </c:pt>
                <c:pt idx="125">
                  <c:v>2022</c:v>
                </c:pt>
                <c:pt idx="126">
                  <c:v>2152</c:v>
                </c:pt>
                <c:pt idx="127">
                  <c:v>865</c:v>
                </c:pt>
                <c:pt idx="128">
                  <c:v>1585</c:v>
                </c:pt>
                <c:pt idx="129">
                  <c:v>5677</c:v>
                </c:pt>
                <c:pt idx="130">
                  <c:v>1577</c:v>
                </c:pt>
                <c:pt idx="131">
                  <c:v>2393</c:v>
                </c:pt>
                <c:pt idx="132">
                  <c:v>5884</c:v>
                </c:pt>
                <c:pt idx="133">
                  <c:v>2583</c:v>
                </c:pt>
                <c:pt idx="134">
                  <c:v>2063</c:v>
                </c:pt>
                <c:pt idx="135">
                  <c:v>4235</c:v>
                </c:pt>
                <c:pt idx="136">
                  <c:v>1837</c:v>
                </c:pt>
                <c:pt idx="137">
                  <c:v>2093</c:v>
                </c:pt>
                <c:pt idx="138">
                  <c:v>2382</c:v>
                </c:pt>
                <c:pt idx="139">
                  <c:v>3744</c:v>
                </c:pt>
                <c:pt idx="140">
                  <c:v>2337</c:v>
                </c:pt>
                <c:pt idx="141">
                  <c:v>426</c:v>
                </c:pt>
                <c:pt idx="142">
                  <c:v>2352</c:v>
                </c:pt>
                <c:pt idx="143">
                  <c:v>1183</c:v>
                </c:pt>
                <c:pt idx="144">
                  <c:v>3287</c:v>
                </c:pt>
                <c:pt idx="145">
                  <c:v>3099</c:v>
                </c:pt>
                <c:pt idx="146">
                  <c:v>3753</c:v>
                </c:pt>
                <c:pt idx="147">
                  <c:v>8046</c:v>
                </c:pt>
                <c:pt idx="148">
                  <c:v>3029</c:v>
                </c:pt>
                <c:pt idx="149">
                  <c:v>1238</c:v>
                </c:pt>
                <c:pt idx="150">
                  <c:v>1922</c:v>
                </c:pt>
                <c:pt idx="151">
                  <c:v>2741</c:v>
                </c:pt>
                <c:pt idx="152">
                  <c:v>3041</c:v>
                </c:pt>
                <c:pt idx="153">
                  <c:v>1846</c:v>
                </c:pt>
                <c:pt idx="154">
                  <c:v>2536</c:v>
                </c:pt>
                <c:pt idx="155">
                  <c:v>1775</c:v>
                </c:pt>
                <c:pt idx="156">
                  <c:v>2351</c:v>
                </c:pt>
                <c:pt idx="157">
                  <c:v>942</c:v>
                </c:pt>
                <c:pt idx="158">
                  <c:v>2149</c:v>
                </c:pt>
                <c:pt idx="159">
                  <c:v>3995</c:v>
                </c:pt>
                <c:pt idx="160">
                  <c:v>2465</c:v>
                </c:pt>
                <c:pt idx="161">
                  <c:v>2009</c:v>
                </c:pt>
                <c:pt idx="162">
                  <c:v>3220</c:v>
                </c:pt>
                <c:pt idx="163">
                  <c:v>2373</c:v>
                </c:pt>
                <c:pt idx="164">
                  <c:v>4231</c:v>
                </c:pt>
                <c:pt idx="165">
                  <c:v>514</c:v>
                </c:pt>
                <c:pt idx="166">
                  <c:v>2084</c:v>
                </c:pt>
                <c:pt idx="167">
                  <c:v>3163</c:v>
                </c:pt>
                <c:pt idx="168">
                  <c:v>2918</c:v>
                </c:pt>
                <c:pt idx="169">
                  <c:v>2525</c:v>
                </c:pt>
                <c:pt idx="170">
                  <c:v>5665</c:v>
                </c:pt>
                <c:pt idx="171">
                  <c:v>1111</c:v>
                </c:pt>
                <c:pt idx="172">
                  <c:v>803</c:v>
                </c:pt>
                <c:pt idx="173">
                  <c:v>1399</c:v>
                </c:pt>
                <c:pt idx="174">
                  <c:v>2501</c:v>
                </c:pt>
                <c:pt idx="175">
                  <c:v>3517</c:v>
                </c:pt>
                <c:pt idx="176">
                  <c:v>2413</c:v>
                </c:pt>
                <c:pt idx="177">
                  <c:v>2407</c:v>
                </c:pt>
                <c:pt idx="178">
                  <c:v>4517</c:v>
                </c:pt>
                <c:pt idx="179">
                  <c:v>1016</c:v>
                </c:pt>
                <c:pt idx="180">
                  <c:v>2973</c:v>
                </c:pt>
                <c:pt idx="181">
                  <c:v>3772</c:v>
                </c:pt>
                <c:pt idx="182">
                  <c:v>2543</c:v>
                </c:pt>
                <c:pt idx="183">
                  <c:v>1804</c:v>
                </c:pt>
                <c:pt idx="184">
                  <c:v>2363</c:v>
                </c:pt>
                <c:pt idx="185">
                  <c:v>1586</c:v>
                </c:pt>
                <c:pt idx="186">
                  <c:v>2420</c:v>
                </c:pt>
                <c:pt idx="187">
                  <c:v>2785</c:v>
                </c:pt>
                <c:pt idx="188">
                  <c:v>13603</c:v>
                </c:pt>
                <c:pt idx="189">
                  <c:v>1121</c:v>
                </c:pt>
                <c:pt idx="190">
                  <c:v>2437</c:v>
                </c:pt>
                <c:pt idx="191">
                  <c:v>365</c:v>
                </c:pt>
                <c:pt idx="192">
                  <c:v>1553</c:v>
                </c:pt>
                <c:pt idx="193">
                  <c:v>2443</c:v>
                </c:pt>
                <c:pt idx="194">
                  <c:v>3789</c:v>
                </c:pt>
                <c:pt idx="195">
                  <c:v>6199</c:v>
                </c:pt>
                <c:pt idx="196">
                  <c:v>2971</c:v>
                </c:pt>
                <c:pt idx="197">
                  <c:v>4108</c:v>
                </c:pt>
                <c:pt idx="198">
                  <c:v>2684</c:v>
                </c:pt>
                <c:pt idx="199">
                  <c:v>2526</c:v>
                </c:pt>
                <c:pt idx="200">
                  <c:v>1209</c:v>
                </c:pt>
                <c:pt idx="201">
                  <c:v>2066</c:v>
                </c:pt>
                <c:pt idx="202">
                  <c:v>1183</c:v>
                </c:pt>
                <c:pt idx="203">
                  <c:v>2949</c:v>
                </c:pt>
                <c:pt idx="204">
                  <c:v>2308</c:v>
                </c:pt>
                <c:pt idx="205">
                  <c:v>1477</c:v>
                </c:pt>
                <c:pt idx="206">
                  <c:v>1835</c:v>
                </c:pt>
                <c:pt idx="207">
                  <c:v>3065</c:v>
                </c:pt>
                <c:pt idx="208">
                  <c:v>718</c:v>
                </c:pt>
                <c:pt idx="209">
                  <c:v>4050</c:v>
                </c:pt>
                <c:pt idx="210">
                  <c:v>3141</c:v>
                </c:pt>
                <c:pt idx="211">
                  <c:v>2373</c:v>
                </c:pt>
                <c:pt idx="212">
                  <c:v>1796</c:v>
                </c:pt>
                <c:pt idx="213">
                  <c:v>2278</c:v>
                </c:pt>
                <c:pt idx="214">
                  <c:v>1064</c:v>
                </c:pt>
                <c:pt idx="215">
                  <c:v>4215</c:v>
                </c:pt>
                <c:pt idx="216">
                  <c:v>1634</c:v>
                </c:pt>
                <c:pt idx="217">
                  <c:v>2520</c:v>
                </c:pt>
                <c:pt idx="218">
                  <c:v>1291</c:v>
                </c:pt>
                <c:pt idx="219">
                  <c:v>1885</c:v>
                </c:pt>
                <c:pt idx="220">
                  <c:v>1797</c:v>
                </c:pt>
                <c:pt idx="221">
                  <c:v>6321</c:v>
                </c:pt>
                <c:pt idx="222">
                  <c:v>3272</c:v>
                </c:pt>
                <c:pt idx="223">
                  <c:v>1837</c:v>
                </c:pt>
                <c:pt idx="224">
                  <c:v>1702</c:v>
                </c:pt>
                <c:pt idx="225">
                  <c:v>2421</c:v>
                </c:pt>
                <c:pt idx="226">
                  <c:v>1068</c:v>
                </c:pt>
                <c:pt idx="227">
                  <c:v>2018</c:v>
                </c:pt>
                <c:pt idx="228">
                  <c:v>1412</c:v>
                </c:pt>
                <c:pt idx="229">
                  <c:v>4294</c:v>
                </c:pt>
                <c:pt idx="230">
                  <c:v>2526</c:v>
                </c:pt>
                <c:pt idx="231">
                  <c:v>4979</c:v>
                </c:pt>
                <c:pt idx="232">
                  <c:v>1293</c:v>
                </c:pt>
                <c:pt idx="233">
                  <c:v>1651</c:v>
                </c:pt>
                <c:pt idx="234">
                  <c:v>2019</c:v>
                </c:pt>
                <c:pt idx="235">
                  <c:v>2034</c:v>
                </c:pt>
                <c:pt idx="236">
                  <c:v>1964</c:v>
                </c:pt>
                <c:pt idx="237">
                  <c:v>2257</c:v>
                </c:pt>
                <c:pt idx="238">
                  <c:v>783</c:v>
                </c:pt>
                <c:pt idx="239">
                  <c:v>2970</c:v>
                </c:pt>
                <c:pt idx="240">
                  <c:v>827</c:v>
                </c:pt>
                <c:pt idx="241">
                  <c:v>1757</c:v>
                </c:pt>
                <c:pt idx="242">
                  <c:v>1409</c:v>
                </c:pt>
                <c:pt idx="243">
                  <c:v>890</c:v>
                </c:pt>
                <c:pt idx="244">
                  <c:v>1815</c:v>
                </c:pt>
                <c:pt idx="245">
                  <c:v>2025</c:v>
                </c:pt>
                <c:pt idx="246">
                  <c:v>3883</c:v>
                </c:pt>
                <c:pt idx="247">
                  <c:v>1673</c:v>
                </c:pt>
                <c:pt idx="248">
                  <c:v>3076</c:v>
                </c:pt>
                <c:pt idx="249">
                  <c:v>1809</c:v>
                </c:pt>
                <c:pt idx="250">
                  <c:v>3141</c:v>
                </c:pt>
                <c:pt idx="251">
                  <c:v>1602</c:v>
                </c:pt>
                <c:pt idx="252">
                  <c:v>1776</c:v>
                </c:pt>
                <c:pt idx="253">
                  <c:v>5397</c:v>
                </c:pt>
                <c:pt idx="254">
                  <c:v>3298</c:v>
                </c:pt>
                <c:pt idx="255">
                  <c:v>5776</c:v>
                </c:pt>
                <c:pt idx="256">
                  <c:v>925</c:v>
                </c:pt>
                <c:pt idx="257">
                  <c:v>946</c:v>
                </c:pt>
                <c:pt idx="258">
                  <c:v>1412</c:v>
                </c:pt>
                <c:pt idx="259">
                  <c:v>6334</c:v>
                </c:pt>
                <c:pt idx="260">
                  <c:v>1534</c:v>
                </c:pt>
                <c:pt idx="261">
                  <c:v>4204</c:v>
                </c:pt>
                <c:pt idx="262">
                  <c:v>999</c:v>
                </c:pt>
                <c:pt idx="263">
                  <c:v>2438</c:v>
                </c:pt>
                <c:pt idx="264">
                  <c:v>2637</c:v>
                </c:pt>
                <c:pt idx="265">
                  <c:v>1220</c:v>
                </c:pt>
                <c:pt idx="266">
                  <c:v>1077</c:v>
                </c:pt>
                <c:pt idx="267">
                  <c:v>2610</c:v>
                </c:pt>
                <c:pt idx="268">
                  <c:v>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B-425E-981F-97813C9D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2352"/>
        <c:axId val="196416112"/>
      </c:scatterChart>
      <c:valAx>
        <c:axId val="1964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6112"/>
        <c:crosses val="autoZero"/>
        <c:crossBetween val="midCat"/>
      </c:valAx>
      <c:valAx>
        <c:axId val="1964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and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Table1!$N$1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Table1!$N$2:$N$270</c:f>
              <c:numCache>
                <c:formatCode>_-[$$-409]* #,##0.00_ ;_-[$$-409]* \-#,##0.00\ ;_-[$$-409]* "-"??_ ;_-@_ </c:formatCode>
                <c:ptCount val="269"/>
                <c:pt idx="0">
                  <c:v>56196</c:v>
                </c:pt>
                <c:pt idx="1">
                  <c:v>56603</c:v>
                </c:pt>
                <c:pt idx="2">
                  <c:v>38491</c:v>
                </c:pt>
                <c:pt idx="3">
                  <c:v>47333</c:v>
                </c:pt>
                <c:pt idx="4">
                  <c:v>78326</c:v>
                </c:pt>
                <c:pt idx="5">
                  <c:v>32825</c:v>
                </c:pt>
                <c:pt idx="6">
                  <c:v>52419</c:v>
                </c:pt>
                <c:pt idx="7">
                  <c:v>32042</c:v>
                </c:pt>
                <c:pt idx="8">
                  <c:v>46892</c:v>
                </c:pt>
                <c:pt idx="9">
                  <c:v>41571</c:v>
                </c:pt>
                <c:pt idx="10">
                  <c:v>32011</c:v>
                </c:pt>
                <c:pt idx="11">
                  <c:v>42031</c:v>
                </c:pt>
                <c:pt idx="12">
                  <c:v>34195</c:v>
                </c:pt>
                <c:pt idx="13">
                  <c:v>45964</c:v>
                </c:pt>
                <c:pt idx="14">
                  <c:v>38971</c:v>
                </c:pt>
                <c:pt idx="15">
                  <c:v>84306</c:v>
                </c:pt>
                <c:pt idx="16">
                  <c:v>30691</c:v>
                </c:pt>
                <c:pt idx="17">
                  <c:v>57993</c:v>
                </c:pt>
                <c:pt idx="18">
                  <c:v>65670</c:v>
                </c:pt>
                <c:pt idx="19">
                  <c:v>56521</c:v>
                </c:pt>
                <c:pt idx="20">
                  <c:v>42346</c:v>
                </c:pt>
                <c:pt idx="21">
                  <c:v>36296</c:v>
                </c:pt>
                <c:pt idx="22">
                  <c:v>58206</c:v>
                </c:pt>
                <c:pt idx="23">
                  <c:v>38192</c:v>
                </c:pt>
                <c:pt idx="24">
                  <c:v>55987</c:v>
                </c:pt>
                <c:pt idx="25">
                  <c:v>42833</c:v>
                </c:pt>
                <c:pt idx="26">
                  <c:v>45610</c:v>
                </c:pt>
                <c:pt idx="27">
                  <c:v>67710</c:v>
                </c:pt>
                <c:pt idx="28">
                  <c:v>79750</c:v>
                </c:pt>
                <c:pt idx="29">
                  <c:v>24537</c:v>
                </c:pt>
                <c:pt idx="30">
                  <c:v>45955</c:v>
                </c:pt>
                <c:pt idx="31">
                  <c:v>25876</c:v>
                </c:pt>
                <c:pt idx="32">
                  <c:v>69318</c:v>
                </c:pt>
                <c:pt idx="33">
                  <c:v>40000</c:v>
                </c:pt>
                <c:pt idx="34">
                  <c:v>32229</c:v>
                </c:pt>
                <c:pt idx="35">
                  <c:v>36205</c:v>
                </c:pt>
                <c:pt idx="36">
                  <c:v>38983</c:v>
                </c:pt>
                <c:pt idx="37">
                  <c:v>58750</c:v>
                </c:pt>
                <c:pt idx="38">
                  <c:v>42811</c:v>
                </c:pt>
                <c:pt idx="39">
                  <c:v>42452</c:v>
                </c:pt>
                <c:pt idx="40">
                  <c:v>70961</c:v>
                </c:pt>
                <c:pt idx="41">
                  <c:v>35396</c:v>
                </c:pt>
                <c:pt idx="42">
                  <c:v>29264</c:v>
                </c:pt>
                <c:pt idx="43">
                  <c:v>37321</c:v>
                </c:pt>
                <c:pt idx="44">
                  <c:v>36924</c:v>
                </c:pt>
                <c:pt idx="45">
                  <c:v>51555</c:v>
                </c:pt>
                <c:pt idx="46">
                  <c:v>53433</c:v>
                </c:pt>
                <c:pt idx="47">
                  <c:v>43158</c:v>
                </c:pt>
                <c:pt idx="48">
                  <c:v>72500</c:v>
                </c:pt>
                <c:pt idx="49">
                  <c:v>44748</c:v>
                </c:pt>
                <c:pt idx="50">
                  <c:v>45075</c:v>
                </c:pt>
                <c:pt idx="51">
                  <c:v>46162</c:v>
                </c:pt>
                <c:pt idx="52">
                  <c:v>33037</c:v>
                </c:pt>
                <c:pt idx="53">
                  <c:v>39220</c:v>
                </c:pt>
                <c:pt idx="54">
                  <c:v>53555</c:v>
                </c:pt>
                <c:pt idx="55">
                  <c:v>45233</c:v>
                </c:pt>
                <c:pt idx="56">
                  <c:v>40847</c:v>
                </c:pt>
                <c:pt idx="57">
                  <c:v>45028</c:v>
                </c:pt>
                <c:pt idx="58">
                  <c:v>34680</c:v>
                </c:pt>
                <c:pt idx="59">
                  <c:v>37860</c:v>
                </c:pt>
                <c:pt idx="60">
                  <c:v>26844</c:v>
                </c:pt>
                <c:pt idx="61">
                  <c:v>46565</c:v>
                </c:pt>
                <c:pt idx="62">
                  <c:v>36747</c:v>
                </c:pt>
                <c:pt idx="63">
                  <c:v>36411</c:v>
                </c:pt>
                <c:pt idx="64">
                  <c:v>41001</c:v>
                </c:pt>
                <c:pt idx="65">
                  <c:v>33194</c:v>
                </c:pt>
                <c:pt idx="66">
                  <c:v>51281</c:v>
                </c:pt>
                <c:pt idx="67">
                  <c:v>32819</c:v>
                </c:pt>
                <c:pt idx="68">
                  <c:v>35843</c:v>
                </c:pt>
                <c:pt idx="69">
                  <c:v>40003</c:v>
                </c:pt>
                <c:pt idx="70">
                  <c:v>34084</c:v>
                </c:pt>
                <c:pt idx="71">
                  <c:v>46171</c:v>
                </c:pt>
                <c:pt idx="72">
                  <c:v>37691</c:v>
                </c:pt>
                <c:pt idx="73">
                  <c:v>32330</c:v>
                </c:pt>
                <c:pt idx="74">
                  <c:v>24900</c:v>
                </c:pt>
                <c:pt idx="75">
                  <c:v>51628</c:v>
                </c:pt>
                <c:pt idx="76">
                  <c:v>75619</c:v>
                </c:pt>
                <c:pt idx="77">
                  <c:v>36265</c:v>
                </c:pt>
                <c:pt idx="78">
                  <c:v>50254</c:v>
                </c:pt>
                <c:pt idx="79">
                  <c:v>41079</c:v>
                </c:pt>
                <c:pt idx="80">
                  <c:v>41268</c:v>
                </c:pt>
                <c:pt idx="81">
                  <c:v>50234</c:v>
                </c:pt>
                <c:pt idx="82">
                  <c:v>40423</c:v>
                </c:pt>
                <c:pt idx="83">
                  <c:v>64222</c:v>
                </c:pt>
                <c:pt idx="84">
                  <c:v>42462</c:v>
                </c:pt>
                <c:pt idx="85">
                  <c:v>31875</c:v>
                </c:pt>
                <c:pt idx="86">
                  <c:v>81898</c:v>
                </c:pt>
                <c:pt idx="87">
                  <c:v>39206</c:v>
                </c:pt>
                <c:pt idx="88">
                  <c:v>44369</c:v>
                </c:pt>
                <c:pt idx="89">
                  <c:v>46481</c:v>
                </c:pt>
                <c:pt idx="90">
                  <c:v>56944</c:v>
                </c:pt>
                <c:pt idx="91">
                  <c:v>38004</c:v>
                </c:pt>
                <c:pt idx="92">
                  <c:v>50781</c:v>
                </c:pt>
                <c:pt idx="93">
                  <c:v>81294</c:v>
                </c:pt>
                <c:pt idx="94">
                  <c:v>33536</c:v>
                </c:pt>
                <c:pt idx="95">
                  <c:v>46646</c:v>
                </c:pt>
                <c:pt idx="96">
                  <c:v>69584</c:v>
                </c:pt>
                <c:pt idx="97">
                  <c:v>38575</c:v>
                </c:pt>
                <c:pt idx="98">
                  <c:v>85746</c:v>
                </c:pt>
                <c:pt idx="99">
                  <c:v>48868</c:v>
                </c:pt>
                <c:pt idx="100">
                  <c:v>50306</c:v>
                </c:pt>
                <c:pt idx="101">
                  <c:v>60691</c:v>
                </c:pt>
                <c:pt idx="102">
                  <c:v>32395</c:v>
                </c:pt>
                <c:pt idx="103">
                  <c:v>33701</c:v>
                </c:pt>
                <c:pt idx="104">
                  <c:v>78810</c:v>
                </c:pt>
                <c:pt idx="105">
                  <c:v>54171</c:v>
                </c:pt>
                <c:pt idx="106">
                  <c:v>27306</c:v>
                </c:pt>
                <c:pt idx="107">
                  <c:v>67935</c:v>
                </c:pt>
                <c:pt idx="108">
                  <c:v>33702</c:v>
                </c:pt>
                <c:pt idx="109">
                  <c:v>34974</c:v>
                </c:pt>
                <c:pt idx="110">
                  <c:v>53233</c:v>
                </c:pt>
                <c:pt idx="111">
                  <c:v>77348</c:v>
                </c:pt>
                <c:pt idx="112">
                  <c:v>34466</c:v>
                </c:pt>
                <c:pt idx="113">
                  <c:v>52017</c:v>
                </c:pt>
                <c:pt idx="114">
                  <c:v>28913</c:v>
                </c:pt>
                <c:pt idx="115">
                  <c:v>31194</c:v>
                </c:pt>
                <c:pt idx="116">
                  <c:v>40317</c:v>
                </c:pt>
                <c:pt idx="117">
                  <c:v>48523</c:v>
                </c:pt>
                <c:pt idx="118">
                  <c:v>27257</c:v>
                </c:pt>
                <c:pt idx="119">
                  <c:v>31261</c:v>
                </c:pt>
                <c:pt idx="120">
                  <c:v>31757</c:v>
                </c:pt>
                <c:pt idx="121">
                  <c:v>32379</c:v>
                </c:pt>
                <c:pt idx="122">
                  <c:v>51859</c:v>
                </c:pt>
                <c:pt idx="123">
                  <c:v>64240</c:v>
                </c:pt>
                <c:pt idx="124">
                  <c:v>36619</c:v>
                </c:pt>
                <c:pt idx="125">
                  <c:v>36024</c:v>
                </c:pt>
                <c:pt idx="126">
                  <c:v>44570</c:v>
                </c:pt>
                <c:pt idx="127">
                  <c:v>49026</c:v>
                </c:pt>
                <c:pt idx="128">
                  <c:v>35921</c:v>
                </c:pt>
                <c:pt idx="129">
                  <c:v>31321</c:v>
                </c:pt>
                <c:pt idx="130">
                  <c:v>72983</c:v>
                </c:pt>
                <c:pt idx="131">
                  <c:v>32312</c:v>
                </c:pt>
                <c:pt idx="132">
                  <c:v>31938</c:v>
                </c:pt>
                <c:pt idx="133">
                  <c:v>52168</c:v>
                </c:pt>
                <c:pt idx="134">
                  <c:v>71379</c:v>
                </c:pt>
                <c:pt idx="135">
                  <c:v>70376</c:v>
                </c:pt>
                <c:pt idx="136">
                  <c:v>45073</c:v>
                </c:pt>
                <c:pt idx="137">
                  <c:v>30738</c:v>
                </c:pt>
                <c:pt idx="138">
                  <c:v>39810</c:v>
                </c:pt>
                <c:pt idx="139">
                  <c:v>52554</c:v>
                </c:pt>
                <c:pt idx="140">
                  <c:v>63684</c:v>
                </c:pt>
                <c:pt idx="141">
                  <c:v>76509</c:v>
                </c:pt>
                <c:pt idx="142">
                  <c:v>34263</c:v>
                </c:pt>
                <c:pt idx="143">
                  <c:v>45751</c:v>
                </c:pt>
                <c:pt idx="144">
                  <c:v>23750</c:v>
                </c:pt>
                <c:pt idx="145">
                  <c:v>28393</c:v>
                </c:pt>
                <c:pt idx="146">
                  <c:v>37732</c:v>
                </c:pt>
                <c:pt idx="147">
                  <c:v>72576</c:v>
                </c:pt>
                <c:pt idx="148">
                  <c:v>34139</c:v>
                </c:pt>
                <c:pt idx="149">
                  <c:v>66828</c:v>
                </c:pt>
                <c:pt idx="150">
                  <c:v>39285</c:v>
                </c:pt>
                <c:pt idx="151">
                  <c:v>38678</c:v>
                </c:pt>
                <c:pt idx="152">
                  <c:v>36022</c:v>
                </c:pt>
                <c:pt idx="153">
                  <c:v>34612</c:v>
                </c:pt>
                <c:pt idx="154">
                  <c:v>40576</c:v>
                </c:pt>
                <c:pt idx="155">
                  <c:v>30691</c:v>
                </c:pt>
                <c:pt idx="156">
                  <c:v>30330</c:v>
                </c:pt>
                <c:pt idx="157">
                  <c:v>63265</c:v>
                </c:pt>
                <c:pt idx="158">
                  <c:v>37804</c:v>
                </c:pt>
                <c:pt idx="159">
                  <c:v>38678</c:v>
                </c:pt>
                <c:pt idx="160">
                  <c:v>32552</c:v>
                </c:pt>
                <c:pt idx="161">
                  <c:v>42554</c:v>
                </c:pt>
                <c:pt idx="162">
                  <c:v>41997</c:v>
                </c:pt>
                <c:pt idx="163">
                  <c:v>31293</c:v>
                </c:pt>
                <c:pt idx="164">
                  <c:v>31151</c:v>
                </c:pt>
                <c:pt idx="165">
                  <c:v>64309</c:v>
                </c:pt>
                <c:pt idx="166">
                  <c:v>32299</c:v>
                </c:pt>
                <c:pt idx="167">
                  <c:v>34229</c:v>
                </c:pt>
                <c:pt idx="168">
                  <c:v>32122</c:v>
                </c:pt>
                <c:pt idx="169">
                  <c:v>63648</c:v>
                </c:pt>
                <c:pt idx="170">
                  <c:v>70887</c:v>
                </c:pt>
                <c:pt idx="171">
                  <c:v>40743</c:v>
                </c:pt>
                <c:pt idx="172">
                  <c:v>53637</c:v>
                </c:pt>
                <c:pt idx="173">
                  <c:v>37745</c:v>
                </c:pt>
                <c:pt idx="174">
                  <c:v>35031</c:v>
                </c:pt>
                <c:pt idx="175">
                  <c:v>38000</c:v>
                </c:pt>
                <c:pt idx="176">
                  <c:v>20541</c:v>
                </c:pt>
                <c:pt idx="177">
                  <c:v>33083</c:v>
                </c:pt>
                <c:pt idx="178">
                  <c:v>35327</c:v>
                </c:pt>
                <c:pt idx="179">
                  <c:v>58946</c:v>
                </c:pt>
                <c:pt idx="180">
                  <c:v>32964</c:v>
                </c:pt>
                <c:pt idx="181">
                  <c:v>32580</c:v>
                </c:pt>
                <c:pt idx="182">
                  <c:v>27197</c:v>
                </c:pt>
                <c:pt idx="183">
                  <c:v>38733</c:v>
                </c:pt>
                <c:pt idx="184">
                  <c:v>37049</c:v>
                </c:pt>
                <c:pt idx="185">
                  <c:v>42475</c:v>
                </c:pt>
                <c:pt idx="186">
                  <c:v>19501</c:v>
                </c:pt>
                <c:pt idx="187">
                  <c:v>42905</c:v>
                </c:pt>
                <c:pt idx="188">
                  <c:v>52917</c:v>
                </c:pt>
                <c:pt idx="189">
                  <c:v>58783</c:v>
                </c:pt>
                <c:pt idx="190">
                  <c:v>35372</c:v>
                </c:pt>
                <c:pt idx="191">
                  <c:v>54229</c:v>
                </c:pt>
                <c:pt idx="192">
                  <c:v>54989</c:v>
                </c:pt>
                <c:pt idx="193">
                  <c:v>33097</c:v>
                </c:pt>
                <c:pt idx="194">
                  <c:v>72214</c:v>
                </c:pt>
                <c:pt idx="195">
                  <c:v>48603</c:v>
                </c:pt>
                <c:pt idx="196">
                  <c:v>31212</c:v>
                </c:pt>
                <c:pt idx="197">
                  <c:v>37066</c:v>
                </c:pt>
                <c:pt idx="198">
                  <c:v>61518</c:v>
                </c:pt>
                <c:pt idx="199">
                  <c:v>51012</c:v>
                </c:pt>
                <c:pt idx="200">
                  <c:v>44620</c:v>
                </c:pt>
                <c:pt idx="201">
                  <c:v>46729</c:v>
                </c:pt>
                <c:pt idx="202">
                  <c:v>42197</c:v>
                </c:pt>
                <c:pt idx="203">
                  <c:v>34177</c:v>
                </c:pt>
                <c:pt idx="204">
                  <c:v>36897</c:v>
                </c:pt>
                <c:pt idx="205">
                  <c:v>70187</c:v>
                </c:pt>
                <c:pt idx="206">
                  <c:v>41286</c:v>
                </c:pt>
                <c:pt idx="207">
                  <c:v>56590</c:v>
                </c:pt>
                <c:pt idx="208">
                  <c:v>50125</c:v>
                </c:pt>
                <c:pt idx="209">
                  <c:v>84963</c:v>
                </c:pt>
                <c:pt idx="210">
                  <c:v>45813</c:v>
                </c:pt>
                <c:pt idx="211">
                  <c:v>32714</c:v>
                </c:pt>
                <c:pt idx="212">
                  <c:v>102964</c:v>
                </c:pt>
                <c:pt idx="213">
                  <c:v>51092</c:v>
                </c:pt>
                <c:pt idx="214">
                  <c:v>38488</c:v>
                </c:pt>
                <c:pt idx="215">
                  <c:v>34536</c:v>
                </c:pt>
                <c:pt idx="216">
                  <c:v>55817</c:v>
                </c:pt>
                <c:pt idx="217">
                  <c:v>33070</c:v>
                </c:pt>
                <c:pt idx="218">
                  <c:v>56239</c:v>
                </c:pt>
                <c:pt idx="219">
                  <c:v>51223</c:v>
                </c:pt>
                <c:pt idx="220">
                  <c:v>39251</c:v>
                </c:pt>
                <c:pt idx="221">
                  <c:v>81544</c:v>
                </c:pt>
                <c:pt idx="222">
                  <c:v>38103</c:v>
                </c:pt>
                <c:pt idx="223">
                  <c:v>35155</c:v>
                </c:pt>
                <c:pt idx="224">
                  <c:v>37170</c:v>
                </c:pt>
                <c:pt idx="225">
                  <c:v>35325</c:v>
                </c:pt>
                <c:pt idx="226">
                  <c:v>43444</c:v>
                </c:pt>
                <c:pt idx="227">
                  <c:v>35450</c:v>
                </c:pt>
                <c:pt idx="228">
                  <c:v>93623</c:v>
                </c:pt>
                <c:pt idx="229">
                  <c:v>47681</c:v>
                </c:pt>
                <c:pt idx="230">
                  <c:v>32630</c:v>
                </c:pt>
                <c:pt idx="231">
                  <c:v>36652</c:v>
                </c:pt>
                <c:pt idx="232">
                  <c:v>63985</c:v>
                </c:pt>
                <c:pt idx="233">
                  <c:v>54173</c:v>
                </c:pt>
                <c:pt idx="234">
                  <c:v>71077</c:v>
                </c:pt>
                <c:pt idx="235">
                  <c:v>35578</c:v>
                </c:pt>
                <c:pt idx="236">
                  <c:v>71068</c:v>
                </c:pt>
                <c:pt idx="237">
                  <c:v>27647</c:v>
                </c:pt>
                <c:pt idx="238">
                  <c:v>96310</c:v>
                </c:pt>
                <c:pt idx="239">
                  <c:v>28993</c:v>
                </c:pt>
                <c:pt idx="240">
                  <c:v>80185</c:v>
                </c:pt>
                <c:pt idx="241">
                  <c:v>42980</c:v>
                </c:pt>
                <c:pt idx="242">
                  <c:v>49570</c:v>
                </c:pt>
                <c:pt idx="243">
                  <c:v>46140</c:v>
                </c:pt>
                <c:pt idx="244">
                  <c:v>53631</c:v>
                </c:pt>
                <c:pt idx="245">
                  <c:v>41627</c:v>
                </c:pt>
                <c:pt idx="246">
                  <c:v>38056</c:v>
                </c:pt>
                <c:pt idx="247">
                  <c:v>36444</c:v>
                </c:pt>
                <c:pt idx="248">
                  <c:v>35833</c:v>
                </c:pt>
                <c:pt idx="249">
                  <c:v>38229</c:v>
                </c:pt>
                <c:pt idx="250">
                  <c:v>34044</c:v>
                </c:pt>
                <c:pt idx="251">
                  <c:v>43125</c:v>
                </c:pt>
                <c:pt idx="252">
                  <c:v>39751</c:v>
                </c:pt>
                <c:pt idx="253">
                  <c:v>36791</c:v>
                </c:pt>
                <c:pt idx="254">
                  <c:v>36579</c:v>
                </c:pt>
                <c:pt idx="255">
                  <c:v>35000</c:v>
                </c:pt>
                <c:pt idx="256">
                  <c:v>41703</c:v>
                </c:pt>
                <c:pt idx="257">
                  <c:v>53274</c:v>
                </c:pt>
                <c:pt idx="258">
                  <c:v>43524</c:v>
                </c:pt>
                <c:pt idx="259">
                  <c:v>36899</c:v>
                </c:pt>
                <c:pt idx="260">
                  <c:v>67256</c:v>
                </c:pt>
                <c:pt idx="261">
                  <c:v>39349</c:v>
                </c:pt>
                <c:pt idx="262">
                  <c:v>43809</c:v>
                </c:pt>
                <c:pt idx="263">
                  <c:v>32105</c:v>
                </c:pt>
                <c:pt idx="264">
                  <c:v>40140</c:v>
                </c:pt>
                <c:pt idx="265">
                  <c:v>73948</c:v>
                </c:pt>
                <c:pt idx="266">
                  <c:v>49477</c:v>
                </c:pt>
                <c:pt idx="267">
                  <c:v>93257</c:v>
                </c:pt>
                <c:pt idx="268">
                  <c:v>62670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B-4D21-BDFE-3B19070F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60832"/>
        <c:axId val="414444192"/>
      </c:barChart>
      <c:lineChart>
        <c:grouping val="standard"/>
        <c:varyColors val="0"/>
        <c:ser>
          <c:idx val="1"/>
          <c:order val="1"/>
          <c:tx>
            <c:strRef>
              <c:f>Table1!$O$1</c:f>
              <c:strCache>
                <c:ptCount val="1"/>
                <c:pt idx="0">
                  <c:v> Tax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Table1!$O$2:$O$270</c:f>
              <c:numCache>
                <c:formatCode>_-[$$-409]* #,##0.00_ ;_-[$$-409]* \-#,##0.00\ ;_-[$$-409]* "-"??_ ;_-@_ </c:formatCode>
                <c:ptCount val="269"/>
                <c:pt idx="0">
                  <c:v>270</c:v>
                </c:pt>
                <c:pt idx="1">
                  <c:v>478</c:v>
                </c:pt>
                <c:pt idx="2">
                  <c:v>1654</c:v>
                </c:pt>
                <c:pt idx="3">
                  <c:v>3575</c:v>
                </c:pt>
                <c:pt idx="4">
                  <c:v>1872</c:v>
                </c:pt>
                <c:pt idx="5">
                  <c:v>2455</c:v>
                </c:pt>
                <c:pt idx="6">
                  <c:v>7157</c:v>
                </c:pt>
                <c:pt idx="7">
                  <c:v>2576</c:v>
                </c:pt>
                <c:pt idx="8">
                  <c:v>1931</c:v>
                </c:pt>
                <c:pt idx="9">
                  <c:v>863</c:v>
                </c:pt>
                <c:pt idx="10">
                  <c:v>3088</c:v>
                </c:pt>
                <c:pt idx="11">
                  <c:v>920</c:v>
                </c:pt>
                <c:pt idx="12">
                  <c:v>1933</c:v>
                </c:pt>
                <c:pt idx="13">
                  <c:v>2599</c:v>
                </c:pt>
                <c:pt idx="14">
                  <c:v>1526</c:v>
                </c:pt>
                <c:pt idx="15">
                  <c:v>4743</c:v>
                </c:pt>
                <c:pt idx="16">
                  <c:v>6746</c:v>
                </c:pt>
                <c:pt idx="17">
                  <c:v>1443</c:v>
                </c:pt>
                <c:pt idx="18">
                  <c:v>10178</c:v>
                </c:pt>
                <c:pt idx="19">
                  <c:v>2539</c:v>
                </c:pt>
                <c:pt idx="20">
                  <c:v>4617</c:v>
                </c:pt>
                <c:pt idx="21">
                  <c:v>1710</c:v>
                </c:pt>
                <c:pt idx="22">
                  <c:v>869</c:v>
                </c:pt>
                <c:pt idx="23">
                  <c:v>1360</c:v>
                </c:pt>
                <c:pt idx="24">
                  <c:v>594</c:v>
                </c:pt>
                <c:pt idx="25">
                  <c:v>8464</c:v>
                </c:pt>
                <c:pt idx="26">
                  <c:v>910</c:v>
                </c:pt>
                <c:pt idx="27">
                  <c:v>3884</c:v>
                </c:pt>
                <c:pt idx="28">
                  <c:v>8886</c:v>
                </c:pt>
                <c:pt idx="29">
                  <c:v>2928</c:v>
                </c:pt>
                <c:pt idx="30">
                  <c:v>2280</c:v>
                </c:pt>
                <c:pt idx="31">
                  <c:v>2478</c:v>
                </c:pt>
                <c:pt idx="32">
                  <c:v>6594</c:v>
                </c:pt>
                <c:pt idx="33">
                  <c:v>2603</c:v>
                </c:pt>
                <c:pt idx="34">
                  <c:v>1793</c:v>
                </c:pt>
                <c:pt idx="35">
                  <c:v>2431</c:v>
                </c:pt>
                <c:pt idx="36">
                  <c:v>1262</c:v>
                </c:pt>
                <c:pt idx="37">
                  <c:v>18270</c:v>
                </c:pt>
                <c:pt idx="38">
                  <c:v>2262</c:v>
                </c:pt>
                <c:pt idx="39">
                  <c:v>2626</c:v>
                </c:pt>
                <c:pt idx="40">
                  <c:v>1552</c:v>
                </c:pt>
                <c:pt idx="41">
                  <c:v>2040</c:v>
                </c:pt>
                <c:pt idx="42">
                  <c:v>2701</c:v>
                </c:pt>
                <c:pt idx="43">
                  <c:v>3360</c:v>
                </c:pt>
                <c:pt idx="44">
                  <c:v>2722</c:v>
                </c:pt>
                <c:pt idx="45">
                  <c:v>2789</c:v>
                </c:pt>
                <c:pt idx="46">
                  <c:v>571</c:v>
                </c:pt>
                <c:pt idx="47">
                  <c:v>4010</c:v>
                </c:pt>
                <c:pt idx="48">
                  <c:v>17223</c:v>
                </c:pt>
                <c:pt idx="49">
                  <c:v>1150</c:v>
                </c:pt>
                <c:pt idx="50">
                  <c:v>1485</c:v>
                </c:pt>
                <c:pt idx="51">
                  <c:v>620</c:v>
                </c:pt>
                <c:pt idx="52">
                  <c:v>3000</c:v>
                </c:pt>
                <c:pt idx="53">
                  <c:v>1976</c:v>
                </c:pt>
                <c:pt idx="54">
                  <c:v>1980</c:v>
                </c:pt>
                <c:pt idx="55">
                  <c:v>692</c:v>
                </c:pt>
                <c:pt idx="56">
                  <c:v>4369</c:v>
                </c:pt>
                <c:pt idx="57">
                  <c:v>2413</c:v>
                </c:pt>
                <c:pt idx="58">
                  <c:v>2112</c:v>
                </c:pt>
                <c:pt idx="59">
                  <c:v>4210</c:v>
                </c:pt>
                <c:pt idx="60">
                  <c:v>1699</c:v>
                </c:pt>
                <c:pt idx="61">
                  <c:v>1280</c:v>
                </c:pt>
                <c:pt idx="62">
                  <c:v>1832</c:v>
                </c:pt>
                <c:pt idx="63">
                  <c:v>2766</c:v>
                </c:pt>
                <c:pt idx="64">
                  <c:v>2564</c:v>
                </c:pt>
                <c:pt idx="65">
                  <c:v>2169</c:v>
                </c:pt>
                <c:pt idx="66">
                  <c:v>2391</c:v>
                </c:pt>
                <c:pt idx="67">
                  <c:v>2479</c:v>
                </c:pt>
                <c:pt idx="68">
                  <c:v>1700</c:v>
                </c:pt>
                <c:pt idx="69">
                  <c:v>2651</c:v>
                </c:pt>
                <c:pt idx="70">
                  <c:v>3929</c:v>
                </c:pt>
                <c:pt idx="71">
                  <c:v>2233</c:v>
                </c:pt>
                <c:pt idx="72">
                  <c:v>2566</c:v>
                </c:pt>
                <c:pt idx="73">
                  <c:v>2209</c:v>
                </c:pt>
                <c:pt idx="74">
                  <c:v>3001</c:v>
                </c:pt>
                <c:pt idx="75">
                  <c:v>5310</c:v>
                </c:pt>
                <c:pt idx="76">
                  <c:v>613</c:v>
                </c:pt>
                <c:pt idx="77">
                  <c:v>1665</c:v>
                </c:pt>
                <c:pt idx="78">
                  <c:v>1263</c:v>
                </c:pt>
                <c:pt idx="79">
                  <c:v>1556</c:v>
                </c:pt>
                <c:pt idx="80">
                  <c:v>1870</c:v>
                </c:pt>
                <c:pt idx="81">
                  <c:v>1876</c:v>
                </c:pt>
                <c:pt idx="82">
                  <c:v>1747</c:v>
                </c:pt>
                <c:pt idx="83">
                  <c:v>3557</c:v>
                </c:pt>
                <c:pt idx="84">
                  <c:v>1214</c:v>
                </c:pt>
                <c:pt idx="85">
                  <c:v>3530</c:v>
                </c:pt>
                <c:pt idx="86">
                  <c:v>2803</c:v>
                </c:pt>
                <c:pt idx="87">
                  <c:v>2289</c:v>
                </c:pt>
                <c:pt idx="88">
                  <c:v>1030</c:v>
                </c:pt>
                <c:pt idx="89">
                  <c:v>1200</c:v>
                </c:pt>
                <c:pt idx="90">
                  <c:v>10734</c:v>
                </c:pt>
                <c:pt idx="91">
                  <c:v>2282</c:v>
                </c:pt>
                <c:pt idx="92">
                  <c:v>9403</c:v>
                </c:pt>
                <c:pt idx="93">
                  <c:v>1099</c:v>
                </c:pt>
                <c:pt idx="94">
                  <c:v>2231</c:v>
                </c:pt>
                <c:pt idx="95">
                  <c:v>4453</c:v>
                </c:pt>
                <c:pt idx="96">
                  <c:v>1835</c:v>
                </c:pt>
                <c:pt idx="97">
                  <c:v>1454</c:v>
                </c:pt>
                <c:pt idx="98">
                  <c:v>2129</c:v>
                </c:pt>
                <c:pt idx="99">
                  <c:v>1988</c:v>
                </c:pt>
                <c:pt idx="100">
                  <c:v>2202</c:v>
                </c:pt>
                <c:pt idx="101">
                  <c:v>1137</c:v>
                </c:pt>
                <c:pt idx="102">
                  <c:v>6782</c:v>
                </c:pt>
                <c:pt idx="103">
                  <c:v>2360</c:v>
                </c:pt>
                <c:pt idx="104">
                  <c:v>5996</c:v>
                </c:pt>
                <c:pt idx="105">
                  <c:v>4208</c:v>
                </c:pt>
                <c:pt idx="106">
                  <c:v>2075</c:v>
                </c:pt>
                <c:pt idx="107">
                  <c:v>7678</c:v>
                </c:pt>
                <c:pt idx="108">
                  <c:v>1934</c:v>
                </c:pt>
                <c:pt idx="109">
                  <c:v>4081</c:v>
                </c:pt>
                <c:pt idx="110">
                  <c:v>3774</c:v>
                </c:pt>
                <c:pt idx="111">
                  <c:v>954</c:v>
                </c:pt>
                <c:pt idx="112">
                  <c:v>4358</c:v>
                </c:pt>
                <c:pt idx="113">
                  <c:v>1350</c:v>
                </c:pt>
                <c:pt idx="114">
                  <c:v>2578</c:v>
                </c:pt>
                <c:pt idx="115">
                  <c:v>2050</c:v>
                </c:pt>
                <c:pt idx="116">
                  <c:v>1704</c:v>
                </c:pt>
                <c:pt idx="117">
                  <c:v>2745</c:v>
                </c:pt>
                <c:pt idx="118">
                  <c:v>3360</c:v>
                </c:pt>
                <c:pt idx="119">
                  <c:v>2306</c:v>
                </c:pt>
                <c:pt idx="120">
                  <c:v>1377</c:v>
                </c:pt>
                <c:pt idx="121">
                  <c:v>2333</c:v>
                </c:pt>
                <c:pt idx="122">
                  <c:v>1549</c:v>
                </c:pt>
                <c:pt idx="123">
                  <c:v>1224</c:v>
                </c:pt>
                <c:pt idx="124">
                  <c:v>3136</c:v>
                </c:pt>
                <c:pt idx="125">
                  <c:v>2022</c:v>
                </c:pt>
                <c:pt idx="126">
                  <c:v>2152</c:v>
                </c:pt>
                <c:pt idx="127">
                  <c:v>865</c:v>
                </c:pt>
                <c:pt idx="128">
                  <c:v>1585</c:v>
                </c:pt>
                <c:pt idx="129">
                  <c:v>5677</c:v>
                </c:pt>
                <c:pt idx="130">
                  <c:v>1577</c:v>
                </c:pt>
                <c:pt idx="131">
                  <c:v>2393</c:v>
                </c:pt>
                <c:pt idx="132">
                  <c:v>5884</c:v>
                </c:pt>
                <c:pt idx="133">
                  <c:v>2583</c:v>
                </c:pt>
                <c:pt idx="134">
                  <c:v>2063</c:v>
                </c:pt>
                <c:pt idx="135">
                  <c:v>4235</c:v>
                </c:pt>
                <c:pt idx="136">
                  <c:v>1837</c:v>
                </c:pt>
                <c:pt idx="137">
                  <c:v>2093</c:v>
                </c:pt>
                <c:pt idx="138">
                  <c:v>2382</c:v>
                </c:pt>
                <c:pt idx="139">
                  <c:v>3744</c:v>
                </c:pt>
                <c:pt idx="140">
                  <c:v>2337</c:v>
                </c:pt>
                <c:pt idx="141">
                  <c:v>426</c:v>
                </c:pt>
                <c:pt idx="142">
                  <c:v>2352</c:v>
                </c:pt>
                <c:pt idx="143">
                  <c:v>1183</c:v>
                </c:pt>
                <c:pt idx="144">
                  <c:v>3287</c:v>
                </c:pt>
                <c:pt idx="145">
                  <c:v>3099</c:v>
                </c:pt>
                <c:pt idx="146">
                  <c:v>3753</c:v>
                </c:pt>
                <c:pt idx="147">
                  <c:v>8046</c:v>
                </c:pt>
                <c:pt idx="148">
                  <c:v>3029</c:v>
                </c:pt>
                <c:pt idx="149">
                  <c:v>1238</c:v>
                </c:pt>
                <c:pt idx="150">
                  <c:v>1922</c:v>
                </c:pt>
                <c:pt idx="151">
                  <c:v>2741</c:v>
                </c:pt>
                <c:pt idx="152">
                  <c:v>3041</c:v>
                </c:pt>
                <c:pt idx="153">
                  <c:v>1846</c:v>
                </c:pt>
                <c:pt idx="154">
                  <c:v>2536</c:v>
                </c:pt>
                <c:pt idx="155">
                  <c:v>1775</c:v>
                </c:pt>
                <c:pt idx="156">
                  <c:v>2351</c:v>
                </c:pt>
                <c:pt idx="157">
                  <c:v>942</c:v>
                </c:pt>
                <c:pt idx="158">
                  <c:v>2149</c:v>
                </c:pt>
                <c:pt idx="159">
                  <c:v>3995</c:v>
                </c:pt>
                <c:pt idx="160">
                  <c:v>2465</c:v>
                </c:pt>
                <c:pt idx="161">
                  <c:v>2009</c:v>
                </c:pt>
                <c:pt idx="162">
                  <c:v>3220</c:v>
                </c:pt>
                <c:pt idx="163">
                  <c:v>2373</c:v>
                </c:pt>
                <c:pt idx="164">
                  <c:v>4231</c:v>
                </c:pt>
                <c:pt idx="165">
                  <c:v>514</c:v>
                </c:pt>
                <c:pt idx="166">
                  <c:v>2084</c:v>
                </c:pt>
                <c:pt idx="167">
                  <c:v>3163</c:v>
                </c:pt>
                <c:pt idx="168">
                  <c:v>2918</c:v>
                </c:pt>
                <c:pt idx="169">
                  <c:v>2525</c:v>
                </c:pt>
                <c:pt idx="170">
                  <c:v>5665</c:v>
                </c:pt>
                <c:pt idx="171">
                  <c:v>1111</c:v>
                </c:pt>
                <c:pt idx="172">
                  <c:v>803</c:v>
                </c:pt>
                <c:pt idx="173">
                  <c:v>1399</c:v>
                </c:pt>
                <c:pt idx="174">
                  <c:v>2501</c:v>
                </c:pt>
                <c:pt idx="175">
                  <c:v>3517</c:v>
                </c:pt>
                <c:pt idx="176">
                  <c:v>2413</c:v>
                </c:pt>
                <c:pt idx="177">
                  <c:v>2407</c:v>
                </c:pt>
                <c:pt idx="178">
                  <c:v>4517</c:v>
                </c:pt>
                <c:pt idx="179">
                  <c:v>1016</c:v>
                </c:pt>
                <c:pt idx="180">
                  <c:v>2973</c:v>
                </c:pt>
                <c:pt idx="181">
                  <c:v>3772</c:v>
                </c:pt>
                <c:pt idx="182">
                  <c:v>2543</c:v>
                </c:pt>
                <c:pt idx="183">
                  <c:v>1804</c:v>
                </c:pt>
                <c:pt idx="184">
                  <c:v>2363</c:v>
                </c:pt>
                <c:pt idx="185">
                  <c:v>1586</c:v>
                </c:pt>
                <c:pt idx="186">
                  <c:v>2420</c:v>
                </c:pt>
                <c:pt idx="187">
                  <c:v>2785</c:v>
                </c:pt>
                <c:pt idx="188">
                  <c:v>13603</c:v>
                </c:pt>
                <c:pt idx="189">
                  <c:v>1121</c:v>
                </c:pt>
                <c:pt idx="190">
                  <c:v>2437</c:v>
                </c:pt>
                <c:pt idx="191">
                  <c:v>365</c:v>
                </c:pt>
                <c:pt idx="192">
                  <c:v>1553</c:v>
                </c:pt>
                <c:pt idx="193">
                  <c:v>2443</c:v>
                </c:pt>
                <c:pt idx="194">
                  <c:v>3789</c:v>
                </c:pt>
                <c:pt idx="195">
                  <c:v>6199</c:v>
                </c:pt>
                <c:pt idx="196">
                  <c:v>2971</c:v>
                </c:pt>
                <c:pt idx="197">
                  <c:v>4108</c:v>
                </c:pt>
                <c:pt idx="198">
                  <c:v>2684</c:v>
                </c:pt>
                <c:pt idx="199">
                  <c:v>2526</c:v>
                </c:pt>
                <c:pt idx="200">
                  <c:v>1209</c:v>
                </c:pt>
                <c:pt idx="201">
                  <c:v>2066</c:v>
                </c:pt>
                <c:pt idx="202">
                  <c:v>1183</c:v>
                </c:pt>
                <c:pt idx="203">
                  <c:v>2949</c:v>
                </c:pt>
                <c:pt idx="204">
                  <c:v>2308</c:v>
                </c:pt>
                <c:pt idx="205">
                  <c:v>1477</c:v>
                </c:pt>
                <c:pt idx="206">
                  <c:v>1835</c:v>
                </c:pt>
                <c:pt idx="207">
                  <c:v>3065</c:v>
                </c:pt>
                <c:pt idx="208">
                  <c:v>718</c:v>
                </c:pt>
                <c:pt idx="209">
                  <c:v>4050</c:v>
                </c:pt>
                <c:pt idx="210">
                  <c:v>3141</c:v>
                </c:pt>
                <c:pt idx="211">
                  <c:v>2373</c:v>
                </c:pt>
                <c:pt idx="212">
                  <c:v>1796</c:v>
                </c:pt>
                <c:pt idx="213">
                  <c:v>2278</c:v>
                </c:pt>
                <c:pt idx="214">
                  <c:v>1064</c:v>
                </c:pt>
                <c:pt idx="215">
                  <c:v>4215</c:v>
                </c:pt>
                <c:pt idx="216">
                  <c:v>1634</c:v>
                </c:pt>
                <c:pt idx="217">
                  <c:v>2520</c:v>
                </c:pt>
                <c:pt idx="218">
                  <c:v>1291</c:v>
                </c:pt>
                <c:pt idx="219">
                  <c:v>1885</c:v>
                </c:pt>
                <c:pt idx="220">
                  <c:v>1797</c:v>
                </c:pt>
                <c:pt idx="221">
                  <c:v>6321</c:v>
                </c:pt>
                <c:pt idx="222">
                  <c:v>3272</c:v>
                </c:pt>
                <c:pt idx="223">
                  <c:v>1837</c:v>
                </c:pt>
                <c:pt idx="224">
                  <c:v>1702</c:v>
                </c:pt>
                <c:pt idx="225">
                  <c:v>2421</c:v>
                </c:pt>
                <c:pt idx="226">
                  <c:v>1068</c:v>
                </c:pt>
                <c:pt idx="227">
                  <c:v>2018</c:v>
                </c:pt>
                <c:pt idx="228">
                  <c:v>1412</c:v>
                </c:pt>
                <c:pt idx="229">
                  <c:v>4294</c:v>
                </c:pt>
                <c:pt idx="230">
                  <c:v>2526</c:v>
                </c:pt>
                <c:pt idx="231">
                  <c:v>4979</c:v>
                </c:pt>
                <c:pt idx="232">
                  <c:v>1293</c:v>
                </c:pt>
                <c:pt idx="233">
                  <c:v>1651</c:v>
                </c:pt>
                <c:pt idx="234">
                  <c:v>2019</c:v>
                </c:pt>
                <c:pt idx="235">
                  <c:v>2034</c:v>
                </c:pt>
                <c:pt idx="236">
                  <c:v>1964</c:v>
                </c:pt>
                <c:pt idx="237">
                  <c:v>2257</c:v>
                </c:pt>
                <c:pt idx="238">
                  <c:v>783</c:v>
                </c:pt>
                <c:pt idx="239">
                  <c:v>2970</c:v>
                </c:pt>
                <c:pt idx="240">
                  <c:v>827</c:v>
                </c:pt>
                <c:pt idx="241">
                  <c:v>1757</c:v>
                </c:pt>
                <c:pt idx="242">
                  <c:v>1409</c:v>
                </c:pt>
                <c:pt idx="243">
                  <c:v>890</c:v>
                </c:pt>
                <c:pt idx="244">
                  <c:v>1815</c:v>
                </c:pt>
                <c:pt idx="245">
                  <c:v>2025</c:v>
                </c:pt>
                <c:pt idx="246">
                  <c:v>3883</c:v>
                </c:pt>
                <c:pt idx="247">
                  <c:v>1673</c:v>
                </c:pt>
                <c:pt idx="248">
                  <c:v>3076</c:v>
                </c:pt>
                <c:pt idx="249">
                  <c:v>1809</c:v>
                </c:pt>
                <c:pt idx="250">
                  <c:v>3141</c:v>
                </c:pt>
                <c:pt idx="251">
                  <c:v>1602</c:v>
                </c:pt>
                <c:pt idx="252">
                  <c:v>1776</c:v>
                </c:pt>
                <c:pt idx="253">
                  <c:v>5397</c:v>
                </c:pt>
                <c:pt idx="254">
                  <c:v>3298</c:v>
                </c:pt>
                <c:pt idx="255">
                  <c:v>5776</c:v>
                </c:pt>
                <c:pt idx="256">
                  <c:v>925</c:v>
                </c:pt>
                <c:pt idx="257">
                  <c:v>946</c:v>
                </c:pt>
                <c:pt idx="258">
                  <c:v>1412</c:v>
                </c:pt>
                <c:pt idx="259">
                  <c:v>6334</c:v>
                </c:pt>
                <c:pt idx="260">
                  <c:v>1534</c:v>
                </c:pt>
                <c:pt idx="261">
                  <c:v>4204</c:v>
                </c:pt>
                <c:pt idx="262">
                  <c:v>999</c:v>
                </c:pt>
                <c:pt idx="263">
                  <c:v>2438</c:v>
                </c:pt>
                <c:pt idx="264">
                  <c:v>2637</c:v>
                </c:pt>
                <c:pt idx="265">
                  <c:v>1220</c:v>
                </c:pt>
                <c:pt idx="266">
                  <c:v>1077</c:v>
                </c:pt>
                <c:pt idx="267">
                  <c:v>2610</c:v>
                </c:pt>
                <c:pt idx="268">
                  <c:v>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D21-BDFE-3B19070F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14624"/>
        <c:axId val="416522944"/>
      </c:lineChart>
      <c:catAx>
        <c:axId val="41446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4192"/>
        <c:crosses val="autoZero"/>
        <c:auto val="1"/>
        <c:lblAlgn val="ctr"/>
        <c:lblOffset val="100"/>
        <c:noMultiLvlLbl val="0"/>
      </c:catAx>
      <c:valAx>
        <c:axId val="414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0832"/>
        <c:crosses val="autoZero"/>
        <c:crossBetween val="between"/>
      </c:valAx>
      <c:valAx>
        <c:axId val="41652294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4624"/>
        <c:crosses val="max"/>
        <c:crossBetween val="between"/>
      </c:valAx>
      <c:catAx>
        <c:axId val="41651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165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TotalPop</a:t>
            </a:r>
            <a:r>
              <a:rPr lang="en-GB" baseline="0"/>
              <a:t> and MenPop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Table1!$H$1</c:f>
              <c:strCache>
                <c:ptCount val="1"/>
                <c:pt idx="0">
                  <c:v>TotalPop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Table1!$H$2:$H$270</c:f>
              <c:numCache>
                <c:formatCode>General</c:formatCode>
                <c:ptCount val="269"/>
                <c:pt idx="0">
                  <c:v>153187</c:v>
                </c:pt>
                <c:pt idx="1">
                  <c:v>1465832</c:v>
                </c:pt>
                <c:pt idx="2">
                  <c:v>72124</c:v>
                </c:pt>
                <c:pt idx="3">
                  <c:v>2298032</c:v>
                </c:pt>
                <c:pt idx="4">
                  <c:v>17776</c:v>
                </c:pt>
                <c:pt idx="5">
                  <c:v>22648</c:v>
                </c:pt>
                <c:pt idx="6">
                  <c:v>32531</c:v>
                </c:pt>
                <c:pt idx="7">
                  <c:v>30387</c:v>
                </c:pt>
                <c:pt idx="8">
                  <c:v>471206</c:v>
                </c:pt>
                <c:pt idx="9">
                  <c:v>52860</c:v>
                </c:pt>
                <c:pt idx="10">
                  <c:v>13537</c:v>
                </c:pt>
                <c:pt idx="11">
                  <c:v>54079</c:v>
                </c:pt>
                <c:pt idx="12">
                  <c:v>43652</c:v>
                </c:pt>
                <c:pt idx="13">
                  <c:v>9023</c:v>
                </c:pt>
                <c:pt idx="14">
                  <c:v>49866</c:v>
                </c:pt>
                <c:pt idx="15">
                  <c:v>299107</c:v>
                </c:pt>
                <c:pt idx="16">
                  <c:v>8052</c:v>
                </c:pt>
                <c:pt idx="17">
                  <c:v>20306</c:v>
                </c:pt>
                <c:pt idx="19">
                  <c:v>3116069</c:v>
                </c:pt>
                <c:pt idx="20">
                  <c:v>20391</c:v>
                </c:pt>
                <c:pt idx="21">
                  <c:v>43819</c:v>
                </c:pt>
                <c:pt idx="22">
                  <c:v>46809</c:v>
                </c:pt>
                <c:pt idx="23">
                  <c:v>80763</c:v>
                </c:pt>
                <c:pt idx="24">
                  <c:v>57557</c:v>
                </c:pt>
                <c:pt idx="25">
                  <c:v>43895</c:v>
                </c:pt>
                <c:pt idx="26">
                  <c:v>14133</c:v>
                </c:pt>
                <c:pt idx="27">
                  <c:v>8249</c:v>
                </c:pt>
                <c:pt idx="28">
                  <c:v>2060</c:v>
                </c:pt>
                <c:pt idx="29">
                  <c:v>19856</c:v>
                </c:pt>
                <c:pt idx="30">
                  <c:v>865736</c:v>
                </c:pt>
                <c:pt idx="31">
                  <c:v>20018</c:v>
                </c:pt>
                <c:pt idx="32">
                  <c:v>7029</c:v>
                </c:pt>
                <c:pt idx="33">
                  <c:v>13555</c:v>
                </c:pt>
                <c:pt idx="34">
                  <c:v>116648</c:v>
                </c:pt>
                <c:pt idx="35">
                  <c:v>22001</c:v>
                </c:pt>
                <c:pt idx="36">
                  <c:v>414251</c:v>
                </c:pt>
                <c:pt idx="37">
                  <c:v>2128</c:v>
                </c:pt>
                <c:pt idx="38">
                  <c:v>11235</c:v>
                </c:pt>
                <c:pt idx="39">
                  <c:v>649654</c:v>
                </c:pt>
                <c:pt idx="40">
                  <c:v>60699</c:v>
                </c:pt>
                <c:pt idx="41">
                  <c:v>238198</c:v>
                </c:pt>
                <c:pt idx="42">
                  <c:v>40633</c:v>
                </c:pt>
                <c:pt idx="43">
                  <c:v>7965</c:v>
                </c:pt>
                <c:pt idx="44">
                  <c:v>58302</c:v>
                </c:pt>
                <c:pt idx="45">
                  <c:v>10038388</c:v>
                </c:pt>
                <c:pt idx="46">
                  <c:v>3223096</c:v>
                </c:pt>
                <c:pt idx="47">
                  <c:v>24327</c:v>
                </c:pt>
                <c:pt idx="48">
                  <c:v>5644</c:v>
                </c:pt>
                <c:pt idx="49">
                  <c:v>202987</c:v>
                </c:pt>
                <c:pt idx="50">
                  <c:v>136701</c:v>
                </c:pt>
                <c:pt idx="51">
                  <c:v>389772</c:v>
                </c:pt>
                <c:pt idx="52">
                  <c:v>8793</c:v>
                </c:pt>
                <c:pt idx="53">
                  <c:v>16896</c:v>
                </c:pt>
                <c:pt idx="54">
                  <c:v>37935</c:v>
                </c:pt>
                <c:pt idx="55">
                  <c:v>28029</c:v>
                </c:pt>
                <c:pt idx="56">
                  <c:v>182093</c:v>
                </c:pt>
                <c:pt idx="57">
                  <c:v>42154</c:v>
                </c:pt>
                <c:pt idx="58">
                  <c:v>31634</c:v>
                </c:pt>
                <c:pt idx="59">
                  <c:v>14146</c:v>
                </c:pt>
                <c:pt idx="60">
                  <c:v>11087</c:v>
                </c:pt>
                <c:pt idx="61">
                  <c:v>65923</c:v>
                </c:pt>
                <c:pt idx="62">
                  <c:v>25930</c:v>
                </c:pt>
                <c:pt idx="63">
                  <c:v>21229</c:v>
                </c:pt>
                <c:pt idx="64">
                  <c:v>13373</c:v>
                </c:pt>
                <c:pt idx="65">
                  <c:v>3304</c:v>
                </c:pt>
                <c:pt idx="66">
                  <c:v>195121</c:v>
                </c:pt>
                <c:pt idx="67">
                  <c:v>119343</c:v>
                </c:pt>
                <c:pt idx="68">
                  <c:v>16997</c:v>
                </c:pt>
                <c:pt idx="69">
                  <c:v>150982</c:v>
                </c:pt>
                <c:pt idx="70">
                  <c:v>12379</c:v>
                </c:pt>
                <c:pt idx="71">
                  <c:v>43382</c:v>
                </c:pt>
                <c:pt idx="72">
                  <c:v>16458</c:v>
                </c:pt>
                <c:pt idx="73">
                  <c:v>103766</c:v>
                </c:pt>
                <c:pt idx="74">
                  <c:v>11027</c:v>
                </c:pt>
                <c:pt idx="75">
                  <c:v>20335</c:v>
                </c:pt>
                <c:pt idx="76">
                  <c:v>1131</c:v>
                </c:pt>
                <c:pt idx="77">
                  <c:v>13480</c:v>
                </c:pt>
                <c:pt idx="78">
                  <c:v>26932</c:v>
                </c:pt>
                <c:pt idx="79">
                  <c:v>18373</c:v>
                </c:pt>
                <c:pt idx="80">
                  <c:v>49765</c:v>
                </c:pt>
                <c:pt idx="81">
                  <c:v>53165</c:v>
                </c:pt>
                <c:pt idx="82">
                  <c:v>57076</c:v>
                </c:pt>
                <c:pt idx="83">
                  <c:v>13973</c:v>
                </c:pt>
                <c:pt idx="84">
                  <c:v>9184</c:v>
                </c:pt>
                <c:pt idx="85">
                  <c:v>306974</c:v>
                </c:pt>
                <c:pt idx="86">
                  <c:v>18309</c:v>
                </c:pt>
                <c:pt idx="87">
                  <c:v>200458</c:v>
                </c:pt>
                <c:pt idx="88">
                  <c:v>119786</c:v>
                </c:pt>
                <c:pt idx="89">
                  <c:v>64158</c:v>
                </c:pt>
                <c:pt idx="90">
                  <c:v>428441</c:v>
                </c:pt>
                <c:pt idx="91">
                  <c:v>17467</c:v>
                </c:pt>
                <c:pt idx="92">
                  <c:v>96178</c:v>
                </c:pt>
                <c:pt idx="93">
                  <c:v>708554</c:v>
                </c:pt>
                <c:pt idx="94">
                  <c:v>25070</c:v>
                </c:pt>
                <c:pt idx="95">
                  <c:v>3701</c:v>
                </c:pt>
                <c:pt idx="96">
                  <c:v>956749</c:v>
                </c:pt>
                <c:pt idx="97">
                  <c:v>17268</c:v>
                </c:pt>
                <c:pt idx="98">
                  <c:v>57221</c:v>
                </c:pt>
                <c:pt idx="99">
                  <c:v>9667</c:v>
                </c:pt>
                <c:pt idx="100">
                  <c:v>840833</c:v>
                </c:pt>
                <c:pt idx="101">
                  <c:v>748731</c:v>
                </c:pt>
                <c:pt idx="102">
                  <c:v>608310</c:v>
                </c:pt>
                <c:pt idx="103">
                  <c:v>5245</c:v>
                </c:pt>
                <c:pt idx="104">
                  <c:v>2387</c:v>
                </c:pt>
                <c:pt idx="105">
                  <c:v>222564</c:v>
                </c:pt>
                <c:pt idx="106">
                  <c:v>71068</c:v>
                </c:pt>
                <c:pt idx="107">
                  <c:v>6376</c:v>
                </c:pt>
                <c:pt idx="108">
                  <c:v>62830</c:v>
                </c:pt>
                <c:pt idx="109">
                  <c:v>454033</c:v>
                </c:pt>
                <c:pt idx="110">
                  <c:v>21396</c:v>
                </c:pt>
                <c:pt idx="111">
                  <c:v>207320</c:v>
                </c:pt>
                <c:pt idx="112">
                  <c:v>4018143</c:v>
                </c:pt>
                <c:pt idx="113">
                  <c:v>63152</c:v>
                </c:pt>
                <c:pt idx="114">
                  <c:v>22751</c:v>
                </c:pt>
                <c:pt idx="115">
                  <c:v>17029</c:v>
                </c:pt>
                <c:pt idx="116">
                  <c:v>44864</c:v>
                </c:pt>
                <c:pt idx="117">
                  <c:v>8943</c:v>
                </c:pt>
                <c:pt idx="118">
                  <c:v>228138</c:v>
                </c:pt>
                <c:pt idx="119">
                  <c:v>73548</c:v>
                </c:pt>
                <c:pt idx="120">
                  <c:v>129647</c:v>
                </c:pt>
                <c:pt idx="121">
                  <c:v>9966</c:v>
                </c:pt>
                <c:pt idx="122">
                  <c:v>203530</c:v>
                </c:pt>
                <c:pt idx="123">
                  <c:v>527367</c:v>
                </c:pt>
                <c:pt idx="124">
                  <c:v>21110</c:v>
                </c:pt>
                <c:pt idx="125">
                  <c:v>8697</c:v>
                </c:pt>
                <c:pt idx="126">
                  <c:v>88805</c:v>
                </c:pt>
                <c:pt idx="127">
                  <c:v>150998</c:v>
                </c:pt>
                <c:pt idx="128">
                  <c:v>998537</c:v>
                </c:pt>
                <c:pt idx="129">
                  <c:v>5551</c:v>
                </c:pt>
                <c:pt idx="130">
                  <c:v>9854</c:v>
                </c:pt>
                <c:pt idx="131">
                  <c:v>216432</c:v>
                </c:pt>
                <c:pt idx="132">
                  <c:v>20354</c:v>
                </c:pt>
                <c:pt idx="133">
                  <c:v>1096068</c:v>
                </c:pt>
                <c:pt idx="134">
                  <c:v>98570</c:v>
                </c:pt>
                <c:pt idx="135">
                  <c:v>999</c:v>
                </c:pt>
                <c:pt idx="136">
                  <c:v>258349</c:v>
                </c:pt>
                <c:pt idx="137">
                  <c:v>346438</c:v>
                </c:pt>
                <c:pt idx="138">
                  <c:v>8402</c:v>
                </c:pt>
                <c:pt idx="139">
                  <c:v>9136</c:v>
                </c:pt>
                <c:pt idx="140">
                  <c:v>13699</c:v>
                </c:pt>
                <c:pt idx="141">
                  <c:v>366280</c:v>
                </c:pt>
                <c:pt idx="142">
                  <c:v>41040</c:v>
                </c:pt>
                <c:pt idx="143">
                  <c:v>10038</c:v>
                </c:pt>
                <c:pt idx="144">
                  <c:v>24130</c:v>
                </c:pt>
                <c:pt idx="145">
                  <c:v>14062</c:v>
                </c:pt>
                <c:pt idx="146">
                  <c:v>101409</c:v>
                </c:pt>
                <c:pt idx="147">
                  <c:v>7732</c:v>
                </c:pt>
                <c:pt idx="148">
                  <c:v>7270</c:v>
                </c:pt>
                <c:pt idx="149">
                  <c:v>495078</c:v>
                </c:pt>
                <c:pt idx="150">
                  <c:v>12224</c:v>
                </c:pt>
                <c:pt idx="151">
                  <c:v>17002</c:v>
                </c:pt>
                <c:pt idx="152">
                  <c:v>80965</c:v>
                </c:pt>
                <c:pt idx="153">
                  <c:v>7713</c:v>
                </c:pt>
                <c:pt idx="154">
                  <c:v>12865</c:v>
                </c:pt>
                <c:pt idx="155">
                  <c:v>12512</c:v>
                </c:pt>
                <c:pt idx="156">
                  <c:v>33155</c:v>
                </c:pt>
                <c:pt idx="157">
                  <c:v>12174</c:v>
                </c:pt>
                <c:pt idx="158">
                  <c:v>1584983</c:v>
                </c:pt>
                <c:pt idx="159">
                  <c:v>57710</c:v>
                </c:pt>
                <c:pt idx="160">
                  <c:v>25711</c:v>
                </c:pt>
                <c:pt idx="161">
                  <c:v>6983</c:v>
                </c:pt>
                <c:pt idx="162">
                  <c:v>103534</c:v>
                </c:pt>
                <c:pt idx="163">
                  <c:v>10300</c:v>
                </c:pt>
                <c:pt idx="164">
                  <c:v>4303</c:v>
                </c:pt>
                <c:pt idx="165">
                  <c:v>840763</c:v>
                </c:pt>
                <c:pt idx="166">
                  <c:v>94318</c:v>
                </c:pt>
                <c:pt idx="167">
                  <c:v>36952</c:v>
                </c:pt>
                <c:pt idx="168">
                  <c:v>33316</c:v>
                </c:pt>
                <c:pt idx="169">
                  <c:v>3221</c:v>
                </c:pt>
                <c:pt idx="170">
                  <c:v>7914</c:v>
                </c:pt>
                <c:pt idx="171">
                  <c:v>18731</c:v>
                </c:pt>
                <c:pt idx="172">
                  <c:v>1862</c:v>
                </c:pt>
                <c:pt idx="173">
                  <c:v>659026</c:v>
                </c:pt>
                <c:pt idx="174">
                  <c:v>15400</c:v>
                </c:pt>
                <c:pt idx="175">
                  <c:v>5895</c:v>
                </c:pt>
                <c:pt idx="176">
                  <c:v>15256</c:v>
                </c:pt>
                <c:pt idx="177">
                  <c:v>127273</c:v>
                </c:pt>
                <c:pt idx="178">
                  <c:v>15002</c:v>
                </c:pt>
                <c:pt idx="179">
                  <c:v>16269</c:v>
                </c:pt>
                <c:pt idx="180">
                  <c:v>22604</c:v>
                </c:pt>
                <c:pt idx="181">
                  <c:v>12720</c:v>
                </c:pt>
                <c:pt idx="182">
                  <c:v>18740</c:v>
                </c:pt>
                <c:pt idx="183">
                  <c:v>18054</c:v>
                </c:pt>
                <c:pt idx="184">
                  <c:v>85864</c:v>
                </c:pt>
                <c:pt idx="185">
                  <c:v>61748</c:v>
                </c:pt>
                <c:pt idx="186">
                  <c:v>81437</c:v>
                </c:pt>
                <c:pt idx="187">
                  <c:v>8510</c:v>
                </c:pt>
                <c:pt idx="188">
                  <c:v>36995</c:v>
                </c:pt>
                <c:pt idx="189">
                  <c:v>140295</c:v>
                </c:pt>
                <c:pt idx="190">
                  <c:v>26815</c:v>
                </c:pt>
                <c:pt idx="191">
                  <c:v>203362</c:v>
                </c:pt>
                <c:pt idx="192">
                  <c:v>73437</c:v>
                </c:pt>
                <c:pt idx="193">
                  <c:v>24210</c:v>
                </c:pt>
                <c:pt idx="194">
                  <c:v>23855</c:v>
                </c:pt>
                <c:pt idx="195">
                  <c:v>643</c:v>
                </c:pt>
                <c:pt idx="196">
                  <c:v>37886</c:v>
                </c:pt>
                <c:pt idx="197">
                  <c:v>96954</c:v>
                </c:pt>
                <c:pt idx="198">
                  <c:v>5684</c:v>
                </c:pt>
                <c:pt idx="199">
                  <c:v>970</c:v>
                </c:pt>
                <c:pt idx="200">
                  <c:v>3021</c:v>
                </c:pt>
                <c:pt idx="201">
                  <c:v>54444</c:v>
                </c:pt>
                <c:pt idx="202">
                  <c:v>178206</c:v>
                </c:pt>
                <c:pt idx="203">
                  <c:v>26008</c:v>
                </c:pt>
                <c:pt idx="204">
                  <c:v>11353</c:v>
                </c:pt>
                <c:pt idx="205">
                  <c:v>13341</c:v>
                </c:pt>
                <c:pt idx="206">
                  <c:v>22336</c:v>
                </c:pt>
                <c:pt idx="207">
                  <c:v>5605</c:v>
                </c:pt>
                <c:pt idx="208">
                  <c:v>95247</c:v>
                </c:pt>
                <c:pt idx="209">
                  <c:v>655024</c:v>
                </c:pt>
                <c:pt idx="210">
                  <c:v>10678</c:v>
                </c:pt>
                <c:pt idx="211">
                  <c:v>17252</c:v>
                </c:pt>
                <c:pt idx="212">
                  <c:v>52576</c:v>
                </c:pt>
                <c:pt idx="213">
                  <c:v>2002</c:v>
                </c:pt>
                <c:pt idx="214">
                  <c:v>107656</c:v>
                </c:pt>
                <c:pt idx="215">
                  <c:v>25044</c:v>
                </c:pt>
                <c:pt idx="216">
                  <c:v>10870</c:v>
                </c:pt>
                <c:pt idx="217">
                  <c:v>20364</c:v>
                </c:pt>
                <c:pt idx="218">
                  <c:v>37227</c:v>
                </c:pt>
                <c:pt idx="219">
                  <c:v>17866</c:v>
                </c:pt>
                <c:pt idx="220">
                  <c:v>11206</c:v>
                </c:pt>
                <c:pt idx="221">
                  <c:v>4979</c:v>
                </c:pt>
                <c:pt idx="222">
                  <c:v>7868</c:v>
                </c:pt>
                <c:pt idx="223">
                  <c:v>41153</c:v>
                </c:pt>
                <c:pt idx="224">
                  <c:v>425753</c:v>
                </c:pt>
                <c:pt idx="225">
                  <c:v>70691</c:v>
                </c:pt>
                <c:pt idx="226">
                  <c:v>44767</c:v>
                </c:pt>
                <c:pt idx="227">
                  <c:v>92737</c:v>
                </c:pt>
                <c:pt idx="228">
                  <c:v>435850</c:v>
                </c:pt>
                <c:pt idx="229">
                  <c:v>87544</c:v>
                </c:pt>
                <c:pt idx="230">
                  <c:v>17597</c:v>
                </c:pt>
                <c:pt idx="231">
                  <c:v>3581</c:v>
                </c:pt>
                <c:pt idx="232">
                  <c:v>1868149</c:v>
                </c:pt>
                <c:pt idx="233">
                  <c:v>99705</c:v>
                </c:pt>
                <c:pt idx="234">
                  <c:v>2094769</c:v>
                </c:pt>
                <c:pt idx="235">
                  <c:v>32645</c:v>
                </c:pt>
                <c:pt idx="236">
                  <c:v>2560</c:v>
                </c:pt>
                <c:pt idx="237">
                  <c:v>9197</c:v>
                </c:pt>
                <c:pt idx="238">
                  <c:v>269278</c:v>
                </c:pt>
                <c:pt idx="239">
                  <c:v>21835</c:v>
                </c:pt>
                <c:pt idx="240">
                  <c:v>27788</c:v>
                </c:pt>
                <c:pt idx="241">
                  <c:v>263885</c:v>
                </c:pt>
                <c:pt idx="242">
                  <c:v>10742</c:v>
                </c:pt>
                <c:pt idx="243">
                  <c:v>17695</c:v>
                </c:pt>
                <c:pt idx="244">
                  <c:v>15702</c:v>
                </c:pt>
                <c:pt idx="245">
                  <c:v>13395</c:v>
                </c:pt>
                <c:pt idx="246">
                  <c:v>50884</c:v>
                </c:pt>
                <c:pt idx="247">
                  <c:v>13938</c:v>
                </c:pt>
                <c:pt idx="248">
                  <c:v>390463</c:v>
                </c:pt>
                <c:pt idx="249">
                  <c:v>1474</c:v>
                </c:pt>
                <c:pt idx="250">
                  <c:v>27345</c:v>
                </c:pt>
                <c:pt idx="251">
                  <c:v>33586</c:v>
                </c:pt>
                <c:pt idx="252">
                  <c:v>37407</c:v>
                </c:pt>
                <c:pt idx="253">
                  <c:v>310032</c:v>
                </c:pt>
                <c:pt idx="254">
                  <c:v>17055</c:v>
                </c:pt>
                <c:pt idx="255">
                  <c:v>30214</c:v>
                </c:pt>
                <c:pt idx="256">
                  <c:v>34079</c:v>
                </c:pt>
                <c:pt idx="257">
                  <c:v>276517</c:v>
                </c:pt>
                <c:pt idx="258">
                  <c:v>78660</c:v>
                </c:pt>
                <c:pt idx="259">
                  <c:v>27635</c:v>
                </c:pt>
                <c:pt idx="260">
                  <c:v>178942</c:v>
                </c:pt>
                <c:pt idx="261">
                  <c:v>135034</c:v>
                </c:pt>
                <c:pt idx="262">
                  <c:v>22217</c:v>
                </c:pt>
                <c:pt idx="263">
                  <c:v>113833</c:v>
                </c:pt>
                <c:pt idx="264">
                  <c:v>215996</c:v>
                </c:pt>
                <c:pt idx="265">
                  <c:v>18966</c:v>
                </c:pt>
                <c:pt idx="266">
                  <c:v>47073</c:v>
                </c:pt>
                <c:pt idx="267">
                  <c:v>17789</c:v>
                </c:pt>
                <c:pt idx="268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9-44DA-B74F-E36337CD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4440032"/>
        <c:axId val="414453760"/>
      </c:barChart>
      <c:lineChart>
        <c:grouping val="standard"/>
        <c:varyColors val="0"/>
        <c:ser>
          <c:idx val="1"/>
          <c:order val="1"/>
          <c:tx>
            <c:strRef>
              <c:f>Table1!$I$1</c:f>
              <c:strCache>
                <c:ptCount val="1"/>
                <c:pt idx="0">
                  <c:v>MenPop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Table1!$I$2:$I$270</c:f>
              <c:numCache>
                <c:formatCode>General</c:formatCode>
                <c:ptCount val="269"/>
                <c:pt idx="0">
                  <c:v>73863</c:v>
                </c:pt>
                <c:pt idx="1">
                  <c:v>717117</c:v>
                </c:pt>
                <c:pt idx="2">
                  <c:v>35663</c:v>
                </c:pt>
                <c:pt idx="3">
                  <c:v>1143477</c:v>
                </c:pt>
                <c:pt idx="4">
                  <c:v>9351</c:v>
                </c:pt>
                <c:pt idx="5">
                  <c:v>11090</c:v>
                </c:pt>
                <c:pt idx="6">
                  <c:v>16645</c:v>
                </c:pt>
                <c:pt idx="7">
                  <c:v>15004</c:v>
                </c:pt>
                <c:pt idx="8">
                  <c:v>237107</c:v>
                </c:pt>
                <c:pt idx="9">
                  <c:v>26076</c:v>
                </c:pt>
                <c:pt idx="10">
                  <c:v>6671</c:v>
                </c:pt>
                <c:pt idx="11">
                  <c:v>28218</c:v>
                </c:pt>
                <c:pt idx="12">
                  <c:v>21540</c:v>
                </c:pt>
                <c:pt idx="13">
                  <c:v>4748</c:v>
                </c:pt>
                <c:pt idx="14">
                  <c:v>24708</c:v>
                </c:pt>
                <c:pt idx="15">
                  <c:v>153122</c:v>
                </c:pt>
                <c:pt idx="16">
                  <c:v>4035</c:v>
                </c:pt>
                <c:pt idx="17">
                  <c:v>9452</c:v>
                </c:pt>
                <c:pt idx="19">
                  <c:v>1539600</c:v>
                </c:pt>
                <c:pt idx="20">
                  <c:v>9529</c:v>
                </c:pt>
                <c:pt idx="21">
                  <c:v>21619</c:v>
                </c:pt>
                <c:pt idx="22">
                  <c:v>27003</c:v>
                </c:pt>
                <c:pt idx="23">
                  <c:v>39362</c:v>
                </c:pt>
                <c:pt idx="24">
                  <c:v>28773</c:v>
                </c:pt>
                <c:pt idx="25">
                  <c:v>21825</c:v>
                </c:pt>
                <c:pt idx="26">
                  <c:v>6832</c:v>
                </c:pt>
                <c:pt idx="27">
                  <c:v>4111</c:v>
                </c:pt>
                <c:pt idx="28">
                  <c:v>1126</c:v>
                </c:pt>
                <c:pt idx="29">
                  <c:v>9657</c:v>
                </c:pt>
                <c:pt idx="30">
                  <c:v>444547</c:v>
                </c:pt>
                <c:pt idx="31">
                  <c:v>9166</c:v>
                </c:pt>
                <c:pt idx="32">
                  <c:v>3909</c:v>
                </c:pt>
                <c:pt idx="33">
                  <c:v>6596</c:v>
                </c:pt>
                <c:pt idx="34">
                  <c:v>56274</c:v>
                </c:pt>
                <c:pt idx="35">
                  <c:v>11022</c:v>
                </c:pt>
                <c:pt idx="36">
                  <c:v>198216</c:v>
                </c:pt>
                <c:pt idx="37">
                  <c:v>1129</c:v>
                </c:pt>
                <c:pt idx="38">
                  <c:v>5376</c:v>
                </c:pt>
                <c:pt idx="39">
                  <c:v>324730</c:v>
                </c:pt>
                <c:pt idx="40">
                  <c:v>30075</c:v>
                </c:pt>
                <c:pt idx="41">
                  <c:v>117781</c:v>
                </c:pt>
                <c:pt idx="42">
                  <c:v>19640</c:v>
                </c:pt>
                <c:pt idx="43">
                  <c:v>3984</c:v>
                </c:pt>
                <c:pt idx="44">
                  <c:v>28347</c:v>
                </c:pt>
                <c:pt idx="45">
                  <c:v>4945351</c:v>
                </c:pt>
                <c:pt idx="46">
                  <c:v>1618945</c:v>
                </c:pt>
                <c:pt idx="47">
                  <c:v>11569</c:v>
                </c:pt>
                <c:pt idx="48">
                  <c:v>3038</c:v>
                </c:pt>
                <c:pt idx="49">
                  <c:v>103779</c:v>
                </c:pt>
                <c:pt idx="50">
                  <c:v>67553</c:v>
                </c:pt>
                <c:pt idx="51">
                  <c:v>202502</c:v>
                </c:pt>
                <c:pt idx="52">
                  <c:v>4367</c:v>
                </c:pt>
                <c:pt idx="53">
                  <c:v>8477</c:v>
                </c:pt>
                <c:pt idx="54">
                  <c:v>19524</c:v>
                </c:pt>
                <c:pt idx="55">
                  <c:v>14168</c:v>
                </c:pt>
                <c:pt idx="56">
                  <c:v>90970</c:v>
                </c:pt>
                <c:pt idx="57">
                  <c:v>19450</c:v>
                </c:pt>
                <c:pt idx="58">
                  <c:v>15311</c:v>
                </c:pt>
                <c:pt idx="59">
                  <c:v>7311</c:v>
                </c:pt>
                <c:pt idx="60">
                  <c:v>5420</c:v>
                </c:pt>
                <c:pt idx="61">
                  <c:v>32013</c:v>
                </c:pt>
                <c:pt idx="62">
                  <c:v>12834</c:v>
                </c:pt>
                <c:pt idx="63">
                  <c:v>10185</c:v>
                </c:pt>
                <c:pt idx="64">
                  <c:v>6878</c:v>
                </c:pt>
                <c:pt idx="65">
                  <c:v>2198</c:v>
                </c:pt>
                <c:pt idx="66">
                  <c:v>95314</c:v>
                </c:pt>
                <c:pt idx="67">
                  <c:v>58488</c:v>
                </c:pt>
                <c:pt idx="68">
                  <c:v>8490</c:v>
                </c:pt>
                <c:pt idx="69">
                  <c:v>74277</c:v>
                </c:pt>
                <c:pt idx="70">
                  <c:v>5741</c:v>
                </c:pt>
                <c:pt idx="71">
                  <c:v>21477</c:v>
                </c:pt>
                <c:pt idx="72">
                  <c:v>8172</c:v>
                </c:pt>
                <c:pt idx="73">
                  <c:v>50207</c:v>
                </c:pt>
                <c:pt idx="74">
                  <c:v>5579</c:v>
                </c:pt>
                <c:pt idx="75">
                  <c:v>10378</c:v>
                </c:pt>
                <c:pt idx="76">
                  <c:v>654</c:v>
                </c:pt>
                <c:pt idx="77">
                  <c:v>6997</c:v>
                </c:pt>
                <c:pt idx="78">
                  <c:v>14497</c:v>
                </c:pt>
                <c:pt idx="79">
                  <c:v>9214</c:v>
                </c:pt>
                <c:pt idx="80">
                  <c:v>23482</c:v>
                </c:pt>
                <c:pt idx="81">
                  <c:v>26436</c:v>
                </c:pt>
                <c:pt idx="82">
                  <c:v>29186</c:v>
                </c:pt>
                <c:pt idx="83">
                  <c:v>7468</c:v>
                </c:pt>
                <c:pt idx="84">
                  <c:v>4664</c:v>
                </c:pt>
                <c:pt idx="85">
                  <c:v>152339</c:v>
                </c:pt>
                <c:pt idx="86">
                  <c:v>9798</c:v>
                </c:pt>
                <c:pt idx="87">
                  <c:v>96781</c:v>
                </c:pt>
                <c:pt idx="88">
                  <c:v>58814</c:v>
                </c:pt>
                <c:pt idx="89">
                  <c:v>32146</c:v>
                </c:pt>
                <c:pt idx="90">
                  <c:v>219299</c:v>
                </c:pt>
                <c:pt idx="91">
                  <c:v>8384</c:v>
                </c:pt>
                <c:pt idx="92">
                  <c:v>50205</c:v>
                </c:pt>
                <c:pt idx="93">
                  <c:v>352400</c:v>
                </c:pt>
                <c:pt idx="94">
                  <c:v>11834</c:v>
                </c:pt>
                <c:pt idx="95">
                  <c:v>1776</c:v>
                </c:pt>
                <c:pt idx="96">
                  <c:v>477316</c:v>
                </c:pt>
                <c:pt idx="97">
                  <c:v>8563</c:v>
                </c:pt>
                <c:pt idx="98">
                  <c:v>29974</c:v>
                </c:pt>
                <c:pt idx="99">
                  <c:v>6172</c:v>
                </c:pt>
                <c:pt idx="100">
                  <c:v>416484</c:v>
                </c:pt>
                <c:pt idx="101">
                  <c:v>368416</c:v>
                </c:pt>
                <c:pt idx="102">
                  <c:v>299103</c:v>
                </c:pt>
                <c:pt idx="103">
                  <c:v>2692</c:v>
                </c:pt>
                <c:pt idx="104">
                  <c:v>1227</c:v>
                </c:pt>
                <c:pt idx="105">
                  <c:v>110115</c:v>
                </c:pt>
                <c:pt idx="106">
                  <c:v>35474</c:v>
                </c:pt>
                <c:pt idx="107">
                  <c:v>3468</c:v>
                </c:pt>
                <c:pt idx="108">
                  <c:v>31083</c:v>
                </c:pt>
                <c:pt idx="109">
                  <c:v>227426</c:v>
                </c:pt>
                <c:pt idx="110">
                  <c:v>11129</c:v>
                </c:pt>
                <c:pt idx="111">
                  <c:v>100937</c:v>
                </c:pt>
                <c:pt idx="112">
                  <c:v>1986158</c:v>
                </c:pt>
                <c:pt idx="113">
                  <c:v>31489</c:v>
                </c:pt>
                <c:pt idx="114">
                  <c:v>10786</c:v>
                </c:pt>
                <c:pt idx="115">
                  <c:v>8303</c:v>
                </c:pt>
                <c:pt idx="116">
                  <c:v>21815</c:v>
                </c:pt>
                <c:pt idx="117">
                  <c:v>4584</c:v>
                </c:pt>
                <c:pt idx="118">
                  <c:v>108296</c:v>
                </c:pt>
                <c:pt idx="119">
                  <c:v>36165</c:v>
                </c:pt>
                <c:pt idx="120">
                  <c:v>66100</c:v>
                </c:pt>
                <c:pt idx="121">
                  <c:v>5561</c:v>
                </c:pt>
                <c:pt idx="122">
                  <c:v>99134</c:v>
                </c:pt>
                <c:pt idx="123">
                  <c:v>261045</c:v>
                </c:pt>
                <c:pt idx="124">
                  <c:v>10346</c:v>
                </c:pt>
                <c:pt idx="125">
                  <c:v>4095</c:v>
                </c:pt>
                <c:pt idx="126">
                  <c:v>44626</c:v>
                </c:pt>
                <c:pt idx="127">
                  <c:v>83958</c:v>
                </c:pt>
                <c:pt idx="128">
                  <c:v>491108</c:v>
                </c:pt>
                <c:pt idx="129">
                  <c:v>3145</c:v>
                </c:pt>
                <c:pt idx="130">
                  <c:v>5272</c:v>
                </c:pt>
                <c:pt idx="131">
                  <c:v>108144</c:v>
                </c:pt>
                <c:pt idx="132">
                  <c:v>9502</c:v>
                </c:pt>
                <c:pt idx="133">
                  <c:v>534618</c:v>
                </c:pt>
                <c:pt idx="134">
                  <c:v>48668</c:v>
                </c:pt>
                <c:pt idx="135">
                  <c:v>527</c:v>
                </c:pt>
                <c:pt idx="136">
                  <c:v>126460</c:v>
                </c:pt>
                <c:pt idx="137">
                  <c:v>169422</c:v>
                </c:pt>
                <c:pt idx="138">
                  <c:v>4137</c:v>
                </c:pt>
                <c:pt idx="139">
                  <c:v>4724</c:v>
                </c:pt>
                <c:pt idx="140">
                  <c:v>7038</c:v>
                </c:pt>
                <c:pt idx="141">
                  <c:v>178729</c:v>
                </c:pt>
                <c:pt idx="142">
                  <c:v>19811</c:v>
                </c:pt>
                <c:pt idx="143">
                  <c:v>4651</c:v>
                </c:pt>
                <c:pt idx="144">
                  <c:v>11876</c:v>
                </c:pt>
                <c:pt idx="145">
                  <c:v>8596</c:v>
                </c:pt>
                <c:pt idx="146">
                  <c:v>49362</c:v>
                </c:pt>
                <c:pt idx="147">
                  <c:v>4165</c:v>
                </c:pt>
                <c:pt idx="148">
                  <c:v>3534</c:v>
                </c:pt>
                <c:pt idx="149">
                  <c:v>242817</c:v>
                </c:pt>
                <c:pt idx="150">
                  <c:v>6055</c:v>
                </c:pt>
                <c:pt idx="151">
                  <c:v>8402</c:v>
                </c:pt>
                <c:pt idx="152">
                  <c:v>40081</c:v>
                </c:pt>
                <c:pt idx="153">
                  <c:v>3642</c:v>
                </c:pt>
                <c:pt idx="154">
                  <c:v>6176</c:v>
                </c:pt>
                <c:pt idx="155">
                  <c:v>6340</c:v>
                </c:pt>
                <c:pt idx="156">
                  <c:v>15818</c:v>
                </c:pt>
                <c:pt idx="157">
                  <c:v>6202</c:v>
                </c:pt>
                <c:pt idx="158">
                  <c:v>776699</c:v>
                </c:pt>
                <c:pt idx="159">
                  <c:v>28512</c:v>
                </c:pt>
                <c:pt idx="160">
                  <c:v>12842</c:v>
                </c:pt>
                <c:pt idx="161">
                  <c:v>3380</c:v>
                </c:pt>
                <c:pt idx="162">
                  <c:v>49563</c:v>
                </c:pt>
                <c:pt idx="163">
                  <c:v>5133</c:v>
                </c:pt>
                <c:pt idx="164">
                  <c:v>2148</c:v>
                </c:pt>
                <c:pt idx="165">
                  <c:v>427909</c:v>
                </c:pt>
                <c:pt idx="166">
                  <c:v>46409</c:v>
                </c:pt>
                <c:pt idx="167">
                  <c:v>18064</c:v>
                </c:pt>
                <c:pt idx="168">
                  <c:v>17089</c:v>
                </c:pt>
                <c:pt idx="169">
                  <c:v>1708</c:v>
                </c:pt>
                <c:pt idx="170">
                  <c:v>4200</c:v>
                </c:pt>
                <c:pt idx="171">
                  <c:v>8936</c:v>
                </c:pt>
                <c:pt idx="172">
                  <c:v>1017</c:v>
                </c:pt>
                <c:pt idx="173">
                  <c:v>311581</c:v>
                </c:pt>
                <c:pt idx="174">
                  <c:v>7588</c:v>
                </c:pt>
                <c:pt idx="175">
                  <c:v>4046</c:v>
                </c:pt>
                <c:pt idx="176">
                  <c:v>7183</c:v>
                </c:pt>
                <c:pt idx="177">
                  <c:v>62355</c:v>
                </c:pt>
                <c:pt idx="178">
                  <c:v>7334</c:v>
                </c:pt>
                <c:pt idx="179">
                  <c:v>7972</c:v>
                </c:pt>
                <c:pt idx="180">
                  <c:v>12073</c:v>
                </c:pt>
                <c:pt idx="181">
                  <c:v>6384</c:v>
                </c:pt>
                <c:pt idx="182">
                  <c:v>9215</c:v>
                </c:pt>
                <c:pt idx="183">
                  <c:v>8875</c:v>
                </c:pt>
                <c:pt idx="184">
                  <c:v>43141</c:v>
                </c:pt>
                <c:pt idx="185">
                  <c:v>30269</c:v>
                </c:pt>
                <c:pt idx="186">
                  <c:v>39494</c:v>
                </c:pt>
                <c:pt idx="187">
                  <c:v>4234</c:v>
                </c:pt>
                <c:pt idx="188">
                  <c:v>20012</c:v>
                </c:pt>
                <c:pt idx="189">
                  <c:v>69798</c:v>
                </c:pt>
                <c:pt idx="190">
                  <c:v>13174</c:v>
                </c:pt>
                <c:pt idx="191">
                  <c:v>102371</c:v>
                </c:pt>
                <c:pt idx="192">
                  <c:v>37300</c:v>
                </c:pt>
                <c:pt idx="193">
                  <c:v>11819</c:v>
                </c:pt>
                <c:pt idx="194">
                  <c:v>11969</c:v>
                </c:pt>
                <c:pt idx="195">
                  <c:v>367</c:v>
                </c:pt>
                <c:pt idx="196">
                  <c:v>18339</c:v>
                </c:pt>
                <c:pt idx="197">
                  <c:v>46921</c:v>
                </c:pt>
                <c:pt idx="198">
                  <c:v>3393</c:v>
                </c:pt>
                <c:pt idx="199">
                  <c:v>553</c:v>
                </c:pt>
                <c:pt idx="200">
                  <c:v>1505</c:v>
                </c:pt>
                <c:pt idx="201">
                  <c:v>26303</c:v>
                </c:pt>
                <c:pt idx="202">
                  <c:v>91167</c:v>
                </c:pt>
                <c:pt idx="203">
                  <c:v>12975</c:v>
                </c:pt>
                <c:pt idx="204">
                  <c:v>5577</c:v>
                </c:pt>
                <c:pt idx="205">
                  <c:v>5905</c:v>
                </c:pt>
                <c:pt idx="206">
                  <c:v>10787</c:v>
                </c:pt>
                <c:pt idx="207">
                  <c:v>2878</c:v>
                </c:pt>
                <c:pt idx="208">
                  <c:v>47349</c:v>
                </c:pt>
                <c:pt idx="209">
                  <c:v>329550</c:v>
                </c:pt>
                <c:pt idx="210">
                  <c:v>5660</c:v>
                </c:pt>
                <c:pt idx="211">
                  <c:v>8259</c:v>
                </c:pt>
                <c:pt idx="212">
                  <c:v>27887</c:v>
                </c:pt>
                <c:pt idx="213">
                  <c:v>1051</c:v>
                </c:pt>
                <c:pt idx="214">
                  <c:v>53984</c:v>
                </c:pt>
                <c:pt idx="215">
                  <c:v>11790</c:v>
                </c:pt>
                <c:pt idx="216">
                  <c:v>5557</c:v>
                </c:pt>
                <c:pt idx="217">
                  <c:v>9929</c:v>
                </c:pt>
                <c:pt idx="218">
                  <c:v>18138</c:v>
                </c:pt>
                <c:pt idx="219">
                  <c:v>8797</c:v>
                </c:pt>
                <c:pt idx="220">
                  <c:v>5534</c:v>
                </c:pt>
                <c:pt idx="221">
                  <c:v>2589</c:v>
                </c:pt>
                <c:pt idx="222">
                  <c:v>3877</c:v>
                </c:pt>
                <c:pt idx="223">
                  <c:v>19593</c:v>
                </c:pt>
                <c:pt idx="224">
                  <c:v>211881</c:v>
                </c:pt>
                <c:pt idx="225">
                  <c:v>34831</c:v>
                </c:pt>
                <c:pt idx="226">
                  <c:v>22143</c:v>
                </c:pt>
                <c:pt idx="227">
                  <c:v>44419</c:v>
                </c:pt>
                <c:pt idx="228">
                  <c:v>218483</c:v>
                </c:pt>
                <c:pt idx="229">
                  <c:v>43827</c:v>
                </c:pt>
                <c:pt idx="230">
                  <c:v>8737</c:v>
                </c:pt>
                <c:pt idx="231">
                  <c:v>1866</c:v>
                </c:pt>
                <c:pt idx="232">
                  <c:v>939004</c:v>
                </c:pt>
                <c:pt idx="233">
                  <c:v>53477</c:v>
                </c:pt>
                <c:pt idx="234">
                  <c:v>1042053</c:v>
                </c:pt>
                <c:pt idx="235">
                  <c:v>21818</c:v>
                </c:pt>
                <c:pt idx="236">
                  <c:v>1387</c:v>
                </c:pt>
                <c:pt idx="237">
                  <c:v>4547</c:v>
                </c:pt>
                <c:pt idx="238">
                  <c:v>133714</c:v>
                </c:pt>
                <c:pt idx="239">
                  <c:v>10804</c:v>
                </c:pt>
                <c:pt idx="240">
                  <c:v>15418</c:v>
                </c:pt>
                <c:pt idx="241">
                  <c:v>133152</c:v>
                </c:pt>
                <c:pt idx="242">
                  <c:v>5125</c:v>
                </c:pt>
                <c:pt idx="243">
                  <c:v>8678</c:v>
                </c:pt>
                <c:pt idx="244">
                  <c:v>7865</c:v>
                </c:pt>
                <c:pt idx="245">
                  <c:v>6382</c:v>
                </c:pt>
                <c:pt idx="246">
                  <c:v>25174</c:v>
                </c:pt>
                <c:pt idx="247">
                  <c:v>6863</c:v>
                </c:pt>
                <c:pt idx="248">
                  <c:v>187292</c:v>
                </c:pt>
                <c:pt idx="249">
                  <c:v>731</c:v>
                </c:pt>
                <c:pt idx="250">
                  <c:v>14996</c:v>
                </c:pt>
                <c:pt idx="251">
                  <c:v>16421</c:v>
                </c:pt>
                <c:pt idx="252">
                  <c:v>20049</c:v>
                </c:pt>
                <c:pt idx="253">
                  <c:v>155795</c:v>
                </c:pt>
                <c:pt idx="254">
                  <c:v>8302</c:v>
                </c:pt>
                <c:pt idx="255">
                  <c:v>15148</c:v>
                </c:pt>
                <c:pt idx="256">
                  <c:v>16258</c:v>
                </c:pt>
                <c:pt idx="257">
                  <c:v>140953</c:v>
                </c:pt>
                <c:pt idx="258">
                  <c:v>38736</c:v>
                </c:pt>
                <c:pt idx="259">
                  <c:v>13535</c:v>
                </c:pt>
                <c:pt idx="260">
                  <c:v>87851</c:v>
                </c:pt>
                <c:pt idx="261">
                  <c:v>67533</c:v>
                </c:pt>
                <c:pt idx="262">
                  <c:v>10639</c:v>
                </c:pt>
                <c:pt idx="263">
                  <c:v>55920</c:v>
                </c:pt>
                <c:pt idx="264">
                  <c:v>105693</c:v>
                </c:pt>
                <c:pt idx="265">
                  <c:v>9608</c:v>
                </c:pt>
                <c:pt idx="266">
                  <c:v>22566</c:v>
                </c:pt>
                <c:pt idx="267">
                  <c:v>8931</c:v>
                </c:pt>
                <c:pt idx="268">
                  <c:v>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4DA-B74F-E36337CD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48352"/>
        <c:axId val="414439616"/>
      </c:lineChart>
      <c:catAx>
        <c:axId val="4144400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3760"/>
        <c:crosses val="autoZero"/>
        <c:auto val="1"/>
        <c:lblAlgn val="ctr"/>
        <c:lblOffset val="100"/>
        <c:noMultiLvlLbl val="0"/>
      </c:catAx>
      <c:valAx>
        <c:axId val="4144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0032"/>
        <c:crosses val="autoZero"/>
        <c:crossBetween val="between"/>
      </c:valAx>
      <c:valAx>
        <c:axId val="41443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8352"/>
        <c:crosses val="max"/>
        <c:crossBetween val="between"/>
      </c:valAx>
      <c:catAx>
        <c:axId val="41444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41443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Population Ratio vs Name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Ratio vs Name Chart</a:t>
          </a:r>
        </a:p>
      </cx:txPr>
    </cx:title>
    <cx:plotArea>
      <cx:plotAreaRegion>
        <cx:series layoutId="clusteredColumn" uniqueId="{6652E3C3-A091-40B2-9E81-37AAE6CC74DD}">
          <cx:tx>
            <cx:txData>
              <cx:f>_xlchart.v1.1</cx:f>
              <cx:v>Ratio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Staff ID vs Income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Staff ID vs Income</a:t>
          </a:r>
        </a:p>
      </cx:txPr>
    </cx:title>
    <cx:plotArea>
      <cx:plotAreaRegion>
        <cx:series layoutId="clusteredColumn" uniqueId="{C0B07A6C-E8FA-47EB-A039-9EEDA2CA7B1E}" formatIdx="0">
          <cx:tx>
            <cx:txData>
              <cx:f>_xlchart.v1.4</cx:f>
              <cx:v> Income </cx:v>
            </cx:txData>
          </cx:tx>
          <cx:dataId val="0"/>
          <cx:layoutPr>
            <cx:aggregation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232410</xdr:colOff>
      <xdr:row>239</xdr:row>
      <xdr:rowOff>158115</xdr:rowOff>
    </xdr:from>
    <xdr:to>
      <xdr:col>22</xdr:col>
      <xdr:colOff>323850</xdr:colOff>
      <xdr:row>254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9A901-222E-A94D-5216-A42C5963B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255</xdr:row>
      <xdr:rowOff>180975</xdr:rowOff>
    </xdr:from>
    <xdr:to>
      <xdr:col>22</xdr:col>
      <xdr:colOff>304800</xdr:colOff>
      <xdr:row>270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2CA34-C91B-7364-8FBC-536C9B54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256</xdr:row>
      <xdr:rowOff>0</xdr:rowOff>
    </xdr:from>
    <xdr:to>
      <xdr:col>30</xdr:col>
      <xdr:colOff>419100</xdr:colOff>
      <xdr:row>271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8B05C6-748C-47D6-9CC4-6C5D0B411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4120" y="46817280"/>
              <a:ext cx="48996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240</xdr:row>
      <xdr:rowOff>0</xdr:rowOff>
    </xdr:from>
    <xdr:to>
      <xdr:col>30</xdr:col>
      <xdr:colOff>91440</xdr:colOff>
      <xdr:row>255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35BEB9F-622C-4130-89EE-5B13859272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4120" y="4389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11430</xdr:colOff>
      <xdr:row>2</xdr:row>
      <xdr:rowOff>11436</xdr:rowOff>
    </xdr:from>
    <xdr:to>
      <xdr:col>23</xdr:col>
      <xdr:colOff>102870</xdr:colOff>
      <xdr:row>17</xdr:row>
      <xdr:rowOff>11436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A9EB8F-8B62-9093-343C-E195BEC3F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91440</xdr:colOff>
      <xdr:row>33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9D7693-421C-459E-87F0-8E6E0FD3B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5978D6-52C2-4F21-803B-02B4EE3525EC}" autoFormatId="16" applyNumberFormats="0" applyBorderFormats="0" applyFontFormats="0" applyPatternFormats="0" applyAlignmentFormats="0" applyWidthHeightFormats="0">
  <queryTableRefresh nextId="16">
    <queryTableFields count="15">
      <queryTableField id="1" name="Staff ID.1" tableColumnId="1"/>
      <queryTableField id="2" name="Staff ID.2" tableColumnId="2"/>
      <queryTableField id="3" name="Start Date" tableColumnId="3"/>
      <queryTableField id="4" name="Salary" tableColumnId="4"/>
      <queryTableField id="15" dataBound="0" tableColumnId="16"/>
      <queryTableField id="5" name="Full Name" tableColumnId="5"/>
      <queryTableField id="6" name="Gender" tableColumnId="6"/>
      <queryTableField id="7" name="TotalPop" tableColumnId="7"/>
      <queryTableField id="8" name="MenPop" tableColumnId="8"/>
      <queryTableField id="9" name="County.1" tableColumnId="9"/>
      <queryTableField id="10" name="County.2" tableColumnId="10"/>
      <queryTableField id="11" name="Ratio" tableColumnId="11"/>
      <queryTableField id="12" name="Citizen" tableColumnId="12"/>
      <queryTableField id="13" name="Income" tableColumnId="13"/>
      <queryTableField id="14" name="Tax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AFA16-A04B-4D5F-AA92-F69D5577865A}" name="Table1_2" displayName="Table1_2" ref="A1:O271" tableType="queryTable" totalsRowCount="1">
  <autoFilter ref="A1:O270" xr:uid="{BA5AFA16-A04B-4D5F-AA92-F69D5577865A}"/>
  <sortState xmlns:xlrd2="http://schemas.microsoft.com/office/spreadsheetml/2017/richdata2" ref="A2:O270">
    <sortCondition ref="F1:F270"/>
  </sortState>
  <tableColumns count="15">
    <tableColumn id="1" xr3:uid="{F2D1869E-728B-41C7-8DF9-C4EE01475B9C}" uniqueName="1" name="Staff ID.1" totalsRowLabel="Total" queryTableFieldId="1" dataDxfId="21"/>
    <tableColumn id="2" xr3:uid="{B93A4482-2D58-4C81-AA4D-561C0C233770}" uniqueName="2" name="Staff ID.2" queryTableFieldId="2" dataDxfId="20"/>
    <tableColumn id="3" xr3:uid="{AEBD5A9D-D13A-4D4D-B0A1-B1F23B8855C9}" uniqueName="3" name="Start Date" queryTableFieldId="3" dataDxfId="19"/>
    <tableColumn id="4" xr3:uid="{9E0C48C4-C9D2-4420-B600-7F36A996F2DA}" uniqueName="4" name="Salary" totalsRowFunction="custom" queryTableFieldId="4" dataDxfId="18" totalsRowDxfId="17">
      <totalsRowFormula>SUM(D2:D270)</totalsRowFormula>
    </tableColumn>
    <tableColumn id="16" xr3:uid="{5BA53CBD-9CC1-4D1A-A1D7-49C117F41AC0}" uniqueName="16" name="% Total" queryTableFieldId="15" dataDxfId="16" totalsRowDxfId="15">
      <calculatedColumnFormula>SUM(Table1_2[[#This Row],[Salary]])/SUBTOTAL(109,Table1_2[Salary])</calculatedColumnFormula>
    </tableColumn>
    <tableColumn id="5" xr3:uid="{0D2E2C9A-E0AC-480C-BF0E-41D12C1CA6F2}" uniqueName="5" name="Full Name" queryTableFieldId="5" dataDxfId="14"/>
    <tableColumn id="6" xr3:uid="{FCD25D59-18F5-494C-A482-8BEC83ABFDF2}" uniqueName="6" name="Gender" queryTableFieldId="6" dataDxfId="13"/>
    <tableColumn id="7" xr3:uid="{E92004C1-D29D-4AC6-9AF7-1E2BD605C4BA}" uniqueName="7" name="TotalPop" totalsRowFunction="sum" queryTableFieldId="7"/>
    <tableColumn id="8" xr3:uid="{D0C3D649-8B41-49F8-BB1A-60494578213C}" uniqueName="8" name="MenPop" totalsRowFunction="sum" queryTableFieldId="8"/>
    <tableColumn id="9" xr3:uid="{9842AB29-569B-4F90-AA61-70A3EC408F71}" uniqueName="9" name="County.1" queryTableFieldId="9" dataDxfId="12"/>
    <tableColumn id="10" xr3:uid="{7E051D87-EDB4-4629-9DE4-0214EF7E21BE}" uniqueName="10" name="County.2" queryTableFieldId="10" dataDxfId="11"/>
    <tableColumn id="11" xr3:uid="{D4DCE462-DA00-4300-9E72-158D01E48D15}" uniqueName="11" name="Ratio" totalsRowFunction="sum" queryTableFieldId="11" dataDxfId="10" totalsRowDxfId="9"/>
    <tableColumn id="12" xr3:uid="{82D477C6-8845-4B89-81DA-5AD7517FD519}" uniqueName="12" name="Citizen" totalsRowFunction="sum" queryTableFieldId="12"/>
    <tableColumn id="13" xr3:uid="{C5E243A8-0561-46DB-907C-F573ADCF9622}" uniqueName="13" name="Income" totalsRowFunction="sum" queryTableFieldId="13" dataDxfId="8" totalsRowDxfId="7"/>
    <tableColumn id="14" xr3:uid="{A0E6DE3C-DDF6-4C3E-846B-137FD2C7E1A6}" uniqueName="14" name="Tax" totalsRowFunction="sum" queryTableFieldId="14" dataDxfId="6" totalsRow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C4BBE-3C18-4344-93BB-3804868D4ADC}" name="Table1" displayName="Table1" ref="B2:N271" totalsRowShown="0" headerRowDxfId="4">
  <autoFilter ref="B2:N271" xr:uid="{321C4BBE-3C18-4344-93BB-3804868D4ADC}"/>
  <tableColumns count="13">
    <tableColumn id="1" xr3:uid="{D289BF3B-87F1-40BC-82B8-D71B9E82AD4A}" name="Staff ID" dataDxfId="3"/>
    <tableColumn id="2" xr3:uid="{1D257C0A-63E5-4B66-9F06-91B7A792460A}" name="Start Date" dataDxfId="2"/>
    <tableColumn id="3" xr3:uid="{2C7D5E01-3558-419A-BCAB-6DE1D93E9D51}" name="Salary" dataDxfId="1"/>
    <tableColumn id="4" xr3:uid="{EDBE7175-446F-446F-A222-634C2EA61D04}" name="Full Name"/>
    <tableColumn id="5" xr3:uid="{48D47D7D-B805-496A-80B9-F56B5EAD1E43}" name="Gender"/>
    <tableColumn id="6" xr3:uid="{6808DFFA-8EE2-4DDC-A282-64B995E66F4D}" name="TotalPop"/>
    <tableColumn id="7" xr3:uid="{FFBFEFE3-D6E5-4FA0-B132-581DCE962E96}" name="MenPop"/>
    <tableColumn id="8" xr3:uid="{D7034552-42A2-4376-BB67-999A86F8B964}" name="County"/>
    <tableColumn id="9" xr3:uid="{4C8EC21F-8A74-448F-B09E-7669BCF913B8}" name="Column1"/>
    <tableColumn id="10" xr3:uid="{ACD2E6FA-2937-4E46-8218-C1684B891209}" name="Ratio" dataDxfId="0"/>
    <tableColumn id="11" xr3:uid="{17AF4B11-7E10-409E-B6E1-E0AA2E324661}" name="Citizen"/>
    <tableColumn id="12" xr3:uid="{38B51FCE-5CBE-478E-9C05-2581B03660D2}" name="Income"/>
    <tableColumn id="13" xr3:uid="{3F24D8C2-EC67-4C0B-9D9B-021D1BFB85C0}" name="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08E9-21DC-439A-804F-DA5AF14E64C7}">
  <dimension ref="A1:O278"/>
  <sheetViews>
    <sheetView tabSelected="1" topLeftCell="K1" workbookViewId="0">
      <pane ySplit="1" topLeftCell="A249" activePane="bottomLeft" state="frozen"/>
      <selection activeCell="K1" sqref="K1"/>
      <selection pane="bottomLeft" activeCell="H278" sqref="H278"/>
    </sheetView>
  </sheetViews>
  <sheetFormatPr defaultRowHeight="14.4" x14ac:dyDescent="0.55000000000000004"/>
  <cols>
    <col min="1" max="2" width="10.3671875" bestFit="1" customWidth="1"/>
    <col min="3" max="3" width="11.05078125" bestFit="1" customWidth="1"/>
    <col min="4" max="4" width="14.3125" style="12" bestFit="1" customWidth="1"/>
    <col min="5" max="5" width="14.3125" style="12" customWidth="1"/>
    <col min="6" max="6" width="15.89453125" bestFit="1" customWidth="1"/>
    <col min="7" max="7" width="8.9453125" bestFit="1" customWidth="1"/>
    <col min="8" max="8" width="14.15625" bestFit="1" customWidth="1"/>
    <col min="9" max="9" width="9.7890625" bestFit="1" customWidth="1"/>
    <col min="10" max="11" width="10.26171875" bestFit="1" customWidth="1"/>
    <col min="12" max="12" width="7.15625" bestFit="1" customWidth="1"/>
    <col min="13" max="13" width="11.15625" bestFit="1" customWidth="1"/>
    <col min="14" max="14" width="14.3125" bestFit="1" customWidth="1"/>
    <col min="15" max="15" width="11.734375" bestFit="1" customWidth="1"/>
  </cols>
  <sheetData>
    <row r="1" spans="1:15" x14ac:dyDescent="0.55000000000000004">
      <c r="A1" t="s">
        <v>462</v>
      </c>
      <c r="B1" t="s">
        <v>463</v>
      </c>
      <c r="C1" t="s">
        <v>237</v>
      </c>
      <c r="D1" s="12" t="s">
        <v>346</v>
      </c>
      <c r="E1" s="14" t="s">
        <v>733</v>
      </c>
      <c r="F1" t="s">
        <v>375</v>
      </c>
      <c r="G1" t="s">
        <v>376</v>
      </c>
      <c r="H1" t="s">
        <v>348</v>
      </c>
      <c r="I1" t="s">
        <v>450</v>
      </c>
      <c r="J1" t="s">
        <v>464</v>
      </c>
      <c r="K1" t="s">
        <v>465</v>
      </c>
      <c r="L1" t="s">
        <v>458</v>
      </c>
      <c r="M1" t="s">
        <v>373</v>
      </c>
      <c r="N1" s="12" t="s">
        <v>374</v>
      </c>
      <c r="O1" s="12" t="s">
        <v>454</v>
      </c>
    </row>
    <row r="2" spans="1:15" x14ac:dyDescent="0.55000000000000004">
      <c r="A2" t="s">
        <v>469</v>
      </c>
      <c r="B2" t="s">
        <v>472</v>
      </c>
      <c r="C2" s="11">
        <v>44039</v>
      </c>
      <c r="D2" s="12">
        <v>57925.91</v>
      </c>
      <c r="E2" s="17">
        <f>SUM(Table1_2[[#This Row],[Salary]])/SUBTOTAL(109,Table1_2[Salary])</f>
        <v>3.0941558934266698E-3</v>
      </c>
      <c r="F2" t="s">
        <v>427</v>
      </c>
      <c r="G2" t="s">
        <v>380</v>
      </c>
      <c r="H2">
        <v>153187</v>
      </c>
      <c r="I2">
        <v>73863</v>
      </c>
      <c r="J2" t="s">
        <v>473</v>
      </c>
      <c r="K2" t="s">
        <v>347</v>
      </c>
      <c r="L2" s="9">
        <v>0.48217538041739832</v>
      </c>
      <c r="M2">
        <v>6046749</v>
      </c>
      <c r="N2" s="12">
        <v>56196</v>
      </c>
      <c r="O2" s="12">
        <v>270</v>
      </c>
    </row>
    <row r="3" spans="1:15" x14ac:dyDescent="0.55000000000000004">
      <c r="A3" t="s">
        <v>466</v>
      </c>
      <c r="B3" t="s">
        <v>467</v>
      </c>
      <c r="C3" s="11">
        <v>43951</v>
      </c>
      <c r="D3" s="12">
        <v>68197.899999999994</v>
      </c>
      <c r="E3" s="17">
        <f>SUM(Table1_2[[#This Row],[Salary]])/SUBTOTAL(109,Table1_2[Salary])</f>
        <v>3.6428419373009872E-3</v>
      </c>
      <c r="F3" t="s">
        <v>427</v>
      </c>
      <c r="G3" t="s">
        <v>378</v>
      </c>
      <c r="H3">
        <v>1465832</v>
      </c>
      <c r="I3">
        <v>717117</v>
      </c>
      <c r="J3" t="s">
        <v>468</v>
      </c>
      <c r="K3" t="s">
        <v>347</v>
      </c>
      <c r="L3" s="9">
        <v>0.48922182078164483</v>
      </c>
      <c r="M3">
        <v>1427761</v>
      </c>
      <c r="N3" s="12">
        <v>56603</v>
      </c>
      <c r="O3" s="12">
        <v>478</v>
      </c>
    </row>
    <row r="4" spans="1:15" x14ac:dyDescent="0.55000000000000004">
      <c r="A4" t="s">
        <v>469</v>
      </c>
      <c r="B4" t="s">
        <v>470</v>
      </c>
      <c r="C4" s="11">
        <v>43972</v>
      </c>
      <c r="D4" s="12">
        <v>71823.56</v>
      </c>
      <c r="E4" s="17">
        <f>SUM(Table1_2[[#This Row],[Salary]])/SUBTOTAL(109,Table1_2[Salary])</f>
        <v>3.8365092833394241E-3</v>
      </c>
      <c r="F4" t="s">
        <v>427</v>
      </c>
      <c r="G4" t="s">
        <v>378</v>
      </c>
      <c r="H4">
        <v>72124</v>
      </c>
      <c r="I4">
        <v>35663</v>
      </c>
      <c r="J4" t="s">
        <v>471</v>
      </c>
      <c r="K4" t="s">
        <v>347</v>
      </c>
      <c r="L4" s="9">
        <v>0.49446786090621708</v>
      </c>
      <c r="M4">
        <v>4028</v>
      </c>
      <c r="N4" s="12">
        <v>38491</v>
      </c>
      <c r="O4" s="12">
        <v>1654</v>
      </c>
    </row>
    <row r="5" spans="1:15" x14ac:dyDescent="0.55000000000000004">
      <c r="A5" t="s">
        <v>466</v>
      </c>
      <c r="B5" t="s">
        <v>476</v>
      </c>
      <c r="C5" s="11">
        <v>43740</v>
      </c>
      <c r="D5" s="12">
        <v>72502.61</v>
      </c>
      <c r="E5" s="17">
        <f>SUM(Table1_2[[#This Row],[Salary]])/SUBTOTAL(109,Table1_2[Salary])</f>
        <v>3.872781247982386E-3</v>
      </c>
      <c r="F5" t="s">
        <v>407</v>
      </c>
      <c r="G5" t="s">
        <v>380</v>
      </c>
      <c r="H5">
        <v>2298032</v>
      </c>
      <c r="I5">
        <v>1143477</v>
      </c>
      <c r="J5" t="s">
        <v>468</v>
      </c>
      <c r="K5" t="s">
        <v>347</v>
      </c>
      <c r="L5" s="9">
        <v>0.49758967673209076</v>
      </c>
      <c r="M5">
        <v>15240</v>
      </c>
      <c r="N5" s="12">
        <v>47333</v>
      </c>
      <c r="O5" s="12">
        <v>3575</v>
      </c>
    </row>
    <row r="6" spans="1:15" x14ac:dyDescent="0.55000000000000004">
      <c r="A6" t="s">
        <v>469</v>
      </c>
      <c r="B6" t="s">
        <v>482</v>
      </c>
      <c r="C6" s="11">
        <v>43794</v>
      </c>
      <c r="D6" s="12">
        <v>113747.56</v>
      </c>
      <c r="E6" s="17">
        <f>SUM(Table1_2[[#This Row],[Salary]])/SUBTOTAL(109,Table1_2[Salary])</f>
        <v>6.0759111619809458E-3</v>
      </c>
      <c r="F6" t="s">
        <v>407</v>
      </c>
      <c r="G6" t="s">
        <v>378</v>
      </c>
      <c r="H6">
        <v>17776</v>
      </c>
      <c r="I6">
        <v>9351</v>
      </c>
      <c r="J6" t="s">
        <v>481</v>
      </c>
      <c r="K6" t="s">
        <v>347</v>
      </c>
      <c r="L6" s="9">
        <v>0.52604635463546356</v>
      </c>
      <c r="M6">
        <v>212908</v>
      </c>
      <c r="N6" s="12">
        <v>78326</v>
      </c>
      <c r="O6" s="12">
        <v>1872</v>
      </c>
    </row>
    <row r="7" spans="1:15" x14ac:dyDescent="0.55000000000000004">
      <c r="A7" t="s">
        <v>466</v>
      </c>
      <c r="B7" t="s">
        <v>474</v>
      </c>
      <c r="C7" s="11">
        <v>43584</v>
      </c>
      <c r="D7" s="12">
        <v>116767.63</v>
      </c>
      <c r="E7" s="17">
        <f>SUM(Table1_2[[#This Row],[Salary]])/SUBTOTAL(109,Table1_2[Salary])</f>
        <v>6.2372304643287394E-3</v>
      </c>
      <c r="F7" t="s">
        <v>407</v>
      </c>
      <c r="G7" t="s">
        <v>378</v>
      </c>
      <c r="H7">
        <v>22648</v>
      </c>
      <c r="I7">
        <v>11090</v>
      </c>
      <c r="J7" t="s">
        <v>475</v>
      </c>
      <c r="K7" t="s">
        <v>347</v>
      </c>
      <c r="L7" s="9">
        <v>0.48966796185093608</v>
      </c>
      <c r="M7">
        <v>25798</v>
      </c>
      <c r="N7" s="12">
        <v>32825</v>
      </c>
      <c r="O7" s="12">
        <v>2455</v>
      </c>
    </row>
    <row r="8" spans="1:15" x14ac:dyDescent="0.55000000000000004">
      <c r="A8" t="s">
        <v>466</v>
      </c>
      <c r="B8" t="s">
        <v>480</v>
      </c>
      <c r="C8" s="11">
        <v>43822</v>
      </c>
      <c r="D8" s="12">
        <v>83191.95</v>
      </c>
      <c r="E8" s="17">
        <f>SUM(Table1_2[[#This Row],[Salary]])/SUBTOTAL(109,Table1_2[Salary])</f>
        <v>4.4437603548767171E-3</v>
      </c>
      <c r="F8" t="s">
        <v>407</v>
      </c>
      <c r="G8" t="s">
        <v>378</v>
      </c>
      <c r="H8">
        <v>32531</v>
      </c>
      <c r="I8">
        <v>16645</v>
      </c>
      <c r="J8" t="s">
        <v>481</v>
      </c>
      <c r="K8" t="s">
        <v>347</v>
      </c>
      <c r="L8" s="9">
        <v>0.51166579570256066</v>
      </c>
      <c r="M8">
        <v>1686</v>
      </c>
      <c r="N8" s="12">
        <v>52419</v>
      </c>
      <c r="O8" s="12">
        <v>7157</v>
      </c>
    </row>
    <row r="9" spans="1:15" x14ac:dyDescent="0.55000000000000004">
      <c r="A9" t="s">
        <v>477</v>
      </c>
      <c r="B9" t="s">
        <v>478</v>
      </c>
      <c r="C9" s="11">
        <v>43504</v>
      </c>
      <c r="D9" s="12">
        <v>63555.73</v>
      </c>
      <c r="E9" s="17">
        <f>SUM(Table1_2[[#This Row],[Salary]])/SUBTOTAL(109,Table1_2[Salary])</f>
        <v>3.394876947820659E-3</v>
      </c>
      <c r="F9" t="s">
        <v>407</v>
      </c>
      <c r="G9" t="s">
        <v>380</v>
      </c>
      <c r="H9">
        <v>30387</v>
      </c>
      <c r="I9">
        <v>15004</v>
      </c>
      <c r="J9" t="s">
        <v>479</v>
      </c>
      <c r="K9" t="s">
        <v>347</v>
      </c>
      <c r="L9" s="9">
        <v>0.49376378056405701</v>
      </c>
      <c r="M9">
        <v>15431</v>
      </c>
      <c r="N9" s="12">
        <v>32042</v>
      </c>
      <c r="O9" s="12">
        <v>2576</v>
      </c>
    </row>
    <row r="10" spans="1:15" x14ac:dyDescent="0.55000000000000004">
      <c r="A10" t="s">
        <v>466</v>
      </c>
      <c r="B10" t="s">
        <v>486</v>
      </c>
      <c r="C10" s="11">
        <v>43936</v>
      </c>
      <c r="D10" s="12">
        <v>67818.14</v>
      </c>
      <c r="E10" s="17">
        <f>SUM(Table1_2[[#This Row],[Salary]])/SUBTOTAL(109,Table1_2[Salary])</f>
        <v>3.622556772301634E-3</v>
      </c>
      <c r="F10" t="s">
        <v>390</v>
      </c>
      <c r="G10" t="s">
        <v>378</v>
      </c>
      <c r="H10">
        <v>471206</v>
      </c>
      <c r="I10">
        <v>237107</v>
      </c>
      <c r="J10" t="s">
        <v>487</v>
      </c>
      <c r="K10" t="s">
        <v>347</v>
      </c>
      <c r="L10" s="9">
        <v>0.50319180995148616</v>
      </c>
      <c r="M10">
        <v>48153</v>
      </c>
      <c r="N10" s="12">
        <v>46892</v>
      </c>
      <c r="O10" s="12">
        <v>1931</v>
      </c>
    </row>
    <row r="11" spans="1:15" x14ac:dyDescent="0.55000000000000004">
      <c r="A11" t="s">
        <v>466</v>
      </c>
      <c r="B11" t="s">
        <v>483</v>
      </c>
      <c r="C11" s="11">
        <v>43452</v>
      </c>
      <c r="D11" s="12">
        <v>53949.26</v>
      </c>
      <c r="E11" s="17">
        <f>SUM(Table1_2[[#This Row],[Salary]])/SUBTOTAL(109,Table1_2[Salary])</f>
        <v>2.8817401534996633E-3</v>
      </c>
      <c r="F11" t="s">
        <v>390</v>
      </c>
      <c r="G11" t="s">
        <v>380</v>
      </c>
      <c r="H11">
        <v>52860</v>
      </c>
      <c r="I11">
        <v>26076</v>
      </c>
      <c r="J11" t="s">
        <v>484</v>
      </c>
      <c r="K11" t="s">
        <v>347</v>
      </c>
      <c r="L11" s="9">
        <v>0.49330306469920543</v>
      </c>
      <c r="M11">
        <v>77666</v>
      </c>
      <c r="N11" s="12">
        <v>41571</v>
      </c>
      <c r="O11" s="12">
        <v>863</v>
      </c>
    </row>
    <row r="12" spans="1:15" x14ac:dyDescent="0.55000000000000004">
      <c r="A12" t="s">
        <v>466</v>
      </c>
      <c r="B12" t="s">
        <v>485</v>
      </c>
      <c r="C12" s="11">
        <v>43280</v>
      </c>
      <c r="D12" s="12">
        <v>61214.26</v>
      </c>
      <c r="E12" s="17">
        <f>SUM(Table1_2[[#This Row],[Salary]])/SUBTOTAL(109,Table1_2[Salary])</f>
        <v>3.2698055730285883E-3</v>
      </c>
      <c r="F12" t="s">
        <v>390</v>
      </c>
      <c r="G12" t="s">
        <v>378</v>
      </c>
      <c r="H12">
        <v>13537</v>
      </c>
      <c r="I12">
        <v>6671</v>
      </c>
      <c r="J12" t="s">
        <v>484</v>
      </c>
      <c r="K12" t="s">
        <v>347</v>
      </c>
      <c r="L12" s="9">
        <v>0.49279751791386572</v>
      </c>
      <c r="M12">
        <v>19258</v>
      </c>
      <c r="N12" s="12">
        <v>32011</v>
      </c>
      <c r="O12" s="12">
        <v>3088</v>
      </c>
    </row>
    <row r="13" spans="1:15" x14ac:dyDescent="0.55000000000000004">
      <c r="A13" t="s">
        <v>466</v>
      </c>
      <c r="B13" t="s">
        <v>476</v>
      </c>
      <c r="C13" s="11">
        <v>43654</v>
      </c>
      <c r="D13" s="12">
        <v>61213.01</v>
      </c>
      <c r="E13" s="17">
        <f>SUM(Table1_2[[#This Row],[Salary]])/SUBTOTAL(109,Table1_2[Salary])</f>
        <v>3.2697388033418148E-3</v>
      </c>
      <c r="F13" t="s">
        <v>428</v>
      </c>
      <c r="G13" t="s">
        <v>378</v>
      </c>
      <c r="H13">
        <v>54079</v>
      </c>
      <c r="I13">
        <v>28218</v>
      </c>
      <c r="J13" t="s">
        <v>488</v>
      </c>
      <c r="K13" t="s">
        <v>347</v>
      </c>
      <c r="L13" s="9">
        <v>0.52179219290297529</v>
      </c>
      <c r="M13">
        <v>243032</v>
      </c>
      <c r="N13" s="12">
        <v>42031</v>
      </c>
      <c r="O13" s="12">
        <v>920</v>
      </c>
    </row>
    <row r="14" spans="1:15" x14ac:dyDescent="0.55000000000000004">
      <c r="A14" t="s">
        <v>477</v>
      </c>
      <c r="B14" t="s">
        <v>491</v>
      </c>
      <c r="C14" s="11">
        <v>44025</v>
      </c>
      <c r="D14" s="12">
        <v>28481.16</v>
      </c>
      <c r="E14" s="17">
        <f>SUM(Table1_2[[#This Row],[Salary]])/SUBTOTAL(109,Table1_2[Salary])</f>
        <v>1.5213425057220148E-3</v>
      </c>
      <c r="F14" t="s">
        <v>428</v>
      </c>
      <c r="G14" t="s">
        <v>378</v>
      </c>
      <c r="H14">
        <v>43652</v>
      </c>
      <c r="I14">
        <v>21540</v>
      </c>
      <c r="J14" t="s">
        <v>492</v>
      </c>
      <c r="K14" t="s">
        <v>347</v>
      </c>
      <c r="L14" s="9">
        <v>0.49344818106845045</v>
      </c>
      <c r="M14">
        <v>13531</v>
      </c>
      <c r="N14" s="12">
        <v>34195</v>
      </c>
      <c r="O14" s="12">
        <v>1933</v>
      </c>
    </row>
    <row r="15" spans="1:15" x14ac:dyDescent="0.55000000000000004">
      <c r="A15" t="s">
        <v>489</v>
      </c>
      <c r="B15" t="s">
        <v>490</v>
      </c>
      <c r="C15" s="11">
        <v>44019</v>
      </c>
      <c r="D15" s="12">
        <v>112778.28</v>
      </c>
      <c r="E15" s="17">
        <f>SUM(Table1_2[[#This Row],[Salary]])/SUBTOTAL(109,Table1_2[Salary])</f>
        <v>6.0241363443841118E-3</v>
      </c>
      <c r="F15" t="s">
        <v>428</v>
      </c>
      <c r="G15" t="s">
        <v>378</v>
      </c>
      <c r="H15">
        <v>9023</v>
      </c>
      <c r="I15">
        <v>4748</v>
      </c>
      <c r="J15" t="s">
        <v>471</v>
      </c>
      <c r="K15" t="s">
        <v>347</v>
      </c>
      <c r="L15" s="9">
        <v>0.52621079463593035</v>
      </c>
      <c r="M15">
        <v>25820</v>
      </c>
      <c r="N15" s="12">
        <v>45964</v>
      </c>
      <c r="O15" s="12">
        <v>2599</v>
      </c>
    </row>
    <row r="16" spans="1:15" x14ac:dyDescent="0.55000000000000004">
      <c r="A16" t="s">
        <v>466</v>
      </c>
      <c r="B16" t="s">
        <v>493</v>
      </c>
      <c r="C16" s="11">
        <v>43360</v>
      </c>
      <c r="D16" s="12">
        <v>43329.22</v>
      </c>
      <c r="E16" s="17">
        <f>SUM(Table1_2[[#This Row],[Salary]])/SUBTOTAL(109,Table1_2[Salary])</f>
        <v>2.3144627580400676E-3</v>
      </c>
      <c r="F16" t="s">
        <v>394</v>
      </c>
      <c r="G16" t="s">
        <v>378</v>
      </c>
      <c r="H16">
        <v>49866</v>
      </c>
      <c r="I16">
        <v>24708</v>
      </c>
      <c r="J16" t="s">
        <v>484</v>
      </c>
      <c r="K16" t="s">
        <v>347</v>
      </c>
      <c r="L16" s="9">
        <v>0.49548790759234751</v>
      </c>
      <c r="M16">
        <v>61222</v>
      </c>
      <c r="N16" s="12">
        <v>38971</v>
      </c>
      <c r="O16" s="12">
        <v>1526</v>
      </c>
    </row>
    <row r="17" spans="1:15" x14ac:dyDescent="0.55000000000000004">
      <c r="A17" t="s">
        <v>489</v>
      </c>
      <c r="B17" t="s">
        <v>494</v>
      </c>
      <c r="C17" s="11">
        <v>43791</v>
      </c>
      <c r="D17" s="12">
        <v>66865.490000000005</v>
      </c>
      <c r="E17" s="17">
        <f>SUM(Table1_2[[#This Row],[Salary]])/SUBTOTAL(109,Table1_2[Salary])</f>
        <v>3.5716702586176385E-3</v>
      </c>
      <c r="F17" t="s">
        <v>394</v>
      </c>
      <c r="G17" t="s">
        <v>378</v>
      </c>
      <c r="H17">
        <v>299107</v>
      </c>
      <c r="I17">
        <v>153122</v>
      </c>
      <c r="J17" t="s">
        <v>495</v>
      </c>
      <c r="K17" t="s">
        <v>347</v>
      </c>
      <c r="L17" s="9">
        <v>0.51193051316084215</v>
      </c>
      <c r="M17">
        <v>3423</v>
      </c>
      <c r="N17" s="12">
        <v>84306</v>
      </c>
      <c r="O17" s="12">
        <v>4743</v>
      </c>
    </row>
    <row r="18" spans="1:15" x14ac:dyDescent="0.55000000000000004">
      <c r="A18" t="s">
        <v>489</v>
      </c>
      <c r="B18" t="s">
        <v>496</v>
      </c>
      <c r="C18" s="11">
        <v>44270</v>
      </c>
      <c r="D18" s="12">
        <v>84598.88</v>
      </c>
      <c r="E18" s="17">
        <f>SUM(Table1_2[[#This Row],[Salary]])/SUBTOTAL(109,Table1_2[Salary])</f>
        <v>4.5189125752067702E-3</v>
      </c>
      <c r="F18" t="s">
        <v>394</v>
      </c>
      <c r="G18" t="s">
        <v>380</v>
      </c>
      <c r="H18">
        <v>8052</v>
      </c>
      <c r="I18">
        <v>4035</v>
      </c>
      <c r="J18" t="s">
        <v>492</v>
      </c>
      <c r="K18" t="s">
        <v>347</v>
      </c>
      <c r="L18" s="9">
        <v>0.50111773472429211</v>
      </c>
      <c r="M18">
        <v>6642</v>
      </c>
      <c r="N18" s="12">
        <v>30691</v>
      </c>
      <c r="O18" s="12">
        <v>6746</v>
      </c>
    </row>
    <row r="19" spans="1:15" x14ac:dyDescent="0.55000000000000004">
      <c r="A19" t="s">
        <v>477</v>
      </c>
      <c r="B19" t="s">
        <v>497</v>
      </c>
      <c r="C19" s="11">
        <v>43504</v>
      </c>
      <c r="D19" s="12">
        <v>58935.92</v>
      </c>
      <c r="E19" s="17">
        <f>SUM(Table1_2[[#This Row],[Salary]])/SUBTOTAL(109,Table1_2[Salary])</f>
        <v>3.1481063344973382E-3</v>
      </c>
      <c r="F19" t="s">
        <v>406</v>
      </c>
      <c r="G19" t="s">
        <v>380</v>
      </c>
      <c r="H19">
        <v>20306</v>
      </c>
      <c r="I19">
        <v>9452</v>
      </c>
      <c r="J19" t="s">
        <v>479</v>
      </c>
      <c r="K19" t="s">
        <v>347</v>
      </c>
      <c r="L19" s="9">
        <v>0.46547818378804295</v>
      </c>
      <c r="M19">
        <v>258791</v>
      </c>
      <c r="N19" s="12">
        <v>57993</v>
      </c>
      <c r="O19" s="12">
        <v>1443</v>
      </c>
    </row>
    <row r="20" spans="1:15" x14ac:dyDescent="0.55000000000000004">
      <c r="A20" t="s">
        <v>489</v>
      </c>
      <c r="B20" t="s">
        <v>498</v>
      </c>
      <c r="C20" s="11">
        <v>43434</v>
      </c>
      <c r="D20" s="12">
        <v>72876.91</v>
      </c>
      <c r="E20" s="17">
        <f>SUM(Table1_2[[#This Row],[Salary]])/SUBTOTAL(109,Table1_2[Salary])</f>
        <v>3.8927747629899125E-3</v>
      </c>
      <c r="F20" t="s">
        <v>406</v>
      </c>
      <c r="G20" t="s">
        <v>380</v>
      </c>
      <c r="L20" s="9"/>
      <c r="M20">
        <v>4466</v>
      </c>
      <c r="N20" s="12">
        <v>65670</v>
      </c>
      <c r="O20" s="12">
        <v>10178</v>
      </c>
    </row>
    <row r="21" spans="1:15" x14ac:dyDescent="0.55000000000000004">
      <c r="A21" t="s">
        <v>489</v>
      </c>
      <c r="B21" t="s">
        <v>499</v>
      </c>
      <c r="C21" s="11">
        <v>43192</v>
      </c>
      <c r="D21" s="12">
        <v>38825.18</v>
      </c>
      <c r="E21" s="17">
        <f>SUM(Table1_2[[#This Row],[Salary]])/SUBTOTAL(109,Table1_2[Salary])</f>
        <v>2.0738760860269825E-3</v>
      </c>
      <c r="F21" t="s">
        <v>406</v>
      </c>
      <c r="G21" t="s">
        <v>378</v>
      </c>
      <c r="H21">
        <v>3116069</v>
      </c>
      <c r="I21">
        <v>1539600</v>
      </c>
      <c r="J21" t="s">
        <v>468</v>
      </c>
      <c r="K21" t="s">
        <v>347</v>
      </c>
      <c r="L21" s="9">
        <v>0.49408405269588063</v>
      </c>
      <c r="M21">
        <v>77833</v>
      </c>
      <c r="N21" s="12">
        <v>56521</v>
      </c>
      <c r="O21" s="12">
        <v>2539</v>
      </c>
    </row>
    <row r="22" spans="1:15" x14ac:dyDescent="0.55000000000000004">
      <c r="A22" t="s">
        <v>489</v>
      </c>
      <c r="B22" t="s">
        <v>500</v>
      </c>
      <c r="C22" s="11">
        <v>44090</v>
      </c>
      <c r="E22" s="17">
        <f>SUM(Table1_2[[#This Row],[Salary]])/SUBTOTAL(109,Table1_2[Salary])</f>
        <v>0</v>
      </c>
      <c r="F22" t="s">
        <v>387</v>
      </c>
      <c r="G22" t="s">
        <v>380</v>
      </c>
      <c r="H22">
        <v>20391</v>
      </c>
      <c r="I22">
        <v>9529</v>
      </c>
      <c r="J22" t="s">
        <v>492</v>
      </c>
      <c r="K22" t="s">
        <v>347</v>
      </c>
      <c r="L22" s="9">
        <v>0.46731401108332105</v>
      </c>
      <c r="M22">
        <v>7935</v>
      </c>
      <c r="N22" s="12">
        <v>42346</v>
      </c>
      <c r="O22" s="12">
        <v>4617</v>
      </c>
    </row>
    <row r="23" spans="1:15" x14ac:dyDescent="0.55000000000000004">
      <c r="A23" t="s">
        <v>466</v>
      </c>
      <c r="B23" t="s">
        <v>503</v>
      </c>
      <c r="C23" s="11">
        <v>43258</v>
      </c>
      <c r="D23" s="12">
        <v>42314.39</v>
      </c>
      <c r="E23" s="17">
        <f>SUM(Table1_2[[#This Row],[Salary]])/SUBTOTAL(109,Table1_2[Salary])</f>
        <v>2.2602548530571988E-3</v>
      </c>
      <c r="F23" t="s">
        <v>387</v>
      </c>
      <c r="G23" t="s">
        <v>378</v>
      </c>
      <c r="H23">
        <v>43819</v>
      </c>
      <c r="I23">
        <v>21619</v>
      </c>
      <c r="J23" t="s">
        <v>504</v>
      </c>
      <c r="K23" t="s">
        <v>347</v>
      </c>
      <c r="L23" s="9">
        <v>0.49337045573837834</v>
      </c>
      <c r="M23">
        <v>20600</v>
      </c>
      <c r="N23" s="12">
        <v>36296</v>
      </c>
      <c r="O23" s="12">
        <v>1710</v>
      </c>
    </row>
    <row r="24" spans="1:15" x14ac:dyDescent="0.55000000000000004">
      <c r="A24" t="s">
        <v>477</v>
      </c>
      <c r="B24" t="s">
        <v>501</v>
      </c>
      <c r="C24" s="11">
        <v>43406</v>
      </c>
      <c r="D24" s="12">
        <v>66572.58</v>
      </c>
      <c r="E24" s="17">
        <f>SUM(Table1_2[[#This Row],[Salary]])/SUBTOTAL(109,Table1_2[Salary])</f>
        <v>3.5560242514553232E-3</v>
      </c>
      <c r="F24" t="s">
        <v>387</v>
      </c>
      <c r="G24" t="s">
        <v>380</v>
      </c>
      <c r="H24">
        <v>46809</v>
      </c>
      <c r="I24">
        <v>27003</v>
      </c>
      <c r="L24" s="9">
        <v>0.5768762417483817</v>
      </c>
      <c r="M24">
        <v>468300</v>
      </c>
      <c r="N24" s="12">
        <v>58206</v>
      </c>
      <c r="O24" s="12">
        <v>869</v>
      </c>
    </row>
    <row r="25" spans="1:15" x14ac:dyDescent="0.55000000000000004">
      <c r="A25" t="s">
        <v>477</v>
      </c>
      <c r="B25" t="s">
        <v>502</v>
      </c>
      <c r="C25" s="11">
        <v>43390</v>
      </c>
      <c r="D25" s="12">
        <v>61994.76</v>
      </c>
      <c r="E25" s="17">
        <f>SUM(Table1_2[[#This Row],[Salary]])/SUBTOTAL(109,Table1_2[Salary])</f>
        <v>3.3114965654501062E-3</v>
      </c>
      <c r="F25" t="s">
        <v>387</v>
      </c>
      <c r="G25" t="s">
        <v>380</v>
      </c>
      <c r="H25">
        <v>80763</v>
      </c>
      <c r="I25">
        <v>39362</v>
      </c>
      <c r="J25" t="s">
        <v>484</v>
      </c>
      <c r="K25" t="s">
        <v>347</v>
      </c>
      <c r="L25" s="9">
        <v>0.48737664524596658</v>
      </c>
      <c r="M25">
        <v>49341</v>
      </c>
      <c r="N25" s="12">
        <v>38192</v>
      </c>
      <c r="O25" s="12">
        <v>1360</v>
      </c>
    </row>
    <row r="26" spans="1:15" x14ac:dyDescent="0.55000000000000004">
      <c r="A26" t="s">
        <v>489</v>
      </c>
      <c r="B26" t="s">
        <v>505</v>
      </c>
      <c r="C26" s="11">
        <v>43707</v>
      </c>
      <c r="E26" s="17">
        <f>SUM(Table1_2[[#This Row],[Salary]])/SUBTOTAL(109,Table1_2[Salary])</f>
        <v>0</v>
      </c>
      <c r="F26" t="s">
        <v>402</v>
      </c>
      <c r="G26" t="s">
        <v>380</v>
      </c>
      <c r="H26">
        <v>57557</v>
      </c>
      <c r="I26">
        <v>28773</v>
      </c>
      <c r="J26" t="s">
        <v>468</v>
      </c>
      <c r="K26" t="s">
        <v>347</v>
      </c>
      <c r="L26" s="9">
        <v>0.49990444255260003</v>
      </c>
      <c r="M26">
        <v>985653</v>
      </c>
      <c r="N26" s="12">
        <v>55987</v>
      </c>
      <c r="O26" s="12">
        <v>594</v>
      </c>
    </row>
    <row r="27" spans="1:15" x14ac:dyDescent="0.55000000000000004">
      <c r="A27" t="s">
        <v>489</v>
      </c>
      <c r="B27" t="s">
        <v>507</v>
      </c>
      <c r="C27" s="11">
        <v>43136</v>
      </c>
      <c r="D27" s="12">
        <v>36714.379999999997</v>
      </c>
      <c r="E27" s="17">
        <f>SUM(Table1_2[[#This Row],[Salary]])/SUBTOTAL(109,Table1_2[Salary])</f>
        <v>1.9611261221533895E-3</v>
      </c>
      <c r="F27" t="s">
        <v>402</v>
      </c>
      <c r="G27" t="s">
        <v>378</v>
      </c>
      <c r="H27">
        <v>43895</v>
      </c>
      <c r="I27">
        <v>21825</v>
      </c>
      <c r="J27" t="s">
        <v>488</v>
      </c>
      <c r="K27" t="s">
        <v>347</v>
      </c>
      <c r="L27" s="9">
        <v>0.49720924934502791</v>
      </c>
      <c r="M27">
        <v>2493</v>
      </c>
      <c r="N27" s="12">
        <v>42833</v>
      </c>
      <c r="O27" s="12">
        <v>8464</v>
      </c>
    </row>
    <row r="28" spans="1:15" x14ac:dyDescent="0.55000000000000004">
      <c r="A28" t="s">
        <v>469</v>
      </c>
      <c r="B28" t="s">
        <v>508</v>
      </c>
      <c r="C28" s="11">
        <v>43458</v>
      </c>
      <c r="D28" s="12">
        <v>110906.35</v>
      </c>
      <c r="E28" s="17">
        <f>SUM(Table1_2[[#This Row],[Salary]])/SUBTOTAL(109,Table1_2[Salary])</f>
        <v>5.9241458005742324E-3</v>
      </c>
      <c r="F28" t="s">
        <v>402</v>
      </c>
      <c r="G28" t="s">
        <v>380</v>
      </c>
      <c r="H28">
        <v>14133</v>
      </c>
      <c r="I28">
        <v>6832</v>
      </c>
      <c r="J28" t="s">
        <v>484</v>
      </c>
      <c r="K28" t="s">
        <v>347</v>
      </c>
      <c r="L28" s="9">
        <v>0.48340762753838534</v>
      </c>
      <c r="M28">
        <v>490208</v>
      </c>
      <c r="N28" s="12">
        <v>45610</v>
      </c>
      <c r="O28" s="12">
        <v>910</v>
      </c>
    </row>
    <row r="29" spans="1:15" x14ac:dyDescent="0.55000000000000004">
      <c r="A29" t="s">
        <v>469</v>
      </c>
      <c r="B29" t="s">
        <v>506</v>
      </c>
      <c r="C29" s="11">
        <v>44382</v>
      </c>
      <c r="D29" s="12">
        <v>51798.25</v>
      </c>
      <c r="E29" s="17">
        <f>SUM(Table1_2[[#This Row],[Salary]])/SUBTOTAL(109,Table1_2[Salary])</f>
        <v>2.7668423423419328E-3</v>
      </c>
      <c r="F29" t="s">
        <v>402</v>
      </c>
      <c r="G29" t="s">
        <v>380</v>
      </c>
      <c r="H29">
        <v>8249</v>
      </c>
      <c r="I29">
        <v>4111</v>
      </c>
      <c r="L29" s="9">
        <v>0.49836343799248395</v>
      </c>
      <c r="M29">
        <v>7506</v>
      </c>
      <c r="N29" s="12">
        <v>67710</v>
      </c>
      <c r="O29" s="12">
        <v>3884</v>
      </c>
    </row>
    <row r="30" spans="1:15" x14ac:dyDescent="0.55000000000000004">
      <c r="A30" t="s">
        <v>466</v>
      </c>
      <c r="B30" t="s">
        <v>513</v>
      </c>
      <c r="C30" s="11">
        <v>43801</v>
      </c>
      <c r="D30" s="12">
        <v>51165.37</v>
      </c>
      <c r="E30" s="17">
        <f>SUM(Table1_2[[#This Row],[Salary]])/SUBTOTAL(109,Table1_2[Salary])</f>
        <v>2.7330365828496456E-3</v>
      </c>
      <c r="F30" t="s">
        <v>385</v>
      </c>
      <c r="G30" t="s">
        <v>380</v>
      </c>
      <c r="H30">
        <v>2060</v>
      </c>
      <c r="I30">
        <v>1126</v>
      </c>
      <c r="J30" t="s">
        <v>481</v>
      </c>
      <c r="K30" t="s">
        <v>347</v>
      </c>
      <c r="L30" s="9">
        <v>0.54660194174757282</v>
      </c>
      <c r="M30">
        <v>725</v>
      </c>
      <c r="N30" s="12">
        <v>79750</v>
      </c>
      <c r="O30" s="12">
        <v>8886</v>
      </c>
    </row>
    <row r="31" spans="1:15" x14ac:dyDescent="0.55000000000000004">
      <c r="A31" t="s">
        <v>469</v>
      </c>
      <c r="B31" t="s">
        <v>512</v>
      </c>
      <c r="C31" s="11">
        <v>43563</v>
      </c>
      <c r="D31" s="12">
        <v>79567.69</v>
      </c>
      <c r="E31" s="17">
        <f>SUM(Table1_2[[#This Row],[Salary]])/SUBTOTAL(109,Table1_2[Salary])</f>
        <v>4.2501677908874675E-3</v>
      </c>
      <c r="F31" t="s">
        <v>385</v>
      </c>
      <c r="G31" t="s">
        <v>380</v>
      </c>
      <c r="H31">
        <v>19856</v>
      </c>
      <c r="I31">
        <v>9657</v>
      </c>
      <c r="J31" t="s">
        <v>479</v>
      </c>
      <c r="K31" t="s">
        <v>347</v>
      </c>
      <c r="L31" s="9">
        <v>0.48635173247381142</v>
      </c>
      <c r="M31">
        <v>7724</v>
      </c>
      <c r="N31" s="12">
        <v>24537</v>
      </c>
      <c r="O31" s="12">
        <v>2928</v>
      </c>
    </row>
    <row r="32" spans="1:15" x14ac:dyDescent="0.55000000000000004">
      <c r="A32" t="s">
        <v>469</v>
      </c>
      <c r="B32" t="s">
        <v>514</v>
      </c>
      <c r="C32" s="11">
        <v>43430</v>
      </c>
      <c r="D32" s="12">
        <v>78705.929999999993</v>
      </c>
      <c r="E32" s="17">
        <f>SUM(Table1_2[[#This Row],[Salary]])/SUBTOTAL(109,Table1_2[Salary])</f>
        <v>4.2041362346681632E-3</v>
      </c>
      <c r="F32" t="s">
        <v>385</v>
      </c>
      <c r="G32" t="s">
        <v>380</v>
      </c>
      <c r="H32">
        <v>865736</v>
      </c>
      <c r="I32">
        <v>444547</v>
      </c>
      <c r="J32" t="s">
        <v>515</v>
      </c>
      <c r="K32" t="s">
        <v>347</v>
      </c>
      <c r="L32" s="9">
        <v>0.51349025568995632</v>
      </c>
      <c r="M32">
        <v>13642</v>
      </c>
      <c r="N32" s="12">
        <v>45955</v>
      </c>
      <c r="O32" s="12">
        <v>2280</v>
      </c>
    </row>
    <row r="33" spans="1:15" x14ac:dyDescent="0.55000000000000004">
      <c r="A33" t="s">
        <v>477</v>
      </c>
      <c r="B33" t="s">
        <v>517</v>
      </c>
      <c r="C33" s="11">
        <v>43489</v>
      </c>
      <c r="D33" s="12">
        <v>80169.42</v>
      </c>
      <c r="E33" s="17">
        <f>SUM(Table1_2[[#This Row],[Salary]])/SUBTOTAL(109,Table1_2[Salary])</f>
        <v>4.2823096497853529E-3</v>
      </c>
      <c r="F33" t="s">
        <v>385</v>
      </c>
      <c r="G33" t="s">
        <v>378</v>
      </c>
      <c r="H33">
        <v>20018</v>
      </c>
      <c r="I33">
        <v>9166</v>
      </c>
      <c r="J33" t="s">
        <v>484</v>
      </c>
      <c r="K33" t="s">
        <v>347</v>
      </c>
      <c r="L33" s="9">
        <v>0.45788790088919973</v>
      </c>
      <c r="M33">
        <v>8222</v>
      </c>
      <c r="N33" s="12">
        <v>25876</v>
      </c>
      <c r="O33" s="12">
        <v>2478</v>
      </c>
    </row>
    <row r="34" spans="1:15" x14ac:dyDescent="0.55000000000000004">
      <c r="A34" t="s">
        <v>489</v>
      </c>
      <c r="B34" t="s">
        <v>516</v>
      </c>
      <c r="C34" s="11">
        <v>43916</v>
      </c>
      <c r="D34" s="12">
        <v>104038.9</v>
      </c>
      <c r="E34" s="17">
        <f>SUM(Table1_2[[#This Row],[Salary]])/SUBTOTAL(109,Table1_2[Salary])</f>
        <v>5.5573158122268242E-3</v>
      </c>
      <c r="F34" t="s">
        <v>385</v>
      </c>
      <c r="G34" t="s">
        <v>378</v>
      </c>
      <c r="H34">
        <v>7029</v>
      </c>
      <c r="I34">
        <v>3909</v>
      </c>
      <c r="J34" t="s">
        <v>471</v>
      </c>
      <c r="K34" t="s">
        <v>347</v>
      </c>
      <c r="L34" s="9">
        <v>0.55612462654716177</v>
      </c>
      <c r="M34">
        <v>777</v>
      </c>
      <c r="N34" s="12">
        <v>69318</v>
      </c>
      <c r="O34" s="12">
        <v>6594</v>
      </c>
    </row>
    <row r="35" spans="1:15" x14ac:dyDescent="0.55000000000000004">
      <c r="A35" t="s">
        <v>489</v>
      </c>
      <c r="B35" t="s">
        <v>510</v>
      </c>
      <c r="C35" s="11">
        <v>43931</v>
      </c>
      <c r="D35" s="12">
        <v>88689.09</v>
      </c>
      <c r="E35" s="17">
        <f>SUM(Table1_2[[#This Row],[Salary]])/SUBTOTAL(109,Table1_2[Salary])</f>
        <v>4.7373942076377957E-3</v>
      </c>
      <c r="F35" t="s">
        <v>385</v>
      </c>
      <c r="G35" t="s">
        <v>380</v>
      </c>
      <c r="H35">
        <v>13555</v>
      </c>
      <c r="I35">
        <v>6596</v>
      </c>
      <c r="J35" t="s">
        <v>511</v>
      </c>
      <c r="K35" t="s">
        <v>347</v>
      </c>
      <c r="L35" s="9">
        <v>0.48661010697159718</v>
      </c>
      <c r="M35">
        <v>25860</v>
      </c>
      <c r="N35" s="12">
        <v>40000</v>
      </c>
      <c r="O35" s="12">
        <v>2603</v>
      </c>
    </row>
    <row r="36" spans="1:15" x14ac:dyDescent="0.55000000000000004">
      <c r="A36" t="s">
        <v>466</v>
      </c>
      <c r="B36" t="s">
        <v>509</v>
      </c>
      <c r="C36" s="11">
        <v>43250</v>
      </c>
      <c r="D36" s="12">
        <v>66017.179999999993</v>
      </c>
      <c r="E36" s="17">
        <f>SUM(Table1_2[[#This Row],[Salary]])/SUBTOTAL(109,Table1_2[Salary])</f>
        <v>3.5263571442280188E-3</v>
      </c>
      <c r="F36" t="s">
        <v>385</v>
      </c>
      <c r="G36" t="s">
        <v>380</v>
      </c>
      <c r="H36">
        <v>116648</v>
      </c>
      <c r="I36">
        <v>56274</v>
      </c>
      <c r="J36" t="s">
        <v>504</v>
      </c>
      <c r="K36" t="s">
        <v>347</v>
      </c>
      <c r="L36" s="9">
        <v>0.48242575955009942</v>
      </c>
      <c r="M36">
        <v>15581</v>
      </c>
      <c r="N36" s="12">
        <v>32229</v>
      </c>
      <c r="O36" s="12">
        <v>1793</v>
      </c>
    </row>
    <row r="37" spans="1:15" x14ac:dyDescent="0.55000000000000004">
      <c r="A37" t="s">
        <v>469</v>
      </c>
      <c r="B37" t="s">
        <v>518</v>
      </c>
      <c r="C37" s="11">
        <v>44116</v>
      </c>
      <c r="D37" s="12">
        <v>63447.07</v>
      </c>
      <c r="E37" s="17">
        <f>SUM(Table1_2[[#This Row],[Salary]])/SUBTOTAL(109,Table1_2[Salary])</f>
        <v>3.389072792488792E-3</v>
      </c>
      <c r="F37" t="s">
        <v>438</v>
      </c>
      <c r="G37" t="s">
        <v>378</v>
      </c>
      <c r="H37">
        <v>22001</v>
      </c>
      <c r="I37">
        <v>11022</v>
      </c>
      <c r="J37" t="s">
        <v>519</v>
      </c>
      <c r="K37" t="s">
        <v>347</v>
      </c>
      <c r="L37" s="9">
        <v>0.50097722830780422</v>
      </c>
      <c r="M37">
        <v>9716</v>
      </c>
      <c r="N37" s="12">
        <v>36205</v>
      </c>
      <c r="O37" s="12">
        <v>2431</v>
      </c>
    </row>
    <row r="38" spans="1:15" x14ac:dyDescent="0.55000000000000004">
      <c r="A38" t="s">
        <v>477</v>
      </c>
      <c r="B38" t="s">
        <v>520</v>
      </c>
      <c r="C38" s="11">
        <v>43515</v>
      </c>
      <c r="D38" s="12">
        <v>67818.14</v>
      </c>
      <c r="E38" s="17">
        <f>SUM(Table1_2[[#This Row],[Salary]])/SUBTOTAL(109,Table1_2[Salary])</f>
        <v>3.622556772301634E-3</v>
      </c>
      <c r="F38" t="s">
        <v>409</v>
      </c>
      <c r="G38" t="s">
        <v>380</v>
      </c>
      <c r="H38">
        <v>414251</v>
      </c>
      <c r="I38">
        <v>198216</v>
      </c>
      <c r="J38" t="s">
        <v>479</v>
      </c>
      <c r="K38" t="s">
        <v>347</v>
      </c>
      <c r="L38" s="9">
        <v>0.47849250816533939</v>
      </c>
      <c r="M38">
        <v>65369</v>
      </c>
      <c r="N38" s="12">
        <v>38983</v>
      </c>
      <c r="O38" s="12">
        <v>1262</v>
      </c>
    </row>
    <row r="39" spans="1:15" x14ac:dyDescent="0.55000000000000004">
      <c r="A39" t="s">
        <v>477</v>
      </c>
      <c r="B39" t="s">
        <v>521</v>
      </c>
      <c r="C39" s="11">
        <v>43815</v>
      </c>
      <c r="D39" s="12">
        <v>65699.02</v>
      </c>
      <c r="E39" s="17">
        <f>SUM(Table1_2[[#This Row],[Salary]])/SUBTOTAL(109,Table1_2[Salary])</f>
        <v>3.509362389392875E-3</v>
      </c>
      <c r="F39" t="s">
        <v>409</v>
      </c>
      <c r="G39" t="s">
        <v>378</v>
      </c>
      <c r="H39">
        <v>2128</v>
      </c>
      <c r="I39">
        <v>1129</v>
      </c>
      <c r="J39" t="s">
        <v>481</v>
      </c>
      <c r="K39" t="s">
        <v>347</v>
      </c>
      <c r="L39" s="9">
        <v>0.53054511278195493</v>
      </c>
      <c r="M39">
        <v>2058</v>
      </c>
      <c r="N39" s="12">
        <v>58750</v>
      </c>
      <c r="O39" s="12">
        <v>18270</v>
      </c>
    </row>
    <row r="40" spans="1:15" x14ac:dyDescent="0.55000000000000004">
      <c r="A40" t="s">
        <v>466</v>
      </c>
      <c r="B40" t="s">
        <v>522</v>
      </c>
      <c r="C40" s="11">
        <v>43754</v>
      </c>
      <c r="D40" s="12">
        <v>59434.18</v>
      </c>
      <c r="E40" s="17">
        <f>SUM(Table1_2[[#This Row],[Salary]])/SUBTOTAL(109,Table1_2[Salary])</f>
        <v>3.1747212658028417E-3</v>
      </c>
      <c r="F40" t="s">
        <v>414</v>
      </c>
      <c r="G40" t="s">
        <v>380</v>
      </c>
      <c r="H40">
        <v>11235</v>
      </c>
      <c r="I40">
        <v>5376</v>
      </c>
      <c r="J40" t="s">
        <v>523</v>
      </c>
      <c r="K40" t="s">
        <v>347</v>
      </c>
      <c r="L40" s="9">
        <v>0.47850467289719628</v>
      </c>
      <c r="M40">
        <v>12968</v>
      </c>
      <c r="N40" s="12">
        <v>42811</v>
      </c>
      <c r="O40" s="12">
        <v>2262</v>
      </c>
    </row>
    <row r="41" spans="1:15" x14ac:dyDescent="0.55000000000000004">
      <c r="A41" t="s">
        <v>466</v>
      </c>
      <c r="B41" t="s">
        <v>526</v>
      </c>
      <c r="C41" s="11">
        <v>43962</v>
      </c>
      <c r="D41" s="12">
        <v>80772.92</v>
      </c>
      <c r="E41" s="17">
        <f>SUM(Table1_2[[#This Row],[Salary]])/SUBTOTAL(109,Table1_2[Salary])</f>
        <v>4.3145460545597107E-3</v>
      </c>
      <c r="F41" t="s">
        <v>414</v>
      </c>
      <c r="G41" t="s">
        <v>378</v>
      </c>
      <c r="H41">
        <v>649654</v>
      </c>
      <c r="I41">
        <v>324730</v>
      </c>
      <c r="L41" s="9">
        <v>0.49985068975177555</v>
      </c>
      <c r="M41">
        <v>23171</v>
      </c>
      <c r="N41" s="12">
        <v>42452</v>
      </c>
      <c r="O41" s="12">
        <v>2626</v>
      </c>
    </row>
    <row r="42" spans="1:15" x14ac:dyDescent="0.55000000000000004">
      <c r="A42" t="s">
        <v>477</v>
      </c>
      <c r="B42" t="s">
        <v>525</v>
      </c>
      <c r="C42" s="11">
        <v>44221</v>
      </c>
      <c r="D42" s="12">
        <v>40445.29</v>
      </c>
      <c r="E42" s="17">
        <f>SUM(Table1_2[[#This Row],[Salary]])/SUBTOTAL(109,Table1_2[Salary])</f>
        <v>2.1604154758181745E-3</v>
      </c>
      <c r="F42" t="s">
        <v>414</v>
      </c>
      <c r="G42" t="s">
        <v>380</v>
      </c>
      <c r="H42">
        <v>60699</v>
      </c>
      <c r="I42">
        <v>30075</v>
      </c>
      <c r="L42" s="9">
        <v>0.49547768497009836</v>
      </c>
      <c r="M42">
        <v>228765</v>
      </c>
      <c r="N42" s="12">
        <v>70961</v>
      </c>
      <c r="O42" s="12">
        <v>1552</v>
      </c>
    </row>
    <row r="43" spans="1:15" x14ac:dyDescent="0.55000000000000004">
      <c r="A43" t="s">
        <v>469</v>
      </c>
      <c r="B43" t="s">
        <v>527</v>
      </c>
      <c r="C43" s="11">
        <v>44203</v>
      </c>
      <c r="D43" s="12">
        <v>89838.77</v>
      </c>
      <c r="E43" s="17">
        <f>SUM(Table1_2[[#This Row],[Salary]])/SUBTOTAL(109,Table1_2[Salary])</f>
        <v>4.7988052264298147E-3</v>
      </c>
      <c r="F43" t="s">
        <v>414</v>
      </c>
      <c r="G43" t="s">
        <v>380</v>
      </c>
      <c r="H43">
        <v>238198</v>
      </c>
      <c r="I43">
        <v>117781</v>
      </c>
      <c r="J43" t="s">
        <v>528</v>
      </c>
      <c r="K43" t="s">
        <v>347</v>
      </c>
      <c r="L43" s="9">
        <v>0.49446678813424128</v>
      </c>
      <c r="M43">
        <v>33474</v>
      </c>
      <c r="N43" s="12">
        <v>35396</v>
      </c>
      <c r="O43" s="12">
        <v>2040</v>
      </c>
    </row>
    <row r="44" spans="1:15" x14ac:dyDescent="0.55000000000000004">
      <c r="A44" t="s">
        <v>469</v>
      </c>
      <c r="B44" t="s">
        <v>529</v>
      </c>
      <c r="C44" s="11">
        <v>44105</v>
      </c>
      <c r="D44" s="12">
        <v>59258.19</v>
      </c>
      <c r="E44" s="17">
        <f>SUM(Table1_2[[#This Row],[Salary]])/SUBTOTAL(109,Table1_2[Salary])</f>
        <v>3.1653206280625947E-3</v>
      </c>
      <c r="F44" t="s">
        <v>414</v>
      </c>
      <c r="G44" t="s">
        <v>378</v>
      </c>
      <c r="H44">
        <v>40633</v>
      </c>
      <c r="I44">
        <v>19640</v>
      </c>
      <c r="J44" t="s">
        <v>530</v>
      </c>
      <c r="K44" t="s">
        <v>347</v>
      </c>
      <c r="L44" s="9">
        <v>0.48335097088573326</v>
      </c>
      <c r="M44">
        <v>9875</v>
      </c>
      <c r="N44" s="12">
        <v>29264</v>
      </c>
      <c r="O44" s="12">
        <v>2701</v>
      </c>
    </row>
    <row r="45" spans="1:15" x14ac:dyDescent="0.55000000000000004">
      <c r="A45" t="s">
        <v>469</v>
      </c>
      <c r="B45" t="s">
        <v>532</v>
      </c>
      <c r="C45" s="11">
        <v>43665</v>
      </c>
      <c r="D45" s="12">
        <v>86010.54</v>
      </c>
      <c r="E45" s="17">
        <f>SUM(Table1_2[[#This Row],[Salary]])/SUBTOTAL(109,Table1_2[Salary])</f>
        <v>4.5943174520315742E-3</v>
      </c>
      <c r="F45" t="s">
        <v>414</v>
      </c>
      <c r="G45" t="s">
        <v>378</v>
      </c>
      <c r="H45">
        <v>7965</v>
      </c>
      <c r="I45">
        <v>3984</v>
      </c>
      <c r="J45" t="s">
        <v>530</v>
      </c>
      <c r="K45" t="s">
        <v>347</v>
      </c>
      <c r="L45" s="9">
        <v>0.50018832391713752</v>
      </c>
      <c r="M45">
        <v>7958</v>
      </c>
      <c r="N45" s="12">
        <v>37321</v>
      </c>
      <c r="O45" s="12">
        <v>3360</v>
      </c>
    </row>
    <row r="46" spans="1:15" x14ac:dyDescent="0.55000000000000004">
      <c r="A46" t="s">
        <v>477</v>
      </c>
      <c r="B46" t="s">
        <v>524</v>
      </c>
      <c r="C46" s="11">
        <v>43602</v>
      </c>
      <c r="D46" s="12">
        <v>85455.53</v>
      </c>
      <c r="E46" s="17">
        <f>SUM(Table1_2[[#This Row],[Salary]])/SUBTOTAL(109,Table1_2[Salary])</f>
        <v>4.5646711769465435E-3</v>
      </c>
      <c r="F46" t="s">
        <v>414</v>
      </c>
      <c r="G46" t="s">
        <v>378</v>
      </c>
      <c r="H46">
        <v>58302</v>
      </c>
      <c r="I46">
        <v>28347</v>
      </c>
      <c r="J46" t="s">
        <v>475</v>
      </c>
      <c r="K46" t="s">
        <v>347</v>
      </c>
      <c r="L46" s="9">
        <v>0.48620973551507668</v>
      </c>
      <c r="M46">
        <v>17343</v>
      </c>
      <c r="N46" s="12">
        <v>36924</v>
      </c>
      <c r="O46" s="12">
        <v>2722</v>
      </c>
    </row>
    <row r="47" spans="1:15" x14ac:dyDescent="0.55000000000000004">
      <c r="A47" t="s">
        <v>489</v>
      </c>
      <c r="B47" t="s">
        <v>531</v>
      </c>
      <c r="C47" s="11">
        <v>43857</v>
      </c>
      <c r="D47" s="12">
        <v>62281.24</v>
      </c>
      <c r="E47" s="17">
        <f>SUM(Table1_2[[#This Row],[Salary]])/SUBTOTAL(109,Table1_2[Salary])</f>
        <v>3.3267991093436566E-3</v>
      </c>
      <c r="F47" t="s">
        <v>414</v>
      </c>
      <c r="G47" t="s">
        <v>380</v>
      </c>
      <c r="H47">
        <v>10038388</v>
      </c>
      <c r="I47">
        <v>4945351</v>
      </c>
      <c r="J47" t="s">
        <v>515</v>
      </c>
      <c r="K47" t="s">
        <v>347</v>
      </c>
      <c r="L47" s="9">
        <v>0.49264393844908166</v>
      </c>
      <c r="M47">
        <v>26125</v>
      </c>
      <c r="N47" s="12">
        <v>51555</v>
      </c>
      <c r="O47" s="12">
        <v>2789</v>
      </c>
    </row>
    <row r="48" spans="1:15" x14ac:dyDescent="0.55000000000000004">
      <c r="A48" t="s">
        <v>477</v>
      </c>
      <c r="B48" t="s">
        <v>533</v>
      </c>
      <c r="C48" s="11">
        <v>44285</v>
      </c>
      <c r="E48" s="17">
        <f>SUM(Table1_2[[#This Row],[Salary]])/SUBTOTAL(109,Table1_2[Salary])</f>
        <v>0</v>
      </c>
      <c r="F48" t="s">
        <v>433</v>
      </c>
      <c r="G48" t="s">
        <v>380</v>
      </c>
      <c r="H48">
        <v>3223096</v>
      </c>
      <c r="I48">
        <v>1618945</v>
      </c>
      <c r="J48" t="s">
        <v>468</v>
      </c>
      <c r="K48" t="s">
        <v>347</v>
      </c>
      <c r="L48" s="9">
        <v>0.50229499834941316</v>
      </c>
      <c r="M48">
        <v>1292879</v>
      </c>
      <c r="N48" s="12">
        <v>53433</v>
      </c>
      <c r="O48" s="12">
        <v>571</v>
      </c>
    </row>
    <row r="49" spans="1:15" x14ac:dyDescent="0.55000000000000004">
      <c r="A49" t="s">
        <v>477</v>
      </c>
      <c r="B49" t="s">
        <v>534</v>
      </c>
      <c r="C49" s="11">
        <v>44288</v>
      </c>
      <c r="D49" s="12">
        <v>111815.49</v>
      </c>
      <c r="E49" s="17">
        <f>SUM(Table1_2[[#This Row],[Salary]])/SUBTOTAL(109,Table1_2[Salary])</f>
        <v>5.9727081950010077E-3</v>
      </c>
      <c r="F49" t="s">
        <v>433</v>
      </c>
      <c r="G49" t="s">
        <v>378</v>
      </c>
      <c r="H49">
        <v>24327</v>
      </c>
      <c r="I49">
        <v>11569</v>
      </c>
      <c r="J49" t="s">
        <v>535</v>
      </c>
      <c r="K49" t="s">
        <v>347</v>
      </c>
      <c r="L49" s="9">
        <v>0.47556213260985736</v>
      </c>
      <c r="M49">
        <v>6408</v>
      </c>
      <c r="N49" s="12">
        <v>43158</v>
      </c>
      <c r="O49" s="12">
        <v>4010</v>
      </c>
    </row>
    <row r="50" spans="1:15" x14ac:dyDescent="0.55000000000000004">
      <c r="A50" t="s">
        <v>466</v>
      </c>
      <c r="B50" t="s">
        <v>539</v>
      </c>
      <c r="C50" s="11">
        <v>43949</v>
      </c>
      <c r="D50" s="12">
        <v>75733.740000000005</v>
      </c>
      <c r="E50" s="17">
        <f>SUM(Table1_2[[#This Row],[Salary]])/SUBTOTAL(109,Table1_2[Salary])</f>
        <v>4.0453744784025511E-3</v>
      </c>
      <c r="F50" t="s">
        <v>395</v>
      </c>
      <c r="G50" t="s">
        <v>380</v>
      </c>
      <c r="H50">
        <v>5644</v>
      </c>
      <c r="I50">
        <v>3038</v>
      </c>
      <c r="J50" t="s">
        <v>471</v>
      </c>
      <c r="K50" t="s">
        <v>347</v>
      </c>
      <c r="L50" s="9">
        <v>0.53827072997873848</v>
      </c>
      <c r="M50">
        <v>483</v>
      </c>
      <c r="N50" s="12">
        <v>72500</v>
      </c>
      <c r="O50" s="12">
        <v>17223</v>
      </c>
    </row>
    <row r="51" spans="1:15" x14ac:dyDescent="0.55000000000000004">
      <c r="A51" t="s">
        <v>466</v>
      </c>
      <c r="B51" t="s">
        <v>541</v>
      </c>
      <c r="C51" s="11">
        <v>44175</v>
      </c>
      <c r="D51" s="12">
        <v>37062.1</v>
      </c>
      <c r="E51" s="17">
        <f>SUM(Table1_2[[#This Row],[Salary]])/SUBTOTAL(109,Table1_2[Salary])</f>
        <v>1.9796998465413588E-3</v>
      </c>
      <c r="F51" t="s">
        <v>395</v>
      </c>
      <c r="G51" t="s">
        <v>378</v>
      </c>
      <c r="H51">
        <v>202987</v>
      </c>
      <c r="I51">
        <v>103779</v>
      </c>
      <c r="J51" t="s">
        <v>528</v>
      </c>
      <c r="K51" t="s">
        <v>347</v>
      </c>
      <c r="L51" s="9">
        <v>0.51125934173124388</v>
      </c>
      <c r="M51">
        <v>170343</v>
      </c>
      <c r="N51" s="12">
        <v>44748</v>
      </c>
      <c r="O51" s="12">
        <v>1150</v>
      </c>
    </row>
    <row r="52" spans="1:15" x14ac:dyDescent="0.55000000000000004">
      <c r="A52" t="s">
        <v>469</v>
      </c>
      <c r="B52" t="s">
        <v>536</v>
      </c>
      <c r="C52" s="11">
        <v>44004</v>
      </c>
      <c r="D52" s="12">
        <v>66572.58</v>
      </c>
      <c r="E52" s="17">
        <f>SUM(Table1_2[[#This Row],[Salary]])/SUBTOTAL(109,Table1_2[Salary])</f>
        <v>3.5560242514553232E-3</v>
      </c>
      <c r="F52" t="s">
        <v>395</v>
      </c>
      <c r="G52" t="s">
        <v>380</v>
      </c>
      <c r="H52">
        <v>136701</v>
      </c>
      <c r="I52">
        <v>67553</v>
      </c>
      <c r="J52" t="s">
        <v>471</v>
      </c>
      <c r="K52" t="s">
        <v>347</v>
      </c>
      <c r="L52" s="9">
        <v>0.49416609973592002</v>
      </c>
      <c r="M52">
        <v>93583</v>
      </c>
      <c r="N52" s="12">
        <v>45075</v>
      </c>
      <c r="O52" s="12">
        <v>1485</v>
      </c>
    </row>
    <row r="53" spans="1:15" x14ac:dyDescent="0.55000000000000004">
      <c r="A53" t="s">
        <v>489</v>
      </c>
      <c r="B53" t="s">
        <v>546</v>
      </c>
      <c r="C53" s="11">
        <v>44085</v>
      </c>
      <c r="D53" s="12">
        <v>71371.37</v>
      </c>
      <c r="E53" s="17">
        <f>SUM(Table1_2[[#This Row],[Salary]])/SUBTOTAL(109,Table1_2[Salary])</f>
        <v>3.8123552156096533E-3</v>
      </c>
      <c r="F53" t="s">
        <v>395</v>
      </c>
      <c r="G53" t="s">
        <v>378</v>
      </c>
      <c r="H53">
        <v>389772</v>
      </c>
      <c r="I53">
        <v>202502</v>
      </c>
      <c r="J53" t="s">
        <v>471</v>
      </c>
      <c r="K53" t="s">
        <v>347</v>
      </c>
      <c r="L53" s="9">
        <v>0.51953962829551636</v>
      </c>
      <c r="M53">
        <v>715163</v>
      </c>
      <c r="N53" s="12">
        <v>46162</v>
      </c>
      <c r="O53" s="12">
        <v>620</v>
      </c>
    </row>
    <row r="54" spans="1:15" x14ac:dyDescent="0.55000000000000004">
      <c r="A54" t="s">
        <v>477</v>
      </c>
      <c r="B54" t="s">
        <v>544</v>
      </c>
      <c r="C54" s="11">
        <v>44270</v>
      </c>
      <c r="D54" s="12">
        <v>69764.100000000006</v>
      </c>
      <c r="E54" s="17">
        <f>SUM(Table1_2[[#This Row],[Salary]])/SUBTOTAL(109,Table1_2[Salary])</f>
        <v>3.7265016840410023E-3</v>
      </c>
      <c r="F54" t="s">
        <v>395</v>
      </c>
      <c r="G54" t="s">
        <v>378</v>
      </c>
      <c r="H54">
        <v>8793</v>
      </c>
      <c r="I54">
        <v>4367</v>
      </c>
      <c r="J54" t="s">
        <v>492</v>
      </c>
      <c r="K54" t="s">
        <v>347</v>
      </c>
      <c r="L54" s="9">
        <v>0.49664505856931651</v>
      </c>
      <c r="M54">
        <v>7330</v>
      </c>
      <c r="N54" s="12">
        <v>33037</v>
      </c>
      <c r="O54" s="12">
        <v>3000</v>
      </c>
    </row>
    <row r="55" spans="1:15" x14ac:dyDescent="0.55000000000000004">
      <c r="A55" t="s">
        <v>466</v>
      </c>
      <c r="B55" t="s">
        <v>540</v>
      </c>
      <c r="C55" s="11">
        <v>43397</v>
      </c>
      <c r="D55" s="12">
        <v>52246.29</v>
      </c>
      <c r="E55" s="17">
        <f>SUM(Table1_2[[#This Row],[Salary]])/SUBTOTAL(109,Table1_2[Salary])</f>
        <v>2.7907747347116147E-3</v>
      </c>
      <c r="F55" t="s">
        <v>395</v>
      </c>
      <c r="G55" t="s">
        <v>380</v>
      </c>
      <c r="H55">
        <v>16896</v>
      </c>
      <c r="I55">
        <v>8477</v>
      </c>
      <c r="J55" t="s">
        <v>484</v>
      </c>
      <c r="K55" t="s">
        <v>347</v>
      </c>
      <c r="L55" s="9">
        <v>0.50171638257575757</v>
      </c>
      <c r="M55">
        <v>78881</v>
      </c>
      <c r="N55" s="12">
        <v>39220</v>
      </c>
      <c r="O55" s="12">
        <v>1976</v>
      </c>
    </row>
    <row r="56" spans="1:15" x14ac:dyDescent="0.55000000000000004">
      <c r="A56" t="s">
        <v>466</v>
      </c>
      <c r="B56" t="s">
        <v>537</v>
      </c>
      <c r="C56" s="11">
        <v>43392</v>
      </c>
      <c r="D56" s="12">
        <v>89690.38</v>
      </c>
      <c r="E56" s="17">
        <f>SUM(Table1_2[[#This Row],[Salary]])/SUBTOTAL(109,Table1_2[Salary])</f>
        <v>4.7908788633735317E-3</v>
      </c>
      <c r="F56" t="s">
        <v>395</v>
      </c>
      <c r="G56" t="s">
        <v>378</v>
      </c>
      <c r="H56">
        <v>37935</v>
      </c>
      <c r="I56">
        <v>19524</v>
      </c>
      <c r="J56" t="s">
        <v>484</v>
      </c>
      <c r="K56" t="s">
        <v>347</v>
      </c>
      <c r="L56" s="9">
        <v>0.51466982997232102</v>
      </c>
      <c r="M56">
        <v>61172</v>
      </c>
      <c r="N56" s="12">
        <v>53555</v>
      </c>
      <c r="O56" s="12">
        <v>1980</v>
      </c>
    </row>
    <row r="57" spans="1:15" x14ac:dyDescent="0.55000000000000004">
      <c r="A57" t="s">
        <v>466</v>
      </c>
      <c r="B57" t="s">
        <v>542</v>
      </c>
      <c r="C57" s="11">
        <v>43887</v>
      </c>
      <c r="D57" s="12">
        <v>69163.39</v>
      </c>
      <c r="E57" s="17">
        <f>SUM(Table1_2[[#This Row],[Salary]])/SUBTOTAL(109,Table1_2[Salary])</f>
        <v>3.6944143092075233E-3</v>
      </c>
      <c r="F57" t="s">
        <v>395</v>
      </c>
      <c r="G57" t="s">
        <v>380</v>
      </c>
      <c r="H57">
        <v>28029</v>
      </c>
      <c r="I57">
        <v>14168</v>
      </c>
      <c r="J57" t="s">
        <v>515</v>
      </c>
      <c r="K57" t="s">
        <v>347</v>
      </c>
      <c r="L57" s="9">
        <v>0.50547647079810198</v>
      </c>
      <c r="M57">
        <v>559092</v>
      </c>
      <c r="N57" s="12">
        <v>45233</v>
      </c>
      <c r="O57" s="12">
        <v>692</v>
      </c>
    </row>
    <row r="58" spans="1:15" x14ac:dyDescent="0.55000000000000004">
      <c r="A58" t="s">
        <v>489</v>
      </c>
      <c r="B58" t="s">
        <v>545</v>
      </c>
      <c r="C58" s="11">
        <v>43733</v>
      </c>
      <c r="D58" s="12">
        <v>118442.54</v>
      </c>
      <c r="E58" s="17">
        <f>SUM(Table1_2[[#This Row],[Salary]])/SUBTOTAL(109,Table1_2[Salary])</f>
        <v>6.3266970371880912E-3</v>
      </c>
      <c r="F58" t="s">
        <v>395</v>
      </c>
      <c r="G58" t="s">
        <v>378</v>
      </c>
      <c r="H58">
        <v>182093</v>
      </c>
      <c r="I58">
        <v>90970</v>
      </c>
      <c r="J58" t="s">
        <v>515</v>
      </c>
      <c r="K58" t="s">
        <v>347</v>
      </c>
      <c r="L58" s="9">
        <v>0.49957988500381673</v>
      </c>
      <c r="M58">
        <v>21078</v>
      </c>
      <c r="N58" s="12">
        <v>40847</v>
      </c>
      <c r="O58" s="12">
        <v>4369</v>
      </c>
    </row>
    <row r="59" spans="1:15" x14ac:dyDescent="0.55000000000000004">
      <c r="A59" t="s">
        <v>489</v>
      </c>
      <c r="B59" t="s">
        <v>543</v>
      </c>
      <c r="C59" s="11">
        <v>43360</v>
      </c>
      <c r="D59" s="12">
        <v>71570.990000000005</v>
      </c>
      <c r="E59" s="17">
        <f>SUM(Table1_2[[#This Row],[Salary]])/SUBTOTAL(109,Table1_2[Salary])</f>
        <v>3.8230180675086715E-3</v>
      </c>
      <c r="F59" t="s">
        <v>395</v>
      </c>
      <c r="G59" t="s">
        <v>380</v>
      </c>
      <c r="H59">
        <v>42154</v>
      </c>
      <c r="I59">
        <v>19450</v>
      </c>
      <c r="J59" t="s">
        <v>484</v>
      </c>
      <c r="K59" t="s">
        <v>347</v>
      </c>
      <c r="L59" s="9">
        <v>0.46140342553494329</v>
      </c>
      <c r="M59">
        <v>37331</v>
      </c>
      <c r="N59" s="12">
        <v>45028</v>
      </c>
      <c r="O59" s="12">
        <v>2413</v>
      </c>
    </row>
    <row r="60" spans="1:15" x14ac:dyDescent="0.55000000000000004">
      <c r="A60" t="s">
        <v>477</v>
      </c>
      <c r="B60" t="s">
        <v>538</v>
      </c>
      <c r="C60" s="11">
        <v>43397</v>
      </c>
      <c r="D60" s="12">
        <v>90697.67</v>
      </c>
      <c r="E60" s="17">
        <f>SUM(Table1_2[[#This Row],[Salary]])/SUBTOTAL(109,Table1_2[Salary])</f>
        <v>4.8446840136057807E-3</v>
      </c>
      <c r="F60" t="s">
        <v>395</v>
      </c>
      <c r="G60" t="s">
        <v>378</v>
      </c>
      <c r="H60">
        <v>31634</v>
      </c>
      <c r="I60">
        <v>15311</v>
      </c>
      <c r="J60" t="s">
        <v>484</v>
      </c>
      <c r="K60" t="s">
        <v>347</v>
      </c>
      <c r="L60" s="9">
        <v>0.48400455206423471</v>
      </c>
      <c r="M60">
        <v>13188</v>
      </c>
      <c r="N60" s="12">
        <v>34680</v>
      </c>
      <c r="O60" s="12">
        <v>2112</v>
      </c>
    </row>
    <row r="61" spans="1:15" x14ac:dyDescent="0.55000000000000004">
      <c r="A61" t="s">
        <v>466</v>
      </c>
      <c r="B61" t="s">
        <v>548</v>
      </c>
      <c r="C61" s="11">
        <v>43706</v>
      </c>
      <c r="D61" s="12">
        <v>102515.81</v>
      </c>
      <c r="E61" s="17">
        <f>SUM(Table1_2[[#This Row],[Salary]])/SUBTOTAL(109,Table1_2[Salary])</f>
        <v>5.4759588184442624E-3</v>
      </c>
      <c r="F61" t="s">
        <v>417</v>
      </c>
      <c r="G61" t="s">
        <v>378</v>
      </c>
      <c r="H61">
        <v>14146</v>
      </c>
      <c r="I61">
        <v>7311</v>
      </c>
      <c r="J61" t="s">
        <v>468</v>
      </c>
      <c r="K61" t="s">
        <v>347</v>
      </c>
      <c r="L61" s="9">
        <v>0.5168245440407182</v>
      </c>
      <c r="M61">
        <v>6860</v>
      </c>
      <c r="N61" s="12">
        <v>37860</v>
      </c>
      <c r="O61" s="12">
        <v>4210</v>
      </c>
    </row>
    <row r="62" spans="1:15" x14ac:dyDescent="0.55000000000000004">
      <c r="A62" t="s">
        <v>489</v>
      </c>
      <c r="B62" t="s">
        <v>549</v>
      </c>
      <c r="C62" s="11">
        <v>43572</v>
      </c>
      <c r="D62" s="12">
        <v>88425.08</v>
      </c>
      <c r="E62" s="17">
        <f>SUM(Table1_2[[#This Row],[Salary]])/SUBTOTAL(109,Table1_2[Salary])</f>
        <v>4.7232919156336896E-3</v>
      </c>
      <c r="F62" t="s">
        <v>417</v>
      </c>
      <c r="G62" t="s">
        <v>378</v>
      </c>
      <c r="H62">
        <v>11087</v>
      </c>
      <c r="I62">
        <v>5420</v>
      </c>
      <c r="J62" t="s">
        <v>492</v>
      </c>
      <c r="K62" t="s">
        <v>347</v>
      </c>
      <c r="L62" s="9">
        <v>0.48886082799675296</v>
      </c>
      <c r="M62">
        <v>14771</v>
      </c>
      <c r="N62" s="12">
        <v>26844</v>
      </c>
      <c r="O62" s="12">
        <v>1699</v>
      </c>
    </row>
    <row r="63" spans="1:15" x14ac:dyDescent="0.55000000000000004">
      <c r="A63" t="s">
        <v>489</v>
      </c>
      <c r="B63" t="s">
        <v>547</v>
      </c>
      <c r="C63" s="11">
        <v>43710</v>
      </c>
      <c r="D63" s="12">
        <v>31042.51</v>
      </c>
      <c r="E63" s="17">
        <f>SUM(Table1_2[[#This Row],[Salary]])/SUBTOTAL(109,Table1_2[Salary])</f>
        <v>1.6581589354963317E-3</v>
      </c>
      <c r="F63" t="s">
        <v>417</v>
      </c>
      <c r="G63" t="s">
        <v>378</v>
      </c>
      <c r="H63">
        <v>65923</v>
      </c>
      <c r="I63">
        <v>32013</v>
      </c>
      <c r="J63" t="s">
        <v>523</v>
      </c>
      <c r="K63" t="s">
        <v>347</v>
      </c>
      <c r="L63" s="9">
        <v>0.48561200188098236</v>
      </c>
      <c r="M63">
        <v>154170</v>
      </c>
      <c r="N63" s="12">
        <v>46565</v>
      </c>
      <c r="O63" s="12">
        <v>1280</v>
      </c>
    </row>
    <row r="64" spans="1:15" x14ac:dyDescent="0.55000000000000004">
      <c r="A64" t="s">
        <v>469</v>
      </c>
      <c r="B64" t="s">
        <v>550</v>
      </c>
      <c r="C64" s="11">
        <v>43291</v>
      </c>
      <c r="D64" s="12">
        <v>37902.35</v>
      </c>
      <c r="E64" s="17">
        <f>SUM(Table1_2[[#This Row],[Salary]])/SUBTOTAL(109,Table1_2[Salary])</f>
        <v>2.0245824299906607E-3</v>
      </c>
      <c r="F64" t="s">
        <v>418</v>
      </c>
      <c r="G64" t="s">
        <v>378</v>
      </c>
      <c r="H64">
        <v>25930</v>
      </c>
      <c r="I64">
        <v>12834</v>
      </c>
      <c r="J64" t="s">
        <v>511</v>
      </c>
      <c r="K64" t="s">
        <v>347</v>
      </c>
      <c r="L64" s="9">
        <v>0.49494793675279597</v>
      </c>
      <c r="M64">
        <v>55705</v>
      </c>
      <c r="N64" s="12">
        <v>36747</v>
      </c>
      <c r="O64" s="12">
        <v>1832</v>
      </c>
    </row>
    <row r="65" spans="1:15" x14ac:dyDescent="0.55000000000000004">
      <c r="A65" t="s">
        <v>469</v>
      </c>
      <c r="B65" t="s">
        <v>553</v>
      </c>
      <c r="C65" s="11">
        <v>44194</v>
      </c>
      <c r="E65" s="17">
        <f>SUM(Table1_2[[#This Row],[Salary]])/SUBTOTAL(109,Table1_2[Salary])</f>
        <v>0</v>
      </c>
      <c r="F65" t="s">
        <v>418</v>
      </c>
      <c r="G65" t="s">
        <v>378</v>
      </c>
      <c r="H65">
        <v>21229</v>
      </c>
      <c r="I65">
        <v>10185</v>
      </c>
      <c r="J65" t="s">
        <v>528</v>
      </c>
      <c r="K65" t="s">
        <v>347</v>
      </c>
      <c r="L65" s="9">
        <v>0.47976824155636161</v>
      </c>
      <c r="M65">
        <v>14064</v>
      </c>
      <c r="N65" s="12">
        <v>36411</v>
      </c>
      <c r="O65" s="12">
        <v>2766</v>
      </c>
    </row>
    <row r="66" spans="1:15" x14ac:dyDescent="0.55000000000000004">
      <c r="A66" t="s">
        <v>469</v>
      </c>
      <c r="B66" t="s">
        <v>552</v>
      </c>
      <c r="C66" s="11">
        <v>43473</v>
      </c>
      <c r="D66" s="12">
        <v>96753.78</v>
      </c>
      <c r="E66" s="17">
        <f>SUM(Table1_2[[#This Row],[Salary]])/SUBTOTAL(109,Table1_2[Salary])</f>
        <v>5.1681756678195892E-3</v>
      </c>
      <c r="F66" t="s">
        <v>418</v>
      </c>
      <c r="G66" t="s">
        <v>380</v>
      </c>
      <c r="H66">
        <v>13373</v>
      </c>
      <c r="I66">
        <v>6878</v>
      </c>
      <c r="J66" t="s">
        <v>488</v>
      </c>
      <c r="K66" t="s">
        <v>347</v>
      </c>
      <c r="L66" s="9">
        <v>0.51431989830254987</v>
      </c>
      <c r="M66">
        <v>45284</v>
      </c>
      <c r="N66" s="12">
        <v>41001</v>
      </c>
      <c r="O66" s="12">
        <v>2564</v>
      </c>
    </row>
    <row r="67" spans="1:15" x14ac:dyDescent="0.55000000000000004">
      <c r="A67" t="s">
        <v>489</v>
      </c>
      <c r="B67" t="s">
        <v>551</v>
      </c>
      <c r="C67" s="11">
        <v>43780</v>
      </c>
      <c r="D67" s="12">
        <v>69057.320000000007</v>
      </c>
      <c r="E67" s="17">
        <f>SUM(Table1_2[[#This Row],[Salary]])/SUBTOTAL(109,Table1_2[Salary])</f>
        <v>3.6887485006666522E-3</v>
      </c>
      <c r="F67" t="s">
        <v>418</v>
      </c>
      <c r="G67" t="s">
        <v>378</v>
      </c>
      <c r="H67">
        <v>3304</v>
      </c>
      <c r="I67">
        <v>2198</v>
      </c>
      <c r="J67" t="s">
        <v>495</v>
      </c>
      <c r="K67" t="s">
        <v>347</v>
      </c>
      <c r="L67" s="9">
        <v>0.6652542372881356</v>
      </c>
      <c r="M67">
        <v>18840</v>
      </c>
      <c r="N67" s="12">
        <v>33194</v>
      </c>
      <c r="O67" s="12">
        <v>2169</v>
      </c>
    </row>
    <row r="68" spans="1:15" x14ac:dyDescent="0.55000000000000004">
      <c r="A68" t="s">
        <v>466</v>
      </c>
      <c r="B68" t="s">
        <v>554</v>
      </c>
      <c r="C68" s="11">
        <v>43152</v>
      </c>
      <c r="D68" s="12">
        <v>88360.79</v>
      </c>
      <c r="E68" s="17">
        <f>SUM(Table1_2[[#This Row],[Salary]])/SUBTOTAL(109,Table1_2[Salary])</f>
        <v>4.7198578171035429E-3</v>
      </c>
      <c r="F68" t="s">
        <v>377</v>
      </c>
      <c r="G68" t="s">
        <v>378</v>
      </c>
      <c r="H68">
        <v>195121</v>
      </c>
      <c r="I68">
        <v>95314</v>
      </c>
      <c r="J68" t="s">
        <v>504</v>
      </c>
      <c r="K68" t="s">
        <v>347</v>
      </c>
      <c r="L68" s="9">
        <v>0.48848663137232795</v>
      </c>
      <c r="M68">
        <v>40725</v>
      </c>
      <c r="N68" s="12">
        <v>51281</v>
      </c>
      <c r="O68" s="12">
        <v>2391</v>
      </c>
    </row>
    <row r="69" spans="1:15" x14ac:dyDescent="0.55000000000000004">
      <c r="A69" t="s">
        <v>489</v>
      </c>
      <c r="B69" t="s">
        <v>556</v>
      </c>
      <c r="C69" s="11">
        <v>44431</v>
      </c>
      <c r="D69" s="12">
        <v>99460.78</v>
      </c>
      <c r="E69" s="17">
        <f>SUM(Table1_2[[#This Row],[Salary]])/SUBTOTAL(109,Table1_2[Salary])</f>
        <v>5.3127721014967809E-3</v>
      </c>
      <c r="F69" t="s">
        <v>404</v>
      </c>
      <c r="G69" t="s">
        <v>380</v>
      </c>
      <c r="H69">
        <v>119343</v>
      </c>
      <c r="I69">
        <v>58488</v>
      </c>
      <c r="J69" t="s">
        <v>557</v>
      </c>
      <c r="K69" t="s">
        <v>347</v>
      </c>
      <c r="L69" s="9">
        <v>0.49008320555038837</v>
      </c>
      <c r="M69">
        <v>14364</v>
      </c>
      <c r="N69" s="12">
        <v>32819</v>
      </c>
      <c r="O69" s="12">
        <v>2479</v>
      </c>
    </row>
    <row r="70" spans="1:15" x14ac:dyDescent="0.55000000000000004">
      <c r="A70" t="s">
        <v>477</v>
      </c>
      <c r="B70" t="s">
        <v>560</v>
      </c>
      <c r="C70" s="11">
        <v>43725</v>
      </c>
      <c r="D70" s="12">
        <v>63705.4</v>
      </c>
      <c r="E70" s="17">
        <f>SUM(Table1_2[[#This Row],[Salary]])/SUBTOTAL(109,Table1_2[Salary])</f>
        <v>3.4028716830361984E-3</v>
      </c>
      <c r="F70" t="s">
        <v>404</v>
      </c>
      <c r="G70" t="s">
        <v>380</v>
      </c>
      <c r="H70">
        <v>16997</v>
      </c>
      <c r="I70">
        <v>8490</v>
      </c>
      <c r="J70" t="s">
        <v>523</v>
      </c>
      <c r="K70" t="s">
        <v>347</v>
      </c>
      <c r="L70" s="9">
        <v>0.49949991174913222</v>
      </c>
      <c r="M70">
        <v>50720</v>
      </c>
      <c r="N70" s="12">
        <v>35843</v>
      </c>
      <c r="O70" s="12">
        <v>1700</v>
      </c>
    </row>
    <row r="71" spans="1:15" x14ac:dyDescent="0.55000000000000004">
      <c r="A71" t="s">
        <v>489</v>
      </c>
      <c r="B71" t="s">
        <v>561</v>
      </c>
      <c r="C71" s="11">
        <v>43466</v>
      </c>
      <c r="D71" s="12">
        <v>114691.03</v>
      </c>
      <c r="E71" s="17">
        <f>SUM(Table1_2[[#This Row],[Salary]])/SUBTOTAL(109,Table1_2[Salary])</f>
        <v>6.1263073190852757E-3</v>
      </c>
      <c r="F71" t="s">
        <v>404</v>
      </c>
      <c r="G71" t="s">
        <v>378</v>
      </c>
      <c r="H71">
        <v>150982</v>
      </c>
      <c r="I71">
        <v>74277</v>
      </c>
      <c r="J71" t="s">
        <v>484</v>
      </c>
      <c r="K71" t="s">
        <v>347</v>
      </c>
      <c r="L71" s="9">
        <v>0.49195930640738633</v>
      </c>
      <c r="M71">
        <v>26020</v>
      </c>
      <c r="N71" s="12">
        <v>40003</v>
      </c>
      <c r="O71" s="12">
        <v>2651</v>
      </c>
    </row>
    <row r="72" spans="1:15" x14ac:dyDescent="0.55000000000000004">
      <c r="A72" t="s">
        <v>469</v>
      </c>
      <c r="B72" t="s">
        <v>558</v>
      </c>
      <c r="C72" s="11">
        <v>44425</v>
      </c>
      <c r="D72" s="12">
        <v>76303.820000000007</v>
      </c>
      <c r="E72" s="17">
        <f>SUM(Table1_2[[#This Row],[Salary]])/SUBTOTAL(109,Table1_2[Salary])</f>
        <v>4.075825728831326E-3</v>
      </c>
      <c r="F72" t="s">
        <v>404</v>
      </c>
      <c r="G72" t="s">
        <v>380</v>
      </c>
      <c r="H72">
        <v>12379</v>
      </c>
      <c r="I72">
        <v>5741</v>
      </c>
      <c r="J72" t="s">
        <v>557</v>
      </c>
      <c r="K72" t="s">
        <v>347</v>
      </c>
      <c r="L72" s="9">
        <v>0.46376928669520961</v>
      </c>
      <c r="M72">
        <v>5922</v>
      </c>
      <c r="N72" s="12">
        <v>34084</v>
      </c>
      <c r="O72" s="12">
        <v>3929</v>
      </c>
    </row>
    <row r="73" spans="1:15" x14ac:dyDescent="0.55000000000000004">
      <c r="A73" t="s">
        <v>466</v>
      </c>
      <c r="B73" t="s">
        <v>555</v>
      </c>
      <c r="C73" s="11">
        <v>44501</v>
      </c>
      <c r="D73" s="12">
        <v>68008.55</v>
      </c>
      <c r="E73" s="17">
        <f>SUM(Table1_2[[#This Row],[Salary]])/SUBTOTAL(109,Table1_2[Salary])</f>
        <v>3.6327276651485032E-3</v>
      </c>
      <c r="F73" t="s">
        <v>404</v>
      </c>
      <c r="G73" t="s">
        <v>378</v>
      </c>
      <c r="H73">
        <v>43382</v>
      </c>
      <c r="I73">
        <v>21477</v>
      </c>
      <c r="J73" t="s">
        <v>511</v>
      </c>
      <c r="K73" t="s">
        <v>347</v>
      </c>
      <c r="L73" s="9">
        <v>0.49506707851182519</v>
      </c>
      <c r="M73">
        <v>13591</v>
      </c>
      <c r="N73" s="12">
        <v>46171</v>
      </c>
      <c r="O73" s="12">
        <v>2233</v>
      </c>
    </row>
    <row r="74" spans="1:15" x14ac:dyDescent="0.55000000000000004">
      <c r="A74" t="s">
        <v>469</v>
      </c>
      <c r="B74" t="s">
        <v>559</v>
      </c>
      <c r="C74" s="11">
        <v>43843</v>
      </c>
      <c r="D74" s="12">
        <v>47646.95</v>
      </c>
      <c r="E74" s="17">
        <f>SUM(Table1_2[[#This Row],[Salary]])/SUBTOTAL(109,Table1_2[Salary])</f>
        <v>2.5450975417789005E-3</v>
      </c>
      <c r="F74" t="s">
        <v>404</v>
      </c>
      <c r="G74" t="s">
        <v>378</v>
      </c>
      <c r="H74">
        <v>16458</v>
      </c>
      <c r="I74">
        <v>8172</v>
      </c>
      <c r="J74" t="s">
        <v>492</v>
      </c>
      <c r="K74" t="s">
        <v>347</v>
      </c>
      <c r="L74" s="9">
        <v>0.49653663871673348</v>
      </c>
      <c r="M74">
        <v>11712</v>
      </c>
      <c r="N74" s="12">
        <v>37691</v>
      </c>
      <c r="O74" s="12">
        <v>2566</v>
      </c>
    </row>
    <row r="75" spans="1:15" x14ac:dyDescent="0.55000000000000004">
      <c r="A75" t="s">
        <v>466</v>
      </c>
      <c r="B75" t="s">
        <v>563</v>
      </c>
      <c r="C75" s="11">
        <v>43397</v>
      </c>
      <c r="D75" s="12">
        <v>104335.03999999999</v>
      </c>
      <c r="E75" s="17">
        <f>SUM(Table1_2[[#This Row],[Salary]])/SUBTOTAL(109,Table1_2[Salary])</f>
        <v>5.5731343522597617E-3</v>
      </c>
      <c r="F75" t="s">
        <v>392</v>
      </c>
      <c r="G75" t="s">
        <v>380</v>
      </c>
      <c r="H75">
        <v>103766</v>
      </c>
      <c r="I75">
        <v>50207</v>
      </c>
      <c r="J75" t="s">
        <v>484</v>
      </c>
      <c r="K75" t="s">
        <v>347</v>
      </c>
      <c r="L75" s="9">
        <v>0.48384827400111791</v>
      </c>
      <c r="M75">
        <v>29399</v>
      </c>
      <c r="N75" s="12">
        <v>32330</v>
      </c>
      <c r="O75" s="12">
        <v>2209</v>
      </c>
    </row>
    <row r="76" spans="1:15" x14ac:dyDescent="0.55000000000000004">
      <c r="A76" t="s">
        <v>469</v>
      </c>
      <c r="B76" t="s">
        <v>562</v>
      </c>
      <c r="C76" s="11">
        <v>43305</v>
      </c>
      <c r="D76" s="12">
        <v>52748.63</v>
      </c>
      <c r="E76" s="17">
        <f>SUM(Table1_2[[#This Row],[Salary]])/SUBTOTAL(109,Table1_2[Salary])</f>
        <v>2.8176076022747472E-3</v>
      </c>
      <c r="F76" t="s">
        <v>392</v>
      </c>
      <c r="G76" t="s">
        <v>380</v>
      </c>
      <c r="H76">
        <v>11027</v>
      </c>
      <c r="I76">
        <v>5579</v>
      </c>
      <c r="J76" t="s">
        <v>484</v>
      </c>
      <c r="K76" t="s">
        <v>347</v>
      </c>
      <c r="L76" s="9">
        <v>0.50593996553913123</v>
      </c>
      <c r="M76">
        <v>9930</v>
      </c>
      <c r="N76" s="12">
        <v>24900</v>
      </c>
      <c r="O76" s="12">
        <v>3001</v>
      </c>
    </row>
    <row r="77" spans="1:15" x14ac:dyDescent="0.55000000000000004">
      <c r="A77" t="s">
        <v>477</v>
      </c>
      <c r="B77" t="s">
        <v>567</v>
      </c>
      <c r="C77" s="11">
        <v>44039</v>
      </c>
      <c r="D77" s="12">
        <v>44845.33</v>
      </c>
      <c r="E77" s="17">
        <f>SUM(Table1_2[[#This Row],[Salary]])/SUBTOTAL(109,Table1_2[Salary])</f>
        <v>2.3954469098916844E-3</v>
      </c>
      <c r="F77" t="s">
        <v>379</v>
      </c>
      <c r="G77" t="s">
        <v>380</v>
      </c>
      <c r="H77">
        <v>20335</v>
      </c>
      <c r="I77">
        <v>10378</v>
      </c>
      <c r="J77" t="s">
        <v>471</v>
      </c>
      <c r="K77" t="s">
        <v>347</v>
      </c>
      <c r="L77" s="9">
        <v>0.51035161052372757</v>
      </c>
      <c r="M77">
        <v>6186</v>
      </c>
      <c r="N77" s="12">
        <v>51628</v>
      </c>
      <c r="O77" s="12">
        <v>5310</v>
      </c>
    </row>
    <row r="78" spans="1:15" x14ac:dyDescent="0.55000000000000004">
      <c r="A78" t="s">
        <v>466</v>
      </c>
      <c r="B78" t="s">
        <v>564</v>
      </c>
      <c r="C78" s="11">
        <v>43213</v>
      </c>
      <c r="D78" s="12">
        <v>58744.17</v>
      </c>
      <c r="E78" s="17">
        <f>SUM(Table1_2[[#This Row],[Salary]])/SUBTOTAL(109,Table1_2[Salary])</f>
        <v>3.1378638645462478E-3</v>
      </c>
      <c r="F78" t="s">
        <v>379</v>
      </c>
      <c r="G78" t="s">
        <v>380</v>
      </c>
      <c r="H78">
        <v>1131</v>
      </c>
      <c r="I78">
        <v>654</v>
      </c>
      <c r="J78" t="s">
        <v>565</v>
      </c>
      <c r="K78" t="s">
        <v>347</v>
      </c>
      <c r="L78" s="9">
        <v>0.57824933687002655</v>
      </c>
      <c r="M78">
        <v>1025865</v>
      </c>
      <c r="N78" s="12">
        <v>75619</v>
      </c>
      <c r="O78" s="12">
        <v>613</v>
      </c>
    </row>
    <row r="79" spans="1:15" x14ac:dyDescent="0.55000000000000004">
      <c r="A79" t="s">
        <v>477</v>
      </c>
      <c r="B79" t="s">
        <v>566</v>
      </c>
      <c r="C79" s="11">
        <v>44053</v>
      </c>
      <c r="D79" s="12">
        <v>71924.850000000006</v>
      </c>
      <c r="E79" s="17">
        <f>SUM(Table1_2[[#This Row],[Salary]])/SUBTOTAL(109,Table1_2[Salary])</f>
        <v>3.8419197645980737E-3</v>
      </c>
      <c r="F79" t="s">
        <v>379</v>
      </c>
      <c r="G79" t="s">
        <v>378</v>
      </c>
      <c r="H79">
        <v>13480</v>
      </c>
      <c r="I79">
        <v>6997</v>
      </c>
      <c r="J79" t="s">
        <v>511</v>
      </c>
      <c r="K79" t="s">
        <v>347</v>
      </c>
      <c r="L79" s="9">
        <v>0.51906528189910983</v>
      </c>
      <c r="M79">
        <v>27469</v>
      </c>
      <c r="N79" s="12">
        <v>36265</v>
      </c>
      <c r="O79" s="12">
        <v>1665</v>
      </c>
    </row>
    <row r="80" spans="1:15" x14ac:dyDescent="0.55000000000000004">
      <c r="A80" t="s">
        <v>466</v>
      </c>
      <c r="B80" t="s">
        <v>568</v>
      </c>
      <c r="C80" s="11">
        <v>43164</v>
      </c>
      <c r="D80" s="12">
        <v>85879.23</v>
      </c>
      <c r="E80" s="17">
        <f>SUM(Table1_2[[#This Row],[Salary]])/SUBTOTAL(109,Table1_2[Salary])</f>
        <v>4.587303429975367E-3</v>
      </c>
      <c r="F80" t="s">
        <v>379</v>
      </c>
      <c r="G80" t="s">
        <v>380</v>
      </c>
      <c r="H80">
        <v>26932</v>
      </c>
      <c r="I80">
        <v>14497</v>
      </c>
      <c r="J80" t="s">
        <v>504</v>
      </c>
      <c r="K80" t="s">
        <v>347</v>
      </c>
      <c r="L80" s="9">
        <v>0.53828159809891574</v>
      </c>
      <c r="M80">
        <v>147695</v>
      </c>
      <c r="N80" s="12">
        <v>50254</v>
      </c>
      <c r="O80" s="12">
        <v>1263</v>
      </c>
    </row>
    <row r="81" spans="1:15" x14ac:dyDescent="0.55000000000000004">
      <c r="A81" t="s">
        <v>489</v>
      </c>
      <c r="B81" t="s">
        <v>571</v>
      </c>
      <c r="C81" s="11">
        <v>43550</v>
      </c>
      <c r="D81" s="12">
        <v>32269.91</v>
      </c>
      <c r="E81" s="17">
        <f>SUM(Table1_2[[#This Row],[Salary]])/SUBTOTAL(109,Table1_2[Salary])</f>
        <v>1.7237214263331937E-3</v>
      </c>
      <c r="F81" t="s">
        <v>421</v>
      </c>
      <c r="G81" t="s">
        <v>380</v>
      </c>
      <c r="H81">
        <v>18373</v>
      </c>
      <c r="I81">
        <v>9214</v>
      </c>
      <c r="J81" t="s">
        <v>515</v>
      </c>
      <c r="K81" t="s">
        <v>347</v>
      </c>
      <c r="L81" s="9">
        <v>0.50149676155227785</v>
      </c>
      <c r="M81">
        <v>98226</v>
      </c>
      <c r="N81" s="12">
        <v>41079</v>
      </c>
      <c r="O81" s="12">
        <v>1556</v>
      </c>
    </row>
    <row r="82" spans="1:15" x14ac:dyDescent="0.55000000000000004">
      <c r="A82" t="s">
        <v>489</v>
      </c>
      <c r="B82" t="s">
        <v>572</v>
      </c>
      <c r="C82" s="11">
        <v>44393</v>
      </c>
      <c r="D82" s="12">
        <v>36547.58</v>
      </c>
      <c r="E82" s="17">
        <f>SUM(Table1_2[[#This Row],[Salary]])/SUBTOTAL(109,Table1_2[Salary])</f>
        <v>1.9522163751503029E-3</v>
      </c>
      <c r="F82" t="s">
        <v>421</v>
      </c>
      <c r="G82" t="s">
        <v>380</v>
      </c>
      <c r="H82">
        <v>49765</v>
      </c>
      <c r="I82">
        <v>23482</v>
      </c>
      <c r="J82" t="s">
        <v>557</v>
      </c>
      <c r="K82" t="s">
        <v>347</v>
      </c>
      <c r="L82" s="9">
        <v>0.47185773133728526</v>
      </c>
      <c r="M82">
        <v>44604</v>
      </c>
      <c r="N82" s="12">
        <v>41268</v>
      </c>
      <c r="O82" s="12">
        <v>1870</v>
      </c>
    </row>
    <row r="83" spans="1:15" x14ac:dyDescent="0.55000000000000004">
      <c r="A83" t="s">
        <v>466</v>
      </c>
      <c r="B83" t="s">
        <v>569</v>
      </c>
      <c r="C83" s="11">
        <v>44011</v>
      </c>
      <c r="D83" s="12">
        <v>76932.600000000006</v>
      </c>
      <c r="E83" s="17">
        <f>SUM(Table1_2[[#This Row],[Salary]])/SUBTOTAL(109,Table1_2[Salary])</f>
        <v>4.1094124837509948E-3</v>
      </c>
      <c r="F83" t="s">
        <v>421</v>
      </c>
      <c r="G83" t="s">
        <v>378</v>
      </c>
      <c r="H83">
        <v>53165</v>
      </c>
      <c r="I83">
        <v>26436</v>
      </c>
      <c r="J83" t="s">
        <v>471</v>
      </c>
      <c r="K83" t="s">
        <v>347</v>
      </c>
      <c r="L83" s="9">
        <v>0.49724442772500704</v>
      </c>
      <c r="M83">
        <v>102071</v>
      </c>
      <c r="N83" s="12">
        <v>50234</v>
      </c>
      <c r="O83" s="12">
        <v>1876</v>
      </c>
    </row>
    <row r="84" spans="1:15" x14ac:dyDescent="0.55000000000000004">
      <c r="A84" t="s">
        <v>466</v>
      </c>
      <c r="B84" t="s">
        <v>569</v>
      </c>
      <c r="C84" s="11">
        <v>44137</v>
      </c>
      <c r="D84" s="12">
        <v>30077.45</v>
      </c>
      <c r="E84" s="17">
        <f>SUM(Table1_2[[#This Row],[Salary]])/SUBTOTAL(109,Table1_2[Salary])</f>
        <v>1.6066095323620463E-3</v>
      </c>
      <c r="F84" t="s">
        <v>421</v>
      </c>
      <c r="G84" t="s">
        <v>378</v>
      </c>
      <c r="H84">
        <v>57076</v>
      </c>
      <c r="I84">
        <v>29186</v>
      </c>
      <c r="L84" s="9">
        <v>0.51135328334150953</v>
      </c>
      <c r="M84">
        <v>38084</v>
      </c>
      <c r="N84" s="12">
        <v>40423</v>
      </c>
      <c r="O84" s="12">
        <v>1747</v>
      </c>
    </row>
    <row r="85" spans="1:15" x14ac:dyDescent="0.55000000000000004">
      <c r="A85" t="s">
        <v>477</v>
      </c>
      <c r="B85" t="s">
        <v>574</v>
      </c>
      <c r="C85" s="11">
        <v>43843</v>
      </c>
      <c r="D85" s="12">
        <v>28481.16</v>
      </c>
      <c r="E85" s="17">
        <f>SUM(Table1_2[[#This Row],[Salary]])/SUBTOTAL(109,Table1_2[Salary])</f>
        <v>1.5213425057220148E-3</v>
      </c>
      <c r="F85" t="s">
        <v>421</v>
      </c>
      <c r="G85" t="s">
        <v>378</v>
      </c>
      <c r="H85">
        <v>13973</v>
      </c>
      <c r="I85">
        <v>7468</v>
      </c>
      <c r="J85" t="s">
        <v>471</v>
      </c>
      <c r="K85" t="s">
        <v>347</v>
      </c>
      <c r="L85" s="9">
        <v>0.53445931439204175</v>
      </c>
      <c r="M85">
        <v>10217</v>
      </c>
      <c r="N85" s="12">
        <v>64222</v>
      </c>
      <c r="O85" s="12">
        <v>3557</v>
      </c>
    </row>
    <row r="86" spans="1:15" x14ac:dyDescent="0.55000000000000004">
      <c r="A86" t="s">
        <v>469</v>
      </c>
      <c r="B86" t="s">
        <v>570</v>
      </c>
      <c r="C86" s="11">
        <v>44315</v>
      </c>
      <c r="D86" s="12">
        <v>29774.76</v>
      </c>
      <c r="E86" s="17">
        <f>SUM(Table1_2[[#This Row],[Salary]])/SUBTOTAL(109,Table1_2[Salary])</f>
        <v>1.5904411191704137E-3</v>
      </c>
      <c r="F86" t="s">
        <v>421</v>
      </c>
      <c r="G86" t="s">
        <v>378</v>
      </c>
      <c r="H86">
        <v>9184</v>
      </c>
      <c r="I86">
        <v>4664</v>
      </c>
      <c r="J86" t="s">
        <v>473</v>
      </c>
      <c r="K86" t="s">
        <v>347</v>
      </c>
      <c r="L86" s="9">
        <v>0.50783972125435539</v>
      </c>
      <c r="M86">
        <v>144588</v>
      </c>
      <c r="N86" s="12">
        <v>42462</v>
      </c>
      <c r="O86" s="12">
        <v>1214</v>
      </c>
    </row>
    <row r="87" spans="1:15" x14ac:dyDescent="0.55000000000000004">
      <c r="A87" t="s">
        <v>469</v>
      </c>
      <c r="B87" t="s">
        <v>573</v>
      </c>
      <c r="C87" s="11">
        <v>43599</v>
      </c>
      <c r="E87" s="17">
        <f>SUM(Table1_2[[#This Row],[Salary]])/SUBTOTAL(109,Table1_2[Salary])</f>
        <v>0</v>
      </c>
      <c r="F87" t="s">
        <v>421</v>
      </c>
      <c r="G87" t="s">
        <v>380</v>
      </c>
      <c r="H87">
        <v>306974</v>
      </c>
      <c r="I87">
        <v>152339</v>
      </c>
      <c r="L87" s="9">
        <v>0.49626026959937974</v>
      </c>
      <c r="M87">
        <v>1448</v>
      </c>
      <c r="N87" s="12">
        <v>31875</v>
      </c>
      <c r="O87" s="12">
        <v>3530</v>
      </c>
    </row>
    <row r="88" spans="1:15" x14ac:dyDescent="0.55000000000000004">
      <c r="A88" t="s">
        <v>469</v>
      </c>
      <c r="B88" t="s">
        <v>576</v>
      </c>
      <c r="C88" s="11">
        <v>43494</v>
      </c>
      <c r="D88" s="12">
        <v>0</v>
      </c>
      <c r="E88" s="17">
        <f>SUM(Table1_2[[#This Row],[Salary]])/SUBTOTAL(109,Table1_2[Salary])</f>
        <v>0</v>
      </c>
      <c r="F88" t="s">
        <v>416</v>
      </c>
      <c r="G88" t="s">
        <v>378</v>
      </c>
      <c r="H88">
        <v>18309</v>
      </c>
      <c r="I88">
        <v>9798</v>
      </c>
      <c r="L88" s="9">
        <v>0.53514664918892352</v>
      </c>
      <c r="M88">
        <v>43009</v>
      </c>
      <c r="N88" s="12">
        <v>81898</v>
      </c>
      <c r="O88" s="12">
        <v>2803</v>
      </c>
    </row>
    <row r="89" spans="1:15" x14ac:dyDescent="0.55000000000000004">
      <c r="A89" t="s">
        <v>466</v>
      </c>
      <c r="B89" t="s">
        <v>575</v>
      </c>
      <c r="C89" s="11">
        <v>43700</v>
      </c>
      <c r="D89" s="12">
        <v>72876.91</v>
      </c>
      <c r="E89" s="17">
        <f>SUM(Table1_2[[#This Row],[Salary]])/SUBTOTAL(109,Table1_2[Salary])</f>
        <v>3.8927747629899125E-3</v>
      </c>
      <c r="F89" t="s">
        <v>416</v>
      </c>
      <c r="G89" t="s">
        <v>380</v>
      </c>
      <c r="H89">
        <v>200458</v>
      </c>
      <c r="I89">
        <v>96781</v>
      </c>
      <c r="J89" t="s">
        <v>523</v>
      </c>
      <c r="K89" t="s">
        <v>347</v>
      </c>
      <c r="L89" s="9">
        <v>0.48279938939827793</v>
      </c>
      <c r="M89">
        <v>32018</v>
      </c>
      <c r="N89" s="12">
        <v>39206</v>
      </c>
      <c r="O89" s="12">
        <v>2289</v>
      </c>
    </row>
    <row r="90" spans="1:15" x14ac:dyDescent="0.55000000000000004">
      <c r="A90" t="s">
        <v>469</v>
      </c>
      <c r="B90" t="s">
        <v>580</v>
      </c>
      <c r="C90" s="11">
        <v>43538</v>
      </c>
      <c r="D90" s="12">
        <v>102934.09</v>
      </c>
      <c r="E90" s="17">
        <f>SUM(Table1_2[[#This Row],[Salary]])/SUBTOTAL(109,Table1_2[Salary])</f>
        <v>5.4983015581112358E-3</v>
      </c>
      <c r="F90" t="s">
        <v>412</v>
      </c>
      <c r="G90" t="s">
        <v>380</v>
      </c>
      <c r="H90">
        <v>119786</v>
      </c>
      <c r="I90">
        <v>58814</v>
      </c>
      <c r="J90" t="s">
        <v>479</v>
      </c>
      <c r="K90" t="s">
        <v>347</v>
      </c>
      <c r="L90" s="9">
        <v>0.49099226954735947</v>
      </c>
      <c r="M90">
        <v>166983</v>
      </c>
      <c r="N90" s="12">
        <v>44369</v>
      </c>
      <c r="O90" s="12">
        <v>1030</v>
      </c>
    </row>
    <row r="91" spans="1:15" x14ac:dyDescent="0.55000000000000004">
      <c r="A91" t="s">
        <v>477</v>
      </c>
      <c r="B91" t="s">
        <v>577</v>
      </c>
      <c r="C91" s="11">
        <v>43826</v>
      </c>
      <c r="D91" s="12">
        <v>41934.71</v>
      </c>
      <c r="E91" s="17">
        <f>SUM(Table1_2[[#This Row],[Salary]])/SUBTOTAL(109,Table1_2[Salary])</f>
        <v>2.2399739613177985E-3</v>
      </c>
      <c r="F91" t="s">
        <v>412</v>
      </c>
      <c r="G91" t="s">
        <v>380</v>
      </c>
      <c r="H91">
        <v>64158</v>
      </c>
      <c r="I91">
        <v>32146</v>
      </c>
      <c r="J91" t="s">
        <v>515</v>
      </c>
      <c r="K91" t="s">
        <v>347</v>
      </c>
      <c r="L91" s="9">
        <v>0.50104429689204777</v>
      </c>
      <c r="M91">
        <v>92064</v>
      </c>
      <c r="N91" s="12">
        <v>46481</v>
      </c>
      <c r="O91" s="12">
        <v>1200</v>
      </c>
    </row>
    <row r="92" spans="1:15" x14ac:dyDescent="0.55000000000000004">
      <c r="A92" t="s">
        <v>477</v>
      </c>
      <c r="B92" t="s">
        <v>579</v>
      </c>
      <c r="C92" s="11">
        <v>43129</v>
      </c>
      <c r="D92" s="12">
        <v>99448.78</v>
      </c>
      <c r="E92" s="17">
        <f>SUM(Table1_2[[#This Row],[Salary]])/SUBTOTAL(109,Table1_2[Salary])</f>
        <v>5.3121311125037532E-3</v>
      </c>
      <c r="F92" t="s">
        <v>412</v>
      </c>
      <c r="G92" t="s">
        <v>378</v>
      </c>
      <c r="H92">
        <v>428441</v>
      </c>
      <c r="I92">
        <v>219299</v>
      </c>
      <c r="J92" t="s">
        <v>468</v>
      </c>
      <c r="K92" t="s">
        <v>347</v>
      </c>
      <c r="L92" s="9">
        <v>0.51185344073046235</v>
      </c>
      <c r="M92">
        <v>9474</v>
      </c>
      <c r="N92" s="12">
        <v>56944</v>
      </c>
      <c r="O92" s="12">
        <v>10734</v>
      </c>
    </row>
    <row r="93" spans="1:15" x14ac:dyDescent="0.55000000000000004">
      <c r="A93" t="s">
        <v>466</v>
      </c>
      <c r="B93" t="s">
        <v>578</v>
      </c>
      <c r="C93" s="11">
        <v>44393</v>
      </c>
      <c r="D93" s="12">
        <v>95954.02</v>
      </c>
      <c r="E93" s="17">
        <f>SUM(Table1_2[[#This Row],[Salary]])/SUBTOTAL(109,Table1_2[Salary])</f>
        <v>5.125455888064262E-3</v>
      </c>
      <c r="F93" t="s">
        <v>412</v>
      </c>
      <c r="G93" t="s">
        <v>378</v>
      </c>
      <c r="H93">
        <v>17467</v>
      </c>
      <c r="I93">
        <v>8384</v>
      </c>
      <c r="J93" t="s">
        <v>557</v>
      </c>
      <c r="K93" t="s">
        <v>347</v>
      </c>
      <c r="L93" s="9">
        <v>0.47999083986946817</v>
      </c>
      <c r="M93">
        <v>35272</v>
      </c>
      <c r="N93" s="12">
        <v>38004</v>
      </c>
      <c r="O93" s="12">
        <v>2282</v>
      </c>
    </row>
    <row r="94" spans="1:15" x14ac:dyDescent="0.55000000000000004">
      <c r="A94" t="s">
        <v>466</v>
      </c>
      <c r="B94" t="s">
        <v>587</v>
      </c>
      <c r="C94" s="11">
        <v>43874</v>
      </c>
      <c r="D94" s="12">
        <v>107107.6</v>
      </c>
      <c r="E94" s="17">
        <f>SUM(Table1_2[[#This Row],[Salary]])/SUBTOTAL(109,Table1_2[Salary])</f>
        <v>5.7212327224688631E-3</v>
      </c>
      <c r="F94" t="s">
        <v>389</v>
      </c>
      <c r="G94" t="s">
        <v>378</v>
      </c>
      <c r="H94">
        <v>96178</v>
      </c>
      <c r="I94">
        <v>50205</v>
      </c>
      <c r="J94" t="s">
        <v>471</v>
      </c>
      <c r="K94" t="s">
        <v>347</v>
      </c>
      <c r="L94" s="9">
        <v>0.52200087338060674</v>
      </c>
      <c r="M94">
        <v>974</v>
      </c>
      <c r="N94" s="12">
        <v>50781</v>
      </c>
      <c r="O94" s="12">
        <v>9403</v>
      </c>
    </row>
    <row r="95" spans="1:15" x14ac:dyDescent="0.55000000000000004">
      <c r="A95" t="s">
        <v>489</v>
      </c>
      <c r="B95" t="s">
        <v>581</v>
      </c>
      <c r="C95" s="11">
        <v>43465</v>
      </c>
      <c r="D95" s="12">
        <v>116767.63</v>
      </c>
      <c r="E95" s="17">
        <f>SUM(Table1_2[[#This Row],[Salary]])/SUBTOTAL(109,Table1_2[Salary])</f>
        <v>6.2372304643287394E-3</v>
      </c>
      <c r="F95" t="s">
        <v>389</v>
      </c>
      <c r="G95" t="s">
        <v>378</v>
      </c>
      <c r="H95">
        <v>708554</v>
      </c>
      <c r="I95">
        <v>352400</v>
      </c>
      <c r="J95" t="s">
        <v>468</v>
      </c>
      <c r="K95" t="s">
        <v>347</v>
      </c>
      <c r="L95" s="9">
        <v>0.49735094290625698</v>
      </c>
      <c r="M95">
        <v>618670</v>
      </c>
      <c r="N95" s="12">
        <v>81294</v>
      </c>
      <c r="O95" s="12">
        <v>1099</v>
      </c>
    </row>
    <row r="96" spans="1:15" x14ac:dyDescent="0.55000000000000004">
      <c r="A96" t="s">
        <v>489</v>
      </c>
      <c r="B96" t="s">
        <v>582</v>
      </c>
      <c r="C96" s="11">
        <v>43272</v>
      </c>
      <c r="D96" s="12">
        <v>69192.850000000006</v>
      </c>
      <c r="E96" s="17">
        <f>SUM(Table1_2[[#This Row],[Salary]])/SUBTOTAL(109,Table1_2[Salary])</f>
        <v>3.6959879371854069E-3</v>
      </c>
      <c r="F96" t="s">
        <v>389</v>
      </c>
      <c r="G96" t="s">
        <v>378</v>
      </c>
      <c r="H96">
        <v>25070</v>
      </c>
      <c r="I96">
        <v>11834</v>
      </c>
      <c r="J96" t="s">
        <v>504</v>
      </c>
      <c r="K96" t="s">
        <v>347</v>
      </c>
      <c r="L96" s="9">
        <v>0.47203829278021542</v>
      </c>
      <c r="M96">
        <v>10568</v>
      </c>
      <c r="N96" s="12">
        <v>33536</v>
      </c>
      <c r="O96" s="12">
        <v>2231</v>
      </c>
    </row>
    <row r="97" spans="1:15" x14ac:dyDescent="0.55000000000000004">
      <c r="A97" t="s">
        <v>469</v>
      </c>
      <c r="B97" t="s">
        <v>552</v>
      </c>
      <c r="C97" s="11">
        <v>43458</v>
      </c>
      <c r="D97" s="12">
        <v>106400.02</v>
      </c>
      <c r="E97" s="17">
        <f>SUM(Table1_2[[#This Row],[Salary]])/SUBTOTAL(109,Table1_2[Salary])</f>
        <v>5.6834368064949776E-3</v>
      </c>
      <c r="F97" t="s">
        <v>389</v>
      </c>
      <c r="G97" t="s">
        <v>378</v>
      </c>
      <c r="H97">
        <v>3701</v>
      </c>
      <c r="I97">
        <v>1776</v>
      </c>
      <c r="J97" t="s">
        <v>487</v>
      </c>
      <c r="K97" t="s">
        <v>347</v>
      </c>
      <c r="L97" s="9">
        <v>0.47987030532288572</v>
      </c>
      <c r="M97">
        <v>9676</v>
      </c>
      <c r="N97" s="12">
        <v>46646</v>
      </c>
      <c r="O97" s="12">
        <v>4453</v>
      </c>
    </row>
    <row r="98" spans="1:15" x14ac:dyDescent="0.55000000000000004">
      <c r="A98" t="s">
        <v>469</v>
      </c>
      <c r="B98" t="s">
        <v>585</v>
      </c>
      <c r="C98" s="11">
        <v>44434</v>
      </c>
      <c r="D98" s="12">
        <v>84745.93</v>
      </c>
      <c r="E98" s="17">
        <f>SUM(Table1_2[[#This Row],[Salary]])/SUBTOTAL(109,Table1_2[Salary])</f>
        <v>4.5267673611588313E-3</v>
      </c>
      <c r="F98" t="s">
        <v>389</v>
      </c>
      <c r="G98" t="s">
        <v>380</v>
      </c>
      <c r="H98">
        <v>956749</v>
      </c>
      <c r="I98">
        <v>477316</v>
      </c>
      <c r="J98" t="s">
        <v>515</v>
      </c>
      <c r="K98" t="s">
        <v>347</v>
      </c>
      <c r="L98" s="9">
        <v>0.49889364922252338</v>
      </c>
      <c r="M98">
        <v>135584</v>
      </c>
      <c r="N98" s="12">
        <v>69584</v>
      </c>
      <c r="O98" s="12">
        <v>1835</v>
      </c>
    </row>
    <row r="99" spans="1:15" x14ac:dyDescent="0.55000000000000004">
      <c r="A99" t="s">
        <v>469</v>
      </c>
      <c r="B99" t="s">
        <v>583</v>
      </c>
      <c r="C99" s="11">
        <v>44396</v>
      </c>
      <c r="D99" s="12">
        <v>61624.77</v>
      </c>
      <c r="E99" s="17">
        <f>SUM(Table1_2[[#This Row],[Salary]])/SUBTOTAL(109,Table1_2[Salary])</f>
        <v>3.2917332723225758E-3</v>
      </c>
      <c r="F99" t="s">
        <v>389</v>
      </c>
      <c r="G99" t="s">
        <v>378</v>
      </c>
      <c r="H99">
        <v>17268</v>
      </c>
      <c r="I99">
        <v>8563</v>
      </c>
      <c r="J99" t="s">
        <v>530</v>
      </c>
      <c r="K99" t="s">
        <v>347</v>
      </c>
      <c r="L99" s="9">
        <v>0.49588834839008572</v>
      </c>
      <c r="M99">
        <v>88532</v>
      </c>
      <c r="N99" s="12">
        <v>38575</v>
      </c>
      <c r="O99" s="12">
        <v>1454</v>
      </c>
    </row>
    <row r="100" spans="1:15" x14ac:dyDescent="0.55000000000000004">
      <c r="A100" t="s">
        <v>477</v>
      </c>
      <c r="B100" t="s">
        <v>584</v>
      </c>
      <c r="C100" s="11">
        <v>43837</v>
      </c>
      <c r="D100" s="12">
        <v>106775.14</v>
      </c>
      <c r="E100" s="17">
        <f>SUM(Table1_2[[#This Row],[Salary]])/SUBTOTAL(109,Table1_2[Salary])</f>
        <v>5.7034741224170271E-3</v>
      </c>
      <c r="F100" t="s">
        <v>389</v>
      </c>
      <c r="G100" t="s">
        <v>380</v>
      </c>
      <c r="H100">
        <v>57221</v>
      </c>
      <c r="I100">
        <v>29974</v>
      </c>
      <c r="J100" t="s">
        <v>481</v>
      </c>
      <c r="K100" t="s">
        <v>347</v>
      </c>
      <c r="L100" s="9">
        <v>0.5238286643015676</v>
      </c>
      <c r="M100">
        <v>24246</v>
      </c>
      <c r="N100" s="12">
        <v>85746</v>
      </c>
      <c r="O100" s="12">
        <v>2129</v>
      </c>
    </row>
    <row r="101" spans="1:15" x14ac:dyDescent="0.55000000000000004">
      <c r="A101" t="s">
        <v>466</v>
      </c>
      <c r="B101" t="s">
        <v>586</v>
      </c>
      <c r="C101" s="11">
        <v>43895</v>
      </c>
      <c r="D101" s="12">
        <v>75475.929999999993</v>
      </c>
      <c r="E101" s="17">
        <f>SUM(Table1_2[[#This Row],[Salary]])/SUBTOTAL(109,Table1_2[Salary])</f>
        <v>4.0316033640448419E-3</v>
      </c>
      <c r="F101" t="s">
        <v>389</v>
      </c>
      <c r="G101" t="s">
        <v>380</v>
      </c>
      <c r="H101">
        <v>9667</v>
      </c>
      <c r="I101">
        <v>6172</v>
      </c>
      <c r="J101" t="s">
        <v>471</v>
      </c>
      <c r="K101" t="s">
        <v>347</v>
      </c>
      <c r="L101" s="9">
        <v>0.63846074273300923</v>
      </c>
      <c r="M101">
        <v>6377</v>
      </c>
      <c r="N101" s="12">
        <v>48868</v>
      </c>
      <c r="O101" s="12">
        <v>1988</v>
      </c>
    </row>
    <row r="102" spans="1:15" x14ac:dyDescent="0.55000000000000004">
      <c r="A102" t="s">
        <v>469</v>
      </c>
      <c r="B102" t="s">
        <v>588</v>
      </c>
      <c r="C102" s="11">
        <v>44021</v>
      </c>
      <c r="D102" s="12">
        <v>69709.509999999995</v>
      </c>
      <c r="E102" s="17">
        <f>SUM(Table1_2[[#This Row],[Salary]])/SUBTOTAL(109,Table1_2[Salary])</f>
        <v>3.7235857182802193E-3</v>
      </c>
      <c r="F102" t="s">
        <v>444</v>
      </c>
      <c r="G102" t="s">
        <v>378</v>
      </c>
      <c r="H102">
        <v>840833</v>
      </c>
      <c r="I102">
        <v>416484</v>
      </c>
      <c r="J102" t="s">
        <v>488</v>
      </c>
      <c r="K102" t="s">
        <v>347</v>
      </c>
      <c r="L102" s="9">
        <v>0.4953230903163886</v>
      </c>
      <c r="M102">
        <v>43923</v>
      </c>
      <c r="N102" s="12">
        <v>50306</v>
      </c>
      <c r="O102" s="12">
        <v>2202</v>
      </c>
    </row>
    <row r="103" spans="1:15" x14ac:dyDescent="0.55000000000000004">
      <c r="A103" t="s">
        <v>489</v>
      </c>
      <c r="B103" t="s">
        <v>593</v>
      </c>
      <c r="C103" s="11">
        <v>43649</v>
      </c>
      <c r="D103" s="12">
        <v>77045.440000000002</v>
      </c>
      <c r="E103" s="17">
        <f>SUM(Table1_2[[#This Row],[Salary]])/SUBTOTAL(109,Table1_2[Salary])</f>
        <v>4.1154399169154336E-3</v>
      </c>
      <c r="F103" t="s">
        <v>425</v>
      </c>
      <c r="G103" t="s">
        <v>378</v>
      </c>
      <c r="H103">
        <v>748731</v>
      </c>
      <c r="I103">
        <v>368416</v>
      </c>
      <c r="J103" t="s">
        <v>468</v>
      </c>
      <c r="K103" t="s">
        <v>347</v>
      </c>
      <c r="L103" s="9">
        <v>0.49205388851269682</v>
      </c>
      <c r="M103">
        <v>210483</v>
      </c>
      <c r="N103" s="12">
        <v>60691</v>
      </c>
      <c r="O103" s="12">
        <v>1137</v>
      </c>
    </row>
    <row r="104" spans="1:15" x14ac:dyDescent="0.55000000000000004">
      <c r="A104" t="s">
        <v>469</v>
      </c>
      <c r="B104" t="s">
        <v>592</v>
      </c>
      <c r="C104" s="11">
        <v>43220</v>
      </c>
      <c r="D104" s="12">
        <v>48525.71</v>
      </c>
      <c r="E104" s="17">
        <f>SUM(Table1_2[[#This Row],[Salary]])/SUBTOTAL(109,Table1_2[Salary])</f>
        <v>2.5920371657383277E-3</v>
      </c>
      <c r="F104" t="s">
        <v>425</v>
      </c>
      <c r="G104" t="s">
        <v>378</v>
      </c>
      <c r="H104">
        <v>608310</v>
      </c>
      <c r="I104">
        <v>299103</v>
      </c>
      <c r="J104" t="s">
        <v>487</v>
      </c>
      <c r="K104" t="s">
        <v>347</v>
      </c>
      <c r="L104" s="9">
        <v>0.49169502391872566</v>
      </c>
      <c r="M104">
        <v>11392</v>
      </c>
      <c r="N104" s="12">
        <v>32395</v>
      </c>
      <c r="O104" s="12">
        <v>6782</v>
      </c>
    </row>
    <row r="105" spans="1:15" x14ac:dyDescent="0.55000000000000004">
      <c r="A105" t="s">
        <v>469</v>
      </c>
      <c r="B105" t="s">
        <v>589</v>
      </c>
      <c r="C105" s="11">
        <v>44207</v>
      </c>
      <c r="D105" s="12">
        <v>106775.14</v>
      </c>
      <c r="E105" s="17">
        <f>SUM(Table1_2[[#This Row],[Salary]])/SUBTOTAL(109,Table1_2[Salary])</f>
        <v>5.7034741224170271E-3</v>
      </c>
      <c r="F105" t="s">
        <v>425</v>
      </c>
      <c r="G105" t="s">
        <v>380</v>
      </c>
      <c r="H105">
        <v>5245</v>
      </c>
      <c r="I105">
        <v>2692</v>
      </c>
      <c r="J105" t="s">
        <v>528</v>
      </c>
      <c r="K105" t="s">
        <v>347</v>
      </c>
      <c r="L105" s="9">
        <v>0.51325071496663488</v>
      </c>
      <c r="M105">
        <v>8034</v>
      </c>
      <c r="N105" s="12">
        <v>33701</v>
      </c>
      <c r="O105" s="12">
        <v>2360</v>
      </c>
    </row>
    <row r="106" spans="1:15" x14ac:dyDescent="0.55000000000000004">
      <c r="A106" t="s">
        <v>489</v>
      </c>
      <c r="B106" t="s">
        <v>499</v>
      </c>
      <c r="C106" s="11">
        <v>43943</v>
      </c>
      <c r="D106" s="12">
        <v>47362.62</v>
      </c>
      <c r="E106" s="17">
        <f>SUM(Table1_2[[#This Row],[Salary]])/SUBTOTAL(109,Table1_2[Salary])</f>
        <v>2.5299098417466011E-3</v>
      </c>
      <c r="F106" t="s">
        <v>425</v>
      </c>
      <c r="G106" t="s">
        <v>378</v>
      </c>
      <c r="H106">
        <v>2387</v>
      </c>
      <c r="I106">
        <v>1227</v>
      </c>
      <c r="J106" t="s">
        <v>471</v>
      </c>
      <c r="K106" t="s">
        <v>347</v>
      </c>
      <c r="L106" s="9">
        <v>0.5140343527440302</v>
      </c>
      <c r="M106">
        <v>7127</v>
      </c>
      <c r="N106" s="12">
        <v>78810</v>
      </c>
      <c r="O106" s="12">
        <v>5996</v>
      </c>
    </row>
    <row r="107" spans="1:15" x14ac:dyDescent="0.55000000000000004">
      <c r="A107" t="s">
        <v>489</v>
      </c>
      <c r="B107" t="s">
        <v>590</v>
      </c>
      <c r="C107" s="11">
        <v>43945</v>
      </c>
      <c r="D107" s="12">
        <v>92704.48</v>
      </c>
      <c r="E107" s="17">
        <f>SUM(Table1_2[[#This Row],[Salary]])/SUBTOTAL(109,Table1_2[Salary])</f>
        <v>4.9518792736972933E-3</v>
      </c>
      <c r="F107" t="s">
        <v>425</v>
      </c>
      <c r="G107" t="s">
        <v>380</v>
      </c>
      <c r="H107">
        <v>222564</v>
      </c>
      <c r="I107">
        <v>110115</v>
      </c>
      <c r="J107" t="s">
        <v>591</v>
      </c>
      <c r="K107" t="s">
        <v>347</v>
      </c>
      <c r="L107" s="9">
        <v>0.49475656440394672</v>
      </c>
      <c r="M107">
        <v>30376</v>
      </c>
      <c r="N107" s="12">
        <v>54171</v>
      </c>
      <c r="O107" s="12">
        <v>4208</v>
      </c>
    </row>
    <row r="108" spans="1:15" x14ac:dyDescent="0.55000000000000004">
      <c r="A108" t="s">
        <v>489</v>
      </c>
      <c r="B108" t="s">
        <v>595</v>
      </c>
      <c r="C108" s="11">
        <v>43390</v>
      </c>
      <c r="D108" s="12">
        <v>78840.23</v>
      </c>
      <c r="E108" s="17">
        <f>SUM(Table1_2[[#This Row],[Salary]])/SUBTOTAL(109,Table1_2[Salary])</f>
        <v>4.2113099698151326E-3</v>
      </c>
      <c r="F108" t="s">
        <v>396</v>
      </c>
      <c r="G108" t="s">
        <v>378</v>
      </c>
      <c r="H108">
        <v>71068</v>
      </c>
      <c r="I108">
        <v>35474</v>
      </c>
      <c r="J108" t="s">
        <v>484</v>
      </c>
      <c r="K108" t="s">
        <v>347</v>
      </c>
      <c r="L108" s="9">
        <v>0.4991557381662633</v>
      </c>
      <c r="M108">
        <v>31231</v>
      </c>
      <c r="N108" s="12">
        <v>27306</v>
      </c>
      <c r="O108" s="12">
        <v>2075</v>
      </c>
    </row>
    <row r="109" spans="1:15" x14ac:dyDescent="0.55000000000000004">
      <c r="A109" t="s">
        <v>466</v>
      </c>
      <c r="B109" t="s">
        <v>596</v>
      </c>
      <c r="C109" s="11">
        <v>43902</v>
      </c>
      <c r="D109" s="12">
        <v>91645.04</v>
      </c>
      <c r="E109" s="17">
        <f>SUM(Table1_2[[#This Row],[Salary]])/SUBTOTAL(109,Table1_2[Salary])</f>
        <v>4.8952884921328443E-3</v>
      </c>
      <c r="F109" t="s">
        <v>396</v>
      </c>
      <c r="G109" t="s">
        <v>380</v>
      </c>
      <c r="H109">
        <v>6376</v>
      </c>
      <c r="I109">
        <v>3468</v>
      </c>
      <c r="J109" t="s">
        <v>471</v>
      </c>
      <c r="K109" t="s">
        <v>347</v>
      </c>
      <c r="L109" s="9">
        <v>0.54391468005018817</v>
      </c>
      <c r="M109">
        <v>2344</v>
      </c>
      <c r="N109" s="12">
        <v>67935</v>
      </c>
      <c r="O109" s="12">
        <v>7678</v>
      </c>
    </row>
    <row r="110" spans="1:15" x14ac:dyDescent="0.55000000000000004">
      <c r="A110" t="s">
        <v>489</v>
      </c>
      <c r="B110" t="s">
        <v>594</v>
      </c>
      <c r="C110" s="11">
        <v>43514</v>
      </c>
      <c r="D110" s="12">
        <v>112778.28</v>
      </c>
      <c r="E110" s="17">
        <f>SUM(Table1_2[[#This Row],[Salary]])/SUBTOTAL(109,Table1_2[Salary])</f>
        <v>6.0241363443841118E-3</v>
      </c>
      <c r="F110" t="s">
        <v>396</v>
      </c>
      <c r="G110" t="s">
        <v>380</v>
      </c>
      <c r="H110">
        <v>62830</v>
      </c>
      <c r="I110">
        <v>31083</v>
      </c>
      <c r="J110" t="s">
        <v>492</v>
      </c>
      <c r="K110" t="s">
        <v>347</v>
      </c>
      <c r="L110" s="9">
        <v>0.4947159000477479</v>
      </c>
      <c r="M110">
        <v>15143</v>
      </c>
      <c r="N110" s="12">
        <v>33702</v>
      </c>
      <c r="O110" s="12">
        <v>1934</v>
      </c>
    </row>
    <row r="111" spans="1:15" x14ac:dyDescent="0.55000000000000004">
      <c r="A111" t="s">
        <v>489</v>
      </c>
      <c r="B111" t="s">
        <v>594</v>
      </c>
      <c r="C111" s="11">
        <v>43473</v>
      </c>
      <c r="D111" s="12">
        <v>80695.740000000005</v>
      </c>
      <c r="E111" s="17">
        <f>SUM(Table1_2[[#This Row],[Salary]])/SUBTOTAL(109,Table1_2[Salary])</f>
        <v>4.3104234270195541E-3</v>
      </c>
      <c r="F111" t="s">
        <v>396</v>
      </c>
      <c r="G111" t="s">
        <v>380</v>
      </c>
      <c r="H111">
        <v>454033</v>
      </c>
      <c r="I111">
        <v>227426</v>
      </c>
      <c r="J111" t="s">
        <v>488</v>
      </c>
      <c r="K111" t="s">
        <v>347</v>
      </c>
      <c r="L111" s="9">
        <v>0.50090191682102403</v>
      </c>
      <c r="M111">
        <v>10562</v>
      </c>
      <c r="N111" s="12">
        <v>34974</v>
      </c>
      <c r="O111" s="12">
        <v>4081</v>
      </c>
    </row>
    <row r="112" spans="1:15" x14ac:dyDescent="0.55000000000000004">
      <c r="A112" t="s">
        <v>477</v>
      </c>
      <c r="B112" t="s">
        <v>601</v>
      </c>
      <c r="C112" s="11">
        <v>44159</v>
      </c>
      <c r="D112" s="12">
        <v>97105.19</v>
      </c>
      <c r="E112" s="17">
        <f>SUM(Table1_2[[#This Row],[Salary]])/SUBTOTAL(109,Table1_2[Salary])</f>
        <v>5.1869464963229146E-3</v>
      </c>
      <c r="F112" t="s">
        <v>429</v>
      </c>
      <c r="G112" t="s">
        <v>378</v>
      </c>
      <c r="H112">
        <v>21396</v>
      </c>
      <c r="I112">
        <v>11129</v>
      </c>
      <c r="J112" t="s">
        <v>515</v>
      </c>
      <c r="K112" t="s">
        <v>347</v>
      </c>
      <c r="L112" s="9">
        <v>0.52014395214058706</v>
      </c>
      <c r="M112">
        <v>35415</v>
      </c>
      <c r="N112" s="12">
        <v>53233</v>
      </c>
      <c r="O112" s="12">
        <v>3774</v>
      </c>
    </row>
    <row r="113" spans="1:15" x14ac:dyDescent="0.55000000000000004">
      <c r="A113" t="s">
        <v>489</v>
      </c>
      <c r="B113" t="s">
        <v>597</v>
      </c>
      <c r="C113" s="11">
        <v>44021</v>
      </c>
      <c r="D113" s="12">
        <v>46751.7</v>
      </c>
      <c r="E113" s="17">
        <f>SUM(Table1_2[[#This Row],[Salary]])/SUBTOTAL(109,Table1_2[Salary])</f>
        <v>2.4972770921115545E-3</v>
      </c>
      <c r="F113" t="s">
        <v>429</v>
      </c>
      <c r="G113" t="s">
        <v>380</v>
      </c>
      <c r="H113">
        <v>207320</v>
      </c>
      <c r="I113">
        <v>100937</v>
      </c>
      <c r="J113" t="s">
        <v>488</v>
      </c>
      <c r="K113" t="s">
        <v>347</v>
      </c>
      <c r="L113" s="9">
        <v>0.486865714836967</v>
      </c>
      <c r="M113">
        <v>537621</v>
      </c>
      <c r="N113" s="12">
        <v>77348</v>
      </c>
      <c r="O113" s="12">
        <v>954</v>
      </c>
    </row>
    <row r="114" spans="1:15" x14ac:dyDescent="0.55000000000000004">
      <c r="A114" t="s">
        <v>469</v>
      </c>
      <c r="B114" t="s">
        <v>600</v>
      </c>
      <c r="C114" s="11">
        <v>44062</v>
      </c>
      <c r="D114" s="12">
        <v>115191.38</v>
      </c>
      <c r="E114" s="17">
        <f>SUM(Table1_2[[#This Row],[Salary]])/SUBTOTAL(109,Table1_2[Salary])</f>
        <v>6.1530338893070651E-3</v>
      </c>
      <c r="F114" t="s">
        <v>429</v>
      </c>
      <c r="G114" t="s">
        <v>380</v>
      </c>
      <c r="H114">
        <v>4018143</v>
      </c>
      <c r="I114">
        <v>1986158</v>
      </c>
      <c r="J114" t="s">
        <v>471</v>
      </c>
      <c r="K114" t="s">
        <v>347</v>
      </c>
      <c r="L114" s="9">
        <v>0.49429749015901125</v>
      </c>
      <c r="M114">
        <v>15181</v>
      </c>
      <c r="N114" s="12">
        <v>34466</v>
      </c>
      <c r="O114" s="12">
        <v>4358</v>
      </c>
    </row>
    <row r="115" spans="1:15" x14ac:dyDescent="0.55000000000000004">
      <c r="A115" t="s">
        <v>477</v>
      </c>
      <c r="B115" t="s">
        <v>599</v>
      </c>
      <c r="C115" s="11">
        <v>43258</v>
      </c>
      <c r="D115" s="12">
        <v>103494.94</v>
      </c>
      <c r="E115" s="17">
        <f>SUM(Table1_2[[#This Row],[Salary]])/SUBTOTAL(109,Table1_2[Salary])</f>
        <v>5.5282597811728736E-3</v>
      </c>
      <c r="F115" t="s">
        <v>429</v>
      </c>
      <c r="G115" t="s">
        <v>380</v>
      </c>
      <c r="H115">
        <v>63152</v>
      </c>
      <c r="I115">
        <v>31489</v>
      </c>
      <c r="J115" t="s">
        <v>488</v>
      </c>
      <c r="K115" t="s">
        <v>347</v>
      </c>
      <c r="L115" s="9">
        <v>0.49862237142133264</v>
      </c>
      <c r="M115">
        <v>59874</v>
      </c>
      <c r="N115" s="12">
        <v>52017</v>
      </c>
      <c r="O115" s="12">
        <v>1350</v>
      </c>
    </row>
    <row r="116" spans="1:15" x14ac:dyDescent="0.55000000000000004">
      <c r="A116" t="s">
        <v>469</v>
      </c>
      <c r="B116" t="s">
        <v>598</v>
      </c>
      <c r="C116" s="11">
        <v>44235</v>
      </c>
      <c r="D116" s="12">
        <v>67633.850000000006</v>
      </c>
      <c r="E116" s="17">
        <f>SUM(Table1_2[[#This Row],[Salary]])/SUBTOTAL(109,Table1_2[Salary])</f>
        <v>3.6127127838412095E-3</v>
      </c>
      <c r="F116" t="s">
        <v>429</v>
      </c>
      <c r="G116" t="s">
        <v>380</v>
      </c>
      <c r="H116">
        <v>22751</v>
      </c>
      <c r="I116">
        <v>10786</v>
      </c>
      <c r="J116" t="s">
        <v>535</v>
      </c>
      <c r="K116" t="s">
        <v>347</v>
      </c>
      <c r="L116" s="9">
        <v>0.47408905103072391</v>
      </c>
      <c r="M116">
        <v>8537</v>
      </c>
      <c r="N116" s="12">
        <v>28913</v>
      </c>
      <c r="O116" s="12">
        <v>2578</v>
      </c>
    </row>
    <row r="117" spans="1:15" x14ac:dyDescent="0.55000000000000004">
      <c r="A117" t="s">
        <v>489</v>
      </c>
      <c r="B117" t="s">
        <v>602</v>
      </c>
      <c r="C117" s="11">
        <v>43171</v>
      </c>
      <c r="D117" s="12">
        <v>32496.880000000001</v>
      </c>
      <c r="E117" s="17">
        <f>SUM(Table1_2[[#This Row],[Salary]])/SUBTOTAL(109,Table1_2[Salary])</f>
        <v>1.7358451989788208E-3</v>
      </c>
      <c r="F117" t="s">
        <v>436</v>
      </c>
      <c r="G117" t="s">
        <v>380</v>
      </c>
      <c r="H117">
        <v>17029</v>
      </c>
      <c r="I117">
        <v>8303</v>
      </c>
      <c r="J117" t="s">
        <v>603</v>
      </c>
      <c r="K117" t="s">
        <v>347</v>
      </c>
      <c r="L117" s="9">
        <v>0.48758001057020378</v>
      </c>
      <c r="M117">
        <v>5739</v>
      </c>
      <c r="N117" s="12">
        <v>31194</v>
      </c>
      <c r="O117" s="12">
        <v>2050</v>
      </c>
    </row>
    <row r="118" spans="1:15" x14ac:dyDescent="0.55000000000000004">
      <c r="A118" t="s">
        <v>489</v>
      </c>
      <c r="B118" t="s">
        <v>581</v>
      </c>
      <c r="C118" s="11">
        <v>43264</v>
      </c>
      <c r="E118" s="17">
        <f>SUM(Table1_2[[#This Row],[Salary]])/SUBTOTAL(109,Table1_2[Salary])</f>
        <v>0</v>
      </c>
      <c r="F118" t="s">
        <v>439</v>
      </c>
      <c r="G118" t="s">
        <v>378</v>
      </c>
      <c r="H118">
        <v>44864</v>
      </c>
      <c r="I118">
        <v>21815</v>
      </c>
      <c r="J118" t="s">
        <v>492</v>
      </c>
      <c r="K118" t="s">
        <v>347</v>
      </c>
      <c r="L118" s="9">
        <v>0.48624732524964337</v>
      </c>
      <c r="M118">
        <v>32939</v>
      </c>
      <c r="N118" s="12">
        <v>40317</v>
      </c>
      <c r="O118" s="12">
        <v>1704</v>
      </c>
    </row>
    <row r="119" spans="1:15" x14ac:dyDescent="0.55000000000000004">
      <c r="A119" t="s">
        <v>466</v>
      </c>
      <c r="B119" t="s">
        <v>608</v>
      </c>
      <c r="C119" s="11">
        <v>43914</v>
      </c>
      <c r="D119" s="12">
        <v>101187.36</v>
      </c>
      <c r="E119" s="17">
        <f>SUM(Table1_2[[#This Row],[Salary]])/SUBTOTAL(109,Table1_2[Salary])</f>
        <v>5.4049986661286117E-3</v>
      </c>
      <c r="F119" t="s">
        <v>411</v>
      </c>
      <c r="G119" t="s">
        <v>380</v>
      </c>
      <c r="H119">
        <v>8943</v>
      </c>
      <c r="I119">
        <v>4584</v>
      </c>
      <c r="J119" t="s">
        <v>471</v>
      </c>
      <c r="K119" t="s">
        <v>347</v>
      </c>
      <c r="L119" s="9">
        <v>0.51257967125125792</v>
      </c>
      <c r="M119">
        <v>4764</v>
      </c>
      <c r="N119" s="12">
        <v>48523</v>
      </c>
      <c r="O119" s="12">
        <v>2745</v>
      </c>
    </row>
    <row r="120" spans="1:15" x14ac:dyDescent="0.55000000000000004">
      <c r="A120" t="s">
        <v>469</v>
      </c>
      <c r="B120" t="s">
        <v>604</v>
      </c>
      <c r="C120" s="11">
        <v>43521</v>
      </c>
      <c r="D120" s="12">
        <v>40753.54</v>
      </c>
      <c r="E120" s="17">
        <f>SUM(Table1_2[[#This Row],[Salary]])/SUBTOTAL(109,Table1_2[Salary])</f>
        <v>2.1768808805765765E-3</v>
      </c>
      <c r="F120" t="s">
        <v>411</v>
      </c>
      <c r="G120" t="s">
        <v>378</v>
      </c>
      <c r="H120">
        <v>228138</v>
      </c>
      <c r="I120">
        <v>108296</v>
      </c>
      <c r="J120" t="s">
        <v>479</v>
      </c>
      <c r="K120" t="s">
        <v>347</v>
      </c>
      <c r="L120" s="9">
        <v>0.47469514066047741</v>
      </c>
      <c r="M120">
        <v>16842</v>
      </c>
      <c r="N120" s="12">
        <v>27257</v>
      </c>
      <c r="O120" s="12">
        <v>3360</v>
      </c>
    </row>
    <row r="121" spans="1:15" x14ac:dyDescent="0.55000000000000004">
      <c r="A121" t="s">
        <v>469</v>
      </c>
      <c r="B121" t="s">
        <v>606</v>
      </c>
      <c r="C121" s="11">
        <v>44237</v>
      </c>
      <c r="D121" s="12">
        <v>110042.37</v>
      </c>
      <c r="E121" s="17">
        <f>SUM(Table1_2[[#This Row],[Salary]])/SUBTOTAL(109,Table1_2[Salary])</f>
        <v>5.8779956613912174E-3</v>
      </c>
      <c r="F121" t="s">
        <v>411</v>
      </c>
      <c r="G121" t="s">
        <v>378</v>
      </c>
      <c r="H121">
        <v>73548</v>
      </c>
      <c r="I121">
        <v>36165</v>
      </c>
      <c r="J121" t="s">
        <v>511</v>
      </c>
      <c r="K121" t="s">
        <v>347</v>
      </c>
      <c r="L121" s="9">
        <v>0.49171969326154347</v>
      </c>
      <c r="M121">
        <v>13934</v>
      </c>
      <c r="N121" s="12">
        <v>31261</v>
      </c>
      <c r="O121" s="12">
        <v>2306</v>
      </c>
    </row>
    <row r="122" spans="1:15" x14ac:dyDescent="0.55000000000000004">
      <c r="A122" t="s">
        <v>477</v>
      </c>
      <c r="B122" t="s">
        <v>609</v>
      </c>
      <c r="C122" s="11">
        <v>43972</v>
      </c>
      <c r="D122" s="12">
        <v>41934.71</v>
      </c>
      <c r="E122" s="17">
        <f>SUM(Table1_2[[#This Row],[Salary]])/SUBTOTAL(109,Table1_2[Salary])</f>
        <v>2.2399739613177985E-3</v>
      </c>
      <c r="F122" t="s">
        <v>411</v>
      </c>
      <c r="G122" t="s">
        <v>380</v>
      </c>
      <c r="H122">
        <v>129647</v>
      </c>
      <c r="I122">
        <v>66100</v>
      </c>
      <c r="J122" t="s">
        <v>471</v>
      </c>
      <c r="K122" t="s">
        <v>347</v>
      </c>
      <c r="L122" s="9">
        <v>0.50984596635479418</v>
      </c>
      <c r="M122">
        <v>49827</v>
      </c>
      <c r="N122" s="12">
        <v>31757</v>
      </c>
      <c r="O122" s="12">
        <v>1377</v>
      </c>
    </row>
    <row r="123" spans="1:15" x14ac:dyDescent="0.55000000000000004">
      <c r="A123" t="s">
        <v>477</v>
      </c>
      <c r="B123" t="s">
        <v>607</v>
      </c>
      <c r="C123" s="11">
        <v>43171</v>
      </c>
      <c r="D123" s="12">
        <v>81897.789999999994</v>
      </c>
      <c r="E123" s="17">
        <f>SUM(Table1_2[[#This Row],[Salary]])/SUBTOTAL(109,Table1_2[Salary])</f>
        <v>4.3746318286086439E-3</v>
      </c>
      <c r="F123" t="s">
        <v>411</v>
      </c>
      <c r="G123" t="s">
        <v>378</v>
      </c>
      <c r="H123">
        <v>9966</v>
      </c>
      <c r="I123">
        <v>5561</v>
      </c>
      <c r="J123" t="s">
        <v>603</v>
      </c>
      <c r="K123" t="s">
        <v>347</v>
      </c>
      <c r="L123" s="9">
        <v>0.55799719044752161</v>
      </c>
      <c r="M123">
        <v>13110</v>
      </c>
      <c r="N123" s="12">
        <v>32379</v>
      </c>
      <c r="O123" s="12">
        <v>2333</v>
      </c>
    </row>
    <row r="124" spans="1:15" x14ac:dyDescent="0.55000000000000004">
      <c r="A124" t="s">
        <v>489</v>
      </c>
      <c r="B124" t="s">
        <v>605</v>
      </c>
      <c r="C124" s="11">
        <v>43643</v>
      </c>
      <c r="D124" s="12">
        <v>38438.239999999998</v>
      </c>
      <c r="E124" s="17">
        <f>SUM(Table1_2[[#This Row],[Salary]])/SUBTOTAL(109,Table1_2[Salary])</f>
        <v>2.0532073959468006E-3</v>
      </c>
      <c r="F124" t="s">
        <v>411</v>
      </c>
      <c r="G124" t="s">
        <v>378</v>
      </c>
      <c r="H124">
        <v>203530</v>
      </c>
      <c r="I124">
        <v>99134</v>
      </c>
      <c r="J124" t="s">
        <v>523</v>
      </c>
      <c r="K124" t="s">
        <v>347</v>
      </c>
      <c r="L124" s="9">
        <v>0.48707315874809609</v>
      </c>
      <c r="M124">
        <v>65291</v>
      </c>
      <c r="N124" s="12">
        <v>51859</v>
      </c>
      <c r="O124" s="12">
        <v>1549</v>
      </c>
    </row>
    <row r="125" spans="1:15" x14ac:dyDescent="0.55000000000000004">
      <c r="A125" t="s">
        <v>469</v>
      </c>
      <c r="B125" t="s">
        <v>610</v>
      </c>
      <c r="C125" s="11">
        <v>43440</v>
      </c>
      <c r="D125" s="12">
        <v>36547.58</v>
      </c>
      <c r="E125" s="17">
        <f>SUM(Table1_2[[#This Row],[Salary]])/SUBTOTAL(109,Table1_2[Salary])</f>
        <v>1.9522163751503029E-3</v>
      </c>
      <c r="F125" t="s">
        <v>443</v>
      </c>
      <c r="G125" t="s">
        <v>380</v>
      </c>
      <c r="H125">
        <v>527367</v>
      </c>
      <c r="I125">
        <v>261045</v>
      </c>
      <c r="J125" t="s">
        <v>488</v>
      </c>
      <c r="K125" t="s">
        <v>347</v>
      </c>
      <c r="L125" s="9">
        <v>0.49499684280586387</v>
      </c>
      <c r="M125">
        <v>347287</v>
      </c>
      <c r="N125" s="12">
        <v>64240</v>
      </c>
      <c r="O125" s="12">
        <v>1224</v>
      </c>
    </row>
    <row r="126" spans="1:15" x14ac:dyDescent="0.55000000000000004">
      <c r="A126" t="s">
        <v>477</v>
      </c>
      <c r="B126" t="s">
        <v>611</v>
      </c>
      <c r="C126" s="11">
        <v>44357</v>
      </c>
      <c r="D126" s="12">
        <v>72843.23</v>
      </c>
      <c r="E126" s="17">
        <f>SUM(Table1_2[[#This Row],[Salary]])/SUBTOTAL(109,Table1_2[Salary])</f>
        <v>3.8909757205494804E-3</v>
      </c>
      <c r="F126" t="s">
        <v>434</v>
      </c>
      <c r="G126" t="s">
        <v>378</v>
      </c>
      <c r="H126">
        <v>21110</v>
      </c>
      <c r="I126">
        <v>10346</v>
      </c>
      <c r="J126" t="s">
        <v>557</v>
      </c>
      <c r="K126" t="s">
        <v>347</v>
      </c>
      <c r="L126" s="9">
        <v>0.49009947891994315</v>
      </c>
      <c r="M126">
        <v>18348</v>
      </c>
      <c r="N126" s="12">
        <v>36619</v>
      </c>
      <c r="O126" s="12">
        <v>3136</v>
      </c>
    </row>
    <row r="127" spans="1:15" x14ac:dyDescent="0.55000000000000004">
      <c r="A127" t="s">
        <v>469</v>
      </c>
      <c r="B127" t="s">
        <v>527</v>
      </c>
      <c r="C127" s="11">
        <v>43416</v>
      </c>
      <c r="D127" s="12">
        <v>76320.44</v>
      </c>
      <c r="E127" s="17">
        <f>SUM(Table1_2[[#This Row],[Salary]])/SUBTOTAL(109,Table1_2[Salary])</f>
        <v>4.0767134985866694E-3</v>
      </c>
      <c r="F127" t="s">
        <v>398</v>
      </c>
      <c r="G127" t="s">
        <v>380</v>
      </c>
      <c r="H127">
        <v>8697</v>
      </c>
      <c r="I127">
        <v>4095</v>
      </c>
      <c r="J127" t="s">
        <v>484</v>
      </c>
      <c r="K127" t="s">
        <v>347</v>
      </c>
      <c r="L127" s="9">
        <v>0.47085201793721976</v>
      </c>
      <c r="M127">
        <v>20334</v>
      </c>
      <c r="N127" s="12">
        <v>36024</v>
      </c>
      <c r="O127" s="12">
        <v>2022</v>
      </c>
    </row>
    <row r="128" spans="1:15" x14ac:dyDescent="0.55000000000000004">
      <c r="A128" t="s">
        <v>477</v>
      </c>
      <c r="B128" t="s">
        <v>612</v>
      </c>
      <c r="C128" s="11">
        <v>43468</v>
      </c>
      <c r="D128" s="12">
        <v>86556.96</v>
      </c>
      <c r="E128" s="17">
        <f>SUM(Table1_2[[#This Row],[Salary]])/SUBTOTAL(109,Table1_2[Salary])</f>
        <v>4.6235048858290963E-3</v>
      </c>
      <c r="F128" t="s">
        <v>398</v>
      </c>
      <c r="G128" t="s">
        <v>378</v>
      </c>
      <c r="H128">
        <v>88805</v>
      </c>
      <c r="I128">
        <v>44626</v>
      </c>
      <c r="J128" t="s">
        <v>484</v>
      </c>
      <c r="K128" t="s">
        <v>347</v>
      </c>
      <c r="L128" s="9">
        <v>0.50251675018298514</v>
      </c>
      <c r="M128">
        <v>112580</v>
      </c>
      <c r="N128" s="12">
        <v>44570</v>
      </c>
      <c r="O128" s="12">
        <v>2152</v>
      </c>
    </row>
    <row r="129" spans="1:15" x14ac:dyDescent="0.55000000000000004">
      <c r="A129" t="s">
        <v>489</v>
      </c>
      <c r="B129" t="s">
        <v>613</v>
      </c>
      <c r="C129" s="11">
        <v>43826</v>
      </c>
      <c r="D129" s="12">
        <v>53535.62</v>
      </c>
      <c r="E129" s="17">
        <f>SUM(Table1_2[[#This Row],[Salary]])/SUBTOTAL(109,Table1_2[Salary])</f>
        <v>2.8596452629099946E-3</v>
      </c>
      <c r="F129" t="s">
        <v>398</v>
      </c>
      <c r="G129" t="s">
        <v>378</v>
      </c>
      <c r="H129">
        <v>150998</v>
      </c>
      <c r="I129">
        <v>83958</v>
      </c>
      <c r="J129" t="s">
        <v>515</v>
      </c>
      <c r="K129" t="s">
        <v>347</v>
      </c>
      <c r="L129" s="9">
        <v>0.55602060954449728</v>
      </c>
      <c r="M129">
        <v>499713</v>
      </c>
      <c r="N129" s="12">
        <v>49026</v>
      </c>
      <c r="O129" s="12">
        <v>865</v>
      </c>
    </row>
    <row r="130" spans="1:15" x14ac:dyDescent="0.55000000000000004">
      <c r="A130" t="s">
        <v>466</v>
      </c>
      <c r="B130" t="s">
        <v>614</v>
      </c>
      <c r="C130" s="11">
        <v>44078</v>
      </c>
      <c r="D130" s="12">
        <v>42161.77</v>
      </c>
      <c r="E130" s="17">
        <f>SUM(Table1_2[[#This Row],[Salary]])/SUBTOTAL(109,Table1_2[Salary])</f>
        <v>2.252102541380873E-3</v>
      </c>
      <c r="F130" t="s">
        <v>430</v>
      </c>
      <c r="G130" t="s">
        <v>380</v>
      </c>
      <c r="H130">
        <v>998537</v>
      </c>
      <c r="I130">
        <v>491108</v>
      </c>
      <c r="J130" t="s">
        <v>471</v>
      </c>
      <c r="K130" t="s">
        <v>347</v>
      </c>
      <c r="L130" s="9">
        <v>0.49182754369642789</v>
      </c>
      <c r="M130">
        <v>75710</v>
      </c>
      <c r="N130" s="12">
        <v>35921</v>
      </c>
      <c r="O130" s="12">
        <v>1585</v>
      </c>
    </row>
    <row r="131" spans="1:15" x14ac:dyDescent="0.55000000000000004">
      <c r="A131" t="s">
        <v>489</v>
      </c>
      <c r="B131" t="s">
        <v>615</v>
      </c>
      <c r="C131" s="11">
        <v>43256</v>
      </c>
      <c r="D131" s="12">
        <v>93964.3</v>
      </c>
      <c r="E131" s="17">
        <f>SUM(Table1_2[[#This Row],[Salary]])/SUBTOTAL(109,Table1_2[Salary])</f>
        <v>5.0191735031303196E-3</v>
      </c>
      <c r="F131" t="s">
        <v>430</v>
      </c>
      <c r="G131" t="s">
        <v>378</v>
      </c>
      <c r="H131">
        <v>5551</v>
      </c>
      <c r="I131">
        <v>3145</v>
      </c>
      <c r="L131" s="9">
        <v>0.56656458295802559</v>
      </c>
      <c r="M131">
        <v>2728</v>
      </c>
      <c r="N131" s="12">
        <v>31321</v>
      </c>
      <c r="O131" s="12">
        <v>5677</v>
      </c>
    </row>
    <row r="132" spans="1:15" x14ac:dyDescent="0.55000000000000004">
      <c r="A132" t="s">
        <v>469</v>
      </c>
      <c r="B132" t="s">
        <v>616</v>
      </c>
      <c r="C132" s="11">
        <v>43895</v>
      </c>
      <c r="D132" s="12">
        <v>80695.740000000005</v>
      </c>
      <c r="E132" s="17">
        <f>SUM(Table1_2[[#This Row],[Salary]])/SUBTOTAL(109,Table1_2[Salary])</f>
        <v>4.3104234270195541E-3</v>
      </c>
      <c r="F132" t="s">
        <v>423</v>
      </c>
      <c r="G132" t="s">
        <v>378</v>
      </c>
      <c r="H132">
        <v>9854</v>
      </c>
      <c r="I132">
        <v>5272</v>
      </c>
      <c r="J132" t="s">
        <v>471</v>
      </c>
      <c r="K132" t="s">
        <v>347</v>
      </c>
      <c r="L132" s="9">
        <v>0.53501116297950069</v>
      </c>
      <c r="M132">
        <v>68242</v>
      </c>
      <c r="N132" s="12">
        <v>72983</v>
      </c>
      <c r="O132" s="12">
        <v>1577</v>
      </c>
    </row>
    <row r="133" spans="1:15" x14ac:dyDescent="0.55000000000000004">
      <c r="A133" t="s">
        <v>477</v>
      </c>
      <c r="B133" t="s">
        <v>617</v>
      </c>
      <c r="C133" s="11">
        <v>44186</v>
      </c>
      <c r="D133" s="12">
        <v>109143.17</v>
      </c>
      <c r="E133" s="17">
        <f>SUM(Table1_2[[#This Row],[Salary]])/SUBTOTAL(109,Table1_2[Salary])</f>
        <v>5.8299642195136659E-3</v>
      </c>
      <c r="F133" t="s">
        <v>423</v>
      </c>
      <c r="G133" t="s">
        <v>378</v>
      </c>
      <c r="H133">
        <v>216432</v>
      </c>
      <c r="I133">
        <v>108144</v>
      </c>
      <c r="J133" t="s">
        <v>530</v>
      </c>
      <c r="K133" t="s">
        <v>347</v>
      </c>
      <c r="L133" s="9">
        <v>0.49966733200266134</v>
      </c>
      <c r="M133">
        <v>13395</v>
      </c>
      <c r="N133" s="12">
        <v>32312</v>
      </c>
      <c r="O133" s="12">
        <v>2393</v>
      </c>
    </row>
    <row r="134" spans="1:15" x14ac:dyDescent="0.55000000000000004">
      <c r="A134" t="s">
        <v>469</v>
      </c>
      <c r="B134" t="s">
        <v>624</v>
      </c>
      <c r="C134" s="11">
        <v>43241</v>
      </c>
      <c r="D134" s="12">
        <v>104802.63</v>
      </c>
      <c r="E134" s="17">
        <f>SUM(Table1_2[[#This Row],[Salary]])/SUBTOTAL(109,Table1_2[Salary])</f>
        <v>5.5981110225305861E-3</v>
      </c>
      <c r="F134" t="s">
        <v>384</v>
      </c>
      <c r="G134" t="s">
        <v>380</v>
      </c>
      <c r="H134">
        <v>20354</v>
      </c>
      <c r="I134">
        <v>9502</v>
      </c>
      <c r="J134" t="s">
        <v>504</v>
      </c>
      <c r="K134" t="s">
        <v>347</v>
      </c>
      <c r="L134" s="9">
        <v>0.46683698535914314</v>
      </c>
      <c r="M134">
        <v>8057</v>
      </c>
      <c r="N134" s="12">
        <v>31938</v>
      </c>
      <c r="O134" s="12">
        <v>5884</v>
      </c>
    </row>
    <row r="135" spans="1:15" x14ac:dyDescent="0.55000000000000004">
      <c r="A135" t="s">
        <v>466</v>
      </c>
      <c r="B135" t="s">
        <v>623</v>
      </c>
      <c r="C135" s="11">
        <v>44098</v>
      </c>
      <c r="D135" s="12">
        <v>109163.39</v>
      </c>
      <c r="E135" s="17">
        <f>SUM(Table1_2[[#This Row],[Salary]])/SUBTOTAL(109,Table1_2[Salary])</f>
        <v>5.8310442859669182E-3</v>
      </c>
      <c r="F135" t="s">
        <v>384</v>
      </c>
      <c r="G135" t="s">
        <v>378</v>
      </c>
      <c r="H135">
        <v>1096068</v>
      </c>
      <c r="I135">
        <v>534618</v>
      </c>
      <c r="J135" t="s">
        <v>515</v>
      </c>
      <c r="K135" t="s">
        <v>347</v>
      </c>
      <c r="L135" s="9">
        <v>0.48775988351087707</v>
      </c>
      <c r="M135">
        <v>12114</v>
      </c>
      <c r="N135" s="12">
        <v>52168</v>
      </c>
      <c r="O135" s="12">
        <v>2583</v>
      </c>
    </row>
    <row r="136" spans="1:15" x14ac:dyDescent="0.55000000000000004">
      <c r="A136" t="s">
        <v>489</v>
      </c>
      <c r="B136" t="s">
        <v>571</v>
      </c>
      <c r="C136" s="11">
        <v>43402</v>
      </c>
      <c r="D136" s="12">
        <v>99683.67</v>
      </c>
      <c r="E136" s="17">
        <f>SUM(Table1_2[[#This Row],[Salary]])/SUBTOTAL(109,Table1_2[Salary])</f>
        <v>5.3246779378847784E-3</v>
      </c>
      <c r="F136" t="s">
        <v>384</v>
      </c>
      <c r="G136" t="s">
        <v>380</v>
      </c>
      <c r="H136">
        <v>98570</v>
      </c>
      <c r="I136">
        <v>48668</v>
      </c>
      <c r="J136" t="s">
        <v>468</v>
      </c>
      <c r="K136" t="s">
        <v>347</v>
      </c>
      <c r="L136" s="9">
        <v>0.4937404889925941</v>
      </c>
      <c r="M136">
        <v>91161</v>
      </c>
      <c r="N136" s="12">
        <v>71379</v>
      </c>
      <c r="O136" s="12">
        <v>2063</v>
      </c>
    </row>
    <row r="137" spans="1:15" x14ac:dyDescent="0.55000000000000004">
      <c r="A137" t="s">
        <v>477</v>
      </c>
      <c r="B137" t="s">
        <v>620</v>
      </c>
      <c r="C137" s="11">
        <v>43916</v>
      </c>
      <c r="D137" s="12">
        <v>80169.42</v>
      </c>
      <c r="E137" s="17">
        <f>SUM(Table1_2[[#This Row],[Salary]])/SUBTOTAL(109,Table1_2[Salary])</f>
        <v>4.2823096497853529E-3</v>
      </c>
      <c r="F137" t="s">
        <v>384</v>
      </c>
      <c r="G137" t="s">
        <v>380</v>
      </c>
      <c r="H137">
        <v>999</v>
      </c>
      <c r="I137">
        <v>527</v>
      </c>
      <c r="J137" t="s">
        <v>471</v>
      </c>
      <c r="K137" t="s">
        <v>347</v>
      </c>
      <c r="L137" s="9">
        <v>0.52752752752752752</v>
      </c>
      <c r="M137">
        <v>6594</v>
      </c>
      <c r="N137" s="12">
        <v>70376</v>
      </c>
      <c r="O137" s="12">
        <v>4235</v>
      </c>
    </row>
    <row r="138" spans="1:15" x14ac:dyDescent="0.55000000000000004">
      <c r="A138" t="s">
        <v>489</v>
      </c>
      <c r="B138" t="s">
        <v>622</v>
      </c>
      <c r="C138" s="11">
        <v>43612</v>
      </c>
      <c r="D138" s="12">
        <v>82239.53</v>
      </c>
      <c r="E138" s="17">
        <f>SUM(Table1_2[[#This Row],[Salary]])/SUBTOTAL(109,Table1_2[Salary])</f>
        <v>4.3928861268150883E-3</v>
      </c>
      <c r="F138" t="s">
        <v>384</v>
      </c>
      <c r="G138" t="s">
        <v>380</v>
      </c>
      <c r="H138">
        <v>258349</v>
      </c>
      <c r="I138">
        <v>126460</v>
      </c>
      <c r="J138" t="s">
        <v>473</v>
      </c>
      <c r="K138" t="s">
        <v>347</v>
      </c>
      <c r="L138" s="9">
        <v>0.48949289526957718</v>
      </c>
      <c r="M138">
        <v>87708</v>
      </c>
      <c r="N138" s="12">
        <v>45073</v>
      </c>
      <c r="O138" s="12">
        <v>1837</v>
      </c>
    </row>
    <row r="139" spans="1:15" x14ac:dyDescent="0.55000000000000004">
      <c r="A139" t="s">
        <v>489</v>
      </c>
      <c r="B139" t="s">
        <v>516</v>
      </c>
      <c r="C139" s="11">
        <v>43494</v>
      </c>
      <c r="D139" s="12">
        <v>53949.26</v>
      </c>
      <c r="E139" s="17">
        <f>SUM(Table1_2[[#This Row],[Salary]])/SUBTOTAL(109,Table1_2[Salary])</f>
        <v>2.8817401534996633E-3</v>
      </c>
      <c r="F139" t="s">
        <v>384</v>
      </c>
      <c r="G139" t="s">
        <v>380</v>
      </c>
      <c r="H139">
        <v>346438</v>
      </c>
      <c r="I139">
        <v>169422</v>
      </c>
      <c r="J139" t="s">
        <v>484</v>
      </c>
      <c r="K139" t="s">
        <v>347</v>
      </c>
      <c r="L139" s="9">
        <v>0.48903988592475423</v>
      </c>
      <c r="M139">
        <v>16193</v>
      </c>
      <c r="N139" s="12">
        <v>30738</v>
      </c>
      <c r="O139" s="12">
        <v>2093</v>
      </c>
    </row>
    <row r="140" spans="1:15" x14ac:dyDescent="0.55000000000000004">
      <c r="A140" t="s">
        <v>477</v>
      </c>
      <c r="B140" t="s">
        <v>567</v>
      </c>
      <c r="C140" s="11">
        <v>43514</v>
      </c>
      <c r="D140" s="12">
        <v>28974.03</v>
      </c>
      <c r="E140" s="17">
        <f>SUM(Table1_2[[#This Row],[Salary]])/SUBTOTAL(109,Table1_2[Salary])</f>
        <v>1.54766952613815E-3</v>
      </c>
      <c r="F140" t="s">
        <v>384</v>
      </c>
      <c r="G140" t="s">
        <v>378</v>
      </c>
      <c r="H140">
        <v>8402</v>
      </c>
      <c r="I140">
        <v>4137</v>
      </c>
      <c r="J140" t="s">
        <v>530</v>
      </c>
      <c r="K140" t="s">
        <v>347</v>
      </c>
      <c r="L140" s="9">
        <v>0.49238276600809333</v>
      </c>
      <c r="M140">
        <v>46549</v>
      </c>
      <c r="N140" s="12">
        <v>39810</v>
      </c>
      <c r="O140" s="12">
        <v>2382</v>
      </c>
    </row>
    <row r="141" spans="1:15" x14ac:dyDescent="0.55000000000000004">
      <c r="A141" t="s">
        <v>469</v>
      </c>
      <c r="B141" t="s">
        <v>619</v>
      </c>
      <c r="C141" s="11">
        <v>43662</v>
      </c>
      <c r="D141" s="12">
        <v>56253.81</v>
      </c>
      <c r="E141" s="17">
        <f>SUM(Table1_2[[#This Row],[Salary]])/SUBTOTAL(109,Table1_2[Salary])</f>
        <v>3.0048394188231845E-3</v>
      </c>
      <c r="F141" t="s">
        <v>384</v>
      </c>
      <c r="G141" t="s">
        <v>378</v>
      </c>
      <c r="H141">
        <v>9136</v>
      </c>
      <c r="I141">
        <v>4724</v>
      </c>
      <c r="L141" s="9">
        <v>0.51707530647985989</v>
      </c>
      <c r="M141">
        <v>1383</v>
      </c>
      <c r="N141" s="12">
        <v>52554</v>
      </c>
      <c r="O141" s="12">
        <v>3744</v>
      </c>
    </row>
    <row r="142" spans="1:15" x14ac:dyDescent="0.55000000000000004">
      <c r="A142" t="s">
        <v>489</v>
      </c>
      <c r="B142" t="s">
        <v>618</v>
      </c>
      <c r="C142" s="11">
        <v>43839</v>
      </c>
      <c r="D142" s="12">
        <v>83396.5</v>
      </c>
      <c r="E142" s="17">
        <f>SUM(Table1_2[[#This Row],[Salary]])/SUBTOTAL(109,Table1_2[Salary])</f>
        <v>4.454686546420371E-3</v>
      </c>
      <c r="F142" t="s">
        <v>384</v>
      </c>
      <c r="G142" t="s">
        <v>380</v>
      </c>
      <c r="H142">
        <v>13699</v>
      </c>
      <c r="I142">
        <v>7038</v>
      </c>
      <c r="J142" t="s">
        <v>471</v>
      </c>
      <c r="K142" t="s">
        <v>347</v>
      </c>
      <c r="L142" s="9">
        <v>0.51376012847653119</v>
      </c>
      <c r="M142">
        <v>43435</v>
      </c>
      <c r="N142" s="12">
        <v>63684</v>
      </c>
      <c r="O142" s="12">
        <v>2337</v>
      </c>
    </row>
    <row r="143" spans="1:15" x14ac:dyDescent="0.55000000000000004">
      <c r="A143" t="s">
        <v>477</v>
      </c>
      <c r="B143" t="s">
        <v>621</v>
      </c>
      <c r="C143" s="11">
        <v>44167</v>
      </c>
      <c r="D143" s="12">
        <v>71229.42</v>
      </c>
      <c r="E143" s="17">
        <f>SUM(Table1_2[[#This Row],[Salary]])/SUBTOTAL(109,Table1_2[Salary])</f>
        <v>3.8047728499796284E-3</v>
      </c>
      <c r="F143" t="s">
        <v>384</v>
      </c>
      <c r="G143" t="s">
        <v>378</v>
      </c>
      <c r="H143">
        <v>366280</v>
      </c>
      <c r="I143">
        <v>178729</v>
      </c>
      <c r="J143" t="s">
        <v>468</v>
      </c>
      <c r="K143" t="s">
        <v>347</v>
      </c>
      <c r="L143" s="9">
        <v>0.48795730042590368</v>
      </c>
      <c r="M143">
        <v>1961585</v>
      </c>
      <c r="N143" s="12">
        <v>76509</v>
      </c>
      <c r="O143" s="12">
        <v>426</v>
      </c>
    </row>
    <row r="144" spans="1:15" x14ac:dyDescent="0.55000000000000004">
      <c r="A144" t="s">
        <v>477</v>
      </c>
      <c r="B144" t="s">
        <v>625</v>
      </c>
      <c r="C144" s="11">
        <v>44195</v>
      </c>
      <c r="D144" s="12">
        <v>90884.32</v>
      </c>
      <c r="E144" s="17">
        <f>SUM(Table1_2[[#This Row],[Salary]])/SUBTOTAL(109,Table1_2[Salary])</f>
        <v>4.8546540632348348E-3</v>
      </c>
      <c r="F144" t="s">
        <v>413</v>
      </c>
      <c r="G144" t="s">
        <v>378</v>
      </c>
      <c r="H144">
        <v>41040</v>
      </c>
      <c r="I144">
        <v>19811</v>
      </c>
      <c r="J144" t="s">
        <v>528</v>
      </c>
      <c r="K144" t="s">
        <v>347</v>
      </c>
      <c r="L144" s="9">
        <v>0.482724171539961</v>
      </c>
      <c r="M144">
        <v>15892</v>
      </c>
      <c r="N144" s="12">
        <v>34263</v>
      </c>
      <c r="O144" s="12">
        <v>2352</v>
      </c>
    </row>
    <row r="145" spans="1:15" x14ac:dyDescent="0.55000000000000004">
      <c r="A145" t="s">
        <v>466</v>
      </c>
      <c r="B145" t="s">
        <v>627</v>
      </c>
      <c r="C145" s="11">
        <v>43563</v>
      </c>
      <c r="D145" s="12">
        <v>68860.399999999994</v>
      </c>
      <c r="E145" s="17">
        <f>SUM(Table1_2[[#This Row],[Salary]])/SUBTOTAL(109,Table1_2[Salary])</f>
        <v>3.6782298712910648E-3</v>
      </c>
      <c r="F145" t="s">
        <v>413</v>
      </c>
      <c r="G145" t="s">
        <v>380</v>
      </c>
      <c r="H145">
        <v>10038</v>
      </c>
      <c r="I145">
        <v>4651</v>
      </c>
      <c r="J145" t="s">
        <v>479</v>
      </c>
      <c r="K145" t="s">
        <v>347</v>
      </c>
      <c r="L145" s="9">
        <v>0.46333931061964534</v>
      </c>
      <c r="M145">
        <v>87583</v>
      </c>
      <c r="N145" s="12">
        <v>45751</v>
      </c>
      <c r="O145" s="12">
        <v>1183</v>
      </c>
    </row>
    <row r="146" spans="1:15" x14ac:dyDescent="0.55000000000000004">
      <c r="A146" t="s">
        <v>477</v>
      </c>
      <c r="B146" t="s">
        <v>626</v>
      </c>
      <c r="C146" s="11">
        <v>43776</v>
      </c>
      <c r="D146" s="12">
        <v>84762.76</v>
      </c>
      <c r="E146" s="17">
        <f>SUM(Table1_2[[#This Row],[Salary]])/SUBTOTAL(109,Table1_2[Salary])</f>
        <v>4.5276663482215528E-3</v>
      </c>
      <c r="F146" t="s">
        <v>413</v>
      </c>
      <c r="G146" t="s">
        <v>378</v>
      </c>
      <c r="H146">
        <v>24130</v>
      </c>
      <c r="I146">
        <v>11876</v>
      </c>
      <c r="J146" t="s">
        <v>523</v>
      </c>
      <c r="K146" t="s">
        <v>347</v>
      </c>
      <c r="L146" s="9">
        <v>0.49216742644011602</v>
      </c>
      <c r="M146">
        <v>8391</v>
      </c>
      <c r="N146" s="12">
        <v>23750</v>
      </c>
      <c r="O146" s="12">
        <v>3287</v>
      </c>
    </row>
    <row r="147" spans="1:15" x14ac:dyDescent="0.55000000000000004">
      <c r="A147" t="s">
        <v>466</v>
      </c>
      <c r="B147" t="s">
        <v>629</v>
      </c>
      <c r="C147" s="11">
        <v>43416</v>
      </c>
      <c r="D147" s="12">
        <v>108872.77</v>
      </c>
      <c r="E147" s="17">
        <f>SUM(Table1_2[[#This Row],[Salary]])/SUBTOTAL(109,Table1_2[Salary])</f>
        <v>5.8155206008707726E-3</v>
      </c>
      <c r="F147" t="s">
        <v>435</v>
      </c>
      <c r="G147" t="s">
        <v>380</v>
      </c>
      <c r="H147">
        <v>14062</v>
      </c>
      <c r="I147">
        <v>8596</v>
      </c>
      <c r="J147" t="s">
        <v>603</v>
      </c>
      <c r="K147" t="s">
        <v>347</v>
      </c>
      <c r="L147" s="9">
        <v>0.6112928459678566</v>
      </c>
      <c r="M147">
        <v>7986</v>
      </c>
      <c r="N147" s="12">
        <v>28393</v>
      </c>
      <c r="O147" s="12">
        <v>3099</v>
      </c>
    </row>
    <row r="148" spans="1:15" x14ac:dyDescent="0.55000000000000004">
      <c r="A148" t="s">
        <v>489</v>
      </c>
      <c r="B148" t="s">
        <v>628</v>
      </c>
      <c r="C148" s="11">
        <v>44383</v>
      </c>
      <c r="D148" s="12">
        <v>71823.56</v>
      </c>
      <c r="E148" s="17">
        <f>SUM(Table1_2[[#This Row],[Salary]])/SUBTOTAL(109,Table1_2[Salary])</f>
        <v>3.8365092833394241E-3</v>
      </c>
      <c r="F148" t="s">
        <v>435</v>
      </c>
      <c r="G148" t="s">
        <v>378</v>
      </c>
      <c r="H148">
        <v>101409</v>
      </c>
      <c r="I148">
        <v>49362</v>
      </c>
      <c r="J148" t="s">
        <v>557</v>
      </c>
      <c r="K148" t="s">
        <v>347</v>
      </c>
      <c r="L148" s="9">
        <v>0.4867615300417123</v>
      </c>
      <c r="M148">
        <v>15895</v>
      </c>
      <c r="N148" s="12">
        <v>37732</v>
      </c>
      <c r="O148" s="12">
        <v>3753</v>
      </c>
    </row>
    <row r="149" spans="1:15" x14ac:dyDescent="0.55000000000000004">
      <c r="A149" t="s">
        <v>489</v>
      </c>
      <c r="B149" t="s">
        <v>636</v>
      </c>
      <c r="C149" s="11">
        <v>43899</v>
      </c>
      <c r="D149" s="12">
        <v>86558.58</v>
      </c>
      <c r="E149" s="17">
        <f>SUM(Table1_2[[#This Row],[Salary]])/SUBTOTAL(109,Table1_2[Salary])</f>
        <v>4.6235914193431546E-3</v>
      </c>
      <c r="F149" t="s">
        <v>391</v>
      </c>
      <c r="G149" t="s">
        <v>378</v>
      </c>
      <c r="H149">
        <v>7732</v>
      </c>
      <c r="I149">
        <v>4165</v>
      </c>
      <c r="J149" t="s">
        <v>471</v>
      </c>
      <c r="K149" t="s">
        <v>347</v>
      </c>
      <c r="L149" s="9">
        <v>0.53867046042421107</v>
      </c>
      <c r="M149">
        <v>6892</v>
      </c>
      <c r="N149" s="12">
        <v>72576</v>
      </c>
      <c r="O149" s="12">
        <v>8046</v>
      </c>
    </row>
    <row r="150" spans="1:15" x14ac:dyDescent="0.55000000000000004">
      <c r="A150" t="s">
        <v>489</v>
      </c>
      <c r="B150" t="s">
        <v>637</v>
      </c>
      <c r="C150" s="11">
        <v>44239</v>
      </c>
      <c r="D150" s="12">
        <v>33031.26</v>
      </c>
      <c r="E150" s="17">
        <f>SUM(Table1_2[[#This Row],[Salary]])/SUBTOTAL(109,Table1_2[Salary])</f>
        <v>1.7643895071533381E-3</v>
      </c>
      <c r="F150" t="s">
        <v>391</v>
      </c>
      <c r="G150" t="s">
        <v>378</v>
      </c>
      <c r="H150">
        <v>7270</v>
      </c>
      <c r="I150">
        <v>3534</v>
      </c>
      <c r="J150" t="s">
        <v>603</v>
      </c>
      <c r="K150" t="s">
        <v>347</v>
      </c>
      <c r="L150" s="9">
        <v>0.4861072902338377</v>
      </c>
      <c r="M150">
        <v>18202</v>
      </c>
      <c r="N150" s="12">
        <v>34139</v>
      </c>
      <c r="O150" s="12">
        <v>3029</v>
      </c>
    </row>
    <row r="151" spans="1:15" x14ac:dyDescent="0.55000000000000004">
      <c r="A151" t="s">
        <v>466</v>
      </c>
      <c r="B151" t="s">
        <v>634</v>
      </c>
      <c r="C151" s="11">
        <v>43409</v>
      </c>
      <c r="D151" s="12">
        <v>69862.38</v>
      </c>
      <c r="E151" s="17">
        <f>SUM(Table1_2[[#This Row],[Salary]])/SUBTOTAL(109,Table1_2[Salary])</f>
        <v>3.7317513838938999E-3</v>
      </c>
      <c r="F151" t="s">
        <v>391</v>
      </c>
      <c r="G151" t="s">
        <v>378</v>
      </c>
      <c r="H151">
        <v>495078</v>
      </c>
      <c r="I151">
        <v>242817</v>
      </c>
      <c r="J151" t="s">
        <v>488</v>
      </c>
      <c r="K151" t="s">
        <v>347</v>
      </c>
      <c r="L151" s="9">
        <v>0.4904621090010059</v>
      </c>
      <c r="M151">
        <v>290741</v>
      </c>
      <c r="N151" s="12">
        <v>66828</v>
      </c>
      <c r="O151" s="12">
        <v>1238</v>
      </c>
    </row>
    <row r="152" spans="1:15" x14ac:dyDescent="0.55000000000000004">
      <c r="A152" t="s">
        <v>489</v>
      </c>
      <c r="B152" t="s">
        <v>631</v>
      </c>
      <c r="C152" s="11">
        <v>44473</v>
      </c>
      <c r="D152" s="12">
        <v>44447.26</v>
      </c>
      <c r="E152" s="17">
        <f>SUM(Table1_2[[#This Row],[Salary]])/SUBTOTAL(109,Table1_2[Salary])</f>
        <v>2.3741837025204691E-3</v>
      </c>
      <c r="F152" t="s">
        <v>391</v>
      </c>
      <c r="G152" t="s">
        <v>378</v>
      </c>
      <c r="H152">
        <v>12224</v>
      </c>
      <c r="I152">
        <v>6055</v>
      </c>
      <c r="J152" t="s">
        <v>632</v>
      </c>
      <c r="K152" t="s">
        <v>347</v>
      </c>
      <c r="L152" s="9">
        <v>0.49533704188481675</v>
      </c>
      <c r="M152">
        <v>13606</v>
      </c>
      <c r="N152" s="12">
        <v>39285</v>
      </c>
      <c r="O152" s="12">
        <v>1922</v>
      </c>
    </row>
    <row r="153" spans="1:15" x14ac:dyDescent="0.55000000000000004">
      <c r="A153" t="s">
        <v>489</v>
      </c>
      <c r="B153" t="s">
        <v>490</v>
      </c>
      <c r="C153" s="11">
        <v>43636</v>
      </c>
      <c r="D153" s="12">
        <v>28160.79</v>
      </c>
      <c r="E153" s="17">
        <f>SUM(Table1_2[[#This Row],[Salary]])/SUBTOTAL(109,Table1_2[Salary])</f>
        <v>1.5042297020806548E-3</v>
      </c>
      <c r="F153" t="s">
        <v>391</v>
      </c>
      <c r="G153" t="s">
        <v>380</v>
      </c>
      <c r="H153">
        <v>17002</v>
      </c>
      <c r="I153">
        <v>8402</v>
      </c>
      <c r="J153" t="s">
        <v>530</v>
      </c>
      <c r="K153" t="s">
        <v>347</v>
      </c>
      <c r="L153" s="9">
        <v>0.49417715562874953</v>
      </c>
      <c r="M153">
        <v>30352</v>
      </c>
      <c r="N153" s="12">
        <v>38678</v>
      </c>
      <c r="O153" s="12">
        <v>2741</v>
      </c>
    </row>
    <row r="154" spans="1:15" x14ac:dyDescent="0.55000000000000004">
      <c r="A154" t="s">
        <v>466</v>
      </c>
      <c r="B154" t="s">
        <v>635</v>
      </c>
      <c r="C154" s="11">
        <v>43340</v>
      </c>
      <c r="D154" s="12">
        <v>62195.47</v>
      </c>
      <c r="E154" s="17">
        <f>SUM(Table1_2[[#This Row],[Salary]])/SUBTOTAL(109,Table1_2[Salary])</f>
        <v>3.3222176405159906E-3</v>
      </c>
      <c r="F154" t="s">
        <v>391</v>
      </c>
      <c r="G154" t="s">
        <v>378</v>
      </c>
      <c r="H154">
        <v>80965</v>
      </c>
      <c r="I154">
        <v>40081</v>
      </c>
      <c r="J154" t="s">
        <v>484</v>
      </c>
      <c r="K154" t="s">
        <v>347</v>
      </c>
      <c r="L154" s="9">
        <v>0.49504106712777124</v>
      </c>
      <c r="M154">
        <v>10591</v>
      </c>
      <c r="N154" s="12">
        <v>36022</v>
      </c>
      <c r="O154" s="12">
        <v>3041</v>
      </c>
    </row>
    <row r="155" spans="1:15" x14ac:dyDescent="0.55000000000000004">
      <c r="A155" t="s">
        <v>469</v>
      </c>
      <c r="B155" t="s">
        <v>553</v>
      </c>
      <c r="C155" s="11">
        <v>43418</v>
      </c>
      <c r="D155" s="12">
        <v>39535.49</v>
      </c>
      <c r="E155" s="17">
        <f>SUM(Table1_2[[#This Row],[Salary]])/SUBTOTAL(109,Table1_2[Salary])</f>
        <v>2.1118178269967816E-3</v>
      </c>
      <c r="F155" t="s">
        <v>391</v>
      </c>
      <c r="G155" t="s">
        <v>378</v>
      </c>
      <c r="H155">
        <v>7713</v>
      </c>
      <c r="I155">
        <v>3642</v>
      </c>
      <c r="J155" t="s">
        <v>492</v>
      </c>
      <c r="K155" t="s">
        <v>347</v>
      </c>
      <c r="L155" s="9">
        <v>0.47218980941267991</v>
      </c>
      <c r="M155">
        <v>32214</v>
      </c>
      <c r="N155" s="12">
        <v>34612</v>
      </c>
      <c r="O155" s="12">
        <v>1846</v>
      </c>
    </row>
    <row r="156" spans="1:15" x14ac:dyDescent="0.55000000000000004">
      <c r="A156" t="s">
        <v>477</v>
      </c>
      <c r="B156" t="s">
        <v>630</v>
      </c>
      <c r="C156" s="11">
        <v>43297</v>
      </c>
      <c r="D156" s="12">
        <v>69913.39</v>
      </c>
      <c r="E156" s="17">
        <f>SUM(Table1_2[[#This Row],[Salary]])/SUBTOTAL(109,Table1_2[Salary])</f>
        <v>3.7344761212717622E-3</v>
      </c>
      <c r="F156" t="s">
        <v>391</v>
      </c>
      <c r="G156" t="s">
        <v>380</v>
      </c>
      <c r="H156">
        <v>12865</v>
      </c>
      <c r="I156">
        <v>6176</v>
      </c>
      <c r="J156" t="s">
        <v>484</v>
      </c>
      <c r="K156" t="s">
        <v>347</v>
      </c>
      <c r="L156" s="9">
        <v>0.48006218422075397</v>
      </c>
      <c r="M156">
        <v>42075</v>
      </c>
      <c r="N156" s="12">
        <v>40576</v>
      </c>
      <c r="O156" s="12">
        <v>2536</v>
      </c>
    </row>
    <row r="157" spans="1:15" x14ac:dyDescent="0.55000000000000004">
      <c r="A157" t="s">
        <v>469</v>
      </c>
      <c r="B157" t="s">
        <v>633</v>
      </c>
      <c r="C157" s="11">
        <v>44228</v>
      </c>
      <c r="D157" s="12">
        <v>69057.320000000007</v>
      </c>
      <c r="E157" s="17">
        <f>SUM(Table1_2[[#This Row],[Salary]])/SUBTOTAL(109,Table1_2[Salary])</f>
        <v>3.6887485006666522E-3</v>
      </c>
      <c r="F157" t="s">
        <v>391</v>
      </c>
      <c r="G157" t="s">
        <v>378</v>
      </c>
      <c r="H157">
        <v>12512</v>
      </c>
      <c r="I157">
        <v>6340</v>
      </c>
      <c r="J157" t="s">
        <v>530</v>
      </c>
      <c r="K157" t="s">
        <v>347</v>
      </c>
      <c r="L157" s="9">
        <v>0.50671355498721227</v>
      </c>
      <c r="M157">
        <v>13393</v>
      </c>
      <c r="N157" s="12">
        <v>30691</v>
      </c>
      <c r="O157" s="12">
        <v>1775</v>
      </c>
    </row>
    <row r="158" spans="1:15" x14ac:dyDescent="0.55000000000000004">
      <c r="A158" t="s">
        <v>489</v>
      </c>
      <c r="B158" t="s">
        <v>638</v>
      </c>
      <c r="C158" s="11">
        <v>43567</v>
      </c>
      <c r="D158" s="12">
        <v>35943.620000000003</v>
      </c>
      <c r="E158" s="17">
        <f>SUM(Table1_2[[#This Row],[Salary]])/SUBTOTAL(109,Table1_2[Salary])</f>
        <v>1.9199553991312128E-3</v>
      </c>
      <c r="F158" t="s">
        <v>391</v>
      </c>
      <c r="G158" t="s">
        <v>380</v>
      </c>
      <c r="H158">
        <v>33155</v>
      </c>
      <c r="I158">
        <v>15818</v>
      </c>
      <c r="J158" t="s">
        <v>475</v>
      </c>
      <c r="K158" t="s">
        <v>347</v>
      </c>
      <c r="L158" s="9">
        <v>0.47709244457849492</v>
      </c>
      <c r="M158">
        <v>15405</v>
      </c>
      <c r="N158" s="12">
        <v>30330</v>
      </c>
      <c r="O158" s="12">
        <v>2351</v>
      </c>
    </row>
    <row r="159" spans="1:15" x14ac:dyDescent="0.55000000000000004">
      <c r="A159" t="s">
        <v>466</v>
      </c>
      <c r="B159" t="s">
        <v>639</v>
      </c>
      <c r="C159" s="11">
        <v>44055</v>
      </c>
      <c r="D159" s="12">
        <v>103494.94</v>
      </c>
      <c r="E159" s="17">
        <f>SUM(Table1_2[[#This Row],[Salary]])/SUBTOTAL(109,Table1_2[Salary])</f>
        <v>5.5282597811728736E-3</v>
      </c>
      <c r="F159" t="s">
        <v>445</v>
      </c>
      <c r="G159" t="s">
        <v>380</v>
      </c>
      <c r="H159">
        <v>12174</v>
      </c>
      <c r="I159">
        <v>6202</v>
      </c>
      <c r="J159" t="s">
        <v>487</v>
      </c>
      <c r="K159" t="s">
        <v>347</v>
      </c>
      <c r="L159" s="9">
        <v>0.5094463610974207</v>
      </c>
      <c r="M159">
        <v>411357</v>
      </c>
      <c r="N159" s="12">
        <v>63265</v>
      </c>
      <c r="O159" s="12">
        <v>942</v>
      </c>
    </row>
    <row r="160" spans="1:15" x14ac:dyDescent="0.55000000000000004">
      <c r="A160" t="s">
        <v>477</v>
      </c>
      <c r="B160" t="s">
        <v>641</v>
      </c>
      <c r="C160" s="11">
        <v>43973</v>
      </c>
      <c r="D160" s="12">
        <v>58861.19</v>
      </c>
      <c r="E160" s="17">
        <f>SUM(Table1_2[[#This Row],[Salary]])/SUBTOTAL(109,Table1_2[Salary])</f>
        <v>3.1441145755432575E-3</v>
      </c>
      <c r="F160" t="s">
        <v>382</v>
      </c>
      <c r="G160" t="s">
        <v>380</v>
      </c>
      <c r="H160">
        <v>1584983</v>
      </c>
      <c r="I160">
        <v>776699</v>
      </c>
      <c r="J160" t="s">
        <v>565</v>
      </c>
      <c r="K160" t="s">
        <v>347</v>
      </c>
      <c r="L160" s="9">
        <v>0.49003617073495426</v>
      </c>
      <c r="M160">
        <v>14694</v>
      </c>
      <c r="N160" s="12">
        <v>37804</v>
      </c>
      <c r="O160" s="12">
        <v>2149</v>
      </c>
    </row>
    <row r="161" spans="1:15" x14ac:dyDescent="0.55000000000000004">
      <c r="A161" t="s">
        <v>477</v>
      </c>
      <c r="B161" t="s">
        <v>642</v>
      </c>
      <c r="C161" s="11">
        <v>43217</v>
      </c>
      <c r="D161" s="12">
        <v>57002.02</v>
      </c>
      <c r="E161" s="17">
        <f>SUM(Table1_2[[#This Row],[Salary]])/SUBTOTAL(109,Table1_2[Salary])</f>
        <v>3.0448056166959632E-3</v>
      </c>
      <c r="F161" t="s">
        <v>382</v>
      </c>
      <c r="G161" t="s">
        <v>378</v>
      </c>
      <c r="H161">
        <v>57710</v>
      </c>
      <c r="I161">
        <v>28512</v>
      </c>
      <c r="J161" t="s">
        <v>504</v>
      </c>
      <c r="K161" t="s">
        <v>347</v>
      </c>
      <c r="L161" s="9">
        <v>0.49405648934326807</v>
      </c>
      <c r="M161">
        <v>17495</v>
      </c>
      <c r="N161" s="12">
        <v>38678</v>
      </c>
      <c r="O161" s="12">
        <v>3995</v>
      </c>
    </row>
    <row r="162" spans="1:15" x14ac:dyDescent="0.55000000000000004">
      <c r="A162" t="s">
        <v>477</v>
      </c>
      <c r="B162" t="s">
        <v>611</v>
      </c>
      <c r="C162" s="11">
        <v>44277</v>
      </c>
      <c r="D162" s="12">
        <v>39784.239999999998</v>
      </c>
      <c r="E162" s="17">
        <f>SUM(Table1_2[[#This Row],[Salary]])/SUBTOTAL(109,Table1_2[Salary])</f>
        <v>2.1251049946647543E-3</v>
      </c>
      <c r="F162" t="s">
        <v>382</v>
      </c>
      <c r="G162" t="s">
        <v>378</v>
      </c>
      <c r="H162">
        <v>25711</v>
      </c>
      <c r="I162">
        <v>12842</v>
      </c>
      <c r="J162" t="s">
        <v>535</v>
      </c>
      <c r="K162" t="s">
        <v>347</v>
      </c>
      <c r="L162" s="9">
        <v>0.4994749329080938</v>
      </c>
      <c r="M162">
        <v>12069</v>
      </c>
      <c r="N162" s="12">
        <v>32552</v>
      </c>
      <c r="O162" s="12">
        <v>2465</v>
      </c>
    </row>
    <row r="163" spans="1:15" x14ac:dyDescent="0.55000000000000004">
      <c r="A163" t="s">
        <v>477</v>
      </c>
      <c r="B163" t="s">
        <v>640</v>
      </c>
      <c r="C163" s="11">
        <v>43759</v>
      </c>
      <c r="D163" s="12">
        <v>73360.38</v>
      </c>
      <c r="E163" s="17">
        <f>SUM(Table1_2[[#This Row],[Salary]])/SUBTOTAL(109,Table1_2[Salary])</f>
        <v>3.9185996753615089E-3</v>
      </c>
      <c r="F163" t="s">
        <v>382</v>
      </c>
      <c r="G163" t="s">
        <v>378</v>
      </c>
      <c r="H163">
        <v>6983</v>
      </c>
      <c r="I163">
        <v>3380</v>
      </c>
      <c r="J163" t="s">
        <v>565</v>
      </c>
      <c r="K163" t="s">
        <v>347</v>
      </c>
      <c r="L163" s="9">
        <v>0.48403265072318485</v>
      </c>
      <c r="M163">
        <v>58819</v>
      </c>
      <c r="N163" s="12">
        <v>42554</v>
      </c>
      <c r="O163" s="12">
        <v>2009</v>
      </c>
    </row>
    <row r="164" spans="1:15" x14ac:dyDescent="0.55000000000000004">
      <c r="A164" t="s">
        <v>466</v>
      </c>
      <c r="B164" t="s">
        <v>646</v>
      </c>
      <c r="C164" s="11">
        <v>43430</v>
      </c>
      <c r="D164" s="12">
        <v>50449.46</v>
      </c>
      <c r="E164" s="17">
        <f>SUM(Table1_2[[#This Row],[Salary]])/SUBTOTAL(109,Table1_2[Salary])</f>
        <v>2.6947957136830999E-3</v>
      </c>
      <c r="F164" t="s">
        <v>400</v>
      </c>
      <c r="G164" t="s">
        <v>378</v>
      </c>
      <c r="H164">
        <v>103534</v>
      </c>
      <c r="I164">
        <v>49563</v>
      </c>
      <c r="J164" t="s">
        <v>484</v>
      </c>
      <c r="K164" t="s">
        <v>347</v>
      </c>
      <c r="L164" s="9">
        <v>0.4787123070682095</v>
      </c>
      <c r="M164">
        <v>13357</v>
      </c>
      <c r="N164" s="12">
        <v>41997</v>
      </c>
      <c r="O164" s="12">
        <v>3220</v>
      </c>
    </row>
    <row r="165" spans="1:15" x14ac:dyDescent="0.55000000000000004">
      <c r="A165" t="s">
        <v>477</v>
      </c>
      <c r="B165" t="s">
        <v>645</v>
      </c>
      <c r="C165" s="11">
        <v>43724</v>
      </c>
      <c r="D165" s="12">
        <v>61688.77</v>
      </c>
      <c r="E165" s="17">
        <f>SUM(Table1_2[[#This Row],[Salary]])/SUBTOTAL(109,Table1_2[Salary])</f>
        <v>3.2951518802853907E-3</v>
      </c>
      <c r="F165" t="s">
        <v>400</v>
      </c>
      <c r="G165" t="s">
        <v>380</v>
      </c>
      <c r="H165">
        <v>10300</v>
      </c>
      <c r="I165">
        <v>5133</v>
      </c>
      <c r="J165" t="s">
        <v>492</v>
      </c>
      <c r="K165" t="s">
        <v>347</v>
      </c>
      <c r="L165" s="9">
        <v>0.49834951456310678</v>
      </c>
      <c r="M165">
        <v>19159</v>
      </c>
      <c r="N165" s="12">
        <v>31293</v>
      </c>
      <c r="O165" s="12">
        <v>2373</v>
      </c>
    </row>
    <row r="166" spans="1:15" x14ac:dyDescent="0.55000000000000004">
      <c r="A166" t="s">
        <v>489</v>
      </c>
      <c r="B166" t="s">
        <v>643</v>
      </c>
      <c r="C166" s="11">
        <v>43256</v>
      </c>
      <c r="D166" s="12">
        <v>90884.32</v>
      </c>
      <c r="E166" s="17">
        <f>SUM(Table1_2[[#This Row],[Salary]])/SUBTOTAL(109,Table1_2[Salary])</f>
        <v>4.8546540632348348E-3</v>
      </c>
      <c r="F166" t="s">
        <v>400</v>
      </c>
      <c r="G166" t="s">
        <v>378</v>
      </c>
      <c r="H166">
        <v>4303</v>
      </c>
      <c r="I166">
        <v>2148</v>
      </c>
      <c r="L166" s="9">
        <v>0.49918661399023939</v>
      </c>
      <c r="M166">
        <v>4169</v>
      </c>
      <c r="N166" s="12">
        <v>31151</v>
      </c>
      <c r="O166" s="12">
        <v>4231</v>
      </c>
    </row>
    <row r="167" spans="1:15" x14ac:dyDescent="0.55000000000000004">
      <c r="A167" t="s">
        <v>469</v>
      </c>
      <c r="B167" t="s">
        <v>644</v>
      </c>
      <c r="C167" s="11">
        <v>44104</v>
      </c>
      <c r="D167" s="12">
        <v>28481.16</v>
      </c>
      <c r="E167" s="17">
        <f>SUM(Table1_2[[#This Row],[Salary]])/SUBTOTAL(109,Table1_2[Salary])</f>
        <v>1.5213425057220148E-3</v>
      </c>
      <c r="F167" t="s">
        <v>400</v>
      </c>
      <c r="G167" t="s">
        <v>378</v>
      </c>
      <c r="H167">
        <v>840763</v>
      </c>
      <c r="I167">
        <v>427909</v>
      </c>
      <c r="J167" t="s">
        <v>468</v>
      </c>
      <c r="K167" t="s">
        <v>347</v>
      </c>
      <c r="L167" s="9">
        <v>0.5089531770546516</v>
      </c>
      <c r="M167">
        <v>2141755</v>
      </c>
      <c r="N167" s="12">
        <v>64309</v>
      </c>
      <c r="O167" s="12">
        <v>514</v>
      </c>
    </row>
    <row r="168" spans="1:15" x14ac:dyDescent="0.55000000000000004">
      <c r="A168" t="s">
        <v>489</v>
      </c>
      <c r="B168" t="s">
        <v>647</v>
      </c>
      <c r="C168" s="11">
        <v>43508</v>
      </c>
      <c r="D168" s="12">
        <v>57419.35</v>
      </c>
      <c r="E168" s="17">
        <f>SUM(Table1_2[[#This Row],[Salary]])/SUBTOTAL(109,Table1_2[Salary])</f>
        <v>3.0670976114009884E-3</v>
      </c>
      <c r="F168" t="s">
        <v>408</v>
      </c>
      <c r="G168" t="s">
        <v>380</v>
      </c>
      <c r="H168">
        <v>94318</v>
      </c>
      <c r="I168">
        <v>46409</v>
      </c>
      <c r="J168" t="s">
        <v>479</v>
      </c>
      <c r="K168" t="s">
        <v>347</v>
      </c>
      <c r="L168" s="9">
        <v>0.49204817744226975</v>
      </c>
      <c r="M168">
        <v>23914</v>
      </c>
      <c r="N168" s="12">
        <v>32299</v>
      </c>
      <c r="O168" s="12">
        <v>2084</v>
      </c>
    </row>
    <row r="169" spans="1:15" x14ac:dyDescent="0.55000000000000004">
      <c r="A169" t="s">
        <v>489</v>
      </c>
      <c r="B169" t="s">
        <v>648</v>
      </c>
      <c r="C169" s="11">
        <v>44053</v>
      </c>
      <c r="D169" s="12">
        <v>96555.53</v>
      </c>
      <c r="E169" s="17">
        <f>SUM(Table1_2[[#This Row],[Salary]])/SUBTOTAL(109,Table1_2[Salary])</f>
        <v>5.157585995497275E-3</v>
      </c>
      <c r="F169" t="s">
        <v>408</v>
      </c>
      <c r="G169" t="s">
        <v>378</v>
      </c>
      <c r="H169">
        <v>36952</v>
      </c>
      <c r="I169">
        <v>18064</v>
      </c>
      <c r="J169" t="s">
        <v>511</v>
      </c>
      <c r="K169" t="s">
        <v>347</v>
      </c>
      <c r="L169" s="9">
        <v>0.488850400519593</v>
      </c>
      <c r="M169">
        <v>9398</v>
      </c>
      <c r="N169" s="12">
        <v>34229</v>
      </c>
      <c r="O169" s="12">
        <v>3163</v>
      </c>
    </row>
    <row r="170" spans="1:15" x14ac:dyDescent="0.55000000000000004">
      <c r="A170" t="s">
        <v>469</v>
      </c>
      <c r="B170" t="s">
        <v>649</v>
      </c>
      <c r="C170" s="11">
        <v>44510</v>
      </c>
      <c r="E170" s="17">
        <f>SUM(Table1_2[[#This Row],[Salary]])/SUBTOTAL(109,Table1_2[Salary])</f>
        <v>0</v>
      </c>
      <c r="F170" t="s">
        <v>422</v>
      </c>
      <c r="G170" t="s">
        <v>378</v>
      </c>
      <c r="H170">
        <v>33316</v>
      </c>
      <c r="I170">
        <v>17089</v>
      </c>
      <c r="J170" t="s">
        <v>511</v>
      </c>
      <c r="K170" t="s">
        <v>347</v>
      </c>
      <c r="L170" s="9">
        <v>0.51293672709809102</v>
      </c>
      <c r="M170">
        <v>15217</v>
      </c>
      <c r="N170" s="12">
        <v>32122</v>
      </c>
      <c r="O170" s="12">
        <v>2918</v>
      </c>
    </row>
    <row r="171" spans="1:15" x14ac:dyDescent="0.55000000000000004">
      <c r="A171" t="s">
        <v>477</v>
      </c>
      <c r="B171" t="s">
        <v>652</v>
      </c>
      <c r="C171" s="11">
        <v>43902</v>
      </c>
      <c r="D171" s="12">
        <v>84309.95</v>
      </c>
      <c r="E171" s="17">
        <f>SUM(Table1_2[[#This Row],[Salary]])/SUBTOTAL(109,Table1_2[Salary])</f>
        <v>4.5034791627271429E-3</v>
      </c>
      <c r="F171" t="s">
        <v>422</v>
      </c>
      <c r="G171" t="s">
        <v>378</v>
      </c>
      <c r="H171">
        <v>3221</v>
      </c>
      <c r="I171">
        <v>1708</v>
      </c>
      <c r="J171" t="s">
        <v>471</v>
      </c>
      <c r="K171" t="s">
        <v>347</v>
      </c>
      <c r="L171" s="9">
        <v>0.53027010245265449</v>
      </c>
      <c r="M171">
        <v>4953</v>
      </c>
      <c r="N171" s="12">
        <v>63648</v>
      </c>
      <c r="O171" s="12">
        <v>2525</v>
      </c>
    </row>
    <row r="172" spans="1:15" x14ac:dyDescent="0.55000000000000004">
      <c r="A172" t="s">
        <v>477</v>
      </c>
      <c r="B172" t="s">
        <v>650</v>
      </c>
      <c r="C172" s="11">
        <v>43846</v>
      </c>
      <c r="D172" s="12">
        <v>32192.15</v>
      </c>
      <c r="E172" s="17">
        <f>SUM(Table1_2[[#This Row],[Salary]])/SUBTOTAL(109,Table1_2[Salary])</f>
        <v>1.7195678176583737E-3</v>
      </c>
      <c r="F172" t="s">
        <v>422</v>
      </c>
      <c r="G172" t="s">
        <v>380</v>
      </c>
      <c r="H172">
        <v>7914</v>
      </c>
      <c r="I172">
        <v>4200</v>
      </c>
      <c r="J172" t="s">
        <v>471</v>
      </c>
      <c r="K172" t="s">
        <v>347</v>
      </c>
      <c r="L172" s="9">
        <v>0.53070507960576196</v>
      </c>
      <c r="M172">
        <v>9238</v>
      </c>
      <c r="N172" s="12">
        <v>70887</v>
      </c>
      <c r="O172" s="12">
        <v>5665</v>
      </c>
    </row>
    <row r="173" spans="1:15" x14ac:dyDescent="0.55000000000000004">
      <c r="A173" t="s">
        <v>477</v>
      </c>
      <c r="B173" t="s">
        <v>651</v>
      </c>
      <c r="C173" s="11">
        <v>44193</v>
      </c>
      <c r="D173" s="12">
        <v>0</v>
      </c>
      <c r="E173" s="17">
        <f>SUM(Table1_2[[#This Row],[Salary]])/SUBTOTAL(109,Table1_2[Salary])</f>
        <v>0</v>
      </c>
      <c r="F173" t="s">
        <v>422</v>
      </c>
      <c r="G173" t="s">
        <v>380</v>
      </c>
      <c r="H173">
        <v>18731</v>
      </c>
      <c r="I173">
        <v>8936</v>
      </c>
      <c r="J173" t="s">
        <v>528</v>
      </c>
      <c r="K173" t="s">
        <v>347</v>
      </c>
      <c r="L173" s="9">
        <v>0.47707009769900166</v>
      </c>
      <c r="M173">
        <v>119116</v>
      </c>
      <c r="N173" s="12">
        <v>40743</v>
      </c>
      <c r="O173" s="12">
        <v>1111</v>
      </c>
    </row>
    <row r="174" spans="1:15" x14ac:dyDescent="0.55000000000000004">
      <c r="A174" t="s">
        <v>477</v>
      </c>
      <c r="B174" t="s">
        <v>653</v>
      </c>
      <c r="C174" s="11">
        <v>43962</v>
      </c>
      <c r="D174" s="12">
        <v>85264.38</v>
      </c>
      <c r="E174" s="17">
        <f>SUM(Table1_2[[#This Row],[Salary]])/SUBTOTAL(109,Table1_2[Salary])</f>
        <v>4.5544607564451051E-3</v>
      </c>
      <c r="F174" t="s">
        <v>422</v>
      </c>
      <c r="G174" t="s">
        <v>378</v>
      </c>
      <c r="H174">
        <v>1862</v>
      </c>
      <c r="I174">
        <v>1017</v>
      </c>
      <c r="L174" s="9">
        <v>0.54618689581095592</v>
      </c>
      <c r="M174">
        <v>449814</v>
      </c>
      <c r="N174" s="12">
        <v>53637</v>
      </c>
      <c r="O174" s="12">
        <v>803</v>
      </c>
    </row>
    <row r="175" spans="1:15" x14ac:dyDescent="0.55000000000000004">
      <c r="A175" t="s">
        <v>477</v>
      </c>
      <c r="B175" t="s">
        <v>497</v>
      </c>
      <c r="C175" s="11">
        <v>43452</v>
      </c>
      <c r="D175" s="12">
        <v>113616.23</v>
      </c>
      <c r="E175" s="17">
        <f>SUM(Table1_2[[#This Row],[Salary]])/SUBTOTAL(109,Table1_2[Salary])</f>
        <v>6.0688960716097501E-3</v>
      </c>
      <c r="F175" t="s">
        <v>401</v>
      </c>
      <c r="G175" t="s">
        <v>380</v>
      </c>
      <c r="H175">
        <v>659026</v>
      </c>
      <c r="I175">
        <v>311581</v>
      </c>
      <c r="J175" t="s">
        <v>484</v>
      </c>
      <c r="K175" t="s">
        <v>347</v>
      </c>
      <c r="L175" s="9">
        <v>0.47279014788490892</v>
      </c>
      <c r="M175">
        <v>40758</v>
      </c>
      <c r="N175" s="12">
        <v>37745</v>
      </c>
      <c r="O175" s="12">
        <v>1399</v>
      </c>
    </row>
    <row r="176" spans="1:15" x14ac:dyDescent="0.55000000000000004">
      <c r="A176" t="s">
        <v>489</v>
      </c>
      <c r="B176" t="s">
        <v>654</v>
      </c>
      <c r="C176" s="11">
        <v>44277</v>
      </c>
      <c r="D176" s="12">
        <v>111815.49</v>
      </c>
      <c r="E176" s="17">
        <f>SUM(Table1_2[[#This Row],[Salary]])/SUBTOTAL(109,Table1_2[Salary])</f>
        <v>5.9727081950010077E-3</v>
      </c>
      <c r="F176" t="s">
        <v>399</v>
      </c>
      <c r="G176" t="s">
        <v>378</v>
      </c>
      <c r="H176">
        <v>15400</v>
      </c>
      <c r="I176">
        <v>7588</v>
      </c>
      <c r="J176" t="s">
        <v>535</v>
      </c>
      <c r="K176" t="s">
        <v>347</v>
      </c>
      <c r="L176" s="9">
        <v>0.49272727272727274</v>
      </c>
      <c r="M176">
        <v>17967</v>
      </c>
      <c r="N176" s="12">
        <v>35031</v>
      </c>
      <c r="O176" s="12">
        <v>2501</v>
      </c>
    </row>
    <row r="177" spans="1:15" x14ac:dyDescent="0.55000000000000004">
      <c r="A177" t="s">
        <v>477</v>
      </c>
      <c r="B177" t="s">
        <v>599</v>
      </c>
      <c r="C177" s="11">
        <v>43823</v>
      </c>
      <c r="E177" s="17">
        <f>SUM(Table1_2[[#This Row],[Salary]])/SUBTOTAL(109,Table1_2[Salary])</f>
        <v>0</v>
      </c>
      <c r="F177" t="s">
        <v>399</v>
      </c>
      <c r="G177" t="s">
        <v>378</v>
      </c>
      <c r="H177">
        <v>5895</v>
      </c>
      <c r="I177">
        <v>4046</v>
      </c>
      <c r="J177" t="s">
        <v>487</v>
      </c>
      <c r="K177" t="s">
        <v>347</v>
      </c>
      <c r="L177" s="9">
        <v>0.6863443596268024</v>
      </c>
      <c r="M177">
        <v>2859</v>
      </c>
      <c r="N177" s="12">
        <v>38000</v>
      </c>
      <c r="O177" s="12">
        <v>3517</v>
      </c>
    </row>
    <row r="178" spans="1:15" x14ac:dyDescent="0.55000000000000004">
      <c r="A178" t="s">
        <v>477</v>
      </c>
      <c r="B178" t="s">
        <v>655</v>
      </c>
      <c r="C178" s="11">
        <v>43416</v>
      </c>
      <c r="D178" s="12">
        <v>73360.38</v>
      </c>
      <c r="E178" s="17">
        <f>SUM(Table1_2[[#This Row],[Salary]])/SUBTOTAL(109,Table1_2[Salary])</f>
        <v>3.9185996753615089E-3</v>
      </c>
      <c r="F178" t="s">
        <v>399</v>
      </c>
      <c r="G178" t="s">
        <v>378</v>
      </c>
      <c r="H178">
        <v>15256</v>
      </c>
      <c r="I178">
        <v>7183</v>
      </c>
      <c r="J178" t="s">
        <v>484</v>
      </c>
      <c r="K178" t="s">
        <v>347</v>
      </c>
      <c r="L178" s="9">
        <v>0.47083114840062928</v>
      </c>
      <c r="M178">
        <v>6669</v>
      </c>
      <c r="N178" s="12">
        <v>20541</v>
      </c>
      <c r="O178" s="12">
        <v>2413</v>
      </c>
    </row>
    <row r="179" spans="1:15" x14ac:dyDescent="0.55000000000000004">
      <c r="A179" t="s">
        <v>469</v>
      </c>
      <c r="B179" t="s">
        <v>657</v>
      </c>
      <c r="C179" s="11">
        <v>44396</v>
      </c>
      <c r="D179" s="12">
        <v>52270.22</v>
      </c>
      <c r="E179" s="17">
        <f>SUM(Table1_2[[#This Row],[Salary]])/SUBTOTAL(109,Table1_2[Salary])</f>
        <v>2.7920529735952111E-3</v>
      </c>
      <c r="F179" t="s">
        <v>381</v>
      </c>
      <c r="G179" t="s">
        <v>380</v>
      </c>
      <c r="H179">
        <v>127273</v>
      </c>
      <c r="I179">
        <v>62355</v>
      </c>
      <c r="J179" t="s">
        <v>530</v>
      </c>
      <c r="K179" t="s">
        <v>347</v>
      </c>
      <c r="L179" s="9">
        <v>0.4899310930048007</v>
      </c>
      <c r="M179">
        <v>6284</v>
      </c>
      <c r="N179" s="12">
        <v>33083</v>
      </c>
      <c r="O179" s="12">
        <v>2407</v>
      </c>
    </row>
    <row r="180" spans="1:15" x14ac:dyDescent="0.55000000000000004">
      <c r="A180" t="s">
        <v>477</v>
      </c>
      <c r="B180" t="s">
        <v>658</v>
      </c>
      <c r="C180" s="11">
        <v>43283</v>
      </c>
      <c r="D180" s="12">
        <v>54137.05</v>
      </c>
      <c r="E180" s="17">
        <f>SUM(Table1_2[[#This Row],[Salary]])/SUBTOTAL(109,Table1_2[Salary])</f>
        <v>2.8917710970830547E-3</v>
      </c>
      <c r="F180" t="s">
        <v>381</v>
      </c>
      <c r="G180" t="s">
        <v>378</v>
      </c>
      <c r="H180">
        <v>15002</v>
      </c>
      <c r="I180">
        <v>7334</v>
      </c>
      <c r="J180" t="s">
        <v>484</v>
      </c>
      <c r="K180" t="s">
        <v>347</v>
      </c>
      <c r="L180" s="9">
        <v>0.48886815091321156</v>
      </c>
      <c r="M180">
        <v>10312</v>
      </c>
      <c r="N180" s="12">
        <v>35327</v>
      </c>
      <c r="O180" s="12">
        <v>4517</v>
      </c>
    </row>
    <row r="181" spans="1:15" x14ac:dyDescent="0.55000000000000004">
      <c r="A181" t="s">
        <v>489</v>
      </c>
      <c r="B181" t="s">
        <v>659</v>
      </c>
      <c r="C181" s="11">
        <v>43950</v>
      </c>
      <c r="D181" s="12">
        <v>77743.149999999994</v>
      </c>
      <c r="E181" s="17">
        <f>SUM(Table1_2[[#This Row],[Salary]])/SUBTOTAL(109,Table1_2[Salary])</f>
        <v>4.1527086194425526E-3</v>
      </c>
      <c r="F181" t="s">
        <v>381</v>
      </c>
      <c r="G181" t="s">
        <v>378</v>
      </c>
      <c r="H181">
        <v>16269</v>
      </c>
      <c r="I181">
        <v>7972</v>
      </c>
      <c r="J181" t="s">
        <v>487</v>
      </c>
      <c r="K181" t="s">
        <v>347</v>
      </c>
      <c r="L181" s="9">
        <v>0.49001167865265227</v>
      </c>
      <c r="M181">
        <v>295079</v>
      </c>
      <c r="N181" s="12">
        <v>58946</v>
      </c>
      <c r="O181" s="12">
        <v>1016</v>
      </c>
    </row>
    <row r="182" spans="1:15" x14ac:dyDescent="0.55000000000000004">
      <c r="A182" t="s">
        <v>469</v>
      </c>
      <c r="B182" t="s">
        <v>656</v>
      </c>
      <c r="C182" s="11">
        <v>43206</v>
      </c>
      <c r="D182" s="12">
        <v>93128.34</v>
      </c>
      <c r="E182" s="17">
        <f>SUM(Table1_2[[#This Row],[Salary]])/SUBTOTAL(109,Table1_2[Salary])</f>
        <v>4.9745200732460243E-3</v>
      </c>
      <c r="F182" t="s">
        <v>381</v>
      </c>
      <c r="G182" t="s">
        <v>378</v>
      </c>
      <c r="H182">
        <v>22604</v>
      </c>
      <c r="I182">
        <v>12073</v>
      </c>
      <c r="J182" t="s">
        <v>504</v>
      </c>
      <c r="K182" t="s">
        <v>347</v>
      </c>
      <c r="L182" s="9">
        <v>0.53410900725535304</v>
      </c>
      <c r="M182">
        <v>20714</v>
      </c>
      <c r="N182" s="12">
        <v>32964</v>
      </c>
      <c r="O182" s="12">
        <v>2973</v>
      </c>
    </row>
    <row r="183" spans="1:15" x14ac:dyDescent="0.55000000000000004">
      <c r="A183" t="s">
        <v>469</v>
      </c>
      <c r="B183" t="s">
        <v>660</v>
      </c>
      <c r="C183" s="11">
        <v>44116</v>
      </c>
      <c r="D183" s="12">
        <v>89605.13</v>
      </c>
      <c r="E183" s="17">
        <f>SUM(Table1_2[[#This Row],[Salary]])/SUBTOTAL(109,Table1_2[Salary])</f>
        <v>4.786325170735563E-3</v>
      </c>
      <c r="F183" t="s">
        <v>437</v>
      </c>
      <c r="G183" t="s">
        <v>378</v>
      </c>
      <c r="H183">
        <v>12720</v>
      </c>
      <c r="I183">
        <v>6384</v>
      </c>
      <c r="J183" t="s">
        <v>519</v>
      </c>
      <c r="K183" t="s">
        <v>347</v>
      </c>
      <c r="L183" s="9">
        <v>0.50188679245283019</v>
      </c>
      <c r="M183">
        <v>11347</v>
      </c>
      <c r="N183" s="12">
        <v>32580</v>
      </c>
      <c r="O183" s="12">
        <v>3772</v>
      </c>
    </row>
    <row r="184" spans="1:15" x14ac:dyDescent="0.55000000000000004">
      <c r="A184" t="s">
        <v>477</v>
      </c>
      <c r="B184" t="s">
        <v>641</v>
      </c>
      <c r="C184" s="11">
        <v>44431</v>
      </c>
      <c r="E184" s="17">
        <f>SUM(Table1_2[[#This Row],[Salary]])/SUBTOTAL(109,Table1_2[Salary])</f>
        <v>0</v>
      </c>
      <c r="F184" t="s">
        <v>415</v>
      </c>
      <c r="G184" t="s">
        <v>378</v>
      </c>
      <c r="H184">
        <v>18740</v>
      </c>
      <c r="I184">
        <v>9215</v>
      </c>
      <c r="J184" t="s">
        <v>557</v>
      </c>
      <c r="K184" t="s">
        <v>347</v>
      </c>
      <c r="L184" s="9">
        <v>0.49172892209178226</v>
      </c>
      <c r="M184">
        <v>8978</v>
      </c>
      <c r="N184" s="12">
        <v>27197</v>
      </c>
      <c r="O184" s="12">
        <v>2543</v>
      </c>
    </row>
    <row r="185" spans="1:15" x14ac:dyDescent="0.55000000000000004">
      <c r="A185" t="s">
        <v>469</v>
      </c>
      <c r="B185" t="s">
        <v>576</v>
      </c>
      <c r="C185" s="11">
        <v>44494</v>
      </c>
      <c r="D185" s="12">
        <v>92336.08</v>
      </c>
      <c r="E185" s="17">
        <f>SUM(Table1_2[[#This Row],[Salary]])/SUBTOTAL(109,Table1_2[Salary])</f>
        <v>4.9322009116113397E-3</v>
      </c>
      <c r="F185" t="s">
        <v>415</v>
      </c>
      <c r="G185" t="s">
        <v>380</v>
      </c>
      <c r="H185">
        <v>18054</v>
      </c>
      <c r="I185">
        <v>8875</v>
      </c>
      <c r="J185" t="s">
        <v>632</v>
      </c>
      <c r="K185" t="s">
        <v>347</v>
      </c>
      <c r="L185" s="9">
        <v>0.49158081311620694</v>
      </c>
      <c r="M185">
        <v>75395</v>
      </c>
      <c r="N185" s="12">
        <v>38733</v>
      </c>
      <c r="O185" s="12">
        <v>1804</v>
      </c>
    </row>
    <row r="186" spans="1:15" x14ac:dyDescent="0.55000000000000004">
      <c r="A186" t="s">
        <v>469</v>
      </c>
      <c r="B186" t="s">
        <v>663</v>
      </c>
      <c r="C186" s="11">
        <v>43633</v>
      </c>
      <c r="D186" s="12">
        <v>39700.82</v>
      </c>
      <c r="E186" s="17">
        <f>SUM(Table1_2[[#This Row],[Salary]])/SUBTOTAL(109,Table1_2[Salary])</f>
        <v>2.1206490528482224E-3</v>
      </c>
      <c r="F186" t="s">
        <v>415</v>
      </c>
      <c r="G186" t="s">
        <v>380</v>
      </c>
      <c r="H186">
        <v>85864</v>
      </c>
      <c r="I186">
        <v>43141</v>
      </c>
      <c r="J186" t="s">
        <v>475</v>
      </c>
      <c r="K186" t="s">
        <v>347</v>
      </c>
      <c r="L186" s="9">
        <v>0.50243408180378268</v>
      </c>
      <c r="M186">
        <v>42921</v>
      </c>
      <c r="N186" s="12">
        <v>37049</v>
      </c>
      <c r="O186" s="12">
        <v>2363</v>
      </c>
    </row>
    <row r="187" spans="1:15" x14ac:dyDescent="0.55000000000000004">
      <c r="A187" t="s">
        <v>477</v>
      </c>
      <c r="B187" t="s">
        <v>609</v>
      </c>
      <c r="C187" s="11">
        <v>44384</v>
      </c>
      <c r="D187" s="12">
        <v>88511.17</v>
      </c>
      <c r="E187" s="17">
        <f>SUM(Table1_2[[#This Row],[Salary]])/SUBTOTAL(109,Table1_2[Salary])</f>
        <v>4.7278904775011699E-3</v>
      </c>
      <c r="F187" t="s">
        <v>415</v>
      </c>
      <c r="G187" t="s">
        <v>380</v>
      </c>
      <c r="H187">
        <v>61748</v>
      </c>
      <c r="I187">
        <v>30269</v>
      </c>
      <c r="J187" t="s">
        <v>557</v>
      </c>
      <c r="K187" t="s">
        <v>347</v>
      </c>
      <c r="L187" s="9">
        <v>0.49020211180928935</v>
      </c>
      <c r="M187">
        <v>73775</v>
      </c>
      <c r="N187" s="12">
        <v>42475</v>
      </c>
      <c r="O187" s="12">
        <v>1586</v>
      </c>
    </row>
    <row r="188" spans="1:15" x14ac:dyDescent="0.55000000000000004">
      <c r="A188" t="s">
        <v>469</v>
      </c>
      <c r="B188" t="s">
        <v>662</v>
      </c>
      <c r="C188" s="11">
        <v>43682</v>
      </c>
      <c r="D188" s="12">
        <v>0</v>
      </c>
      <c r="E188" s="17">
        <f>SUM(Table1_2[[#This Row],[Salary]])/SUBTOTAL(109,Table1_2[Salary])</f>
        <v>0</v>
      </c>
      <c r="F188" t="s">
        <v>415</v>
      </c>
      <c r="G188" t="s">
        <v>378</v>
      </c>
      <c r="H188">
        <v>81437</v>
      </c>
      <c r="I188">
        <v>39494</v>
      </c>
      <c r="J188" t="s">
        <v>523</v>
      </c>
      <c r="K188" t="s">
        <v>347</v>
      </c>
      <c r="L188" s="9">
        <v>0.48496383707651314</v>
      </c>
      <c r="M188">
        <v>10471</v>
      </c>
      <c r="N188" s="12">
        <v>19501</v>
      </c>
      <c r="O188" s="12">
        <v>2420</v>
      </c>
    </row>
    <row r="189" spans="1:15" x14ac:dyDescent="0.55000000000000004">
      <c r="A189" t="s">
        <v>489</v>
      </c>
      <c r="B189" t="s">
        <v>664</v>
      </c>
      <c r="C189" s="11">
        <v>44285</v>
      </c>
      <c r="D189" s="12">
        <v>89829.33</v>
      </c>
      <c r="E189" s="17">
        <f>SUM(Table1_2[[#This Row],[Salary]])/SUBTOTAL(109,Table1_2[Salary])</f>
        <v>4.7983009817552996E-3</v>
      </c>
      <c r="F189" t="s">
        <v>415</v>
      </c>
      <c r="G189" t="s">
        <v>378</v>
      </c>
      <c r="H189">
        <v>8510</v>
      </c>
      <c r="I189">
        <v>4234</v>
      </c>
      <c r="J189" t="s">
        <v>535</v>
      </c>
      <c r="K189" t="s">
        <v>347</v>
      </c>
      <c r="L189" s="9">
        <v>0.49753231492361927</v>
      </c>
      <c r="M189">
        <v>20431</v>
      </c>
      <c r="N189" s="12">
        <v>42905</v>
      </c>
      <c r="O189" s="12">
        <v>2785</v>
      </c>
    </row>
    <row r="190" spans="1:15" x14ac:dyDescent="0.55000000000000004">
      <c r="A190" t="s">
        <v>477</v>
      </c>
      <c r="B190" t="s">
        <v>661</v>
      </c>
      <c r="C190" s="11">
        <v>44035</v>
      </c>
      <c r="D190" s="12">
        <v>73488.679999999993</v>
      </c>
      <c r="E190" s="17">
        <f>SUM(Table1_2[[#This Row],[Salary]])/SUBTOTAL(109,Table1_2[Salary])</f>
        <v>3.9254529160119645E-3</v>
      </c>
      <c r="F190" t="s">
        <v>415</v>
      </c>
      <c r="G190" t="s">
        <v>380</v>
      </c>
      <c r="H190">
        <v>36995</v>
      </c>
      <c r="I190">
        <v>20012</v>
      </c>
      <c r="J190" t="s">
        <v>591</v>
      </c>
      <c r="K190" t="s">
        <v>347</v>
      </c>
      <c r="L190" s="9">
        <v>0.54093796458980947</v>
      </c>
      <c r="M190">
        <v>865</v>
      </c>
      <c r="N190" s="12">
        <v>52917</v>
      </c>
      <c r="O190" s="12">
        <v>13603</v>
      </c>
    </row>
    <row r="191" spans="1:15" x14ac:dyDescent="0.55000000000000004">
      <c r="A191" t="s">
        <v>489</v>
      </c>
      <c r="B191" t="s">
        <v>494</v>
      </c>
      <c r="C191" s="11">
        <v>43402</v>
      </c>
      <c r="D191" s="12">
        <v>68795.48</v>
      </c>
      <c r="E191" s="17">
        <f>SUM(Table1_2[[#This Row],[Salary]])/SUBTOTAL(109,Table1_2[Salary])</f>
        <v>3.6747621208387845E-3</v>
      </c>
      <c r="F191" t="s">
        <v>415</v>
      </c>
      <c r="G191" t="s">
        <v>380</v>
      </c>
      <c r="H191">
        <v>140295</v>
      </c>
      <c r="I191">
        <v>69798</v>
      </c>
      <c r="J191" t="s">
        <v>468</v>
      </c>
      <c r="K191" t="s">
        <v>347</v>
      </c>
      <c r="L191" s="9">
        <v>0.49750882069924091</v>
      </c>
      <c r="M191">
        <v>229007</v>
      </c>
      <c r="N191" s="12">
        <v>58783</v>
      </c>
      <c r="O191" s="12">
        <v>1121</v>
      </c>
    </row>
    <row r="192" spans="1:15" x14ac:dyDescent="0.55000000000000004">
      <c r="A192" t="s">
        <v>469</v>
      </c>
      <c r="B192" t="s">
        <v>665</v>
      </c>
      <c r="C192" s="11">
        <v>43416</v>
      </c>
      <c r="D192" s="12">
        <v>90884.32</v>
      </c>
      <c r="E192" s="17">
        <f>SUM(Table1_2[[#This Row],[Salary]])/SUBTOTAL(109,Table1_2[Salary])</f>
        <v>4.8546540632348348E-3</v>
      </c>
      <c r="F192" t="s">
        <v>397</v>
      </c>
      <c r="G192" t="s">
        <v>378</v>
      </c>
      <c r="H192">
        <v>26815</v>
      </c>
      <c r="I192">
        <v>13174</v>
      </c>
      <c r="J192" t="s">
        <v>484</v>
      </c>
      <c r="K192" t="s">
        <v>347</v>
      </c>
      <c r="L192" s="9">
        <v>0.49129218720865186</v>
      </c>
      <c r="M192">
        <v>22124</v>
      </c>
      <c r="N192" s="12">
        <v>35372</v>
      </c>
      <c r="O192" s="12">
        <v>2437</v>
      </c>
    </row>
    <row r="193" spans="1:15" x14ac:dyDescent="0.55000000000000004">
      <c r="A193" t="s">
        <v>466</v>
      </c>
      <c r="B193" t="s">
        <v>666</v>
      </c>
      <c r="C193" s="11">
        <v>44067</v>
      </c>
      <c r="D193" s="12">
        <v>111049.84</v>
      </c>
      <c r="E193" s="17">
        <f>SUM(Table1_2[[#This Row],[Salary]])/SUBTOTAL(109,Table1_2[Salary])</f>
        <v>5.9318104264583617E-3</v>
      </c>
      <c r="F193" t="s">
        <v>397</v>
      </c>
      <c r="G193" t="s">
        <v>380</v>
      </c>
      <c r="H193">
        <v>203362</v>
      </c>
      <c r="I193">
        <v>102371</v>
      </c>
      <c r="J193" t="s">
        <v>471</v>
      </c>
      <c r="K193" t="s">
        <v>347</v>
      </c>
      <c r="L193" s="9">
        <v>0.50339296427061098</v>
      </c>
      <c r="M193">
        <v>2659853</v>
      </c>
      <c r="N193" s="12">
        <v>54229</v>
      </c>
      <c r="O193" s="12">
        <v>365</v>
      </c>
    </row>
    <row r="194" spans="1:15" x14ac:dyDescent="0.55000000000000004">
      <c r="A194" t="s">
        <v>477</v>
      </c>
      <c r="B194" t="s">
        <v>668</v>
      </c>
      <c r="C194" s="11">
        <v>43717</v>
      </c>
      <c r="D194" s="12">
        <v>77096.05</v>
      </c>
      <c r="E194" s="17">
        <f>SUM(Table1_2[[#This Row],[Salary]])/SUBTOTAL(109,Table1_2[Salary])</f>
        <v>4.1181432879935278E-3</v>
      </c>
      <c r="F194" t="s">
        <v>440</v>
      </c>
      <c r="G194" t="s">
        <v>378</v>
      </c>
      <c r="H194">
        <v>73437</v>
      </c>
      <c r="I194">
        <v>37300</v>
      </c>
      <c r="J194" t="s">
        <v>487</v>
      </c>
      <c r="K194" t="s">
        <v>347</v>
      </c>
      <c r="L194" s="9">
        <v>0.50791835178452283</v>
      </c>
      <c r="M194">
        <v>139127</v>
      </c>
      <c r="N194" s="12">
        <v>54989</v>
      </c>
      <c r="O194" s="12">
        <v>1553</v>
      </c>
    </row>
    <row r="195" spans="1:15" x14ac:dyDescent="0.55000000000000004">
      <c r="A195" t="s">
        <v>469</v>
      </c>
      <c r="B195" t="s">
        <v>667</v>
      </c>
      <c r="C195" s="11">
        <v>43573</v>
      </c>
      <c r="D195" s="12">
        <v>38438.239999999998</v>
      </c>
      <c r="E195" s="17">
        <f>SUM(Table1_2[[#This Row],[Salary]])/SUBTOTAL(109,Table1_2[Salary])</f>
        <v>2.0532073959468006E-3</v>
      </c>
      <c r="F195" t="s">
        <v>440</v>
      </c>
      <c r="G195" t="s">
        <v>378</v>
      </c>
      <c r="H195">
        <v>24210</v>
      </c>
      <c r="I195">
        <v>11819</v>
      </c>
      <c r="J195" t="s">
        <v>492</v>
      </c>
      <c r="K195" t="s">
        <v>347</v>
      </c>
      <c r="L195" s="9">
        <v>0.48818669971086326</v>
      </c>
      <c r="M195">
        <v>8137</v>
      </c>
      <c r="N195" s="12">
        <v>33097</v>
      </c>
      <c r="O195" s="12">
        <v>2443</v>
      </c>
    </row>
    <row r="196" spans="1:15" x14ac:dyDescent="0.55000000000000004">
      <c r="A196" t="s">
        <v>477</v>
      </c>
      <c r="B196" t="s">
        <v>670</v>
      </c>
      <c r="C196" s="11">
        <v>44148</v>
      </c>
      <c r="D196" s="12">
        <v>78378.2</v>
      </c>
      <c r="E196" s="17">
        <f>SUM(Table1_2[[#This Row],[Salary]])/SUBTOTAL(109,Table1_2[Salary])</f>
        <v>4.186630291111079E-3</v>
      </c>
      <c r="F196" t="s">
        <v>426</v>
      </c>
      <c r="G196" t="s">
        <v>380</v>
      </c>
      <c r="H196">
        <v>23855</v>
      </c>
      <c r="I196">
        <v>11969</v>
      </c>
      <c r="L196" s="9">
        <v>0.50173967721651647</v>
      </c>
      <c r="M196">
        <v>33036</v>
      </c>
      <c r="N196" s="12">
        <v>72214</v>
      </c>
      <c r="O196" s="12">
        <v>3789</v>
      </c>
    </row>
    <row r="197" spans="1:15" x14ac:dyDescent="0.55000000000000004">
      <c r="A197" t="s">
        <v>477</v>
      </c>
      <c r="B197" t="s">
        <v>669</v>
      </c>
      <c r="C197" s="11">
        <v>43949</v>
      </c>
      <c r="D197" s="12">
        <v>70649.460000000006</v>
      </c>
      <c r="E197" s="17">
        <f>SUM(Table1_2[[#This Row],[Salary]])/SUBTOTAL(109,Table1_2[Salary])</f>
        <v>3.7737938519465945E-3</v>
      </c>
      <c r="F197" t="s">
        <v>426</v>
      </c>
      <c r="G197" t="s">
        <v>380</v>
      </c>
      <c r="H197">
        <v>643</v>
      </c>
      <c r="I197">
        <v>367</v>
      </c>
      <c r="J197" t="s">
        <v>471</v>
      </c>
      <c r="K197" t="s">
        <v>347</v>
      </c>
      <c r="L197" s="9">
        <v>0.57076205287713844</v>
      </c>
      <c r="M197">
        <v>1922</v>
      </c>
      <c r="N197" s="12">
        <v>48603</v>
      </c>
      <c r="O197" s="12">
        <v>6199</v>
      </c>
    </row>
    <row r="198" spans="1:15" x14ac:dyDescent="0.55000000000000004">
      <c r="A198" t="s">
        <v>489</v>
      </c>
      <c r="B198" t="s">
        <v>672</v>
      </c>
      <c r="C198" s="11">
        <v>43311</v>
      </c>
      <c r="D198" s="12">
        <v>50310.09</v>
      </c>
      <c r="E198" s="17">
        <f>SUM(Table1_2[[#This Row],[Salary]])/SUBTOTAL(109,Table1_2[Salary])</f>
        <v>2.6873511606865757E-3</v>
      </c>
      <c r="F198" t="s">
        <v>393</v>
      </c>
      <c r="G198" t="s">
        <v>378</v>
      </c>
      <c r="H198">
        <v>37886</v>
      </c>
      <c r="I198">
        <v>18339</v>
      </c>
      <c r="J198" t="s">
        <v>484</v>
      </c>
      <c r="K198" t="s">
        <v>347</v>
      </c>
      <c r="L198" s="9">
        <v>0.48405743546428759</v>
      </c>
      <c r="M198">
        <v>8803</v>
      </c>
      <c r="N198" s="12">
        <v>31212</v>
      </c>
      <c r="O198" s="12">
        <v>2971</v>
      </c>
    </row>
    <row r="199" spans="1:15" x14ac:dyDescent="0.55000000000000004">
      <c r="A199" t="s">
        <v>469</v>
      </c>
      <c r="B199" t="s">
        <v>671</v>
      </c>
      <c r="C199" s="11">
        <v>44494</v>
      </c>
      <c r="D199" s="12">
        <v>40445.29</v>
      </c>
      <c r="E199" s="17">
        <f>SUM(Table1_2[[#This Row],[Salary]])/SUBTOTAL(109,Table1_2[Salary])</f>
        <v>2.1604154758181745E-3</v>
      </c>
      <c r="F199" t="s">
        <v>393</v>
      </c>
      <c r="G199" t="s">
        <v>378</v>
      </c>
      <c r="H199">
        <v>96954</v>
      </c>
      <c r="I199">
        <v>46921</v>
      </c>
      <c r="J199" t="s">
        <v>632</v>
      </c>
      <c r="K199" t="s">
        <v>347</v>
      </c>
      <c r="L199" s="9">
        <v>0.48395115209274503</v>
      </c>
      <c r="M199">
        <v>9674</v>
      </c>
      <c r="N199" s="12">
        <v>37066</v>
      </c>
      <c r="O199" s="12">
        <v>4108</v>
      </c>
    </row>
    <row r="200" spans="1:15" x14ac:dyDescent="0.55000000000000004">
      <c r="A200" t="s">
        <v>469</v>
      </c>
      <c r="B200" t="s">
        <v>529</v>
      </c>
      <c r="C200" s="11">
        <v>43780</v>
      </c>
      <c r="D200" s="12">
        <v>99448.78</v>
      </c>
      <c r="E200" s="17">
        <f>SUM(Table1_2[[#This Row],[Salary]])/SUBTOTAL(109,Table1_2[Salary])</f>
        <v>5.3121311125037532E-3</v>
      </c>
      <c r="F200" t="s">
        <v>419</v>
      </c>
      <c r="G200" t="s">
        <v>378</v>
      </c>
      <c r="H200">
        <v>5684</v>
      </c>
      <c r="I200">
        <v>3393</v>
      </c>
      <c r="J200" t="s">
        <v>495</v>
      </c>
      <c r="K200" t="s">
        <v>347</v>
      </c>
      <c r="L200" s="9">
        <v>0.59693877551020413</v>
      </c>
      <c r="M200">
        <v>1874</v>
      </c>
      <c r="N200" s="12">
        <v>61518</v>
      </c>
      <c r="O200" s="12">
        <v>2684</v>
      </c>
    </row>
    <row r="201" spans="1:15" x14ac:dyDescent="0.55000000000000004">
      <c r="A201" t="s">
        <v>477</v>
      </c>
      <c r="B201" t="s">
        <v>670</v>
      </c>
      <c r="C201" s="11">
        <v>43794</v>
      </c>
      <c r="D201" s="12">
        <v>85918.61</v>
      </c>
      <c r="E201" s="17">
        <f>SUM(Table1_2[[#This Row],[Salary]])/SUBTOTAL(109,Table1_2[Salary])</f>
        <v>4.5894069421874868E-3</v>
      </c>
      <c r="F201" t="s">
        <v>419</v>
      </c>
      <c r="G201" t="s">
        <v>378</v>
      </c>
      <c r="H201">
        <v>970</v>
      </c>
      <c r="I201">
        <v>553</v>
      </c>
      <c r="J201" t="s">
        <v>481</v>
      </c>
      <c r="K201" t="s">
        <v>347</v>
      </c>
      <c r="L201" s="9">
        <v>0.57010309278350513</v>
      </c>
      <c r="M201">
        <v>11295</v>
      </c>
      <c r="N201" s="12">
        <v>51012</v>
      </c>
      <c r="O201" s="12">
        <v>2526</v>
      </c>
    </row>
    <row r="202" spans="1:15" x14ac:dyDescent="0.55000000000000004">
      <c r="A202" t="s">
        <v>477</v>
      </c>
      <c r="B202" t="s">
        <v>679</v>
      </c>
      <c r="C202" s="11">
        <v>44473</v>
      </c>
      <c r="D202" s="12">
        <v>94815.28</v>
      </c>
      <c r="E202" s="17">
        <f>SUM(Table1_2[[#This Row],[Salary]])/SUBTOTAL(109,Table1_2[Salary])</f>
        <v>5.0646292375708868E-3</v>
      </c>
      <c r="F202" t="s">
        <v>383</v>
      </c>
      <c r="G202" t="s">
        <v>380</v>
      </c>
      <c r="H202">
        <v>3021</v>
      </c>
      <c r="I202">
        <v>1505</v>
      </c>
      <c r="J202" t="s">
        <v>488</v>
      </c>
      <c r="K202" t="s">
        <v>347</v>
      </c>
      <c r="L202" s="9">
        <v>0.49817941079112876</v>
      </c>
      <c r="M202">
        <v>135991</v>
      </c>
      <c r="N202" s="12">
        <v>44620</v>
      </c>
      <c r="O202" s="12">
        <v>1209</v>
      </c>
    </row>
    <row r="203" spans="1:15" x14ac:dyDescent="0.55000000000000004">
      <c r="A203" t="s">
        <v>489</v>
      </c>
      <c r="B203" t="s">
        <v>637</v>
      </c>
      <c r="C203" s="11">
        <v>43293</v>
      </c>
      <c r="D203" s="12">
        <v>39969.72</v>
      </c>
      <c r="E203" s="17">
        <f>SUM(Table1_2[[#This Row],[Salary]])/SUBTOTAL(109,Table1_2[Salary])</f>
        <v>2.1350125478669878E-3</v>
      </c>
      <c r="F203" t="s">
        <v>383</v>
      </c>
      <c r="G203" t="s">
        <v>378</v>
      </c>
      <c r="H203">
        <v>54444</v>
      </c>
      <c r="I203">
        <v>26303</v>
      </c>
      <c r="J203" t="s">
        <v>484</v>
      </c>
      <c r="K203" t="s">
        <v>347</v>
      </c>
      <c r="L203" s="9">
        <v>0.48312027036955402</v>
      </c>
      <c r="M203">
        <v>37575</v>
      </c>
      <c r="N203" s="12">
        <v>46729</v>
      </c>
      <c r="O203" s="12">
        <v>2066</v>
      </c>
    </row>
    <row r="204" spans="1:15" x14ac:dyDescent="0.55000000000000004">
      <c r="A204" t="s">
        <v>477</v>
      </c>
      <c r="B204" t="s">
        <v>683</v>
      </c>
      <c r="C204" s="11">
        <v>43642</v>
      </c>
      <c r="D204" s="12">
        <v>68795.48</v>
      </c>
      <c r="E204" s="17">
        <f>SUM(Table1_2[[#This Row],[Salary]])/SUBTOTAL(109,Table1_2[Salary])</f>
        <v>3.6747621208387845E-3</v>
      </c>
      <c r="F204" t="s">
        <v>383</v>
      </c>
      <c r="G204" t="s">
        <v>378</v>
      </c>
      <c r="H204">
        <v>178206</v>
      </c>
      <c r="I204">
        <v>91167</v>
      </c>
      <c r="J204" t="s">
        <v>515</v>
      </c>
      <c r="K204" t="s">
        <v>347</v>
      </c>
      <c r="L204" s="9">
        <v>0.51158210161274031</v>
      </c>
      <c r="M204">
        <v>104456</v>
      </c>
      <c r="N204" s="12">
        <v>42197</v>
      </c>
      <c r="O204" s="12">
        <v>1183</v>
      </c>
    </row>
    <row r="205" spans="1:15" x14ac:dyDescent="0.55000000000000004">
      <c r="A205" t="s">
        <v>469</v>
      </c>
      <c r="B205" t="s">
        <v>680</v>
      </c>
      <c r="C205" s="11">
        <v>43255</v>
      </c>
      <c r="D205" s="12">
        <v>68980.52</v>
      </c>
      <c r="E205" s="17">
        <f>SUM(Table1_2[[#This Row],[Salary]])/SUBTOTAL(109,Table1_2[Salary])</f>
        <v>3.6846461711112738E-3</v>
      </c>
      <c r="F205" t="s">
        <v>383</v>
      </c>
      <c r="G205" t="s">
        <v>380</v>
      </c>
      <c r="H205">
        <v>26008</v>
      </c>
      <c r="I205">
        <v>12975</v>
      </c>
      <c r="J205" t="s">
        <v>504</v>
      </c>
      <c r="K205" t="s">
        <v>347</v>
      </c>
      <c r="L205" s="9">
        <v>0.49888495847431558</v>
      </c>
      <c r="M205">
        <v>26462</v>
      </c>
      <c r="N205" s="12">
        <v>34177</v>
      </c>
      <c r="O205" s="12">
        <v>2949</v>
      </c>
    </row>
    <row r="206" spans="1:15" x14ac:dyDescent="0.55000000000000004">
      <c r="A206" t="s">
        <v>469</v>
      </c>
      <c r="B206" t="s">
        <v>682</v>
      </c>
      <c r="C206" s="11">
        <v>44223</v>
      </c>
      <c r="D206" s="12">
        <v>111229.47</v>
      </c>
      <c r="E206" s="17">
        <f>SUM(Table1_2[[#This Row],[Salary]])/SUBTOTAL(109,Table1_2[Salary])</f>
        <v>5.9414054975264943E-3</v>
      </c>
      <c r="F206" t="s">
        <v>383</v>
      </c>
      <c r="G206" t="s">
        <v>380</v>
      </c>
      <c r="H206">
        <v>11353</v>
      </c>
      <c r="I206">
        <v>5577</v>
      </c>
      <c r="J206" t="s">
        <v>535</v>
      </c>
      <c r="K206" t="s">
        <v>347</v>
      </c>
      <c r="L206" s="9">
        <v>0.49123579670571654</v>
      </c>
      <c r="M206">
        <v>20067</v>
      </c>
      <c r="N206" s="12">
        <v>36897</v>
      </c>
      <c r="O206" s="12">
        <v>2308</v>
      </c>
    </row>
    <row r="207" spans="1:15" x14ac:dyDescent="0.55000000000000004">
      <c r="A207" t="s">
        <v>469</v>
      </c>
      <c r="B207" t="s">
        <v>673</v>
      </c>
      <c r="C207" s="11">
        <v>43669</v>
      </c>
      <c r="D207" s="12">
        <v>50855.53</v>
      </c>
      <c r="E207" s="17">
        <f>SUM(Table1_2[[#This Row],[Salary]])/SUBTOTAL(109,Table1_2[Salary])</f>
        <v>2.7164862470496673E-3</v>
      </c>
      <c r="F207" t="s">
        <v>383</v>
      </c>
      <c r="G207" t="s">
        <v>378</v>
      </c>
      <c r="H207">
        <v>13341</v>
      </c>
      <c r="I207">
        <v>5905</v>
      </c>
      <c r="J207" t="s">
        <v>523</v>
      </c>
      <c r="K207" t="s">
        <v>347</v>
      </c>
      <c r="L207" s="9">
        <v>0.44262049321640057</v>
      </c>
      <c r="M207">
        <v>146850</v>
      </c>
      <c r="N207" s="12">
        <v>70187</v>
      </c>
      <c r="O207" s="12">
        <v>1477</v>
      </c>
    </row>
    <row r="208" spans="1:15" x14ac:dyDescent="0.55000000000000004">
      <c r="A208" t="s">
        <v>469</v>
      </c>
      <c r="B208" t="s">
        <v>675</v>
      </c>
      <c r="C208" s="11">
        <v>44502</v>
      </c>
      <c r="D208" s="12">
        <v>74924.649999999994</v>
      </c>
      <c r="E208" s="17">
        <f>SUM(Table1_2[[#This Row],[Salary]])/SUBTOTAL(109,Table1_2[Salary])</f>
        <v>4.002156329705144E-3</v>
      </c>
      <c r="F208" t="s">
        <v>383</v>
      </c>
      <c r="G208" t="s">
        <v>380</v>
      </c>
      <c r="H208">
        <v>22336</v>
      </c>
      <c r="I208">
        <v>10787</v>
      </c>
      <c r="J208" t="s">
        <v>511</v>
      </c>
      <c r="K208" t="s">
        <v>347</v>
      </c>
      <c r="L208" s="9">
        <v>0.48294233524355301</v>
      </c>
      <c r="M208">
        <v>32368</v>
      </c>
      <c r="N208" s="12">
        <v>41286</v>
      </c>
      <c r="O208" s="12">
        <v>1835</v>
      </c>
    </row>
    <row r="209" spans="1:15" x14ac:dyDescent="0.55000000000000004">
      <c r="A209" t="s">
        <v>489</v>
      </c>
      <c r="B209" t="s">
        <v>678</v>
      </c>
      <c r="C209" s="11">
        <v>43794</v>
      </c>
      <c r="D209" s="12">
        <v>98012.63</v>
      </c>
      <c r="E209" s="17">
        <f>SUM(Table1_2[[#This Row],[Salary]])/SUBTOTAL(109,Table1_2[Salary])</f>
        <v>5.2354180839756783E-3</v>
      </c>
      <c r="F209" t="s">
        <v>383</v>
      </c>
      <c r="G209" t="s">
        <v>378</v>
      </c>
      <c r="H209">
        <v>5605</v>
      </c>
      <c r="I209">
        <v>2878</v>
      </c>
      <c r="L209" s="9">
        <v>0.51347011596788583</v>
      </c>
      <c r="M209">
        <v>36129</v>
      </c>
      <c r="N209" s="12">
        <v>56590</v>
      </c>
      <c r="O209" s="12">
        <v>3065</v>
      </c>
    </row>
    <row r="210" spans="1:15" x14ac:dyDescent="0.55000000000000004">
      <c r="A210" t="s">
        <v>466</v>
      </c>
      <c r="B210" t="s">
        <v>578</v>
      </c>
      <c r="C210" s="11">
        <v>44172</v>
      </c>
      <c r="D210" s="12">
        <v>106400.02</v>
      </c>
      <c r="E210" s="17">
        <f>SUM(Table1_2[[#This Row],[Salary]])/SUBTOTAL(109,Table1_2[Salary])</f>
        <v>5.6834368064949776E-3</v>
      </c>
      <c r="F210" t="s">
        <v>383</v>
      </c>
      <c r="G210" t="s">
        <v>380</v>
      </c>
      <c r="H210">
        <v>95247</v>
      </c>
      <c r="I210">
        <v>47349</v>
      </c>
      <c r="J210" t="s">
        <v>488</v>
      </c>
      <c r="K210" t="s">
        <v>347</v>
      </c>
      <c r="L210" s="9">
        <v>0.49711801946518003</v>
      </c>
      <c r="M210">
        <v>323587</v>
      </c>
      <c r="N210" s="12">
        <v>50125</v>
      </c>
      <c r="O210" s="12">
        <v>718</v>
      </c>
    </row>
    <row r="211" spans="1:15" x14ac:dyDescent="0.55000000000000004">
      <c r="A211" t="s">
        <v>466</v>
      </c>
      <c r="B211" t="s">
        <v>677</v>
      </c>
      <c r="C211" s="11">
        <v>43406</v>
      </c>
      <c r="D211" s="12">
        <v>91314.75</v>
      </c>
      <c r="E211" s="17">
        <f>SUM(Table1_2[[#This Row],[Salary]])/SUBTOTAL(109,Table1_2[Salary])</f>
        <v>4.8776458042572484E-3</v>
      </c>
      <c r="F211" t="s">
        <v>383</v>
      </c>
      <c r="G211" t="s">
        <v>378</v>
      </c>
      <c r="H211">
        <v>655024</v>
      </c>
      <c r="I211">
        <v>329550</v>
      </c>
      <c r="L211" s="9">
        <v>0.50311133637851435</v>
      </c>
      <c r="M211">
        <v>17858</v>
      </c>
      <c r="N211" s="12">
        <v>84963</v>
      </c>
      <c r="O211" s="12">
        <v>4050</v>
      </c>
    </row>
    <row r="212" spans="1:15" x14ac:dyDescent="0.55000000000000004">
      <c r="A212" t="s">
        <v>489</v>
      </c>
      <c r="B212" t="s">
        <v>676</v>
      </c>
      <c r="C212" s="11">
        <v>43234</v>
      </c>
      <c r="D212" s="12">
        <v>118976.16</v>
      </c>
      <c r="E212" s="17">
        <f>SUM(Table1_2[[#This Row],[Salary]])/SUBTOTAL(109,Table1_2[Salary])</f>
        <v>6.3552007493930503E-3</v>
      </c>
      <c r="F212" t="s">
        <v>383</v>
      </c>
      <c r="G212" t="s">
        <v>380</v>
      </c>
      <c r="H212">
        <v>10678</v>
      </c>
      <c r="I212">
        <v>5660</v>
      </c>
      <c r="J212" t="s">
        <v>504</v>
      </c>
      <c r="K212" t="s">
        <v>347</v>
      </c>
      <c r="L212" s="9">
        <v>0.53006180932758939</v>
      </c>
      <c r="M212">
        <v>42345</v>
      </c>
      <c r="N212" s="12">
        <v>45813</v>
      </c>
      <c r="O212" s="12">
        <v>3141</v>
      </c>
    </row>
    <row r="213" spans="1:15" x14ac:dyDescent="0.55000000000000004">
      <c r="A213" t="s">
        <v>477</v>
      </c>
      <c r="B213" t="s">
        <v>681</v>
      </c>
      <c r="C213" s="11">
        <v>43430</v>
      </c>
      <c r="E213" s="17">
        <f>SUM(Table1_2[[#This Row],[Salary]])/SUBTOTAL(109,Table1_2[Salary])</f>
        <v>0</v>
      </c>
      <c r="F213" t="s">
        <v>383</v>
      </c>
      <c r="G213" t="s">
        <v>380</v>
      </c>
      <c r="H213">
        <v>17252</v>
      </c>
      <c r="I213">
        <v>8259</v>
      </c>
      <c r="J213" t="s">
        <v>484</v>
      </c>
      <c r="K213" t="s">
        <v>347</v>
      </c>
      <c r="L213" s="9">
        <v>0.47872710410387204</v>
      </c>
      <c r="M213">
        <v>11612</v>
      </c>
      <c r="N213" s="12">
        <v>32714</v>
      </c>
      <c r="O213" s="12">
        <v>2373</v>
      </c>
    </row>
    <row r="214" spans="1:15" x14ac:dyDescent="0.55000000000000004">
      <c r="A214" t="s">
        <v>469</v>
      </c>
      <c r="B214" t="s">
        <v>674</v>
      </c>
      <c r="C214" s="11">
        <v>43956</v>
      </c>
      <c r="D214" s="12">
        <v>113747.56</v>
      </c>
      <c r="E214" s="17">
        <f>SUM(Table1_2[[#This Row],[Salary]])/SUBTOTAL(109,Table1_2[Salary])</f>
        <v>6.0759111619809458E-3</v>
      </c>
      <c r="F214" t="s">
        <v>383</v>
      </c>
      <c r="G214" t="s">
        <v>380</v>
      </c>
      <c r="H214">
        <v>52576</v>
      </c>
      <c r="I214">
        <v>27887</v>
      </c>
      <c r="L214" s="9">
        <v>0.53041311625076082</v>
      </c>
      <c r="M214">
        <v>209369</v>
      </c>
      <c r="N214" s="12">
        <v>102964</v>
      </c>
      <c r="O214" s="12">
        <v>1796</v>
      </c>
    </row>
    <row r="215" spans="1:15" x14ac:dyDescent="0.55000000000000004">
      <c r="A215" t="s">
        <v>469</v>
      </c>
      <c r="B215" t="s">
        <v>644</v>
      </c>
      <c r="C215" s="11">
        <v>43472</v>
      </c>
      <c r="D215" s="12">
        <v>114772.32</v>
      </c>
      <c r="E215" s="17">
        <f>SUM(Table1_2[[#This Row],[Salary]])/SUBTOTAL(109,Table1_2[Salary])</f>
        <v>6.130649485355545E-3</v>
      </c>
      <c r="F215" t="s">
        <v>383</v>
      </c>
      <c r="G215" t="s">
        <v>380</v>
      </c>
      <c r="H215">
        <v>2002</v>
      </c>
      <c r="I215">
        <v>1051</v>
      </c>
      <c r="L215" s="9">
        <v>0.52497502497502502</v>
      </c>
      <c r="M215">
        <v>15187</v>
      </c>
      <c r="N215" s="12">
        <v>51092</v>
      </c>
      <c r="O215" s="12">
        <v>2278</v>
      </c>
    </row>
    <row r="216" spans="1:15" x14ac:dyDescent="0.55000000000000004">
      <c r="A216" t="s">
        <v>469</v>
      </c>
      <c r="B216" t="s">
        <v>695</v>
      </c>
      <c r="C216" s="11">
        <v>44077</v>
      </c>
      <c r="D216" s="12">
        <v>75974.990000000005</v>
      </c>
      <c r="E216" s="17">
        <f>SUM(Table1_2[[#This Row],[Salary]])/SUBTOTAL(109,Table1_2[Salary])</f>
        <v>4.0582610279498808E-3</v>
      </c>
      <c r="F216" t="s">
        <v>403</v>
      </c>
      <c r="G216" t="s">
        <v>378</v>
      </c>
      <c r="H216">
        <v>107656</v>
      </c>
      <c r="I216">
        <v>53984</v>
      </c>
      <c r="J216" t="s">
        <v>471</v>
      </c>
      <c r="K216" t="s">
        <v>347</v>
      </c>
      <c r="L216" s="9">
        <v>0.50144905996878952</v>
      </c>
      <c r="M216">
        <v>156544</v>
      </c>
      <c r="N216" s="12">
        <v>38488</v>
      </c>
      <c r="O216" s="12">
        <v>1064</v>
      </c>
    </row>
    <row r="217" spans="1:15" x14ac:dyDescent="0.55000000000000004">
      <c r="A217" t="s">
        <v>477</v>
      </c>
      <c r="B217" t="s">
        <v>683</v>
      </c>
      <c r="C217" s="11">
        <v>43724</v>
      </c>
      <c r="D217" s="12">
        <v>36536.26</v>
      </c>
      <c r="E217" s="17">
        <f>SUM(Table1_2[[#This Row],[Salary]])/SUBTOTAL(109,Table1_2[Salary])</f>
        <v>1.9516117088668799E-3</v>
      </c>
      <c r="F217" t="s">
        <v>403</v>
      </c>
      <c r="G217" t="s">
        <v>380</v>
      </c>
      <c r="H217">
        <v>25044</v>
      </c>
      <c r="I217">
        <v>11790</v>
      </c>
      <c r="J217" t="s">
        <v>492</v>
      </c>
      <c r="K217" t="s">
        <v>347</v>
      </c>
      <c r="L217" s="9">
        <v>0.47077144226161954</v>
      </c>
      <c r="M217">
        <v>6410</v>
      </c>
      <c r="N217" s="12">
        <v>34536</v>
      </c>
      <c r="O217" s="12">
        <v>4215</v>
      </c>
    </row>
    <row r="218" spans="1:15" x14ac:dyDescent="0.55000000000000004">
      <c r="A218" t="s">
        <v>466</v>
      </c>
      <c r="B218" t="s">
        <v>697</v>
      </c>
      <c r="C218" s="11">
        <v>43665</v>
      </c>
      <c r="D218" s="12">
        <v>100731.95</v>
      </c>
      <c r="E218" s="17">
        <f>SUM(Table1_2[[#This Row],[Salary]])/SUBTOTAL(109,Table1_2[Salary])</f>
        <v>5.3806725996857121E-3</v>
      </c>
      <c r="F218" t="s">
        <v>403</v>
      </c>
      <c r="G218" t="s">
        <v>380</v>
      </c>
      <c r="H218">
        <v>10870</v>
      </c>
      <c r="I218">
        <v>5557</v>
      </c>
      <c r="J218" t="s">
        <v>530</v>
      </c>
      <c r="K218" t="s">
        <v>347</v>
      </c>
      <c r="L218" s="9">
        <v>0.51122355105795769</v>
      </c>
      <c r="M218">
        <v>85359</v>
      </c>
      <c r="N218" s="12">
        <v>55817</v>
      </c>
      <c r="O218" s="12">
        <v>1634</v>
      </c>
    </row>
    <row r="219" spans="1:15" x14ac:dyDescent="0.55000000000000004">
      <c r="A219" t="s">
        <v>469</v>
      </c>
      <c r="B219" t="s">
        <v>673</v>
      </c>
      <c r="C219" s="11">
        <v>43514</v>
      </c>
      <c r="D219" s="12">
        <v>96753.78</v>
      </c>
      <c r="E219" s="17">
        <f>SUM(Table1_2[[#This Row],[Salary]])/SUBTOTAL(109,Table1_2[Salary])</f>
        <v>5.1681756678195892E-3</v>
      </c>
      <c r="F219" t="s">
        <v>403</v>
      </c>
      <c r="G219" t="s">
        <v>378</v>
      </c>
      <c r="H219">
        <v>20364</v>
      </c>
      <c r="I219">
        <v>9929</v>
      </c>
      <c r="J219" t="s">
        <v>492</v>
      </c>
      <c r="K219" t="s">
        <v>347</v>
      </c>
      <c r="L219" s="9">
        <v>0.48757611471223727</v>
      </c>
      <c r="M219">
        <v>18264</v>
      </c>
      <c r="N219" s="12">
        <v>33070</v>
      </c>
      <c r="O219" s="12">
        <v>2520</v>
      </c>
    </row>
    <row r="220" spans="1:15" x14ac:dyDescent="0.55000000000000004">
      <c r="A220" t="s">
        <v>489</v>
      </c>
      <c r="B220" t="s">
        <v>693</v>
      </c>
      <c r="C220" s="11">
        <v>44203</v>
      </c>
      <c r="D220" s="12">
        <v>0</v>
      </c>
      <c r="E220" s="17">
        <f>SUM(Table1_2[[#This Row],[Salary]])/SUBTOTAL(109,Table1_2[Salary])</f>
        <v>0</v>
      </c>
      <c r="F220" t="s">
        <v>403</v>
      </c>
      <c r="G220" t="s">
        <v>380</v>
      </c>
      <c r="H220">
        <v>37227</v>
      </c>
      <c r="I220">
        <v>18138</v>
      </c>
      <c r="J220" t="s">
        <v>528</v>
      </c>
      <c r="K220" t="s">
        <v>347</v>
      </c>
      <c r="L220" s="9">
        <v>0.48722701265210733</v>
      </c>
      <c r="M220">
        <v>156678</v>
      </c>
      <c r="N220" s="12">
        <v>56239</v>
      </c>
      <c r="O220" s="12">
        <v>1291</v>
      </c>
    </row>
    <row r="221" spans="1:15" x14ac:dyDescent="0.55000000000000004">
      <c r="A221" t="s">
        <v>489</v>
      </c>
      <c r="B221" t="s">
        <v>696</v>
      </c>
      <c r="C221" s="11">
        <v>44454</v>
      </c>
      <c r="D221" s="12">
        <v>88034.67</v>
      </c>
      <c r="E221" s="17">
        <f>SUM(Table1_2[[#This Row],[Salary]])/SUBTOTAL(109,Table1_2[Salary])</f>
        <v>4.7024378729030236E-3</v>
      </c>
      <c r="F221" t="s">
        <v>403</v>
      </c>
      <c r="G221" t="s">
        <v>378</v>
      </c>
      <c r="H221">
        <v>17866</v>
      </c>
      <c r="I221">
        <v>8797</v>
      </c>
      <c r="J221" t="s">
        <v>632</v>
      </c>
      <c r="K221" t="s">
        <v>347</v>
      </c>
      <c r="L221" s="9">
        <v>0.49238777566327102</v>
      </c>
      <c r="M221">
        <v>88588</v>
      </c>
      <c r="N221" s="12">
        <v>51223</v>
      </c>
      <c r="O221" s="12">
        <v>1885</v>
      </c>
    </row>
    <row r="222" spans="1:15" x14ac:dyDescent="0.55000000000000004">
      <c r="A222" t="s">
        <v>469</v>
      </c>
      <c r="B222" t="s">
        <v>691</v>
      </c>
      <c r="C222" s="11">
        <v>44207</v>
      </c>
      <c r="D222" s="12">
        <v>68887.839999999997</v>
      </c>
      <c r="E222" s="17">
        <f>SUM(Table1_2[[#This Row],[Salary]])/SUBTOTAL(109,Table1_2[Salary])</f>
        <v>3.679695599455122E-3</v>
      </c>
      <c r="F222" t="s">
        <v>403</v>
      </c>
      <c r="G222" t="s">
        <v>380</v>
      </c>
      <c r="H222">
        <v>11206</v>
      </c>
      <c r="I222">
        <v>5534</v>
      </c>
      <c r="J222" t="s">
        <v>528</v>
      </c>
      <c r="K222" t="s">
        <v>347</v>
      </c>
      <c r="L222" s="9">
        <v>0.49384258432982331</v>
      </c>
      <c r="M222">
        <v>28663</v>
      </c>
      <c r="N222" s="12">
        <v>39251</v>
      </c>
      <c r="O222" s="12">
        <v>1797</v>
      </c>
    </row>
    <row r="223" spans="1:15" x14ac:dyDescent="0.55000000000000004">
      <c r="A223" t="s">
        <v>477</v>
      </c>
      <c r="B223" t="s">
        <v>686</v>
      </c>
      <c r="C223" s="11">
        <v>43808</v>
      </c>
      <c r="E223" s="17">
        <f>SUM(Table1_2[[#This Row],[Salary]])/SUBTOTAL(109,Table1_2[Salary])</f>
        <v>0</v>
      </c>
      <c r="F223" t="s">
        <v>403</v>
      </c>
      <c r="G223" t="s">
        <v>380</v>
      </c>
      <c r="H223">
        <v>4979</v>
      </c>
      <c r="I223">
        <v>2589</v>
      </c>
      <c r="J223" t="s">
        <v>481</v>
      </c>
      <c r="K223" t="s">
        <v>347</v>
      </c>
      <c r="L223" s="9">
        <v>0.5199839325165696</v>
      </c>
      <c r="M223">
        <v>1548</v>
      </c>
      <c r="N223" s="12">
        <v>81544</v>
      </c>
      <c r="O223" s="12">
        <v>6321</v>
      </c>
    </row>
    <row r="224" spans="1:15" x14ac:dyDescent="0.55000000000000004">
      <c r="A224" t="s">
        <v>466</v>
      </c>
      <c r="B224" t="s">
        <v>687</v>
      </c>
      <c r="C224" s="11">
        <v>44393</v>
      </c>
      <c r="D224" s="12">
        <v>95677.9</v>
      </c>
      <c r="E224" s="17">
        <f>SUM(Table1_2[[#This Row],[Salary]])/SUBTOTAL(109,Table1_2[Salary])</f>
        <v>5.1107067313346912E-3</v>
      </c>
      <c r="F224" t="s">
        <v>403</v>
      </c>
      <c r="G224" t="s">
        <v>380</v>
      </c>
      <c r="H224">
        <v>7868</v>
      </c>
      <c r="I224">
        <v>3877</v>
      </c>
      <c r="J224" t="s">
        <v>557</v>
      </c>
      <c r="K224" t="s">
        <v>347</v>
      </c>
      <c r="L224" s="9">
        <v>0.49275546517539398</v>
      </c>
      <c r="M224">
        <v>13150</v>
      </c>
      <c r="N224" s="12">
        <v>38103</v>
      </c>
      <c r="O224" s="12">
        <v>3272</v>
      </c>
    </row>
    <row r="225" spans="1:15" x14ac:dyDescent="0.55000000000000004">
      <c r="A225" t="s">
        <v>489</v>
      </c>
      <c r="B225" t="s">
        <v>510</v>
      </c>
      <c r="C225" s="11">
        <v>43696</v>
      </c>
      <c r="D225" s="12">
        <v>37362.300000000003</v>
      </c>
      <c r="E225" s="17">
        <f>SUM(Table1_2[[#This Row],[Salary]])/SUBTOTAL(109,Table1_2[Salary])</f>
        <v>1.9957352545169381E-3</v>
      </c>
      <c r="F225" t="s">
        <v>403</v>
      </c>
      <c r="G225" t="s">
        <v>380</v>
      </c>
      <c r="H225">
        <v>41153</v>
      </c>
      <c r="I225">
        <v>19593</v>
      </c>
      <c r="J225" t="s">
        <v>523</v>
      </c>
      <c r="K225" t="s">
        <v>347</v>
      </c>
      <c r="L225" s="9">
        <v>0.47610137778533762</v>
      </c>
      <c r="M225">
        <v>62264</v>
      </c>
      <c r="N225" s="12">
        <v>35155</v>
      </c>
      <c r="O225" s="12">
        <v>1837</v>
      </c>
    </row>
    <row r="226" spans="1:15" x14ac:dyDescent="0.55000000000000004">
      <c r="A226" t="s">
        <v>466</v>
      </c>
      <c r="B226" t="s">
        <v>690</v>
      </c>
      <c r="C226" s="11">
        <v>43501</v>
      </c>
      <c r="D226" s="12">
        <v>67905.8</v>
      </c>
      <c r="E226" s="17">
        <f>SUM(Table1_2[[#This Row],[Salary]])/SUBTOTAL(109,Table1_2[Salary])</f>
        <v>3.6272391968957024E-3</v>
      </c>
      <c r="F226" t="s">
        <v>403</v>
      </c>
      <c r="G226" t="s">
        <v>378</v>
      </c>
      <c r="H226">
        <v>425753</v>
      </c>
      <c r="I226">
        <v>211881</v>
      </c>
      <c r="J226" t="s">
        <v>488</v>
      </c>
      <c r="K226" t="s">
        <v>347</v>
      </c>
      <c r="L226" s="9">
        <v>0.49766178981710052</v>
      </c>
      <c r="M226">
        <v>33830</v>
      </c>
      <c r="N226" s="12">
        <v>37170</v>
      </c>
      <c r="O226" s="12">
        <v>1702</v>
      </c>
    </row>
    <row r="227" spans="1:15" x14ac:dyDescent="0.55000000000000004">
      <c r="A227" t="s">
        <v>477</v>
      </c>
      <c r="B227" t="s">
        <v>688</v>
      </c>
      <c r="C227" s="11">
        <v>43325</v>
      </c>
      <c r="D227" s="12">
        <v>106665.67</v>
      </c>
      <c r="E227" s="17">
        <f>SUM(Table1_2[[#This Row],[Salary]])/SUBTOTAL(109,Table1_2[Salary])</f>
        <v>5.6976267003281313E-3</v>
      </c>
      <c r="F227" t="s">
        <v>403</v>
      </c>
      <c r="G227" t="s">
        <v>380</v>
      </c>
      <c r="H227">
        <v>70691</v>
      </c>
      <c r="I227">
        <v>34831</v>
      </c>
      <c r="J227" t="s">
        <v>519</v>
      </c>
      <c r="K227" t="s">
        <v>347</v>
      </c>
      <c r="L227" s="9">
        <v>0.49272184577951933</v>
      </c>
      <c r="M227">
        <v>16781</v>
      </c>
      <c r="N227" s="12">
        <v>35325</v>
      </c>
      <c r="O227" s="12">
        <v>2421</v>
      </c>
    </row>
    <row r="228" spans="1:15" x14ac:dyDescent="0.55000000000000004">
      <c r="A228" t="s">
        <v>489</v>
      </c>
      <c r="B228" t="s">
        <v>694</v>
      </c>
      <c r="C228" s="11">
        <v>44251</v>
      </c>
      <c r="D228" s="12">
        <v>78443.78</v>
      </c>
      <c r="E228" s="17">
        <f>SUM(Table1_2[[#This Row],[Salary]])/SUBTOTAL(109,Table1_2[Salary])</f>
        <v>4.1901332959579764E-3</v>
      </c>
      <c r="F228" t="s">
        <v>403</v>
      </c>
      <c r="G228" t="s">
        <v>380</v>
      </c>
      <c r="H228">
        <v>44767</v>
      </c>
      <c r="I228">
        <v>22143</v>
      </c>
      <c r="J228" t="s">
        <v>591</v>
      </c>
      <c r="K228" t="s">
        <v>347</v>
      </c>
      <c r="L228" s="9">
        <v>0.49462773918288022</v>
      </c>
      <c r="M228">
        <v>169724</v>
      </c>
      <c r="N228" s="12">
        <v>43444</v>
      </c>
      <c r="O228" s="12">
        <v>1068</v>
      </c>
    </row>
    <row r="229" spans="1:15" x14ac:dyDescent="0.55000000000000004">
      <c r="A229" t="s">
        <v>477</v>
      </c>
      <c r="B229" t="s">
        <v>689</v>
      </c>
      <c r="C229" s="11">
        <v>43458</v>
      </c>
      <c r="D229" s="12">
        <v>100371.31</v>
      </c>
      <c r="E229" s="17">
        <f>SUM(Table1_2[[#This Row],[Salary]])/SUBTOTAL(109,Table1_2[Salary])</f>
        <v>5.3614087438152496E-3</v>
      </c>
      <c r="F229" t="s">
        <v>403</v>
      </c>
      <c r="G229" t="s">
        <v>378</v>
      </c>
      <c r="H229">
        <v>92737</v>
      </c>
      <c r="I229">
        <v>44419</v>
      </c>
      <c r="J229" t="s">
        <v>484</v>
      </c>
      <c r="K229" t="s">
        <v>347</v>
      </c>
      <c r="L229" s="9">
        <v>0.47897818562170441</v>
      </c>
      <c r="M229">
        <v>11003</v>
      </c>
      <c r="N229" s="12">
        <v>35450</v>
      </c>
      <c r="O229" s="12">
        <v>2018</v>
      </c>
    </row>
    <row r="230" spans="1:15" x14ac:dyDescent="0.55000000000000004">
      <c r="A230" t="s">
        <v>466</v>
      </c>
      <c r="B230" t="s">
        <v>684</v>
      </c>
      <c r="C230" s="11">
        <v>43346</v>
      </c>
      <c r="D230" s="12">
        <v>96135.75</v>
      </c>
      <c r="E230" s="17">
        <f>SUM(Table1_2[[#This Row],[Salary]])/SUBTOTAL(109,Table1_2[Salary])</f>
        <v>5.1351631322061738E-3</v>
      </c>
      <c r="F230" t="s">
        <v>403</v>
      </c>
      <c r="G230" t="s">
        <v>378</v>
      </c>
      <c r="H230">
        <v>435850</v>
      </c>
      <c r="I230">
        <v>218483</v>
      </c>
      <c r="J230" t="s">
        <v>468</v>
      </c>
      <c r="K230" t="s">
        <v>347</v>
      </c>
      <c r="L230" s="9">
        <v>0.5012802569691408</v>
      </c>
      <c r="M230">
        <v>480863</v>
      </c>
      <c r="N230" s="12">
        <v>93623</v>
      </c>
      <c r="O230" s="12">
        <v>1412</v>
      </c>
    </row>
    <row r="231" spans="1:15" x14ac:dyDescent="0.55000000000000004">
      <c r="A231" t="s">
        <v>489</v>
      </c>
      <c r="B231" t="s">
        <v>692</v>
      </c>
      <c r="C231" s="11">
        <v>44193</v>
      </c>
      <c r="D231" s="12">
        <v>35936.31</v>
      </c>
      <c r="E231" s="17">
        <f>SUM(Table1_2[[#This Row],[Salary]])/SUBTOTAL(109,Table1_2[Salary])</f>
        <v>1.9195649300029597E-3</v>
      </c>
      <c r="F231" t="s">
        <v>403</v>
      </c>
      <c r="G231" t="s">
        <v>378</v>
      </c>
      <c r="H231">
        <v>87544</v>
      </c>
      <c r="I231">
        <v>43827</v>
      </c>
      <c r="J231" t="s">
        <v>473</v>
      </c>
      <c r="K231" t="s">
        <v>347</v>
      </c>
      <c r="L231" s="9">
        <v>0.50062825550580281</v>
      </c>
      <c r="M231">
        <v>14196</v>
      </c>
      <c r="N231" s="12">
        <v>47681</v>
      </c>
      <c r="O231" s="12">
        <v>4294</v>
      </c>
    </row>
    <row r="232" spans="1:15" x14ac:dyDescent="0.55000000000000004">
      <c r="A232" t="s">
        <v>469</v>
      </c>
      <c r="B232" t="s">
        <v>685</v>
      </c>
      <c r="C232" s="11">
        <v>43444</v>
      </c>
      <c r="D232" s="12">
        <v>31241.24</v>
      </c>
      <c r="E232" s="17">
        <f>SUM(Table1_2[[#This Row],[Salary]])/SUBTOTAL(109,Table1_2[Salary])</f>
        <v>1.6687742473783667E-3</v>
      </c>
      <c r="F232" t="s">
        <v>403</v>
      </c>
      <c r="G232" t="s">
        <v>378</v>
      </c>
      <c r="H232">
        <v>17597</v>
      </c>
      <c r="I232">
        <v>8737</v>
      </c>
      <c r="J232" t="s">
        <v>511</v>
      </c>
      <c r="K232" t="s">
        <v>347</v>
      </c>
      <c r="L232" s="9">
        <v>0.49650508609422062</v>
      </c>
      <c r="M232">
        <v>10846</v>
      </c>
      <c r="N232" s="12">
        <v>32630</v>
      </c>
      <c r="O232" s="12">
        <v>2526</v>
      </c>
    </row>
    <row r="233" spans="1:15" x14ac:dyDescent="0.55000000000000004">
      <c r="A233" t="s">
        <v>469</v>
      </c>
      <c r="B233" t="s">
        <v>698</v>
      </c>
      <c r="C233" s="11">
        <v>44358</v>
      </c>
      <c r="D233" s="12">
        <v>28329.77</v>
      </c>
      <c r="E233" s="17">
        <f>SUM(Table1_2[[#This Row],[Salary]])/SUBTOTAL(109,Table1_2[Salary])</f>
        <v>1.5132558954174748E-3</v>
      </c>
      <c r="F233" t="s">
        <v>446</v>
      </c>
      <c r="G233" t="s">
        <v>378</v>
      </c>
      <c r="H233">
        <v>3581</v>
      </c>
      <c r="I233">
        <v>1866</v>
      </c>
      <c r="L233" s="9">
        <v>0.5210834962301033</v>
      </c>
      <c r="M233">
        <v>5809</v>
      </c>
      <c r="N233" s="12">
        <v>36652</v>
      </c>
      <c r="O233" s="12">
        <v>4979</v>
      </c>
    </row>
    <row r="234" spans="1:15" x14ac:dyDescent="0.55000000000000004">
      <c r="A234" t="s">
        <v>466</v>
      </c>
      <c r="B234" t="s">
        <v>702</v>
      </c>
      <c r="C234" s="11">
        <v>43346</v>
      </c>
      <c r="D234" s="12">
        <v>102129.37</v>
      </c>
      <c r="E234" s="17">
        <f>SUM(Table1_2[[#This Row],[Salary]])/SUBTOTAL(109,Table1_2[Salary])</f>
        <v>5.45531683623879E-3</v>
      </c>
      <c r="F234" t="s">
        <v>420</v>
      </c>
      <c r="G234" t="s">
        <v>380</v>
      </c>
      <c r="H234">
        <v>1868149</v>
      </c>
      <c r="I234">
        <v>939004</v>
      </c>
      <c r="J234" t="s">
        <v>468</v>
      </c>
      <c r="K234" t="s">
        <v>347</v>
      </c>
      <c r="L234" s="9">
        <v>0.50263870815443523</v>
      </c>
      <c r="M234">
        <v>276381</v>
      </c>
      <c r="N234" s="12">
        <v>63985</v>
      </c>
      <c r="O234" s="12">
        <v>1293</v>
      </c>
    </row>
    <row r="235" spans="1:15" x14ac:dyDescent="0.55000000000000004">
      <c r="A235" t="s">
        <v>466</v>
      </c>
      <c r="B235" t="s">
        <v>541</v>
      </c>
      <c r="C235" s="11">
        <v>43808</v>
      </c>
      <c r="D235" s="12">
        <v>67957.899999999994</v>
      </c>
      <c r="E235" s="17">
        <f>SUM(Table1_2[[#This Row],[Salary]])/SUBTOTAL(109,Table1_2[Salary])</f>
        <v>3.630022157440431E-3</v>
      </c>
      <c r="F235" t="s">
        <v>420</v>
      </c>
      <c r="G235" t="s">
        <v>378</v>
      </c>
      <c r="H235">
        <v>99705</v>
      </c>
      <c r="I235">
        <v>53477</v>
      </c>
      <c r="J235" t="s">
        <v>481</v>
      </c>
      <c r="K235" t="s">
        <v>347</v>
      </c>
      <c r="L235" s="9">
        <v>0.53635223910536078</v>
      </c>
      <c r="M235">
        <v>3365</v>
      </c>
      <c r="N235" s="12">
        <v>54173</v>
      </c>
      <c r="O235" s="12">
        <v>1651</v>
      </c>
    </row>
    <row r="236" spans="1:15" x14ac:dyDescent="0.55000000000000004">
      <c r="A236" t="s">
        <v>477</v>
      </c>
      <c r="B236" t="s">
        <v>699</v>
      </c>
      <c r="C236" s="11">
        <v>43920</v>
      </c>
      <c r="D236" s="12">
        <v>89960.6</v>
      </c>
      <c r="E236" s="17">
        <f>SUM(Table1_2[[#This Row],[Salary]])/SUBTOTAL(109,Table1_2[Salary])</f>
        <v>4.8053128671815297E-3</v>
      </c>
      <c r="F236" t="s">
        <v>420</v>
      </c>
      <c r="G236" t="s">
        <v>380</v>
      </c>
      <c r="H236">
        <v>2094769</v>
      </c>
      <c r="I236">
        <v>1042053</v>
      </c>
      <c r="J236" t="s">
        <v>468</v>
      </c>
      <c r="K236" t="s">
        <v>347</v>
      </c>
      <c r="L236" s="9">
        <v>0.49745485063030814</v>
      </c>
      <c r="M236">
        <v>35185</v>
      </c>
      <c r="N236" s="12">
        <v>71077</v>
      </c>
      <c r="O236" s="12">
        <v>2019</v>
      </c>
    </row>
    <row r="237" spans="1:15" x14ac:dyDescent="0.55000000000000004">
      <c r="A237" t="s">
        <v>466</v>
      </c>
      <c r="B237" t="s">
        <v>700</v>
      </c>
      <c r="C237" s="11">
        <v>43857</v>
      </c>
      <c r="D237" s="12">
        <v>91929.69</v>
      </c>
      <c r="E237" s="17">
        <f>SUM(Table1_2[[#This Row],[Salary]])/SUBTOTAL(109,Table1_2[Salary])</f>
        <v>4.9104932852049588E-3</v>
      </c>
      <c r="F237" t="s">
        <v>420</v>
      </c>
      <c r="G237" t="s">
        <v>380</v>
      </c>
      <c r="H237">
        <v>32645</v>
      </c>
      <c r="I237">
        <v>21818</v>
      </c>
      <c r="J237" t="s">
        <v>515</v>
      </c>
      <c r="K237" t="s">
        <v>347</v>
      </c>
      <c r="L237" s="9">
        <v>0.66834124674529027</v>
      </c>
      <c r="M237">
        <v>48212</v>
      </c>
      <c r="N237" s="12">
        <v>35578</v>
      </c>
      <c r="O237" s="12">
        <v>2034</v>
      </c>
    </row>
    <row r="238" spans="1:15" x14ac:dyDescent="0.55000000000000004">
      <c r="A238" t="s">
        <v>489</v>
      </c>
      <c r="B238" t="s">
        <v>703</v>
      </c>
      <c r="C238" s="11">
        <v>43809</v>
      </c>
      <c r="D238" s="12">
        <v>114465.93</v>
      </c>
      <c r="E238" s="17">
        <f>SUM(Table1_2[[#This Row],[Salary]])/SUBTOTAL(109,Table1_2[Salary])</f>
        <v>6.1142834338910618E-3</v>
      </c>
      <c r="F238" t="s">
        <v>420</v>
      </c>
      <c r="G238" t="s">
        <v>380</v>
      </c>
      <c r="H238">
        <v>2560</v>
      </c>
      <c r="I238">
        <v>1387</v>
      </c>
      <c r="J238" t="s">
        <v>481</v>
      </c>
      <c r="K238" t="s">
        <v>347</v>
      </c>
      <c r="L238" s="9">
        <v>0.54179687499999996</v>
      </c>
      <c r="M238">
        <v>72964</v>
      </c>
      <c r="N238" s="12">
        <v>71068</v>
      </c>
      <c r="O238" s="12">
        <v>1964</v>
      </c>
    </row>
    <row r="239" spans="1:15" x14ac:dyDescent="0.55000000000000004">
      <c r="A239" t="s">
        <v>466</v>
      </c>
      <c r="B239" t="s">
        <v>704</v>
      </c>
      <c r="C239" s="11">
        <v>43570</v>
      </c>
      <c r="D239" s="12">
        <v>95017.1</v>
      </c>
      <c r="E239" s="17">
        <f>SUM(Table1_2[[#This Row],[Salary]])/SUBTOTAL(109,Table1_2[Salary])</f>
        <v>5.075409604118627E-3</v>
      </c>
      <c r="F239" t="s">
        <v>420</v>
      </c>
      <c r="G239" t="s">
        <v>378</v>
      </c>
      <c r="H239">
        <v>9197</v>
      </c>
      <c r="I239">
        <v>4547</v>
      </c>
      <c r="J239" t="s">
        <v>492</v>
      </c>
      <c r="K239" t="s">
        <v>347</v>
      </c>
      <c r="L239" s="9">
        <v>0.49440034793954551</v>
      </c>
      <c r="M239">
        <v>5992</v>
      </c>
      <c r="N239" s="12">
        <v>27647</v>
      </c>
      <c r="O239" s="12">
        <v>2257</v>
      </c>
    </row>
    <row r="240" spans="1:15" x14ac:dyDescent="0.55000000000000004">
      <c r="A240" t="s">
        <v>469</v>
      </c>
      <c r="B240" t="s">
        <v>701</v>
      </c>
      <c r="C240" s="11">
        <v>43500</v>
      </c>
      <c r="D240" s="12">
        <v>99965.97</v>
      </c>
      <c r="E240" s="17">
        <f>SUM(Table1_2[[#This Row],[Salary]])/SUBTOTAL(109,Table1_2[Salary])</f>
        <v>5.3397572039457584E-3</v>
      </c>
      <c r="F240" t="s">
        <v>420</v>
      </c>
      <c r="G240" t="s">
        <v>380</v>
      </c>
      <c r="H240">
        <v>269278</v>
      </c>
      <c r="I240">
        <v>133714</v>
      </c>
      <c r="J240" t="s">
        <v>488</v>
      </c>
      <c r="K240" t="s">
        <v>347</v>
      </c>
      <c r="L240" s="9">
        <v>0.49656488833101853</v>
      </c>
      <c r="M240">
        <v>1131378</v>
      </c>
      <c r="N240" s="12">
        <v>96310</v>
      </c>
      <c r="O240" s="12">
        <v>783</v>
      </c>
    </row>
    <row r="241" spans="1:15" x14ac:dyDescent="0.55000000000000004">
      <c r="A241" t="s">
        <v>477</v>
      </c>
      <c r="B241" t="s">
        <v>681</v>
      </c>
      <c r="C241" s="11">
        <v>44249</v>
      </c>
      <c r="D241" s="12">
        <v>76303.820000000007</v>
      </c>
      <c r="E241" s="17">
        <f>SUM(Table1_2[[#This Row],[Salary]])/SUBTOTAL(109,Table1_2[Salary])</f>
        <v>4.075825728831326E-3</v>
      </c>
      <c r="F241" t="s">
        <v>420</v>
      </c>
      <c r="G241" t="s">
        <v>378</v>
      </c>
      <c r="H241">
        <v>21835</v>
      </c>
      <c r="I241">
        <v>10804</v>
      </c>
      <c r="J241" t="s">
        <v>565</v>
      </c>
      <c r="K241" t="s">
        <v>347</v>
      </c>
      <c r="L241" s="9">
        <v>0.49480192351728874</v>
      </c>
      <c r="M241">
        <v>5418</v>
      </c>
      <c r="N241" s="12">
        <v>28993</v>
      </c>
      <c r="O241" s="12">
        <v>2970</v>
      </c>
    </row>
    <row r="242" spans="1:15" x14ac:dyDescent="0.55000000000000004">
      <c r="A242" t="s">
        <v>489</v>
      </c>
      <c r="B242" t="s">
        <v>709</v>
      </c>
      <c r="C242" s="11">
        <v>43763</v>
      </c>
      <c r="D242" s="12">
        <v>31816.57</v>
      </c>
      <c r="E242" s="17">
        <f>SUM(Table1_2[[#This Row],[Salary]])/SUBTOTAL(109,Table1_2[Salary])</f>
        <v>1.6995059304915911E-3</v>
      </c>
      <c r="F242" t="s">
        <v>405</v>
      </c>
      <c r="G242" t="s">
        <v>380</v>
      </c>
      <c r="H242">
        <v>27788</v>
      </c>
      <c r="I242">
        <v>15418</v>
      </c>
      <c r="J242" t="s">
        <v>515</v>
      </c>
      <c r="K242" t="s">
        <v>347</v>
      </c>
      <c r="L242" s="9">
        <v>0.55484381747516909</v>
      </c>
      <c r="M242">
        <v>720881</v>
      </c>
      <c r="N242" s="12">
        <v>80185</v>
      </c>
      <c r="O242" s="12">
        <v>827</v>
      </c>
    </row>
    <row r="243" spans="1:15" x14ac:dyDescent="0.55000000000000004">
      <c r="A243" t="s">
        <v>466</v>
      </c>
      <c r="B243" t="s">
        <v>705</v>
      </c>
      <c r="C243" s="11">
        <v>43493</v>
      </c>
      <c r="D243" s="12">
        <v>28305.08</v>
      </c>
      <c r="E243" s="17">
        <f>SUM(Table1_2[[#This Row],[Salary]])/SUBTOTAL(109,Table1_2[Salary])</f>
        <v>1.5119370605643201E-3</v>
      </c>
      <c r="F243" t="s">
        <v>405</v>
      </c>
      <c r="G243" t="s">
        <v>378</v>
      </c>
      <c r="H243">
        <v>263885</v>
      </c>
      <c r="I243">
        <v>133152</v>
      </c>
      <c r="J243" t="s">
        <v>473</v>
      </c>
      <c r="K243" t="s">
        <v>347</v>
      </c>
      <c r="L243" s="9">
        <v>0.50458343596642474</v>
      </c>
      <c r="M243">
        <v>61868</v>
      </c>
      <c r="N243" s="12">
        <v>42980</v>
      </c>
      <c r="O243" s="12">
        <v>1757</v>
      </c>
    </row>
    <row r="244" spans="1:15" x14ac:dyDescent="0.55000000000000004">
      <c r="A244" t="s">
        <v>469</v>
      </c>
      <c r="B244" t="s">
        <v>708</v>
      </c>
      <c r="C244" s="11">
        <v>43474</v>
      </c>
      <c r="D244" s="12">
        <v>31172.77</v>
      </c>
      <c r="E244" s="17">
        <f>SUM(Table1_2[[#This Row],[Salary]])/SUBTOTAL(109,Table1_2[Salary])</f>
        <v>1.6651168710156488E-3</v>
      </c>
      <c r="F244" t="s">
        <v>405</v>
      </c>
      <c r="G244" t="s">
        <v>380</v>
      </c>
      <c r="H244">
        <v>10742</v>
      </c>
      <c r="I244">
        <v>5125</v>
      </c>
      <c r="J244" t="s">
        <v>484</v>
      </c>
      <c r="K244" t="s">
        <v>347</v>
      </c>
      <c r="L244" s="9">
        <v>0.47709923664122139</v>
      </c>
      <c r="M244">
        <v>66086</v>
      </c>
      <c r="N244" s="12">
        <v>49570</v>
      </c>
      <c r="O244" s="12">
        <v>1409</v>
      </c>
    </row>
    <row r="245" spans="1:15" x14ac:dyDescent="0.55000000000000004">
      <c r="A245" t="s">
        <v>477</v>
      </c>
      <c r="B245" t="s">
        <v>707</v>
      </c>
      <c r="C245" s="11">
        <v>43908</v>
      </c>
      <c r="D245" s="12">
        <v>66865.490000000005</v>
      </c>
      <c r="E245" s="17">
        <f>SUM(Table1_2[[#This Row],[Salary]])/SUBTOTAL(109,Table1_2[Salary])</f>
        <v>3.5716702586176385E-3</v>
      </c>
      <c r="F245" t="s">
        <v>405</v>
      </c>
      <c r="G245" t="s">
        <v>378</v>
      </c>
      <c r="H245">
        <v>17695</v>
      </c>
      <c r="I245">
        <v>8678</v>
      </c>
      <c r="J245" t="s">
        <v>530</v>
      </c>
      <c r="K245" t="s">
        <v>347</v>
      </c>
      <c r="L245" s="9">
        <v>0.49042102288782141</v>
      </c>
      <c r="M245">
        <v>285473</v>
      </c>
      <c r="N245" s="12">
        <v>46140</v>
      </c>
      <c r="O245" s="12">
        <v>890</v>
      </c>
    </row>
    <row r="246" spans="1:15" x14ac:dyDescent="0.55000000000000004">
      <c r="A246" t="s">
        <v>477</v>
      </c>
      <c r="B246" t="s">
        <v>706</v>
      </c>
      <c r="C246" s="11">
        <v>44421</v>
      </c>
      <c r="D246" s="12">
        <v>100424.23</v>
      </c>
      <c r="E246" s="17">
        <f>SUM(Table1_2[[#This Row],[Salary]])/SUBTOTAL(109,Table1_2[Salary])</f>
        <v>5.3642355052745021E-3</v>
      </c>
      <c r="F246" t="s">
        <v>405</v>
      </c>
      <c r="G246" t="s">
        <v>378</v>
      </c>
      <c r="H246">
        <v>15702</v>
      </c>
      <c r="I246">
        <v>7865</v>
      </c>
      <c r="J246" t="s">
        <v>519</v>
      </c>
      <c r="K246" t="s">
        <v>347</v>
      </c>
      <c r="L246" s="9">
        <v>0.50089160616481976</v>
      </c>
      <c r="M246">
        <v>51160</v>
      </c>
      <c r="N246" s="12">
        <v>53631</v>
      </c>
      <c r="O246" s="12">
        <v>1815</v>
      </c>
    </row>
    <row r="247" spans="1:15" x14ac:dyDescent="0.55000000000000004">
      <c r="A247" t="s">
        <v>477</v>
      </c>
      <c r="B247" t="s">
        <v>712</v>
      </c>
      <c r="C247" s="11">
        <v>43272</v>
      </c>
      <c r="D247" s="12">
        <v>114425.19</v>
      </c>
      <c r="E247" s="17">
        <f>SUM(Table1_2[[#This Row],[Salary]])/SUBTOTAL(109,Table1_2[Salary])</f>
        <v>6.1121072762597324E-3</v>
      </c>
      <c r="F247" t="s">
        <v>388</v>
      </c>
      <c r="G247" t="s">
        <v>378</v>
      </c>
      <c r="H247">
        <v>13395</v>
      </c>
      <c r="I247">
        <v>6382</v>
      </c>
      <c r="J247" t="s">
        <v>504</v>
      </c>
      <c r="K247" t="s">
        <v>347</v>
      </c>
      <c r="L247" s="9">
        <v>0.47644643523702873</v>
      </c>
      <c r="M247">
        <v>31728</v>
      </c>
      <c r="N247" s="12">
        <v>41627</v>
      </c>
      <c r="O247" s="12">
        <v>2025</v>
      </c>
    </row>
    <row r="248" spans="1:15" x14ac:dyDescent="0.55000000000000004">
      <c r="A248" t="s">
        <v>469</v>
      </c>
      <c r="B248" t="s">
        <v>711</v>
      </c>
      <c r="C248" s="11">
        <v>43291</v>
      </c>
      <c r="D248" s="12">
        <v>37902.35</v>
      </c>
      <c r="E248" s="17">
        <f>SUM(Table1_2[[#This Row],[Salary]])/SUBTOTAL(109,Table1_2[Salary])</f>
        <v>2.0245824299906607E-3</v>
      </c>
      <c r="F248" t="s">
        <v>388</v>
      </c>
      <c r="G248" t="s">
        <v>380</v>
      </c>
      <c r="H248">
        <v>50884</v>
      </c>
      <c r="I248">
        <v>25174</v>
      </c>
      <c r="J248" t="s">
        <v>484</v>
      </c>
      <c r="K248" t="s">
        <v>347</v>
      </c>
      <c r="L248" s="9">
        <v>0.49473311846552942</v>
      </c>
      <c r="M248">
        <v>11367</v>
      </c>
      <c r="N248" s="12">
        <v>38056</v>
      </c>
      <c r="O248" s="12">
        <v>3883</v>
      </c>
    </row>
    <row r="249" spans="1:15" x14ac:dyDescent="0.55000000000000004">
      <c r="A249" t="s">
        <v>466</v>
      </c>
      <c r="B249" t="s">
        <v>710</v>
      </c>
      <c r="C249" s="11">
        <v>43332</v>
      </c>
      <c r="D249" s="12">
        <v>52963.65</v>
      </c>
      <c r="E249" s="17">
        <f>SUM(Table1_2[[#This Row],[Salary]])/SUBTOTAL(109,Table1_2[Salary])</f>
        <v>2.8290930567148177E-3</v>
      </c>
      <c r="F249" t="s">
        <v>388</v>
      </c>
      <c r="G249" t="s">
        <v>380</v>
      </c>
      <c r="H249">
        <v>13938</v>
      </c>
      <c r="I249">
        <v>6863</v>
      </c>
      <c r="J249" t="s">
        <v>484</v>
      </c>
      <c r="K249" t="s">
        <v>347</v>
      </c>
      <c r="L249" s="9">
        <v>0.49239489166307937</v>
      </c>
      <c r="M249">
        <v>29358</v>
      </c>
      <c r="N249" s="12">
        <v>36444</v>
      </c>
      <c r="O249" s="12">
        <v>1673</v>
      </c>
    </row>
    <row r="250" spans="1:15" x14ac:dyDescent="0.55000000000000004">
      <c r="A250" t="s">
        <v>489</v>
      </c>
      <c r="B250" t="s">
        <v>714</v>
      </c>
      <c r="C250" s="11">
        <v>44365</v>
      </c>
      <c r="D250" s="12">
        <v>86233.83</v>
      </c>
      <c r="E250" s="17">
        <f>SUM(Table1_2[[#This Row],[Salary]])/SUBTOTAL(109,Table1_2[Salary])</f>
        <v>4.6062446547193393E-3</v>
      </c>
      <c r="F250" t="s">
        <v>388</v>
      </c>
      <c r="G250" t="s">
        <v>380</v>
      </c>
      <c r="H250">
        <v>390463</v>
      </c>
      <c r="I250">
        <v>187292</v>
      </c>
      <c r="J250" t="s">
        <v>530</v>
      </c>
      <c r="K250" t="s">
        <v>347</v>
      </c>
      <c r="L250" s="9">
        <v>0.47966644726901142</v>
      </c>
      <c r="M250">
        <v>6653</v>
      </c>
      <c r="N250" s="12">
        <v>35833</v>
      </c>
      <c r="O250" s="12">
        <v>3076</v>
      </c>
    </row>
    <row r="251" spans="1:15" x14ac:dyDescent="0.55000000000000004">
      <c r="A251" t="s">
        <v>466</v>
      </c>
      <c r="B251" t="s">
        <v>716</v>
      </c>
      <c r="C251" s="11">
        <v>43846</v>
      </c>
      <c r="D251" s="12">
        <v>112645.99</v>
      </c>
      <c r="E251" s="17">
        <f>SUM(Table1_2[[#This Row],[Salary]])/SUBTOTAL(109,Table1_2[Salary])</f>
        <v>6.0170699748934749E-3</v>
      </c>
      <c r="F251" t="s">
        <v>388</v>
      </c>
      <c r="G251" t="s">
        <v>378</v>
      </c>
      <c r="H251">
        <v>1474</v>
      </c>
      <c r="I251">
        <v>731</v>
      </c>
      <c r="J251" t="s">
        <v>471</v>
      </c>
      <c r="K251" t="s">
        <v>347</v>
      </c>
      <c r="L251" s="9">
        <v>0.49592944369063774</v>
      </c>
      <c r="M251">
        <v>4680</v>
      </c>
      <c r="N251" s="12">
        <v>38229</v>
      </c>
      <c r="O251" s="12">
        <v>1809</v>
      </c>
    </row>
    <row r="252" spans="1:15" x14ac:dyDescent="0.55000000000000004">
      <c r="A252" t="s">
        <v>469</v>
      </c>
      <c r="B252" t="s">
        <v>482</v>
      </c>
      <c r="C252" s="11">
        <v>43787</v>
      </c>
      <c r="D252" s="12">
        <v>119022.49</v>
      </c>
      <c r="E252" s="17">
        <f>SUM(Table1_2[[#This Row],[Salary]])/SUBTOTAL(109,Table1_2[Salary])</f>
        <v>6.3576755010636317E-3</v>
      </c>
      <c r="F252" t="s">
        <v>388</v>
      </c>
      <c r="G252" t="s">
        <v>378</v>
      </c>
      <c r="H252">
        <v>27345</v>
      </c>
      <c r="I252">
        <v>14996</v>
      </c>
      <c r="J252" t="s">
        <v>530</v>
      </c>
      <c r="K252" t="s">
        <v>347</v>
      </c>
      <c r="L252" s="9">
        <v>0.54840007313951367</v>
      </c>
      <c r="M252">
        <v>13591</v>
      </c>
      <c r="N252" s="12">
        <v>34044</v>
      </c>
      <c r="O252" s="12">
        <v>3141</v>
      </c>
    </row>
    <row r="253" spans="1:15" x14ac:dyDescent="0.55000000000000004">
      <c r="A253" t="s">
        <v>489</v>
      </c>
      <c r="B253" t="s">
        <v>713</v>
      </c>
      <c r="C253" s="11">
        <v>43465</v>
      </c>
      <c r="D253" s="12">
        <v>69163.39</v>
      </c>
      <c r="E253" s="17">
        <f>SUM(Table1_2[[#This Row],[Salary]])/SUBTOTAL(109,Table1_2[Salary])</f>
        <v>3.6944143092075233E-3</v>
      </c>
      <c r="F253" t="s">
        <v>388</v>
      </c>
      <c r="G253" t="s">
        <v>378</v>
      </c>
      <c r="H253">
        <v>33586</v>
      </c>
      <c r="I253">
        <v>16421</v>
      </c>
      <c r="J253" t="s">
        <v>484</v>
      </c>
      <c r="K253" t="s">
        <v>347</v>
      </c>
      <c r="L253" s="9">
        <v>0.48892395641040909</v>
      </c>
      <c r="M253">
        <v>72671</v>
      </c>
      <c r="N253" s="12">
        <v>43125</v>
      </c>
      <c r="O253" s="12">
        <v>1602</v>
      </c>
    </row>
    <row r="254" spans="1:15" x14ac:dyDescent="0.55000000000000004">
      <c r="A254" t="s">
        <v>469</v>
      </c>
      <c r="B254" t="s">
        <v>715</v>
      </c>
      <c r="C254" s="11">
        <v>44011</v>
      </c>
      <c r="D254" s="12">
        <v>59258.19</v>
      </c>
      <c r="E254" s="17">
        <f>SUM(Table1_2[[#This Row],[Salary]])/SUBTOTAL(109,Table1_2[Salary])</f>
        <v>3.1653206280625947E-3</v>
      </c>
      <c r="F254" t="s">
        <v>388</v>
      </c>
      <c r="G254" t="s">
        <v>380</v>
      </c>
      <c r="H254">
        <v>37407</v>
      </c>
      <c r="I254">
        <v>20049</v>
      </c>
      <c r="J254" t="s">
        <v>471</v>
      </c>
      <c r="K254" t="s">
        <v>347</v>
      </c>
      <c r="L254" s="9">
        <v>0.53596920362499001</v>
      </c>
      <c r="M254">
        <v>41195</v>
      </c>
      <c r="N254" s="12">
        <v>39751</v>
      </c>
      <c r="O254" s="12">
        <v>1776</v>
      </c>
    </row>
    <row r="255" spans="1:15" x14ac:dyDescent="0.55000000000000004">
      <c r="A255" t="s">
        <v>489</v>
      </c>
      <c r="B255" t="s">
        <v>718</v>
      </c>
      <c r="C255" s="11">
        <v>43823</v>
      </c>
      <c r="D255" s="12">
        <v>65569.36</v>
      </c>
      <c r="E255" s="17">
        <f>SUM(Table1_2[[#This Row],[Salary]])/SUBTOTAL(109,Table1_2[Salary])</f>
        <v>3.5024365033232093E-3</v>
      </c>
      <c r="F255" t="s">
        <v>441</v>
      </c>
      <c r="G255" t="s">
        <v>380</v>
      </c>
      <c r="H255">
        <v>310032</v>
      </c>
      <c r="I255">
        <v>155795</v>
      </c>
      <c r="L255" s="9">
        <v>0.50251264385611805</v>
      </c>
      <c r="M255">
        <v>4627</v>
      </c>
      <c r="N255" s="12">
        <v>36791</v>
      </c>
      <c r="O255" s="12">
        <v>5397</v>
      </c>
    </row>
    <row r="256" spans="1:15" x14ac:dyDescent="0.55000000000000004">
      <c r="A256" t="s">
        <v>477</v>
      </c>
      <c r="B256" t="s">
        <v>719</v>
      </c>
      <c r="C256" s="11">
        <v>43497</v>
      </c>
      <c r="D256" s="12">
        <v>104903.79</v>
      </c>
      <c r="E256" s="17">
        <f>SUM(Table1_2[[#This Row],[Salary]])/SUBTOTAL(109,Table1_2[Salary])</f>
        <v>5.6035145597418097E-3</v>
      </c>
      <c r="F256" t="s">
        <v>441</v>
      </c>
      <c r="G256" t="s">
        <v>378</v>
      </c>
      <c r="H256">
        <v>17055</v>
      </c>
      <c r="I256">
        <v>8302</v>
      </c>
      <c r="J256" t="s">
        <v>530</v>
      </c>
      <c r="K256" t="s">
        <v>347</v>
      </c>
      <c r="L256" s="9">
        <v>0.48677807094693637</v>
      </c>
      <c r="M256">
        <v>10037</v>
      </c>
      <c r="N256" s="12">
        <v>36579</v>
      </c>
      <c r="O256" s="12">
        <v>3298</v>
      </c>
    </row>
    <row r="257" spans="1:15" x14ac:dyDescent="0.55000000000000004">
      <c r="A257" t="s">
        <v>489</v>
      </c>
      <c r="B257" t="s">
        <v>717</v>
      </c>
      <c r="C257" s="11">
        <v>43164</v>
      </c>
      <c r="D257" s="12">
        <v>84742.86</v>
      </c>
      <c r="E257" s="17">
        <f>SUM(Table1_2[[#This Row],[Salary]])/SUBTOTAL(109,Table1_2[Salary])</f>
        <v>4.5266033748081157E-3</v>
      </c>
      <c r="F257" t="s">
        <v>441</v>
      </c>
      <c r="G257" t="s">
        <v>380</v>
      </c>
      <c r="H257">
        <v>30214</v>
      </c>
      <c r="I257">
        <v>15148</v>
      </c>
      <c r="L257" s="9">
        <v>0.50135698682729857</v>
      </c>
      <c r="M257">
        <v>3495</v>
      </c>
      <c r="N257" s="12">
        <v>35000</v>
      </c>
      <c r="O257" s="12">
        <v>5776</v>
      </c>
    </row>
    <row r="258" spans="1:15" x14ac:dyDescent="0.55000000000000004">
      <c r="A258" t="s">
        <v>469</v>
      </c>
      <c r="B258" t="s">
        <v>720</v>
      </c>
      <c r="C258" s="11">
        <v>43250</v>
      </c>
      <c r="D258" s="12">
        <v>74279.009999999995</v>
      </c>
      <c r="E258" s="17">
        <f>SUM(Table1_2[[#This Row],[Salary]])/SUBTOTAL(109,Table1_2[Salary])</f>
        <v>3.9676689852502708E-3</v>
      </c>
      <c r="F258" t="s">
        <v>386</v>
      </c>
      <c r="G258" t="s">
        <v>380</v>
      </c>
      <c r="H258">
        <v>34079</v>
      </c>
      <c r="I258">
        <v>16258</v>
      </c>
      <c r="J258" t="s">
        <v>504</v>
      </c>
      <c r="K258" t="s">
        <v>347</v>
      </c>
      <c r="L258" s="9">
        <v>0.47706798908418674</v>
      </c>
      <c r="M258">
        <v>88612</v>
      </c>
      <c r="N258" s="12">
        <v>41703</v>
      </c>
      <c r="O258" s="12">
        <v>925</v>
      </c>
    </row>
    <row r="259" spans="1:15" x14ac:dyDescent="0.55000000000000004">
      <c r="A259" t="s">
        <v>477</v>
      </c>
      <c r="B259" t="s">
        <v>524</v>
      </c>
      <c r="C259" s="11">
        <v>43468</v>
      </c>
      <c r="D259" s="12">
        <v>80360.41</v>
      </c>
      <c r="E259" s="17">
        <f>SUM(Table1_2[[#This Row],[Salary]])/SUBTOTAL(109,Table1_2[Salary])</f>
        <v>4.2925115237668855E-3</v>
      </c>
      <c r="F259" t="s">
        <v>386</v>
      </c>
      <c r="G259" t="s">
        <v>378</v>
      </c>
      <c r="H259">
        <v>276517</v>
      </c>
      <c r="I259">
        <v>140953</v>
      </c>
      <c r="J259" t="s">
        <v>468</v>
      </c>
      <c r="K259" t="s">
        <v>347</v>
      </c>
      <c r="L259" s="9">
        <v>0.50974442800985109</v>
      </c>
      <c r="M259">
        <v>428049</v>
      </c>
      <c r="N259" s="12">
        <v>53274</v>
      </c>
      <c r="O259" s="12">
        <v>946</v>
      </c>
    </row>
    <row r="260" spans="1:15" x14ac:dyDescent="0.55000000000000004">
      <c r="A260" t="s">
        <v>469</v>
      </c>
      <c r="B260" t="s">
        <v>721</v>
      </c>
      <c r="C260" s="11">
        <v>43180</v>
      </c>
      <c r="D260" s="12">
        <v>70755.5</v>
      </c>
      <c r="E260" s="17">
        <f>SUM(Table1_2[[#This Row],[Salary]])/SUBTOTAL(109,Table1_2[Salary])</f>
        <v>3.7794580580149833E-3</v>
      </c>
      <c r="F260" t="s">
        <v>442</v>
      </c>
      <c r="G260" t="s">
        <v>378</v>
      </c>
      <c r="H260">
        <v>78660</v>
      </c>
      <c r="I260">
        <v>38736</v>
      </c>
      <c r="J260" t="s">
        <v>565</v>
      </c>
      <c r="K260" t="s">
        <v>347</v>
      </c>
      <c r="L260" s="9">
        <v>0.49244851258581235</v>
      </c>
      <c r="M260">
        <v>144421</v>
      </c>
      <c r="N260" s="12">
        <v>43524</v>
      </c>
      <c r="O260" s="12">
        <v>1412</v>
      </c>
    </row>
    <row r="261" spans="1:15" x14ac:dyDescent="0.55000000000000004">
      <c r="A261" t="s">
        <v>489</v>
      </c>
      <c r="B261" t="s">
        <v>618</v>
      </c>
      <c r="C261" s="11">
        <v>44221</v>
      </c>
      <c r="D261" s="12">
        <v>89690.38</v>
      </c>
      <c r="E261" s="17">
        <f>SUM(Table1_2[[#This Row],[Salary]])/SUBTOTAL(109,Table1_2[Salary])</f>
        <v>4.7908788633735317E-3</v>
      </c>
      <c r="F261" t="s">
        <v>432</v>
      </c>
      <c r="G261" t="s">
        <v>378</v>
      </c>
      <c r="H261">
        <v>27635</v>
      </c>
      <c r="I261">
        <v>13535</v>
      </c>
      <c r="J261" t="s">
        <v>528</v>
      </c>
      <c r="K261" t="s">
        <v>347</v>
      </c>
      <c r="L261" s="9">
        <v>0.48977745612447982</v>
      </c>
      <c r="M261">
        <v>4216</v>
      </c>
      <c r="N261" s="12">
        <v>36899</v>
      </c>
      <c r="O261" s="12">
        <v>6334</v>
      </c>
    </row>
    <row r="262" spans="1:15" x14ac:dyDescent="0.55000000000000004">
      <c r="A262" t="s">
        <v>469</v>
      </c>
      <c r="B262" t="s">
        <v>723</v>
      </c>
      <c r="C262" s="11">
        <v>43500</v>
      </c>
      <c r="D262" s="12">
        <v>49625.64</v>
      </c>
      <c r="E262" s="17">
        <f>SUM(Table1_2[[#This Row],[Salary]])/SUBTOTAL(109,Table1_2[Salary])</f>
        <v>2.6507907509967519E-3</v>
      </c>
      <c r="F262" t="s">
        <v>410</v>
      </c>
      <c r="G262" t="s">
        <v>378</v>
      </c>
      <c r="H262">
        <v>178942</v>
      </c>
      <c r="I262">
        <v>87851</v>
      </c>
      <c r="J262" t="s">
        <v>488</v>
      </c>
      <c r="K262" t="s">
        <v>347</v>
      </c>
      <c r="L262" s="9">
        <v>0.49094678722714624</v>
      </c>
      <c r="M262">
        <v>185139</v>
      </c>
      <c r="N262" s="12">
        <v>67256</v>
      </c>
      <c r="O262" s="12">
        <v>1534</v>
      </c>
    </row>
    <row r="263" spans="1:15" x14ac:dyDescent="0.55000000000000004">
      <c r="A263" t="s">
        <v>489</v>
      </c>
      <c r="B263" t="s">
        <v>561</v>
      </c>
      <c r="C263" s="11">
        <v>43277</v>
      </c>
      <c r="D263" s="12">
        <v>84598.88</v>
      </c>
      <c r="E263" s="17">
        <f>SUM(Table1_2[[#This Row],[Salary]])/SUBTOTAL(109,Table1_2[Salary])</f>
        <v>4.5189125752067702E-3</v>
      </c>
      <c r="F263" t="s">
        <v>410</v>
      </c>
      <c r="G263" t="s">
        <v>378</v>
      </c>
      <c r="H263">
        <v>135034</v>
      </c>
      <c r="I263">
        <v>67533</v>
      </c>
      <c r="J263" t="s">
        <v>515</v>
      </c>
      <c r="K263" t="s">
        <v>347</v>
      </c>
      <c r="L263" s="9">
        <v>0.50011848867692577</v>
      </c>
      <c r="M263">
        <v>17146</v>
      </c>
      <c r="N263" s="12">
        <v>39349</v>
      </c>
      <c r="O263" s="12">
        <v>4204</v>
      </c>
    </row>
    <row r="264" spans="1:15" x14ac:dyDescent="0.55000000000000004">
      <c r="A264" t="s">
        <v>489</v>
      </c>
      <c r="B264" t="s">
        <v>659</v>
      </c>
      <c r="C264" s="11">
        <v>43521</v>
      </c>
      <c r="D264" s="12">
        <v>44403.77</v>
      </c>
      <c r="E264" s="17">
        <f>SUM(Table1_2[[#This Row],[Salary]])/SUBTOTAL(109,Table1_2[Salary])</f>
        <v>2.3718606515782375E-3</v>
      </c>
      <c r="F264" t="s">
        <v>410</v>
      </c>
      <c r="G264" t="s">
        <v>378</v>
      </c>
      <c r="H264">
        <v>22217</v>
      </c>
      <c r="I264">
        <v>10639</v>
      </c>
      <c r="J264" t="s">
        <v>479</v>
      </c>
      <c r="K264" t="s">
        <v>347</v>
      </c>
      <c r="L264" s="9">
        <v>0.47886753387045955</v>
      </c>
      <c r="M264">
        <v>307788</v>
      </c>
      <c r="N264" s="12">
        <v>43809</v>
      </c>
      <c r="O264" s="12">
        <v>999</v>
      </c>
    </row>
    <row r="265" spans="1:15" x14ac:dyDescent="0.55000000000000004">
      <c r="A265" t="s">
        <v>466</v>
      </c>
      <c r="B265" t="s">
        <v>722</v>
      </c>
      <c r="C265" s="11">
        <v>44305</v>
      </c>
      <c r="D265" s="12">
        <v>114177.23</v>
      </c>
      <c r="E265" s="17">
        <f>SUM(Table1_2[[#This Row],[Salary]])/SUBTOTAL(109,Table1_2[Salary])</f>
        <v>6.0988623070338012E-3</v>
      </c>
      <c r="F265" t="s">
        <v>410</v>
      </c>
      <c r="G265" t="s">
        <v>380</v>
      </c>
      <c r="H265">
        <v>113833</v>
      </c>
      <c r="I265">
        <v>55920</v>
      </c>
      <c r="J265" t="s">
        <v>530</v>
      </c>
      <c r="K265" t="s">
        <v>347</v>
      </c>
      <c r="L265" s="9">
        <v>0.4912459480115608</v>
      </c>
      <c r="M265">
        <v>20601</v>
      </c>
      <c r="N265" s="12">
        <v>32105</v>
      </c>
      <c r="O265" s="12">
        <v>2438</v>
      </c>
    </row>
    <row r="266" spans="1:15" x14ac:dyDescent="0.55000000000000004">
      <c r="A266" t="s">
        <v>469</v>
      </c>
      <c r="B266" t="s">
        <v>724</v>
      </c>
      <c r="C266" s="11">
        <v>44166</v>
      </c>
      <c r="D266" s="12">
        <v>0</v>
      </c>
      <c r="E266" s="17">
        <f>SUM(Table1_2[[#This Row],[Salary]])/SUBTOTAL(109,Table1_2[Salary])</f>
        <v>0</v>
      </c>
      <c r="F266" t="s">
        <v>431</v>
      </c>
      <c r="G266" t="s">
        <v>378</v>
      </c>
      <c r="H266">
        <v>215996</v>
      </c>
      <c r="I266">
        <v>105693</v>
      </c>
      <c r="J266" t="s">
        <v>471</v>
      </c>
      <c r="K266" t="s">
        <v>347</v>
      </c>
      <c r="L266" s="9">
        <v>0.48932850608344597</v>
      </c>
      <c r="M266">
        <v>26735</v>
      </c>
      <c r="N266" s="12">
        <v>40140</v>
      </c>
      <c r="O266" s="12">
        <v>2637</v>
      </c>
    </row>
    <row r="267" spans="1:15" x14ac:dyDescent="0.55000000000000004">
      <c r="A267" t="s">
        <v>469</v>
      </c>
      <c r="B267" t="s">
        <v>728</v>
      </c>
      <c r="C267" s="11">
        <v>43133</v>
      </c>
      <c r="D267" s="12">
        <v>80695.740000000005</v>
      </c>
      <c r="E267" s="17">
        <f>SUM(Table1_2[[#This Row],[Salary]])/SUBTOTAL(109,Table1_2[Salary])</f>
        <v>4.3104234270195541E-3</v>
      </c>
      <c r="F267" t="s">
        <v>424</v>
      </c>
      <c r="G267" t="s">
        <v>380</v>
      </c>
      <c r="H267">
        <v>18966</v>
      </c>
      <c r="I267">
        <v>9608</v>
      </c>
      <c r="J267" t="s">
        <v>468</v>
      </c>
      <c r="K267" t="s">
        <v>347</v>
      </c>
      <c r="L267" s="9">
        <v>0.50659074132658444</v>
      </c>
      <c r="M267">
        <v>266102</v>
      </c>
      <c r="N267" s="12">
        <v>73948</v>
      </c>
      <c r="O267" s="12">
        <v>1220</v>
      </c>
    </row>
    <row r="268" spans="1:15" x14ac:dyDescent="0.55000000000000004">
      <c r="A268" t="s">
        <v>469</v>
      </c>
      <c r="B268" t="s">
        <v>727</v>
      </c>
      <c r="C268" s="11">
        <v>44119</v>
      </c>
      <c r="D268" s="12">
        <v>49915.14</v>
      </c>
      <c r="E268" s="17">
        <f>SUM(Table1_2[[#This Row],[Salary]])/SUBTOTAL(109,Table1_2[Salary])</f>
        <v>2.6662546104535482E-3</v>
      </c>
      <c r="F268" t="s">
        <v>424</v>
      </c>
      <c r="G268" t="s">
        <v>378</v>
      </c>
      <c r="H268">
        <v>47073</v>
      </c>
      <c r="I268">
        <v>22566</v>
      </c>
      <c r="J268" t="s">
        <v>471</v>
      </c>
      <c r="K268" t="s">
        <v>347</v>
      </c>
      <c r="L268" s="9">
        <v>0.47938308584538908</v>
      </c>
      <c r="M268">
        <v>269267</v>
      </c>
      <c r="N268" s="12">
        <v>49477</v>
      </c>
      <c r="O268" s="12">
        <v>1077</v>
      </c>
    </row>
    <row r="269" spans="1:15" x14ac:dyDescent="0.55000000000000004">
      <c r="A269" t="s">
        <v>477</v>
      </c>
      <c r="B269" t="s">
        <v>725</v>
      </c>
      <c r="C269" s="11">
        <v>44193</v>
      </c>
      <c r="D269" s="12">
        <v>53184.02</v>
      </c>
      <c r="E269" s="17">
        <f>SUM(Table1_2[[#This Row],[Salary]])/SUBTOTAL(109,Table1_2[Salary])</f>
        <v>2.8408642854142793E-3</v>
      </c>
      <c r="F269" t="s">
        <v>424</v>
      </c>
      <c r="G269" t="s">
        <v>378</v>
      </c>
      <c r="H269">
        <v>17789</v>
      </c>
      <c r="I269">
        <v>8931</v>
      </c>
      <c r="J269" t="s">
        <v>473</v>
      </c>
      <c r="K269" t="s">
        <v>347</v>
      </c>
      <c r="L269" s="9">
        <v>0.50205182978244978</v>
      </c>
      <c r="M269">
        <v>181699</v>
      </c>
      <c r="N269" s="12">
        <v>93257</v>
      </c>
      <c r="O269" s="12">
        <v>2610</v>
      </c>
    </row>
    <row r="270" spans="1:15" x14ac:dyDescent="0.55000000000000004">
      <c r="A270" t="s">
        <v>489</v>
      </c>
      <c r="B270" t="s">
        <v>726</v>
      </c>
      <c r="C270" s="11">
        <v>43931</v>
      </c>
      <c r="D270" s="12">
        <v>99683.67</v>
      </c>
      <c r="E270" s="17">
        <f>SUM(Table1_2[[#This Row],[Salary]])/SUBTOTAL(109,Table1_2[Salary])</f>
        <v>5.3246779378847784E-3</v>
      </c>
      <c r="F270" t="s">
        <v>424</v>
      </c>
      <c r="G270" t="s">
        <v>380</v>
      </c>
      <c r="H270">
        <v>9617</v>
      </c>
      <c r="I270">
        <v>5137</v>
      </c>
      <c r="J270" t="s">
        <v>471</v>
      </c>
      <c r="K270" t="s">
        <v>347</v>
      </c>
      <c r="L270" s="9">
        <v>0.53415826141208278</v>
      </c>
      <c r="M270">
        <v>4807</v>
      </c>
      <c r="N270" s="12">
        <v>62670</v>
      </c>
      <c r="O270" s="12">
        <v>8682</v>
      </c>
    </row>
    <row r="271" spans="1:15" x14ac:dyDescent="0.55000000000000004">
      <c r="A271" t="s">
        <v>729</v>
      </c>
      <c r="D271" s="12">
        <f>SUM(D2:D270)</f>
        <v>18721070.300000004</v>
      </c>
      <c r="H271">
        <f>SUBTOTAL(109,Table1_2[TotalPop])</f>
        <v>56899440</v>
      </c>
      <c r="I271">
        <f>SUBTOTAL(109,Table1_2[MenPop])</f>
        <v>28227270</v>
      </c>
      <c r="L271" s="9">
        <f>SUBTOTAL(109,Table1_2[Ratio])</f>
        <v>134.85759823963642</v>
      </c>
      <c r="M271">
        <f>SUBTOTAL(109,Table1_2[Citizen])</f>
        <v>37444682</v>
      </c>
      <c r="N271" s="12">
        <f>SUBTOTAL(109,Table1_2[Income])</f>
        <v>12393824</v>
      </c>
      <c r="O271" s="12">
        <f>SUBTOTAL(109,Table1_2[Tax])</f>
        <v>749076</v>
      </c>
    </row>
    <row r="272" spans="1:15" x14ac:dyDescent="0.55000000000000004">
      <c r="A272" s="13" t="s">
        <v>730</v>
      </c>
      <c r="D272" s="14">
        <f>MAX(D2:D270)</f>
        <v>119022.49</v>
      </c>
      <c r="E272" s="14"/>
      <c r="F272" s="13"/>
      <c r="G272" s="13"/>
      <c r="H272" s="14">
        <f>MAX(H2:H270)</f>
        <v>10038388</v>
      </c>
      <c r="I272" s="13">
        <f>MAX(I2:I270)</f>
        <v>4945351</v>
      </c>
      <c r="J272" s="13"/>
      <c r="K272" s="13"/>
      <c r="L272" s="15">
        <f>MAX(L2:L270)</f>
        <v>0.6863443596268024</v>
      </c>
      <c r="M272" s="16">
        <f>MAX(M2:M270)</f>
        <v>6046749</v>
      </c>
      <c r="N272" s="14">
        <f>MAX(N2:N270)</f>
        <v>102964</v>
      </c>
      <c r="O272" s="14">
        <f>MAX(O2:O270)</f>
        <v>18270</v>
      </c>
    </row>
    <row r="273" spans="1:15" x14ac:dyDescent="0.55000000000000004">
      <c r="A273" s="13" t="s">
        <v>731</v>
      </c>
      <c r="D273" s="14">
        <f>MIN(D2:D270)</f>
        <v>0</v>
      </c>
      <c r="E273" s="14"/>
      <c r="F273" s="13"/>
      <c r="G273" s="13"/>
      <c r="H273" s="13">
        <f>MIN(H2:H270)</f>
        <v>643</v>
      </c>
      <c r="I273" s="13">
        <f>MIN(I2:I270)</f>
        <v>367</v>
      </c>
      <c r="J273" s="13"/>
      <c r="K273" s="13"/>
      <c r="L273" s="15">
        <f>MIN(L2:L270)</f>
        <v>0.44262049321640057</v>
      </c>
      <c r="M273" s="16">
        <f>MIN(M2:M270)</f>
        <v>483</v>
      </c>
      <c r="N273" s="14">
        <f>MIN(N2:N270)</f>
        <v>19501</v>
      </c>
      <c r="O273" s="14">
        <f>MIN(O2:O270)</f>
        <v>270</v>
      </c>
    </row>
    <row r="274" spans="1:15" x14ac:dyDescent="0.55000000000000004">
      <c r="A274" s="13" t="s">
        <v>732</v>
      </c>
      <c r="D274" s="14">
        <f>D272-D273</f>
        <v>119022.49</v>
      </c>
      <c r="E274" s="14"/>
      <c r="F274" s="13"/>
      <c r="G274" s="13"/>
      <c r="H274" s="14">
        <f>H272-H273</f>
        <v>10037745</v>
      </c>
      <c r="I274" s="13">
        <f>I272-I273</f>
        <v>4944984</v>
      </c>
      <c r="J274" s="13"/>
      <c r="K274" s="13"/>
      <c r="L274" s="15">
        <f>L272-L273</f>
        <v>0.24372386641040183</v>
      </c>
      <c r="M274" s="16">
        <f>M272-M273</f>
        <v>6046266</v>
      </c>
      <c r="N274" s="14">
        <f>N272-N273</f>
        <v>83463</v>
      </c>
      <c r="O274" s="14">
        <f>O272-O273</f>
        <v>18000</v>
      </c>
    </row>
    <row r="278" spans="1:15" x14ac:dyDescent="0.55000000000000004">
      <c r="H278">
        <f>MEDIAN(H2:H270)</f>
        <v>30300.5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BB7A-8E46-488B-A46F-9A47BBF3D3A3}">
  <dimension ref="A2:N995"/>
  <sheetViews>
    <sheetView workbookViewId="0">
      <pane xSplit="2" ySplit="2" topLeftCell="C195" activePane="bottomRight" state="frozen"/>
      <selection pane="topRight" activeCell="C1" sqref="C1"/>
      <selection pane="bottomLeft" activeCell="A3" sqref="A3"/>
      <selection pane="bottomRight" activeCell="P265" sqref="P265"/>
    </sheetView>
  </sheetViews>
  <sheetFormatPr defaultRowHeight="14.4" x14ac:dyDescent="0.55000000000000004"/>
  <cols>
    <col min="1" max="1" width="0" hidden="1" customWidth="1"/>
    <col min="2" max="2" width="8.47265625" style="2" customWidth="1"/>
    <col min="3" max="3" width="11.5234375" style="6" bestFit="1" customWidth="1"/>
    <col min="4" max="4" width="13.734375" style="2" bestFit="1" customWidth="1"/>
    <col min="5" max="5" width="15.89453125" style="2" bestFit="1" customWidth="1"/>
    <col min="6" max="6" width="8.578125" customWidth="1"/>
    <col min="7" max="7" width="9.7890625" customWidth="1"/>
    <col min="8" max="8" width="9.41796875" customWidth="1"/>
    <col min="9" max="9" width="14.7890625" bestFit="1" customWidth="1"/>
    <col min="10" max="10" width="14.7890625" customWidth="1"/>
    <col min="11" max="11" width="6.7890625" bestFit="1" customWidth="1"/>
    <col min="12" max="14" width="11.68359375" bestFit="1" customWidth="1"/>
  </cols>
  <sheetData>
    <row r="2" spans="1:14" s="3" customFormat="1" x14ac:dyDescent="0.55000000000000004">
      <c r="A2" s="4"/>
      <c r="B2" s="1" t="s">
        <v>1</v>
      </c>
      <c r="C2" s="5" t="s">
        <v>237</v>
      </c>
      <c r="D2" s="8" t="s">
        <v>346</v>
      </c>
      <c r="E2" s="3" t="s">
        <v>375</v>
      </c>
      <c r="F2" s="3" t="s">
        <v>376</v>
      </c>
      <c r="G2" s="3" t="s">
        <v>348</v>
      </c>
      <c r="H2" s="3" t="s">
        <v>450</v>
      </c>
      <c r="I2" s="3" t="s">
        <v>347</v>
      </c>
      <c r="J2" s="3" t="s">
        <v>461</v>
      </c>
      <c r="K2" s="3" t="s">
        <v>458</v>
      </c>
      <c r="L2" s="3" t="s">
        <v>373</v>
      </c>
      <c r="M2" s="3" t="s">
        <v>374</v>
      </c>
      <c r="N2" s="3" t="s">
        <v>454</v>
      </c>
    </row>
    <row r="3" spans="1:14" x14ac:dyDescent="0.55000000000000004">
      <c r="B3" s="2" t="s">
        <v>2</v>
      </c>
      <c r="C3" s="6">
        <v>43152</v>
      </c>
      <c r="D3" s="7">
        <v>88360.79</v>
      </c>
      <c r="E3" t="s">
        <v>377</v>
      </c>
      <c r="F3" t="s">
        <v>378</v>
      </c>
      <c r="G3">
        <v>195121</v>
      </c>
      <c r="H3">
        <v>95314</v>
      </c>
      <c r="I3" t="s">
        <v>349</v>
      </c>
      <c r="K3" s="9">
        <f>H3/G3</f>
        <v>0.48848663137232795</v>
      </c>
      <c r="L3">
        <v>40725</v>
      </c>
      <c r="M3">
        <v>51281</v>
      </c>
      <c r="N3">
        <v>2391</v>
      </c>
    </row>
    <row r="4" spans="1:14" x14ac:dyDescent="0.55000000000000004">
      <c r="B4" s="2" t="s">
        <v>3</v>
      </c>
      <c r="C4" s="6">
        <v>43164</v>
      </c>
      <c r="D4" s="7">
        <v>85879.23</v>
      </c>
      <c r="E4" t="s">
        <v>379</v>
      </c>
      <c r="F4" t="s">
        <v>380</v>
      </c>
      <c r="G4">
        <v>26932</v>
      </c>
      <c r="H4">
        <v>14497</v>
      </c>
      <c r="I4" t="s">
        <v>349</v>
      </c>
      <c r="K4" s="9">
        <f t="shared" ref="K4:K67" si="0">H4/G4</f>
        <v>0.53828159809891574</v>
      </c>
      <c r="L4">
        <v>147695</v>
      </c>
      <c r="M4">
        <v>50254</v>
      </c>
      <c r="N4">
        <v>1263</v>
      </c>
    </row>
    <row r="5" spans="1:14" x14ac:dyDescent="0.55000000000000004">
      <c r="B5" s="2" t="s">
        <v>4</v>
      </c>
      <c r="C5" s="6">
        <v>43206</v>
      </c>
      <c r="D5" s="7">
        <v>93128.34</v>
      </c>
      <c r="E5" t="s">
        <v>381</v>
      </c>
      <c r="F5" t="s">
        <v>378</v>
      </c>
      <c r="G5">
        <v>22604</v>
      </c>
      <c r="H5">
        <v>12073</v>
      </c>
      <c r="I5" t="s">
        <v>349</v>
      </c>
      <c r="K5" s="9">
        <f t="shared" si="0"/>
        <v>0.53410900725535304</v>
      </c>
      <c r="L5">
        <v>20714</v>
      </c>
      <c r="M5">
        <v>32964</v>
      </c>
      <c r="N5">
        <v>2973</v>
      </c>
    </row>
    <row r="6" spans="1:14" x14ac:dyDescent="0.55000000000000004">
      <c r="B6" s="2" t="s">
        <v>5</v>
      </c>
      <c r="C6" s="6">
        <v>43217</v>
      </c>
      <c r="D6" s="7">
        <v>57002.02</v>
      </c>
      <c r="E6" t="s">
        <v>382</v>
      </c>
      <c r="F6" t="s">
        <v>378</v>
      </c>
      <c r="G6">
        <v>57710</v>
      </c>
      <c r="H6">
        <v>28512</v>
      </c>
      <c r="I6" t="s">
        <v>349</v>
      </c>
      <c r="K6" s="9">
        <f t="shared" si="0"/>
        <v>0.49405648934326807</v>
      </c>
      <c r="L6">
        <v>17495</v>
      </c>
      <c r="M6">
        <v>38678</v>
      </c>
      <c r="N6">
        <v>3995</v>
      </c>
    </row>
    <row r="7" spans="1:14" x14ac:dyDescent="0.55000000000000004">
      <c r="B7" s="2" t="s">
        <v>6</v>
      </c>
      <c r="C7" s="6">
        <v>43234</v>
      </c>
      <c r="D7" s="7">
        <v>118976.16</v>
      </c>
      <c r="E7" t="s">
        <v>383</v>
      </c>
      <c r="F7" t="s">
        <v>380</v>
      </c>
      <c r="G7">
        <v>10678</v>
      </c>
      <c r="H7">
        <v>5660</v>
      </c>
      <c r="I7" t="s">
        <v>349</v>
      </c>
      <c r="K7" s="9">
        <f t="shared" si="0"/>
        <v>0.53006180932758939</v>
      </c>
      <c r="L7">
        <v>42345</v>
      </c>
      <c r="M7">
        <v>45813</v>
      </c>
      <c r="N7">
        <v>3141</v>
      </c>
    </row>
    <row r="8" spans="1:14" x14ac:dyDescent="0.55000000000000004">
      <c r="B8" s="2" t="s">
        <v>7</v>
      </c>
      <c r="C8" s="6">
        <v>43241</v>
      </c>
      <c r="D8" s="7">
        <v>104802.63</v>
      </c>
      <c r="E8" t="s">
        <v>384</v>
      </c>
      <c r="F8" t="s">
        <v>380</v>
      </c>
      <c r="G8">
        <v>20354</v>
      </c>
      <c r="H8">
        <v>9502</v>
      </c>
      <c r="I8" t="s">
        <v>349</v>
      </c>
      <c r="K8" s="9">
        <f t="shared" si="0"/>
        <v>0.46683698535914314</v>
      </c>
      <c r="L8">
        <v>8057</v>
      </c>
      <c r="M8">
        <v>31938</v>
      </c>
      <c r="N8">
        <v>5884</v>
      </c>
    </row>
    <row r="9" spans="1:14" x14ac:dyDescent="0.55000000000000004">
      <c r="B9" s="2" t="s">
        <v>8</v>
      </c>
      <c r="C9" s="6">
        <v>43250</v>
      </c>
      <c r="D9" s="7">
        <v>66017.179999999993</v>
      </c>
      <c r="E9" t="s">
        <v>385</v>
      </c>
      <c r="F9" t="s">
        <v>380</v>
      </c>
      <c r="G9">
        <v>116648</v>
      </c>
      <c r="H9">
        <v>56274</v>
      </c>
      <c r="I9" t="s">
        <v>349</v>
      </c>
      <c r="K9" s="9">
        <f t="shared" si="0"/>
        <v>0.48242575955009942</v>
      </c>
      <c r="L9">
        <v>15581</v>
      </c>
      <c r="M9">
        <v>32229</v>
      </c>
      <c r="N9">
        <v>1793</v>
      </c>
    </row>
    <row r="10" spans="1:14" x14ac:dyDescent="0.55000000000000004">
      <c r="B10" s="2" t="s">
        <v>9</v>
      </c>
      <c r="C10" s="6">
        <v>43250</v>
      </c>
      <c r="D10" s="7">
        <v>74279.009999999995</v>
      </c>
      <c r="E10" t="s">
        <v>386</v>
      </c>
      <c r="F10" t="s">
        <v>380</v>
      </c>
      <c r="G10">
        <v>34079</v>
      </c>
      <c r="H10">
        <v>16258</v>
      </c>
      <c r="I10" t="s">
        <v>349</v>
      </c>
      <c r="K10" s="9">
        <f t="shared" si="0"/>
        <v>0.47706798908418674</v>
      </c>
      <c r="L10">
        <v>88612</v>
      </c>
      <c r="M10">
        <v>41703</v>
      </c>
      <c r="N10">
        <v>925</v>
      </c>
    </row>
    <row r="11" spans="1:14" x14ac:dyDescent="0.55000000000000004">
      <c r="B11" s="2" t="s">
        <v>10</v>
      </c>
      <c r="C11" s="6">
        <v>43255</v>
      </c>
      <c r="D11" s="7">
        <v>68980.52</v>
      </c>
      <c r="E11" t="s">
        <v>383</v>
      </c>
      <c r="F11" t="s">
        <v>380</v>
      </c>
      <c r="G11">
        <v>26008</v>
      </c>
      <c r="H11">
        <v>12975</v>
      </c>
      <c r="I11" t="s">
        <v>349</v>
      </c>
      <c r="K11" s="9">
        <f t="shared" si="0"/>
        <v>0.49888495847431558</v>
      </c>
      <c r="L11">
        <v>26462</v>
      </c>
      <c r="M11">
        <v>34177</v>
      </c>
      <c r="N11">
        <v>2949</v>
      </c>
    </row>
    <row r="12" spans="1:14" x14ac:dyDescent="0.55000000000000004">
      <c r="B12" s="2" t="s">
        <v>11</v>
      </c>
      <c r="C12" s="6">
        <v>43258</v>
      </c>
      <c r="D12" s="7">
        <v>42314.39</v>
      </c>
      <c r="E12" t="s">
        <v>387</v>
      </c>
      <c r="F12" t="s">
        <v>378</v>
      </c>
      <c r="G12">
        <v>43819</v>
      </c>
      <c r="H12">
        <v>21619</v>
      </c>
      <c r="I12" t="s">
        <v>349</v>
      </c>
      <c r="K12" s="9">
        <f t="shared" si="0"/>
        <v>0.49337045573837834</v>
      </c>
      <c r="L12">
        <v>20600</v>
      </c>
      <c r="M12">
        <v>36296</v>
      </c>
      <c r="N12">
        <v>1710</v>
      </c>
    </row>
    <row r="13" spans="1:14" x14ac:dyDescent="0.55000000000000004">
      <c r="B13" s="2" t="s">
        <v>12</v>
      </c>
      <c r="C13" s="6">
        <v>43272</v>
      </c>
      <c r="D13" s="7">
        <v>114425.19</v>
      </c>
      <c r="E13" t="s">
        <v>388</v>
      </c>
      <c r="F13" t="s">
        <v>378</v>
      </c>
      <c r="G13">
        <v>13395</v>
      </c>
      <c r="H13">
        <v>6382</v>
      </c>
      <c r="I13" t="s">
        <v>349</v>
      </c>
      <c r="K13" s="9">
        <f t="shared" si="0"/>
        <v>0.47644643523702873</v>
      </c>
      <c r="L13">
        <v>31728</v>
      </c>
      <c r="M13">
        <v>41627</v>
      </c>
      <c r="N13">
        <v>2025</v>
      </c>
    </row>
    <row r="14" spans="1:14" x14ac:dyDescent="0.55000000000000004">
      <c r="B14" s="2" t="s">
        <v>13</v>
      </c>
      <c r="C14" s="6">
        <v>43272</v>
      </c>
      <c r="D14" s="7">
        <v>69192.850000000006</v>
      </c>
      <c r="E14" t="s">
        <v>389</v>
      </c>
      <c r="F14" t="s">
        <v>378</v>
      </c>
      <c r="G14">
        <v>25070</v>
      </c>
      <c r="H14">
        <v>11834</v>
      </c>
      <c r="I14" t="s">
        <v>349</v>
      </c>
      <c r="K14" s="9">
        <f t="shared" si="0"/>
        <v>0.47203829278021542</v>
      </c>
      <c r="L14">
        <v>10568</v>
      </c>
      <c r="M14">
        <v>33536</v>
      </c>
      <c r="N14">
        <v>2231</v>
      </c>
    </row>
    <row r="15" spans="1:14" x14ac:dyDescent="0.55000000000000004">
      <c r="B15" s="2" t="s">
        <v>14</v>
      </c>
      <c r="C15" s="6">
        <v>43280</v>
      </c>
      <c r="D15" s="7">
        <v>61214.26</v>
      </c>
      <c r="E15" t="s">
        <v>390</v>
      </c>
      <c r="F15" t="s">
        <v>378</v>
      </c>
      <c r="G15">
        <v>13537</v>
      </c>
      <c r="H15">
        <v>6671</v>
      </c>
      <c r="I15" t="s">
        <v>350</v>
      </c>
      <c r="K15" s="9">
        <f t="shared" si="0"/>
        <v>0.49279751791386572</v>
      </c>
      <c r="L15">
        <v>19258</v>
      </c>
      <c r="M15">
        <v>32011</v>
      </c>
      <c r="N15">
        <v>3088</v>
      </c>
    </row>
    <row r="16" spans="1:14" x14ac:dyDescent="0.55000000000000004">
      <c r="B16" s="2" t="s">
        <v>15</v>
      </c>
      <c r="C16" s="6">
        <v>43283</v>
      </c>
      <c r="D16" s="7">
        <v>54137.05</v>
      </c>
      <c r="E16" t="s">
        <v>381</v>
      </c>
      <c r="F16" t="s">
        <v>378</v>
      </c>
      <c r="G16">
        <v>15002</v>
      </c>
      <c r="H16">
        <v>7334</v>
      </c>
      <c r="I16" t="s">
        <v>350</v>
      </c>
      <c r="K16" s="9">
        <f t="shared" si="0"/>
        <v>0.48886815091321156</v>
      </c>
      <c r="L16">
        <v>10312</v>
      </c>
      <c r="M16">
        <v>35327</v>
      </c>
      <c r="N16">
        <v>4517</v>
      </c>
    </row>
    <row r="17" spans="2:14" x14ac:dyDescent="0.55000000000000004">
      <c r="B17" s="2" t="s">
        <v>16</v>
      </c>
      <c r="C17" s="6">
        <v>43291</v>
      </c>
      <c r="D17" s="7">
        <v>37902.35</v>
      </c>
      <c r="E17" t="s">
        <v>388</v>
      </c>
      <c r="F17" t="s">
        <v>380</v>
      </c>
      <c r="G17">
        <v>50884</v>
      </c>
      <c r="H17">
        <v>25174</v>
      </c>
      <c r="I17" t="s">
        <v>350</v>
      </c>
      <c r="K17" s="9">
        <f t="shared" si="0"/>
        <v>0.49473311846552942</v>
      </c>
      <c r="L17">
        <v>11367</v>
      </c>
      <c r="M17">
        <v>38056</v>
      </c>
      <c r="N17">
        <v>3883</v>
      </c>
    </row>
    <row r="18" spans="2:14" x14ac:dyDescent="0.55000000000000004">
      <c r="B18" s="2" t="s">
        <v>17</v>
      </c>
      <c r="C18" s="6">
        <v>43293</v>
      </c>
      <c r="D18" s="7">
        <v>39969.72</v>
      </c>
      <c r="E18" t="s">
        <v>383</v>
      </c>
      <c r="F18" t="s">
        <v>378</v>
      </c>
      <c r="G18">
        <v>54444</v>
      </c>
      <c r="H18">
        <v>26303</v>
      </c>
      <c r="I18" t="s">
        <v>350</v>
      </c>
      <c r="K18" s="9">
        <f t="shared" si="0"/>
        <v>0.48312027036955402</v>
      </c>
      <c r="L18">
        <v>37575</v>
      </c>
      <c r="M18">
        <v>46729</v>
      </c>
      <c r="N18">
        <v>2066</v>
      </c>
    </row>
    <row r="19" spans="2:14" x14ac:dyDescent="0.55000000000000004">
      <c r="B19" s="2" t="s">
        <v>18</v>
      </c>
      <c r="C19" s="6">
        <v>43297</v>
      </c>
      <c r="D19" s="7">
        <v>69913.39</v>
      </c>
      <c r="E19" t="s">
        <v>391</v>
      </c>
      <c r="F19" t="s">
        <v>380</v>
      </c>
      <c r="G19">
        <v>12865</v>
      </c>
      <c r="H19">
        <v>6176</v>
      </c>
      <c r="I19" t="s">
        <v>350</v>
      </c>
      <c r="K19" s="9">
        <f t="shared" si="0"/>
        <v>0.48006218422075397</v>
      </c>
      <c r="L19">
        <v>42075</v>
      </c>
      <c r="M19">
        <v>40576</v>
      </c>
      <c r="N19">
        <v>2536</v>
      </c>
    </row>
    <row r="20" spans="2:14" x14ac:dyDescent="0.55000000000000004">
      <c r="B20" s="2" t="s">
        <v>19</v>
      </c>
      <c r="C20" s="6">
        <v>43305</v>
      </c>
      <c r="D20" s="7">
        <v>52748.63</v>
      </c>
      <c r="E20" t="s">
        <v>392</v>
      </c>
      <c r="F20" t="s">
        <v>380</v>
      </c>
      <c r="G20">
        <v>11027</v>
      </c>
      <c r="H20">
        <v>5579</v>
      </c>
      <c r="I20" t="s">
        <v>350</v>
      </c>
      <c r="K20" s="9">
        <f t="shared" si="0"/>
        <v>0.50593996553913123</v>
      </c>
      <c r="L20">
        <v>9930</v>
      </c>
      <c r="M20">
        <v>24900</v>
      </c>
      <c r="N20">
        <v>3001</v>
      </c>
    </row>
    <row r="21" spans="2:14" x14ac:dyDescent="0.55000000000000004">
      <c r="B21" s="2" t="s">
        <v>20</v>
      </c>
      <c r="C21" s="6">
        <v>43311</v>
      </c>
      <c r="D21" s="7">
        <v>50310.09</v>
      </c>
      <c r="E21" t="s">
        <v>393</v>
      </c>
      <c r="F21" t="s">
        <v>378</v>
      </c>
      <c r="G21">
        <v>37886</v>
      </c>
      <c r="H21">
        <v>18339</v>
      </c>
      <c r="I21" t="s">
        <v>350</v>
      </c>
      <c r="K21" s="9">
        <f t="shared" si="0"/>
        <v>0.48405743546428759</v>
      </c>
      <c r="L21">
        <v>8803</v>
      </c>
      <c r="M21">
        <v>31212</v>
      </c>
      <c r="N21">
        <v>2971</v>
      </c>
    </row>
    <row r="22" spans="2:14" x14ac:dyDescent="0.55000000000000004">
      <c r="B22" s="2" t="s">
        <v>21</v>
      </c>
      <c r="C22" s="6">
        <v>43332</v>
      </c>
      <c r="D22" s="7">
        <v>52963.65</v>
      </c>
      <c r="E22" t="s">
        <v>388</v>
      </c>
      <c r="F22" t="s">
        <v>380</v>
      </c>
      <c r="G22">
        <v>13938</v>
      </c>
      <c r="H22">
        <v>6863</v>
      </c>
      <c r="I22" t="s">
        <v>350</v>
      </c>
      <c r="K22" s="9">
        <f t="shared" si="0"/>
        <v>0.49239489166307937</v>
      </c>
      <c r="L22">
        <v>29358</v>
      </c>
      <c r="M22">
        <v>36444</v>
      </c>
      <c r="N22">
        <v>1673</v>
      </c>
    </row>
    <row r="23" spans="2:14" x14ac:dyDescent="0.55000000000000004">
      <c r="B23" s="2" t="s">
        <v>22</v>
      </c>
      <c r="C23" s="6">
        <v>43340</v>
      </c>
      <c r="D23" s="7">
        <v>62195.47</v>
      </c>
      <c r="E23" t="s">
        <v>391</v>
      </c>
      <c r="F23" t="s">
        <v>378</v>
      </c>
      <c r="G23">
        <v>80965</v>
      </c>
      <c r="H23">
        <v>40081</v>
      </c>
      <c r="I23" t="s">
        <v>350</v>
      </c>
      <c r="K23" s="9">
        <f t="shared" si="0"/>
        <v>0.49504106712777124</v>
      </c>
      <c r="L23">
        <v>10591</v>
      </c>
      <c r="M23">
        <v>36022</v>
      </c>
      <c r="N23">
        <v>3041</v>
      </c>
    </row>
    <row r="24" spans="2:14" x14ac:dyDescent="0.55000000000000004">
      <c r="B24" s="2" t="s">
        <v>23</v>
      </c>
      <c r="C24" s="6">
        <v>43360</v>
      </c>
      <c r="D24" s="7">
        <v>43329.22</v>
      </c>
      <c r="E24" t="s">
        <v>394</v>
      </c>
      <c r="F24" t="s">
        <v>378</v>
      </c>
      <c r="G24">
        <v>49866</v>
      </c>
      <c r="H24">
        <v>24708</v>
      </c>
      <c r="I24" t="s">
        <v>350</v>
      </c>
      <c r="K24" s="9">
        <f t="shared" si="0"/>
        <v>0.49548790759234751</v>
      </c>
      <c r="L24">
        <v>61222</v>
      </c>
      <c r="M24">
        <v>38971</v>
      </c>
      <c r="N24">
        <v>1526</v>
      </c>
    </row>
    <row r="25" spans="2:14" x14ac:dyDescent="0.55000000000000004">
      <c r="B25" s="2" t="s">
        <v>24</v>
      </c>
      <c r="C25" s="6">
        <v>43360</v>
      </c>
      <c r="D25" s="7">
        <v>71570.990000000005</v>
      </c>
      <c r="E25" t="s">
        <v>395</v>
      </c>
      <c r="F25" t="s">
        <v>380</v>
      </c>
      <c r="G25">
        <v>42154</v>
      </c>
      <c r="H25">
        <v>19450</v>
      </c>
      <c r="I25" t="s">
        <v>350</v>
      </c>
      <c r="K25" s="9">
        <f t="shared" si="0"/>
        <v>0.46140342553494329</v>
      </c>
      <c r="L25">
        <v>37331</v>
      </c>
      <c r="M25">
        <v>45028</v>
      </c>
      <c r="N25">
        <v>2413</v>
      </c>
    </row>
    <row r="26" spans="2:14" x14ac:dyDescent="0.55000000000000004">
      <c r="B26" s="2" t="s">
        <v>25</v>
      </c>
      <c r="C26" s="6">
        <v>43390</v>
      </c>
      <c r="D26" s="7">
        <v>78840.23</v>
      </c>
      <c r="E26" t="s">
        <v>396</v>
      </c>
      <c r="F26" t="s">
        <v>378</v>
      </c>
      <c r="G26">
        <v>71068</v>
      </c>
      <c r="H26">
        <v>35474</v>
      </c>
      <c r="I26" t="s">
        <v>350</v>
      </c>
      <c r="K26" s="9">
        <f t="shared" si="0"/>
        <v>0.4991557381662633</v>
      </c>
      <c r="L26">
        <v>31231</v>
      </c>
      <c r="M26">
        <v>27306</v>
      </c>
      <c r="N26">
        <v>2075</v>
      </c>
    </row>
    <row r="27" spans="2:14" x14ac:dyDescent="0.55000000000000004">
      <c r="B27" s="2" t="s">
        <v>26</v>
      </c>
      <c r="C27" s="6">
        <v>43390</v>
      </c>
      <c r="D27" s="7">
        <v>61994.76</v>
      </c>
      <c r="E27" t="s">
        <v>387</v>
      </c>
      <c r="F27" t="s">
        <v>380</v>
      </c>
      <c r="G27">
        <v>80763</v>
      </c>
      <c r="H27">
        <v>39362</v>
      </c>
      <c r="I27" t="s">
        <v>350</v>
      </c>
      <c r="K27" s="9">
        <f t="shared" si="0"/>
        <v>0.48737664524596658</v>
      </c>
      <c r="L27">
        <v>49341</v>
      </c>
      <c r="M27">
        <v>38192</v>
      </c>
      <c r="N27">
        <v>1360</v>
      </c>
    </row>
    <row r="28" spans="2:14" x14ac:dyDescent="0.55000000000000004">
      <c r="B28" s="2" t="s">
        <v>27</v>
      </c>
      <c r="C28" s="6">
        <v>43392</v>
      </c>
      <c r="D28" s="7">
        <v>89690.38</v>
      </c>
      <c r="E28" t="s">
        <v>395</v>
      </c>
      <c r="F28" t="s">
        <v>378</v>
      </c>
      <c r="G28">
        <v>37935</v>
      </c>
      <c r="H28">
        <v>19524</v>
      </c>
      <c r="I28" t="s">
        <v>350</v>
      </c>
      <c r="K28" s="9">
        <f t="shared" si="0"/>
        <v>0.51466982997232102</v>
      </c>
      <c r="L28">
        <v>61172</v>
      </c>
      <c r="M28">
        <v>53555</v>
      </c>
      <c r="N28">
        <v>1980</v>
      </c>
    </row>
    <row r="29" spans="2:14" x14ac:dyDescent="0.55000000000000004">
      <c r="B29" s="2" t="s">
        <v>28</v>
      </c>
      <c r="C29" s="6">
        <v>43397</v>
      </c>
      <c r="D29" s="7">
        <v>104335.03999999999</v>
      </c>
      <c r="E29" t="s">
        <v>392</v>
      </c>
      <c r="F29" t="s">
        <v>380</v>
      </c>
      <c r="G29">
        <v>103766</v>
      </c>
      <c r="H29">
        <v>50207</v>
      </c>
      <c r="I29" t="s">
        <v>350</v>
      </c>
      <c r="K29" s="9">
        <f t="shared" si="0"/>
        <v>0.48384827400111791</v>
      </c>
      <c r="L29">
        <v>29399</v>
      </c>
      <c r="M29">
        <v>32330</v>
      </c>
      <c r="N29">
        <v>2209</v>
      </c>
    </row>
    <row r="30" spans="2:14" x14ac:dyDescent="0.55000000000000004">
      <c r="B30" s="2" t="s">
        <v>29</v>
      </c>
      <c r="C30" s="6">
        <v>43397</v>
      </c>
      <c r="D30" s="7">
        <v>52246.29</v>
      </c>
      <c r="E30" t="s">
        <v>395</v>
      </c>
      <c r="F30" t="s">
        <v>380</v>
      </c>
      <c r="G30">
        <v>16896</v>
      </c>
      <c r="H30">
        <v>8477</v>
      </c>
      <c r="I30" t="s">
        <v>350</v>
      </c>
      <c r="K30" s="9">
        <f t="shared" si="0"/>
        <v>0.50171638257575757</v>
      </c>
      <c r="L30">
        <v>78881</v>
      </c>
      <c r="M30">
        <v>39220</v>
      </c>
      <c r="N30">
        <v>1976</v>
      </c>
    </row>
    <row r="31" spans="2:14" x14ac:dyDescent="0.55000000000000004">
      <c r="B31" s="2" t="s">
        <v>30</v>
      </c>
      <c r="C31" s="6">
        <v>43397</v>
      </c>
      <c r="D31" s="7">
        <v>90697.67</v>
      </c>
      <c r="E31" t="s">
        <v>395</v>
      </c>
      <c r="F31" t="s">
        <v>378</v>
      </c>
      <c r="G31">
        <v>31634</v>
      </c>
      <c r="H31">
        <v>15311</v>
      </c>
      <c r="I31" t="s">
        <v>350</v>
      </c>
      <c r="K31" s="9">
        <f t="shared" si="0"/>
        <v>0.48400455206423471</v>
      </c>
      <c r="L31">
        <v>13188</v>
      </c>
      <c r="M31">
        <v>34680</v>
      </c>
      <c r="N31">
        <v>2112</v>
      </c>
    </row>
    <row r="32" spans="2:14" x14ac:dyDescent="0.55000000000000004">
      <c r="B32" s="2" t="s">
        <v>31</v>
      </c>
      <c r="C32" s="6">
        <v>43416</v>
      </c>
      <c r="D32" s="7">
        <v>90884.32</v>
      </c>
      <c r="E32" t="s">
        <v>397</v>
      </c>
      <c r="F32" t="s">
        <v>378</v>
      </c>
      <c r="G32">
        <v>26815</v>
      </c>
      <c r="H32">
        <v>13174</v>
      </c>
      <c r="I32" t="s">
        <v>350</v>
      </c>
      <c r="K32" s="9">
        <f t="shared" si="0"/>
        <v>0.49129218720865186</v>
      </c>
      <c r="L32">
        <v>22124</v>
      </c>
      <c r="M32">
        <v>35372</v>
      </c>
      <c r="N32">
        <v>2437</v>
      </c>
    </row>
    <row r="33" spans="2:14" x14ac:dyDescent="0.55000000000000004">
      <c r="B33" s="2" t="s">
        <v>32</v>
      </c>
      <c r="C33" s="6">
        <v>43416</v>
      </c>
      <c r="D33" s="7">
        <v>76320.44</v>
      </c>
      <c r="E33" t="s">
        <v>398</v>
      </c>
      <c r="F33" t="s">
        <v>380</v>
      </c>
      <c r="G33">
        <v>8697</v>
      </c>
      <c r="H33">
        <v>4095</v>
      </c>
      <c r="I33" t="s">
        <v>350</v>
      </c>
      <c r="K33" s="9">
        <f t="shared" si="0"/>
        <v>0.47085201793721976</v>
      </c>
      <c r="L33">
        <v>20334</v>
      </c>
      <c r="M33">
        <v>36024</v>
      </c>
      <c r="N33">
        <v>2022</v>
      </c>
    </row>
    <row r="34" spans="2:14" x14ac:dyDescent="0.55000000000000004">
      <c r="B34" s="2" t="s">
        <v>33</v>
      </c>
      <c r="C34" s="6">
        <v>43416</v>
      </c>
      <c r="D34" s="7">
        <v>73360.38</v>
      </c>
      <c r="E34" t="s">
        <v>399</v>
      </c>
      <c r="F34" t="s">
        <v>378</v>
      </c>
      <c r="G34">
        <v>15256</v>
      </c>
      <c r="H34">
        <v>7183</v>
      </c>
      <c r="I34" t="s">
        <v>350</v>
      </c>
      <c r="K34" s="9">
        <f t="shared" si="0"/>
        <v>0.47083114840062928</v>
      </c>
      <c r="L34">
        <v>6669</v>
      </c>
      <c r="M34">
        <v>20541</v>
      </c>
      <c r="N34">
        <v>2413</v>
      </c>
    </row>
    <row r="35" spans="2:14" x14ac:dyDescent="0.55000000000000004">
      <c r="B35" s="2" t="s">
        <v>34</v>
      </c>
      <c r="C35" s="6">
        <v>43430</v>
      </c>
      <c r="D35" s="7"/>
      <c r="E35" t="s">
        <v>383</v>
      </c>
      <c r="F35" t="s">
        <v>380</v>
      </c>
      <c r="G35">
        <v>17252</v>
      </c>
      <c r="H35">
        <v>8259</v>
      </c>
      <c r="I35" t="s">
        <v>350</v>
      </c>
      <c r="K35" s="9">
        <f t="shared" si="0"/>
        <v>0.47872710410387204</v>
      </c>
      <c r="L35">
        <v>11612</v>
      </c>
      <c r="M35">
        <v>32714</v>
      </c>
      <c r="N35">
        <v>2373</v>
      </c>
    </row>
    <row r="36" spans="2:14" x14ac:dyDescent="0.55000000000000004">
      <c r="B36" s="2" t="s">
        <v>35</v>
      </c>
      <c r="C36" s="6">
        <v>43430</v>
      </c>
      <c r="D36" s="7">
        <v>50449.46</v>
      </c>
      <c r="E36" t="s">
        <v>400</v>
      </c>
      <c r="F36" t="s">
        <v>378</v>
      </c>
      <c r="G36">
        <v>103534</v>
      </c>
      <c r="H36">
        <v>49563</v>
      </c>
      <c r="I36" t="s">
        <v>350</v>
      </c>
      <c r="K36" s="9">
        <f t="shared" si="0"/>
        <v>0.4787123070682095</v>
      </c>
      <c r="L36">
        <v>13357</v>
      </c>
      <c r="M36">
        <v>41997</v>
      </c>
      <c r="N36">
        <v>3220</v>
      </c>
    </row>
    <row r="37" spans="2:14" x14ac:dyDescent="0.55000000000000004">
      <c r="B37" s="2" t="s">
        <v>36</v>
      </c>
      <c r="C37" s="6">
        <v>43452</v>
      </c>
      <c r="D37" s="7">
        <v>53949.26</v>
      </c>
      <c r="E37" t="s">
        <v>390</v>
      </c>
      <c r="F37" t="s">
        <v>380</v>
      </c>
      <c r="G37">
        <v>52860</v>
      </c>
      <c r="H37">
        <v>26076</v>
      </c>
      <c r="I37" t="s">
        <v>350</v>
      </c>
      <c r="K37" s="9">
        <f t="shared" si="0"/>
        <v>0.49330306469920543</v>
      </c>
      <c r="L37">
        <v>77666</v>
      </c>
      <c r="M37">
        <v>41571</v>
      </c>
      <c r="N37">
        <v>863</v>
      </c>
    </row>
    <row r="38" spans="2:14" x14ac:dyDescent="0.55000000000000004">
      <c r="B38" s="2" t="s">
        <v>37</v>
      </c>
      <c r="C38" s="6">
        <v>43452</v>
      </c>
      <c r="D38" s="7">
        <v>113616.23</v>
      </c>
      <c r="E38" t="s">
        <v>401</v>
      </c>
      <c r="F38" t="s">
        <v>380</v>
      </c>
      <c r="G38">
        <v>659026</v>
      </c>
      <c r="H38">
        <v>311581</v>
      </c>
      <c r="I38" t="s">
        <v>350</v>
      </c>
      <c r="K38" s="9">
        <f t="shared" si="0"/>
        <v>0.47279014788490892</v>
      </c>
      <c r="L38">
        <v>40758</v>
      </c>
      <c r="M38">
        <v>37745</v>
      </c>
      <c r="N38">
        <v>1399</v>
      </c>
    </row>
    <row r="39" spans="2:14" x14ac:dyDescent="0.55000000000000004">
      <c r="B39" s="2" t="s">
        <v>38</v>
      </c>
      <c r="C39" s="6">
        <v>43458</v>
      </c>
      <c r="D39" s="7">
        <v>110906.35</v>
      </c>
      <c r="E39" t="s">
        <v>402</v>
      </c>
      <c r="F39" t="s">
        <v>380</v>
      </c>
      <c r="G39">
        <v>14133</v>
      </c>
      <c r="H39">
        <v>6832</v>
      </c>
      <c r="I39" t="s">
        <v>350</v>
      </c>
      <c r="K39" s="9">
        <f t="shared" si="0"/>
        <v>0.48340762753838534</v>
      </c>
      <c r="L39">
        <v>490208</v>
      </c>
      <c r="M39">
        <v>45610</v>
      </c>
      <c r="N39">
        <v>910</v>
      </c>
    </row>
    <row r="40" spans="2:14" x14ac:dyDescent="0.55000000000000004">
      <c r="B40" s="2" t="s">
        <v>39</v>
      </c>
      <c r="C40" s="6">
        <v>43458</v>
      </c>
      <c r="D40" s="7">
        <v>100371.31</v>
      </c>
      <c r="E40" t="s">
        <v>403</v>
      </c>
      <c r="F40" t="s">
        <v>378</v>
      </c>
      <c r="G40">
        <v>92737</v>
      </c>
      <c r="H40">
        <v>44419</v>
      </c>
      <c r="I40" t="s">
        <v>350</v>
      </c>
      <c r="K40" s="9">
        <f t="shared" si="0"/>
        <v>0.47897818562170441</v>
      </c>
      <c r="L40">
        <v>11003</v>
      </c>
      <c r="M40">
        <v>35450</v>
      </c>
      <c r="N40">
        <v>2018</v>
      </c>
    </row>
    <row r="41" spans="2:14" x14ac:dyDescent="0.55000000000000004">
      <c r="B41" s="2" t="s">
        <v>40</v>
      </c>
      <c r="C41" s="6">
        <v>43465</v>
      </c>
      <c r="D41" s="7">
        <v>69163.39</v>
      </c>
      <c r="E41" t="s">
        <v>388</v>
      </c>
      <c r="F41" t="s">
        <v>378</v>
      </c>
      <c r="G41">
        <v>33586</v>
      </c>
      <c r="H41">
        <v>16421</v>
      </c>
      <c r="I41" t="s">
        <v>350</v>
      </c>
      <c r="K41" s="9">
        <f t="shared" si="0"/>
        <v>0.48892395641040909</v>
      </c>
      <c r="L41">
        <v>72671</v>
      </c>
      <c r="M41">
        <v>43125</v>
      </c>
      <c r="N41">
        <v>1602</v>
      </c>
    </row>
    <row r="42" spans="2:14" x14ac:dyDescent="0.55000000000000004">
      <c r="B42" s="2" t="s">
        <v>41</v>
      </c>
      <c r="C42" s="6">
        <v>43466</v>
      </c>
      <c r="D42" s="7">
        <v>114691.03</v>
      </c>
      <c r="E42" t="s">
        <v>404</v>
      </c>
      <c r="F42" t="s">
        <v>378</v>
      </c>
      <c r="G42">
        <v>150982</v>
      </c>
      <c r="H42">
        <v>74277</v>
      </c>
      <c r="I42" t="s">
        <v>350</v>
      </c>
      <c r="K42" s="9">
        <f t="shared" si="0"/>
        <v>0.49195930640738633</v>
      </c>
      <c r="L42">
        <v>26020</v>
      </c>
      <c r="M42">
        <v>40003</v>
      </c>
      <c r="N42">
        <v>2651</v>
      </c>
    </row>
    <row r="43" spans="2:14" x14ac:dyDescent="0.55000000000000004">
      <c r="B43" s="2" t="s">
        <v>42</v>
      </c>
      <c r="C43" s="6">
        <v>43468</v>
      </c>
      <c r="D43" s="7">
        <v>86556.96</v>
      </c>
      <c r="E43" t="s">
        <v>398</v>
      </c>
      <c r="F43" t="s">
        <v>378</v>
      </c>
      <c r="G43">
        <v>88805</v>
      </c>
      <c r="H43">
        <v>44626</v>
      </c>
      <c r="I43" t="s">
        <v>350</v>
      </c>
      <c r="K43" s="9">
        <f t="shared" si="0"/>
        <v>0.50251675018298514</v>
      </c>
      <c r="L43">
        <v>112580</v>
      </c>
      <c r="M43">
        <v>44570</v>
      </c>
      <c r="N43">
        <v>2152</v>
      </c>
    </row>
    <row r="44" spans="2:14" x14ac:dyDescent="0.55000000000000004">
      <c r="B44" s="2" t="s">
        <v>43</v>
      </c>
      <c r="C44" s="6">
        <v>43474</v>
      </c>
      <c r="D44" s="7">
        <v>31172.77</v>
      </c>
      <c r="E44" t="s">
        <v>405</v>
      </c>
      <c r="F44" t="s">
        <v>380</v>
      </c>
      <c r="G44">
        <v>10742</v>
      </c>
      <c r="H44">
        <v>5125</v>
      </c>
      <c r="I44" t="s">
        <v>350</v>
      </c>
      <c r="K44" s="9">
        <f t="shared" si="0"/>
        <v>0.47709923664122139</v>
      </c>
      <c r="L44">
        <v>66086</v>
      </c>
      <c r="M44">
        <v>49570</v>
      </c>
      <c r="N44">
        <v>1409</v>
      </c>
    </row>
    <row r="45" spans="2:14" x14ac:dyDescent="0.55000000000000004">
      <c r="B45" s="2" t="s">
        <v>44</v>
      </c>
      <c r="C45" s="6">
        <v>43489</v>
      </c>
      <c r="D45" s="7">
        <v>80169.42</v>
      </c>
      <c r="E45" t="s">
        <v>385</v>
      </c>
      <c r="F45" t="s">
        <v>378</v>
      </c>
      <c r="G45">
        <v>20018</v>
      </c>
      <c r="H45">
        <v>9166</v>
      </c>
      <c r="I45" t="s">
        <v>350</v>
      </c>
      <c r="K45" s="9">
        <f t="shared" si="0"/>
        <v>0.45788790088919973</v>
      </c>
      <c r="L45">
        <v>8222</v>
      </c>
      <c r="M45">
        <v>25876</v>
      </c>
      <c r="N45">
        <v>2478</v>
      </c>
    </row>
    <row r="46" spans="2:14" x14ac:dyDescent="0.55000000000000004">
      <c r="B46" s="2" t="s">
        <v>45</v>
      </c>
      <c r="C46" s="6">
        <v>43494</v>
      </c>
      <c r="D46" s="7">
        <v>53949.26</v>
      </c>
      <c r="E46" t="s">
        <v>384</v>
      </c>
      <c r="F46" t="s">
        <v>380</v>
      </c>
      <c r="G46">
        <v>346438</v>
      </c>
      <c r="H46">
        <v>169422</v>
      </c>
      <c r="I46" t="s">
        <v>350</v>
      </c>
      <c r="K46" s="9">
        <f t="shared" si="0"/>
        <v>0.48903988592475423</v>
      </c>
      <c r="L46">
        <v>16193</v>
      </c>
      <c r="M46">
        <v>30738</v>
      </c>
      <c r="N46">
        <v>2093</v>
      </c>
    </row>
    <row r="47" spans="2:14" x14ac:dyDescent="0.55000000000000004">
      <c r="B47" s="2" t="s">
        <v>37</v>
      </c>
      <c r="C47" s="6">
        <v>43504</v>
      </c>
      <c r="D47" s="7">
        <v>58935.92</v>
      </c>
      <c r="E47" t="s">
        <v>406</v>
      </c>
      <c r="F47" t="s">
        <v>380</v>
      </c>
      <c r="G47">
        <v>20306</v>
      </c>
      <c r="H47">
        <v>9452</v>
      </c>
      <c r="I47" t="s">
        <v>351</v>
      </c>
      <c r="K47" s="9">
        <f t="shared" si="0"/>
        <v>0.46547818378804295</v>
      </c>
      <c r="L47">
        <v>258791</v>
      </c>
      <c r="M47">
        <v>57993</v>
      </c>
      <c r="N47">
        <v>1443</v>
      </c>
    </row>
    <row r="48" spans="2:14" x14ac:dyDescent="0.55000000000000004">
      <c r="B48" s="2" t="s">
        <v>46</v>
      </c>
      <c r="C48" s="6">
        <v>43504</v>
      </c>
      <c r="D48" s="7">
        <v>63555.73</v>
      </c>
      <c r="E48" t="s">
        <v>407</v>
      </c>
      <c r="F48" t="s">
        <v>380</v>
      </c>
      <c r="G48">
        <v>30387</v>
      </c>
      <c r="H48">
        <v>15004</v>
      </c>
      <c r="I48" t="s">
        <v>351</v>
      </c>
      <c r="K48" s="9">
        <f t="shared" si="0"/>
        <v>0.49376378056405701</v>
      </c>
      <c r="L48">
        <v>15431</v>
      </c>
      <c r="M48">
        <v>32042</v>
      </c>
      <c r="N48">
        <v>2576</v>
      </c>
    </row>
    <row r="49" spans="2:14" x14ac:dyDescent="0.55000000000000004">
      <c r="B49" s="2" t="s">
        <v>47</v>
      </c>
      <c r="C49" s="6">
        <v>43508</v>
      </c>
      <c r="D49" s="7">
        <v>57419.35</v>
      </c>
      <c r="E49" t="s">
        <v>408</v>
      </c>
      <c r="F49" t="s">
        <v>380</v>
      </c>
      <c r="G49">
        <v>94318</v>
      </c>
      <c r="H49">
        <v>46409</v>
      </c>
      <c r="I49" t="s">
        <v>351</v>
      </c>
      <c r="K49" s="9">
        <f t="shared" si="0"/>
        <v>0.49204817744226975</v>
      </c>
      <c r="L49">
        <v>23914</v>
      </c>
      <c r="M49">
        <v>32299</v>
      </c>
      <c r="N49">
        <v>2084</v>
      </c>
    </row>
    <row r="50" spans="2:14" x14ac:dyDescent="0.55000000000000004">
      <c r="B50" s="2" t="s">
        <v>48</v>
      </c>
      <c r="C50" s="6">
        <v>43515</v>
      </c>
      <c r="D50" s="7">
        <v>67818.14</v>
      </c>
      <c r="E50" t="s">
        <v>409</v>
      </c>
      <c r="F50" t="s">
        <v>380</v>
      </c>
      <c r="G50">
        <v>414251</v>
      </c>
      <c r="H50">
        <v>198216</v>
      </c>
      <c r="I50" t="s">
        <v>351</v>
      </c>
      <c r="K50" s="9">
        <f t="shared" si="0"/>
        <v>0.47849250816533939</v>
      </c>
      <c r="L50">
        <v>65369</v>
      </c>
      <c r="M50">
        <v>38983</v>
      </c>
      <c r="N50">
        <v>1262</v>
      </c>
    </row>
    <row r="51" spans="2:14" x14ac:dyDescent="0.55000000000000004">
      <c r="B51" s="2" t="s">
        <v>49</v>
      </c>
      <c r="C51" s="6">
        <v>43521</v>
      </c>
      <c r="D51" s="7">
        <v>44403.77</v>
      </c>
      <c r="E51" t="s">
        <v>410</v>
      </c>
      <c r="F51" t="s">
        <v>378</v>
      </c>
      <c r="G51">
        <v>22217</v>
      </c>
      <c r="H51">
        <v>10639</v>
      </c>
      <c r="I51" t="s">
        <v>351</v>
      </c>
      <c r="K51" s="9">
        <f t="shared" si="0"/>
        <v>0.47886753387045955</v>
      </c>
      <c r="L51">
        <v>307788</v>
      </c>
      <c r="M51">
        <v>43809</v>
      </c>
      <c r="N51">
        <v>999</v>
      </c>
    </row>
    <row r="52" spans="2:14" x14ac:dyDescent="0.55000000000000004">
      <c r="B52" s="2" t="s">
        <v>50</v>
      </c>
      <c r="C52" s="6">
        <v>43521</v>
      </c>
      <c r="D52" s="7">
        <v>40753.54</v>
      </c>
      <c r="E52" t="s">
        <v>411</v>
      </c>
      <c r="F52" t="s">
        <v>378</v>
      </c>
      <c r="G52">
        <v>228138</v>
      </c>
      <c r="H52">
        <v>108296</v>
      </c>
      <c r="I52" t="s">
        <v>351</v>
      </c>
      <c r="K52" s="9">
        <f t="shared" si="0"/>
        <v>0.47469514066047741</v>
      </c>
      <c r="L52">
        <v>16842</v>
      </c>
      <c r="M52">
        <v>27257</v>
      </c>
      <c r="N52">
        <v>3360</v>
      </c>
    </row>
    <row r="53" spans="2:14" x14ac:dyDescent="0.55000000000000004">
      <c r="B53" s="2" t="s">
        <v>51</v>
      </c>
      <c r="C53" s="6">
        <v>43538</v>
      </c>
      <c r="D53" s="7">
        <v>102934.09</v>
      </c>
      <c r="E53" t="s">
        <v>412</v>
      </c>
      <c r="F53" t="s">
        <v>380</v>
      </c>
      <c r="G53">
        <v>119786</v>
      </c>
      <c r="H53">
        <v>58814</v>
      </c>
      <c r="I53" t="s">
        <v>351</v>
      </c>
      <c r="K53" s="9">
        <f t="shared" si="0"/>
        <v>0.49099226954735947</v>
      </c>
      <c r="L53">
        <v>166983</v>
      </c>
      <c r="M53">
        <v>44369</v>
      </c>
      <c r="N53">
        <v>1030</v>
      </c>
    </row>
    <row r="54" spans="2:14" x14ac:dyDescent="0.55000000000000004">
      <c r="B54" s="2" t="s">
        <v>52</v>
      </c>
      <c r="C54" s="6">
        <v>43563</v>
      </c>
      <c r="D54" s="7">
        <v>68860.399999999994</v>
      </c>
      <c r="E54" t="s">
        <v>413</v>
      </c>
      <c r="F54" t="s">
        <v>380</v>
      </c>
      <c r="G54">
        <v>10038</v>
      </c>
      <c r="H54">
        <v>4651</v>
      </c>
      <c r="I54" t="s">
        <v>351</v>
      </c>
      <c r="K54" s="9">
        <f t="shared" si="0"/>
        <v>0.46333931061964534</v>
      </c>
      <c r="L54">
        <v>87583</v>
      </c>
      <c r="M54">
        <v>45751</v>
      </c>
      <c r="N54">
        <v>1183</v>
      </c>
    </row>
    <row r="55" spans="2:14" x14ac:dyDescent="0.55000000000000004">
      <c r="B55" s="2" t="s">
        <v>53</v>
      </c>
      <c r="C55" s="6">
        <v>43563</v>
      </c>
      <c r="D55" s="7">
        <v>79567.69</v>
      </c>
      <c r="E55" t="s">
        <v>385</v>
      </c>
      <c r="F55" t="s">
        <v>380</v>
      </c>
      <c r="G55">
        <v>19856</v>
      </c>
      <c r="H55">
        <v>9657</v>
      </c>
      <c r="I55" t="s">
        <v>351</v>
      </c>
      <c r="K55" s="9">
        <f t="shared" si="0"/>
        <v>0.48635173247381142</v>
      </c>
      <c r="L55">
        <v>7724</v>
      </c>
      <c r="M55">
        <v>24537</v>
      </c>
      <c r="N55">
        <v>2928</v>
      </c>
    </row>
    <row r="56" spans="2:14" x14ac:dyDescent="0.55000000000000004">
      <c r="B56" s="2" t="s">
        <v>54</v>
      </c>
      <c r="C56" s="6">
        <v>43567</v>
      </c>
      <c r="D56" s="7">
        <v>35943.620000000003</v>
      </c>
      <c r="E56" t="s">
        <v>391</v>
      </c>
      <c r="F56" t="s">
        <v>380</v>
      </c>
      <c r="G56">
        <v>33155</v>
      </c>
      <c r="H56">
        <v>15818</v>
      </c>
      <c r="I56" t="s">
        <v>352</v>
      </c>
      <c r="K56" s="9">
        <f t="shared" si="0"/>
        <v>0.47709244457849492</v>
      </c>
      <c r="L56">
        <v>15405</v>
      </c>
      <c r="M56">
        <v>30330</v>
      </c>
      <c r="N56">
        <v>2351</v>
      </c>
    </row>
    <row r="57" spans="2:14" x14ac:dyDescent="0.55000000000000004">
      <c r="B57" s="2" t="s">
        <v>55</v>
      </c>
      <c r="C57" s="6">
        <v>43584</v>
      </c>
      <c r="D57" s="7">
        <v>116767.63</v>
      </c>
      <c r="E57" t="s">
        <v>407</v>
      </c>
      <c r="F57" t="s">
        <v>378</v>
      </c>
      <c r="G57">
        <v>22648</v>
      </c>
      <c r="H57">
        <v>11090</v>
      </c>
      <c r="I57" t="s">
        <v>352</v>
      </c>
      <c r="K57" s="9">
        <f t="shared" si="0"/>
        <v>0.48966796185093608</v>
      </c>
      <c r="L57">
        <v>25798</v>
      </c>
      <c r="M57">
        <v>32825</v>
      </c>
      <c r="N57">
        <v>2455</v>
      </c>
    </row>
    <row r="58" spans="2:14" x14ac:dyDescent="0.55000000000000004">
      <c r="B58" s="2" t="s">
        <v>56</v>
      </c>
      <c r="C58" s="6">
        <v>43602</v>
      </c>
      <c r="D58" s="7">
        <v>85455.53</v>
      </c>
      <c r="E58" t="s">
        <v>414</v>
      </c>
      <c r="F58" t="s">
        <v>378</v>
      </c>
      <c r="G58">
        <v>58302</v>
      </c>
      <c r="H58">
        <v>28347</v>
      </c>
      <c r="I58" t="s">
        <v>352</v>
      </c>
      <c r="K58" s="9">
        <f t="shared" si="0"/>
        <v>0.48620973551507668</v>
      </c>
      <c r="L58">
        <v>17343</v>
      </c>
      <c r="M58">
        <v>36924</v>
      </c>
      <c r="N58">
        <v>2722</v>
      </c>
    </row>
    <row r="59" spans="2:14" x14ac:dyDescent="0.55000000000000004">
      <c r="B59" s="2" t="s">
        <v>57</v>
      </c>
      <c r="C59" s="6">
        <v>43633</v>
      </c>
      <c r="D59" s="7">
        <v>39700.82</v>
      </c>
      <c r="E59" t="s">
        <v>415</v>
      </c>
      <c r="F59" t="s">
        <v>380</v>
      </c>
      <c r="G59">
        <v>85864</v>
      </c>
      <c r="H59">
        <v>43141</v>
      </c>
      <c r="I59" t="s">
        <v>352</v>
      </c>
      <c r="K59" s="9">
        <f t="shared" si="0"/>
        <v>0.50243408180378268</v>
      </c>
      <c r="L59">
        <v>42921</v>
      </c>
      <c r="M59">
        <v>37049</v>
      </c>
      <c r="N59">
        <v>2363</v>
      </c>
    </row>
    <row r="60" spans="2:14" x14ac:dyDescent="0.55000000000000004">
      <c r="B60" s="2" t="s">
        <v>58</v>
      </c>
      <c r="C60" s="6">
        <v>43643</v>
      </c>
      <c r="D60" s="7">
        <v>38438.239999999998</v>
      </c>
      <c r="E60" t="s">
        <v>411</v>
      </c>
      <c r="F60" t="s">
        <v>378</v>
      </c>
      <c r="G60">
        <v>203530</v>
      </c>
      <c r="H60">
        <v>99134</v>
      </c>
      <c r="I60" t="s">
        <v>353</v>
      </c>
      <c r="K60" s="9">
        <f t="shared" si="0"/>
        <v>0.48707315874809609</v>
      </c>
      <c r="L60">
        <v>65291</v>
      </c>
      <c r="M60">
        <v>51859</v>
      </c>
      <c r="N60">
        <v>1549</v>
      </c>
    </row>
    <row r="61" spans="2:14" x14ac:dyDescent="0.55000000000000004">
      <c r="B61" s="2" t="s">
        <v>59</v>
      </c>
      <c r="C61" s="6">
        <v>43669</v>
      </c>
      <c r="D61" s="7">
        <v>50855.53</v>
      </c>
      <c r="E61" t="s">
        <v>383</v>
      </c>
      <c r="F61" t="s">
        <v>378</v>
      </c>
      <c r="G61">
        <v>13341</v>
      </c>
      <c r="H61">
        <v>5905</v>
      </c>
      <c r="I61" t="s">
        <v>353</v>
      </c>
      <c r="K61" s="9">
        <f t="shared" si="0"/>
        <v>0.44262049321640057</v>
      </c>
      <c r="L61">
        <v>146850</v>
      </c>
      <c r="M61">
        <v>70187</v>
      </c>
      <c r="N61">
        <v>1477</v>
      </c>
    </row>
    <row r="62" spans="2:14" x14ac:dyDescent="0.55000000000000004">
      <c r="B62" s="2" t="s">
        <v>60</v>
      </c>
      <c r="C62" s="6">
        <v>43682</v>
      </c>
      <c r="D62" s="7">
        <v>0</v>
      </c>
      <c r="E62" t="s">
        <v>415</v>
      </c>
      <c r="F62" t="s">
        <v>378</v>
      </c>
      <c r="G62">
        <v>81437</v>
      </c>
      <c r="H62">
        <v>39494</v>
      </c>
      <c r="I62" t="s">
        <v>353</v>
      </c>
      <c r="K62" s="9">
        <f t="shared" si="0"/>
        <v>0.48496383707651314</v>
      </c>
      <c r="L62">
        <v>10471</v>
      </c>
      <c r="M62">
        <v>19501</v>
      </c>
      <c r="N62">
        <v>2420</v>
      </c>
    </row>
    <row r="63" spans="2:14" x14ac:dyDescent="0.55000000000000004">
      <c r="B63" s="2" t="s">
        <v>61</v>
      </c>
      <c r="C63" s="6">
        <v>43696</v>
      </c>
      <c r="D63" s="7">
        <v>37362.300000000003</v>
      </c>
      <c r="E63" t="s">
        <v>403</v>
      </c>
      <c r="F63" t="s">
        <v>380</v>
      </c>
      <c r="G63">
        <v>41153</v>
      </c>
      <c r="H63">
        <v>19593</v>
      </c>
      <c r="I63" t="s">
        <v>353</v>
      </c>
      <c r="K63" s="9">
        <f t="shared" si="0"/>
        <v>0.47610137778533762</v>
      </c>
      <c r="L63">
        <v>62264</v>
      </c>
      <c r="M63">
        <v>35155</v>
      </c>
      <c r="N63">
        <v>1837</v>
      </c>
    </row>
    <row r="64" spans="2:14" x14ac:dyDescent="0.55000000000000004">
      <c r="B64" s="2" t="s">
        <v>62</v>
      </c>
      <c r="C64" s="6">
        <v>43700</v>
      </c>
      <c r="D64" s="7">
        <v>72876.91</v>
      </c>
      <c r="E64" t="s">
        <v>416</v>
      </c>
      <c r="F64" t="s">
        <v>380</v>
      </c>
      <c r="G64">
        <v>200458</v>
      </c>
      <c r="H64">
        <v>96781</v>
      </c>
      <c r="I64" t="s">
        <v>353</v>
      </c>
      <c r="K64" s="9">
        <f t="shared" si="0"/>
        <v>0.48279938939827793</v>
      </c>
      <c r="L64">
        <v>32018</v>
      </c>
      <c r="M64">
        <v>39206</v>
      </c>
      <c r="N64">
        <v>2289</v>
      </c>
    </row>
    <row r="65" spans="2:14" x14ac:dyDescent="0.55000000000000004">
      <c r="B65" s="2" t="s">
        <v>63</v>
      </c>
      <c r="C65" s="6">
        <v>43710</v>
      </c>
      <c r="D65" s="7">
        <v>31042.51</v>
      </c>
      <c r="E65" t="s">
        <v>417</v>
      </c>
      <c r="F65" t="s">
        <v>378</v>
      </c>
      <c r="G65">
        <v>65923</v>
      </c>
      <c r="H65">
        <v>32013</v>
      </c>
      <c r="I65" t="s">
        <v>353</v>
      </c>
      <c r="K65" s="9">
        <f t="shared" si="0"/>
        <v>0.48561200188098236</v>
      </c>
      <c r="L65">
        <v>154170</v>
      </c>
      <c r="M65">
        <v>46565</v>
      </c>
      <c r="N65">
        <v>1280</v>
      </c>
    </row>
    <row r="66" spans="2:14" x14ac:dyDescent="0.55000000000000004">
      <c r="B66" s="2" t="s">
        <v>64</v>
      </c>
      <c r="C66" s="6">
        <v>43725</v>
      </c>
      <c r="D66" s="7">
        <v>63705.4</v>
      </c>
      <c r="E66" t="s">
        <v>404</v>
      </c>
      <c r="F66" t="s">
        <v>380</v>
      </c>
      <c r="G66">
        <v>16997</v>
      </c>
      <c r="H66">
        <v>8490</v>
      </c>
      <c r="I66" t="s">
        <v>353</v>
      </c>
      <c r="K66" s="9">
        <f t="shared" si="0"/>
        <v>0.49949991174913222</v>
      </c>
      <c r="L66">
        <v>50720</v>
      </c>
      <c r="M66">
        <v>35843</v>
      </c>
      <c r="N66">
        <v>1700</v>
      </c>
    </row>
    <row r="67" spans="2:14" x14ac:dyDescent="0.55000000000000004">
      <c r="B67" s="2" t="s">
        <v>65</v>
      </c>
      <c r="C67" s="6">
        <v>43754</v>
      </c>
      <c r="D67" s="7">
        <v>59434.18</v>
      </c>
      <c r="E67" t="s">
        <v>414</v>
      </c>
      <c r="F67" t="s">
        <v>380</v>
      </c>
      <c r="G67">
        <v>11235</v>
      </c>
      <c r="H67">
        <v>5376</v>
      </c>
      <c r="I67" t="s">
        <v>353</v>
      </c>
      <c r="K67" s="9">
        <f t="shared" si="0"/>
        <v>0.47850467289719628</v>
      </c>
      <c r="L67">
        <v>12968</v>
      </c>
      <c r="M67">
        <v>42811</v>
      </c>
      <c r="N67">
        <v>2262</v>
      </c>
    </row>
    <row r="68" spans="2:14" x14ac:dyDescent="0.55000000000000004">
      <c r="B68" s="2" t="s">
        <v>66</v>
      </c>
      <c r="C68" s="6">
        <v>43776</v>
      </c>
      <c r="D68" s="7">
        <v>84762.76</v>
      </c>
      <c r="E68" t="s">
        <v>413</v>
      </c>
      <c r="F68" t="s">
        <v>378</v>
      </c>
      <c r="G68">
        <v>24130</v>
      </c>
      <c r="H68">
        <v>11876</v>
      </c>
      <c r="I68" t="s">
        <v>353</v>
      </c>
      <c r="K68" s="9">
        <f t="shared" ref="K68:K131" si="1">H68/G68</f>
        <v>0.49216742644011602</v>
      </c>
      <c r="L68">
        <v>8391</v>
      </c>
      <c r="M68">
        <v>23750</v>
      </c>
      <c r="N68">
        <v>3287</v>
      </c>
    </row>
    <row r="69" spans="2:14" x14ac:dyDescent="0.55000000000000004">
      <c r="B69" s="2" t="s">
        <v>67</v>
      </c>
      <c r="C69" s="6">
        <v>43780</v>
      </c>
      <c r="D69" s="7">
        <v>69057.320000000007</v>
      </c>
      <c r="E69" t="s">
        <v>418</v>
      </c>
      <c r="F69" t="s">
        <v>378</v>
      </c>
      <c r="G69">
        <v>3304</v>
      </c>
      <c r="H69">
        <v>2198</v>
      </c>
      <c r="I69" t="s">
        <v>354</v>
      </c>
      <c r="K69" s="9">
        <f t="shared" si="1"/>
        <v>0.6652542372881356</v>
      </c>
      <c r="L69">
        <v>18840</v>
      </c>
      <c r="M69">
        <v>33194</v>
      </c>
      <c r="N69">
        <v>2169</v>
      </c>
    </row>
    <row r="70" spans="2:14" x14ac:dyDescent="0.55000000000000004">
      <c r="B70" s="2" t="s">
        <v>68</v>
      </c>
      <c r="C70" s="6">
        <v>43780</v>
      </c>
      <c r="D70" s="7">
        <v>99448.78</v>
      </c>
      <c r="E70" t="s">
        <v>419</v>
      </c>
      <c r="F70" t="s">
        <v>378</v>
      </c>
      <c r="G70">
        <v>5684</v>
      </c>
      <c r="H70">
        <v>3393</v>
      </c>
      <c r="I70" t="s">
        <v>354</v>
      </c>
      <c r="K70" s="9">
        <f t="shared" si="1"/>
        <v>0.59693877551020413</v>
      </c>
      <c r="L70">
        <v>1874</v>
      </c>
      <c r="M70">
        <v>61518</v>
      </c>
      <c r="N70">
        <v>2684</v>
      </c>
    </row>
    <row r="71" spans="2:14" x14ac:dyDescent="0.55000000000000004">
      <c r="B71" s="2" t="s">
        <v>69</v>
      </c>
      <c r="C71" s="6">
        <v>43791</v>
      </c>
      <c r="D71" s="7">
        <v>66865.490000000005</v>
      </c>
      <c r="E71" t="s">
        <v>394</v>
      </c>
      <c r="F71" t="s">
        <v>378</v>
      </c>
      <c r="G71">
        <v>299107</v>
      </c>
      <c r="H71">
        <v>153122</v>
      </c>
      <c r="I71" t="s">
        <v>354</v>
      </c>
      <c r="K71" s="9">
        <f t="shared" si="1"/>
        <v>0.51193051316084215</v>
      </c>
      <c r="L71">
        <v>3423</v>
      </c>
      <c r="M71">
        <v>84306</v>
      </c>
      <c r="N71">
        <v>4743</v>
      </c>
    </row>
    <row r="72" spans="2:14" x14ac:dyDescent="0.55000000000000004">
      <c r="B72" s="2" t="s">
        <v>70</v>
      </c>
      <c r="C72" s="6">
        <v>43794</v>
      </c>
      <c r="D72" s="7">
        <v>113747.56</v>
      </c>
      <c r="E72" t="s">
        <v>407</v>
      </c>
      <c r="F72" t="s">
        <v>378</v>
      </c>
      <c r="G72">
        <v>17776</v>
      </c>
      <c r="H72">
        <v>9351</v>
      </c>
      <c r="I72" t="s">
        <v>355</v>
      </c>
      <c r="K72" s="9">
        <f t="shared" si="1"/>
        <v>0.52604635463546356</v>
      </c>
      <c r="L72">
        <v>212908</v>
      </c>
      <c r="M72">
        <v>78326</v>
      </c>
      <c r="N72">
        <v>1872</v>
      </c>
    </row>
    <row r="73" spans="2:14" x14ac:dyDescent="0.55000000000000004">
      <c r="B73" s="2" t="s">
        <v>71</v>
      </c>
      <c r="C73" s="6">
        <v>43794</v>
      </c>
      <c r="D73" s="7">
        <v>85918.61</v>
      </c>
      <c r="E73" t="s">
        <v>419</v>
      </c>
      <c r="F73" t="s">
        <v>378</v>
      </c>
      <c r="G73">
        <v>970</v>
      </c>
      <c r="H73">
        <v>553</v>
      </c>
      <c r="I73" t="s">
        <v>355</v>
      </c>
      <c r="K73" s="9">
        <f t="shared" si="1"/>
        <v>0.57010309278350513</v>
      </c>
      <c r="L73">
        <v>11295</v>
      </c>
      <c r="M73">
        <v>51012</v>
      </c>
      <c r="N73">
        <v>2526</v>
      </c>
    </row>
    <row r="74" spans="2:14" x14ac:dyDescent="0.55000000000000004">
      <c r="B74" s="2" t="s">
        <v>72</v>
      </c>
      <c r="C74" s="6">
        <v>43801</v>
      </c>
      <c r="D74" s="7">
        <v>51165.37</v>
      </c>
      <c r="E74" t="s">
        <v>385</v>
      </c>
      <c r="F74" t="s">
        <v>380</v>
      </c>
      <c r="G74">
        <v>2060</v>
      </c>
      <c r="H74">
        <v>1126</v>
      </c>
      <c r="I74" t="s">
        <v>355</v>
      </c>
      <c r="K74" s="9">
        <f t="shared" si="1"/>
        <v>0.54660194174757282</v>
      </c>
      <c r="L74">
        <v>725</v>
      </c>
      <c r="M74">
        <v>79750</v>
      </c>
      <c r="N74">
        <v>8886</v>
      </c>
    </row>
    <row r="75" spans="2:14" x14ac:dyDescent="0.55000000000000004">
      <c r="B75" s="2" t="s">
        <v>73</v>
      </c>
      <c r="C75" s="6">
        <v>43808</v>
      </c>
      <c r="D75" s="7"/>
      <c r="E75" t="s">
        <v>403</v>
      </c>
      <c r="F75" t="s">
        <v>380</v>
      </c>
      <c r="G75">
        <v>4979</v>
      </c>
      <c r="H75">
        <v>2589</v>
      </c>
      <c r="I75" t="s">
        <v>355</v>
      </c>
      <c r="K75" s="9">
        <f t="shared" si="1"/>
        <v>0.5199839325165696</v>
      </c>
      <c r="L75">
        <v>1548</v>
      </c>
      <c r="M75">
        <v>81544</v>
      </c>
      <c r="N75">
        <v>6321</v>
      </c>
    </row>
    <row r="76" spans="2:14" x14ac:dyDescent="0.55000000000000004">
      <c r="B76" s="2" t="s">
        <v>74</v>
      </c>
      <c r="C76" s="6">
        <v>43808</v>
      </c>
      <c r="D76" s="7">
        <v>67957.899999999994</v>
      </c>
      <c r="E76" t="s">
        <v>420</v>
      </c>
      <c r="F76" t="s">
        <v>378</v>
      </c>
      <c r="G76">
        <v>99705</v>
      </c>
      <c r="H76">
        <v>53477</v>
      </c>
      <c r="I76" t="s">
        <v>355</v>
      </c>
      <c r="K76" s="9">
        <f t="shared" si="1"/>
        <v>0.53635223910536078</v>
      </c>
      <c r="L76">
        <v>3365</v>
      </c>
      <c r="M76">
        <v>54173</v>
      </c>
      <c r="N76">
        <v>1651</v>
      </c>
    </row>
    <row r="77" spans="2:14" x14ac:dyDescent="0.55000000000000004">
      <c r="B77" s="2" t="s">
        <v>75</v>
      </c>
      <c r="C77" s="6">
        <v>43809</v>
      </c>
      <c r="D77" s="7">
        <v>114465.93</v>
      </c>
      <c r="E77" t="s">
        <v>420</v>
      </c>
      <c r="F77" t="s">
        <v>380</v>
      </c>
      <c r="G77">
        <v>2560</v>
      </c>
      <c r="H77">
        <v>1387</v>
      </c>
      <c r="I77" t="s">
        <v>355</v>
      </c>
      <c r="K77" s="9">
        <f t="shared" si="1"/>
        <v>0.54179687499999996</v>
      </c>
      <c r="L77">
        <v>72964</v>
      </c>
      <c r="M77">
        <v>71068</v>
      </c>
      <c r="N77">
        <v>1964</v>
      </c>
    </row>
    <row r="78" spans="2:14" x14ac:dyDescent="0.55000000000000004">
      <c r="B78" s="2" t="s">
        <v>76</v>
      </c>
      <c r="C78" s="6">
        <v>43815</v>
      </c>
      <c r="D78" s="7">
        <v>65699.02</v>
      </c>
      <c r="E78" t="s">
        <v>409</v>
      </c>
      <c r="F78" t="s">
        <v>378</v>
      </c>
      <c r="G78">
        <v>2128</v>
      </c>
      <c r="H78">
        <v>1129</v>
      </c>
      <c r="I78" t="s">
        <v>355</v>
      </c>
      <c r="K78" s="9">
        <f t="shared" si="1"/>
        <v>0.53054511278195493</v>
      </c>
      <c r="L78">
        <v>2058</v>
      </c>
      <c r="M78">
        <v>58750</v>
      </c>
      <c r="N78">
        <v>18270</v>
      </c>
    </row>
    <row r="79" spans="2:14" x14ac:dyDescent="0.55000000000000004">
      <c r="B79" s="2" t="s">
        <v>77</v>
      </c>
      <c r="C79" s="6">
        <v>43822</v>
      </c>
      <c r="D79" s="7">
        <v>83191.95</v>
      </c>
      <c r="E79" t="s">
        <v>407</v>
      </c>
      <c r="F79" t="s">
        <v>378</v>
      </c>
      <c r="G79">
        <v>32531</v>
      </c>
      <c r="H79">
        <v>16645</v>
      </c>
      <c r="I79" t="s">
        <v>355</v>
      </c>
      <c r="K79" s="9">
        <f t="shared" si="1"/>
        <v>0.51166579570256066</v>
      </c>
      <c r="L79">
        <v>1686</v>
      </c>
      <c r="M79">
        <v>52419</v>
      </c>
      <c r="N79">
        <v>7157</v>
      </c>
    </row>
    <row r="80" spans="2:14" x14ac:dyDescent="0.55000000000000004">
      <c r="B80" s="2" t="s">
        <v>78</v>
      </c>
      <c r="C80" s="6">
        <v>43837</v>
      </c>
      <c r="D80" s="7">
        <v>106775.14</v>
      </c>
      <c r="E80" t="s">
        <v>389</v>
      </c>
      <c r="F80" t="s">
        <v>380</v>
      </c>
      <c r="G80">
        <v>57221</v>
      </c>
      <c r="H80">
        <v>29974</v>
      </c>
      <c r="I80" t="s">
        <v>355</v>
      </c>
      <c r="K80" s="9">
        <f t="shared" si="1"/>
        <v>0.5238286643015676</v>
      </c>
      <c r="L80">
        <v>24246</v>
      </c>
      <c r="M80">
        <v>85746</v>
      </c>
      <c r="N80">
        <v>2129</v>
      </c>
    </row>
    <row r="81" spans="2:14" x14ac:dyDescent="0.55000000000000004">
      <c r="B81" s="2" t="s">
        <v>79</v>
      </c>
      <c r="C81" s="6">
        <v>43839</v>
      </c>
      <c r="D81" s="7">
        <v>83396.5</v>
      </c>
      <c r="E81" t="s">
        <v>384</v>
      </c>
      <c r="F81" t="s">
        <v>380</v>
      </c>
      <c r="G81">
        <v>13699</v>
      </c>
      <c r="H81">
        <v>7038</v>
      </c>
      <c r="I81" t="s">
        <v>356</v>
      </c>
      <c r="K81" s="9">
        <f t="shared" si="1"/>
        <v>0.51376012847653119</v>
      </c>
      <c r="L81">
        <v>43435</v>
      </c>
      <c r="M81">
        <v>63684</v>
      </c>
      <c r="N81">
        <v>2337</v>
      </c>
    </row>
    <row r="82" spans="2:14" x14ac:dyDescent="0.55000000000000004">
      <c r="B82" s="2" t="s">
        <v>80</v>
      </c>
      <c r="C82" s="6">
        <v>43843</v>
      </c>
      <c r="D82" s="7">
        <v>28481.16</v>
      </c>
      <c r="E82" t="s">
        <v>421</v>
      </c>
      <c r="F82" t="s">
        <v>378</v>
      </c>
      <c r="G82">
        <v>13973</v>
      </c>
      <c r="H82">
        <v>7468</v>
      </c>
      <c r="I82" t="s">
        <v>356</v>
      </c>
      <c r="K82" s="9">
        <f t="shared" si="1"/>
        <v>0.53445931439204175</v>
      </c>
      <c r="L82">
        <v>10217</v>
      </c>
      <c r="M82">
        <v>64222</v>
      </c>
      <c r="N82">
        <v>3557</v>
      </c>
    </row>
    <row r="83" spans="2:14" x14ac:dyDescent="0.55000000000000004">
      <c r="B83" s="2" t="s">
        <v>81</v>
      </c>
      <c r="C83" s="6">
        <v>43846</v>
      </c>
      <c r="D83" s="7">
        <v>32192.15</v>
      </c>
      <c r="E83" t="s">
        <v>422</v>
      </c>
      <c r="F83" t="s">
        <v>380</v>
      </c>
      <c r="G83">
        <v>7914</v>
      </c>
      <c r="H83">
        <v>4200</v>
      </c>
      <c r="I83" t="s">
        <v>356</v>
      </c>
      <c r="K83" s="9">
        <f t="shared" si="1"/>
        <v>0.53070507960576196</v>
      </c>
      <c r="L83">
        <v>9238</v>
      </c>
      <c r="M83">
        <v>70887</v>
      </c>
      <c r="N83">
        <v>5665</v>
      </c>
    </row>
    <row r="84" spans="2:14" x14ac:dyDescent="0.55000000000000004">
      <c r="B84" s="2" t="s">
        <v>82</v>
      </c>
      <c r="C84" s="6">
        <v>43846</v>
      </c>
      <c r="D84" s="7">
        <v>112645.99</v>
      </c>
      <c r="E84" t="s">
        <v>388</v>
      </c>
      <c r="F84" t="s">
        <v>378</v>
      </c>
      <c r="G84">
        <v>1474</v>
      </c>
      <c r="H84">
        <v>731</v>
      </c>
      <c r="I84" t="s">
        <v>356</v>
      </c>
      <c r="K84" s="9">
        <f t="shared" si="1"/>
        <v>0.49592944369063774</v>
      </c>
      <c r="L84">
        <v>4680</v>
      </c>
      <c r="M84">
        <v>38229</v>
      </c>
      <c r="N84">
        <v>1809</v>
      </c>
    </row>
    <row r="85" spans="2:14" x14ac:dyDescent="0.55000000000000004">
      <c r="B85" s="2" t="s">
        <v>83</v>
      </c>
      <c r="C85" s="6">
        <v>43874</v>
      </c>
      <c r="D85" s="7">
        <v>107107.6</v>
      </c>
      <c r="E85" t="s">
        <v>389</v>
      </c>
      <c r="F85" t="s">
        <v>378</v>
      </c>
      <c r="G85">
        <v>96178</v>
      </c>
      <c r="H85">
        <v>50205</v>
      </c>
      <c r="I85" t="s">
        <v>356</v>
      </c>
      <c r="K85" s="9">
        <f t="shared" si="1"/>
        <v>0.52200087338060674</v>
      </c>
      <c r="L85">
        <v>974</v>
      </c>
      <c r="M85">
        <v>50781</v>
      </c>
      <c r="N85">
        <v>9403</v>
      </c>
    </row>
    <row r="86" spans="2:14" x14ac:dyDescent="0.55000000000000004">
      <c r="B86" s="2" t="s">
        <v>84</v>
      </c>
      <c r="C86" s="6">
        <v>43895</v>
      </c>
      <c r="D86" s="7">
        <v>80695.740000000005</v>
      </c>
      <c r="E86" t="s">
        <v>423</v>
      </c>
      <c r="F86" t="s">
        <v>378</v>
      </c>
      <c r="G86">
        <v>9854</v>
      </c>
      <c r="H86">
        <v>5272</v>
      </c>
      <c r="I86" t="s">
        <v>356</v>
      </c>
      <c r="K86" s="9">
        <f t="shared" si="1"/>
        <v>0.53501116297950069</v>
      </c>
      <c r="L86">
        <v>68242</v>
      </c>
      <c r="M86">
        <v>72983</v>
      </c>
      <c r="N86">
        <v>1577</v>
      </c>
    </row>
    <row r="87" spans="2:14" x14ac:dyDescent="0.55000000000000004">
      <c r="B87" s="2" t="s">
        <v>85</v>
      </c>
      <c r="C87" s="6">
        <v>43895</v>
      </c>
      <c r="D87" s="7">
        <v>75475.929999999993</v>
      </c>
      <c r="E87" t="s">
        <v>389</v>
      </c>
      <c r="F87" t="s">
        <v>380</v>
      </c>
      <c r="G87">
        <v>9667</v>
      </c>
      <c r="H87">
        <v>6172</v>
      </c>
      <c r="I87" t="s">
        <v>356</v>
      </c>
      <c r="K87" s="9">
        <f t="shared" si="1"/>
        <v>0.63846074273300923</v>
      </c>
      <c r="L87">
        <v>6377</v>
      </c>
      <c r="M87">
        <v>48868</v>
      </c>
      <c r="N87">
        <v>1988</v>
      </c>
    </row>
    <row r="88" spans="2:14" x14ac:dyDescent="0.55000000000000004">
      <c r="B88" s="2" t="s">
        <v>86</v>
      </c>
      <c r="C88" s="6">
        <v>43899</v>
      </c>
      <c r="D88" s="7">
        <v>86558.58</v>
      </c>
      <c r="E88" t="s">
        <v>391</v>
      </c>
      <c r="F88" t="s">
        <v>378</v>
      </c>
      <c r="G88">
        <v>7732</v>
      </c>
      <c r="H88">
        <v>4165</v>
      </c>
      <c r="I88" t="s">
        <v>356</v>
      </c>
      <c r="K88" s="9">
        <f t="shared" si="1"/>
        <v>0.53867046042421107</v>
      </c>
      <c r="L88">
        <v>6892</v>
      </c>
      <c r="M88">
        <v>72576</v>
      </c>
      <c r="N88">
        <v>8046</v>
      </c>
    </row>
    <row r="89" spans="2:14" x14ac:dyDescent="0.55000000000000004">
      <c r="B89" s="2" t="s">
        <v>87</v>
      </c>
      <c r="C89" s="6">
        <v>43902</v>
      </c>
      <c r="D89" s="7">
        <v>84309.95</v>
      </c>
      <c r="E89" t="s">
        <v>422</v>
      </c>
      <c r="F89" t="s">
        <v>378</v>
      </c>
      <c r="G89">
        <v>3221</v>
      </c>
      <c r="H89">
        <v>1708</v>
      </c>
      <c r="I89" t="s">
        <v>356</v>
      </c>
      <c r="K89" s="9">
        <f t="shared" si="1"/>
        <v>0.53027010245265449</v>
      </c>
      <c r="L89">
        <v>4953</v>
      </c>
      <c r="M89">
        <v>63648</v>
      </c>
      <c r="N89">
        <v>2525</v>
      </c>
    </row>
    <row r="90" spans="2:14" x14ac:dyDescent="0.55000000000000004">
      <c r="B90" s="2" t="s">
        <v>88</v>
      </c>
      <c r="C90" s="6">
        <v>43902</v>
      </c>
      <c r="D90" s="7">
        <v>91645.04</v>
      </c>
      <c r="E90" t="s">
        <v>396</v>
      </c>
      <c r="F90" t="s">
        <v>380</v>
      </c>
      <c r="G90">
        <v>6376</v>
      </c>
      <c r="H90">
        <v>3468</v>
      </c>
      <c r="I90" t="s">
        <v>356</v>
      </c>
      <c r="K90" s="9">
        <f t="shared" si="1"/>
        <v>0.54391468005018817</v>
      </c>
      <c r="L90">
        <v>2344</v>
      </c>
      <c r="M90">
        <v>67935</v>
      </c>
      <c r="N90">
        <v>7678</v>
      </c>
    </row>
    <row r="91" spans="2:14" x14ac:dyDescent="0.55000000000000004">
      <c r="B91" s="2" t="s">
        <v>89</v>
      </c>
      <c r="C91" s="6">
        <v>43914</v>
      </c>
      <c r="D91" s="7">
        <v>101187.36</v>
      </c>
      <c r="E91" t="s">
        <v>411</v>
      </c>
      <c r="F91" t="s">
        <v>380</v>
      </c>
      <c r="G91">
        <v>8943</v>
      </c>
      <c r="H91">
        <v>4584</v>
      </c>
      <c r="I91" t="s">
        <v>356</v>
      </c>
      <c r="K91" s="9">
        <f t="shared" si="1"/>
        <v>0.51257967125125792</v>
      </c>
      <c r="L91">
        <v>4764</v>
      </c>
      <c r="M91">
        <v>48523</v>
      </c>
      <c r="N91">
        <v>2745</v>
      </c>
    </row>
    <row r="92" spans="2:14" x14ac:dyDescent="0.55000000000000004">
      <c r="B92" s="2" t="s">
        <v>90</v>
      </c>
      <c r="C92" s="6">
        <v>43916</v>
      </c>
      <c r="D92" s="7">
        <v>80169.42</v>
      </c>
      <c r="E92" t="s">
        <v>384</v>
      </c>
      <c r="F92" t="s">
        <v>380</v>
      </c>
      <c r="G92">
        <v>999</v>
      </c>
      <c r="H92">
        <v>527</v>
      </c>
      <c r="I92" t="s">
        <v>356</v>
      </c>
      <c r="K92" s="9">
        <f t="shared" si="1"/>
        <v>0.52752752752752752</v>
      </c>
      <c r="L92">
        <v>6594</v>
      </c>
      <c r="M92">
        <v>70376</v>
      </c>
      <c r="N92">
        <v>4235</v>
      </c>
    </row>
    <row r="93" spans="2:14" x14ac:dyDescent="0.55000000000000004">
      <c r="B93" s="2" t="s">
        <v>45</v>
      </c>
      <c r="C93" s="6">
        <v>43916</v>
      </c>
      <c r="D93" s="7">
        <v>104038.9</v>
      </c>
      <c r="E93" t="s">
        <v>385</v>
      </c>
      <c r="F93" t="s">
        <v>378</v>
      </c>
      <c r="G93">
        <v>7029</v>
      </c>
      <c r="H93">
        <v>3909</v>
      </c>
      <c r="I93" t="s">
        <v>356</v>
      </c>
      <c r="K93" s="9">
        <f t="shared" si="1"/>
        <v>0.55612462654716177</v>
      </c>
      <c r="L93">
        <v>777</v>
      </c>
      <c r="M93">
        <v>69318</v>
      </c>
      <c r="N93">
        <v>6594</v>
      </c>
    </row>
    <row r="94" spans="2:14" x14ac:dyDescent="0.55000000000000004">
      <c r="B94" s="2" t="s">
        <v>91</v>
      </c>
      <c r="C94" s="6">
        <v>43931</v>
      </c>
      <c r="D94" s="7">
        <v>99683.67</v>
      </c>
      <c r="E94" t="s">
        <v>424</v>
      </c>
      <c r="F94" t="s">
        <v>380</v>
      </c>
      <c r="G94">
        <v>9617</v>
      </c>
      <c r="H94">
        <v>5137</v>
      </c>
      <c r="I94" t="s">
        <v>356</v>
      </c>
      <c r="K94" s="9">
        <f t="shared" si="1"/>
        <v>0.53415826141208278</v>
      </c>
      <c r="L94">
        <v>4807</v>
      </c>
      <c r="M94">
        <v>62670</v>
      </c>
      <c r="N94">
        <v>8682</v>
      </c>
    </row>
    <row r="95" spans="2:14" x14ac:dyDescent="0.55000000000000004">
      <c r="B95" s="2" t="s">
        <v>92</v>
      </c>
      <c r="C95" s="6">
        <v>43943</v>
      </c>
      <c r="D95" s="7">
        <v>47362.62</v>
      </c>
      <c r="E95" t="s">
        <v>425</v>
      </c>
      <c r="F95" t="s">
        <v>378</v>
      </c>
      <c r="G95">
        <v>2387</v>
      </c>
      <c r="H95">
        <v>1227</v>
      </c>
      <c r="I95" t="s">
        <v>356</v>
      </c>
      <c r="K95" s="9">
        <f t="shared" si="1"/>
        <v>0.5140343527440302</v>
      </c>
      <c r="L95">
        <v>7127</v>
      </c>
      <c r="M95">
        <v>78810</v>
      </c>
      <c r="N95">
        <v>5996</v>
      </c>
    </row>
    <row r="96" spans="2:14" x14ac:dyDescent="0.55000000000000004">
      <c r="B96" s="2" t="s">
        <v>93</v>
      </c>
      <c r="C96" s="6">
        <v>43949</v>
      </c>
      <c r="D96" s="7">
        <v>70649.460000000006</v>
      </c>
      <c r="E96" t="s">
        <v>426</v>
      </c>
      <c r="F96" t="s">
        <v>380</v>
      </c>
      <c r="G96">
        <v>643</v>
      </c>
      <c r="H96">
        <v>367</v>
      </c>
      <c r="I96" t="s">
        <v>356</v>
      </c>
      <c r="K96" s="9">
        <f t="shared" si="1"/>
        <v>0.57076205287713844</v>
      </c>
      <c r="L96">
        <v>1922</v>
      </c>
      <c r="M96">
        <v>48603</v>
      </c>
      <c r="N96">
        <v>6199</v>
      </c>
    </row>
    <row r="97" spans="2:14" x14ac:dyDescent="0.55000000000000004">
      <c r="B97" s="2" t="s">
        <v>94</v>
      </c>
      <c r="C97" s="6">
        <v>43949</v>
      </c>
      <c r="D97" s="7">
        <v>75733.740000000005</v>
      </c>
      <c r="E97" t="s">
        <v>395</v>
      </c>
      <c r="F97" t="s">
        <v>380</v>
      </c>
      <c r="G97">
        <v>5644</v>
      </c>
      <c r="H97">
        <v>3038</v>
      </c>
      <c r="I97" t="s">
        <v>356</v>
      </c>
      <c r="K97" s="9">
        <f t="shared" si="1"/>
        <v>0.53827072997873848</v>
      </c>
      <c r="L97">
        <v>483</v>
      </c>
      <c r="M97">
        <v>72500</v>
      </c>
      <c r="N97">
        <v>17223</v>
      </c>
    </row>
    <row r="98" spans="2:14" x14ac:dyDescent="0.55000000000000004">
      <c r="B98" s="2" t="s">
        <v>95</v>
      </c>
      <c r="C98" s="6">
        <v>43972</v>
      </c>
      <c r="D98" s="7">
        <v>71823.56</v>
      </c>
      <c r="E98" t="s">
        <v>427</v>
      </c>
      <c r="F98" t="s">
        <v>378</v>
      </c>
      <c r="G98">
        <v>72124</v>
      </c>
      <c r="H98">
        <v>35663</v>
      </c>
      <c r="I98" t="s">
        <v>356</v>
      </c>
      <c r="K98" s="9">
        <f t="shared" si="1"/>
        <v>0.49446786090621708</v>
      </c>
      <c r="L98">
        <v>4028</v>
      </c>
      <c r="M98">
        <v>38491</v>
      </c>
      <c r="N98">
        <v>1654</v>
      </c>
    </row>
    <row r="99" spans="2:14" x14ac:dyDescent="0.55000000000000004">
      <c r="B99" s="2" t="s">
        <v>96</v>
      </c>
      <c r="C99" s="6">
        <v>43972</v>
      </c>
      <c r="D99" s="7">
        <v>41934.71</v>
      </c>
      <c r="E99" t="s">
        <v>411</v>
      </c>
      <c r="F99" t="s">
        <v>380</v>
      </c>
      <c r="G99">
        <v>129647</v>
      </c>
      <c r="H99">
        <v>66100</v>
      </c>
      <c r="I99" t="s">
        <v>356</v>
      </c>
      <c r="K99" s="9">
        <f t="shared" si="1"/>
        <v>0.50984596635479418</v>
      </c>
      <c r="L99">
        <v>49827</v>
      </c>
      <c r="M99">
        <v>31757</v>
      </c>
      <c r="N99">
        <v>1377</v>
      </c>
    </row>
    <row r="100" spans="2:14" x14ac:dyDescent="0.55000000000000004">
      <c r="B100" s="2" t="s">
        <v>97</v>
      </c>
      <c r="C100" s="6">
        <v>44004</v>
      </c>
      <c r="D100" s="7">
        <v>66572.58</v>
      </c>
      <c r="E100" t="s">
        <v>395</v>
      </c>
      <c r="F100" t="s">
        <v>380</v>
      </c>
      <c r="G100">
        <v>136701</v>
      </c>
      <c r="H100">
        <v>67553</v>
      </c>
      <c r="I100" t="s">
        <v>356</v>
      </c>
      <c r="K100" s="9">
        <f t="shared" si="1"/>
        <v>0.49416609973592002</v>
      </c>
      <c r="L100">
        <v>93583</v>
      </c>
      <c r="M100">
        <v>45075</v>
      </c>
      <c r="N100">
        <v>1485</v>
      </c>
    </row>
    <row r="101" spans="2:14" x14ac:dyDescent="0.55000000000000004">
      <c r="B101" s="2" t="s">
        <v>98</v>
      </c>
      <c r="C101" s="6">
        <v>44011</v>
      </c>
      <c r="D101" s="7">
        <v>76932.600000000006</v>
      </c>
      <c r="E101" t="s">
        <v>421</v>
      </c>
      <c r="F101" t="s">
        <v>378</v>
      </c>
      <c r="G101">
        <v>53165</v>
      </c>
      <c r="H101">
        <v>26436</v>
      </c>
      <c r="I101" t="s">
        <v>356</v>
      </c>
      <c r="K101" s="9">
        <f t="shared" si="1"/>
        <v>0.49724442772500704</v>
      </c>
      <c r="L101">
        <v>102071</v>
      </c>
      <c r="M101">
        <v>50234</v>
      </c>
      <c r="N101">
        <v>1876</v>
      </c>
    </row>
    <row r="102" spans="2:14" x14ac:dyDescent="0.55000000000000004">
      <c r="B102" s="2" t="s">
        <v>99</v>
      </c>
      <c r="C102" s="6">
        <v>44011</v>
      </c>
      <c r="D102" s="7">
        <v>59258.19</v>
      </c>
      <c r="E102" t="s">
        <v>388</v>
      </c>
      <c r="F102" t="s">
        <v>380</v>
      </c>
      <c r="G102">
        <v>37407</v>
      </c>
      <c r="H102">
        <v>20049</v>
      </c>
      <c r="I102" t="s">
        <v>356</v>
      </c>
      <c r="K102" s="9">
        <f t="shared" si="1"/>
        <v>0.53596920362499001</v>
      </c>
      <c r="L102">
        <v>41195</v>
      </c>
      <c r="M102">
        <v>39751</v>
      </c>
      <c r="N102">
        <v>1776</v>
      </c>
    </row>
    <row r="103" spans="2:14" x14ac:dyDescent="0.55000000000000004">
      <c r="B103" s="2" t="s">
        <v>100</v>
      </c>
      <c r="C103" s="6">
        <v>44019</v>
      </c>
      <c r="D103" s="7">
        <v>112778.28</v>
      </c>
      <c r="E103" t="s">
        <v>428</v>
      </c>
      <c r="F103" t="s">
        <v>378</v>
      </c>
      <c r="G103">
        <v>9023</v>
      </c>
      <c r="H103">
        <v>4748</v>
      </c>
      <c r="I103" t="s">
        <v>356</v>
      </c>
      <c r="K103" s="9">
        <f t="shared" si="1"/>
        <v>0.52621079463593035</v>
      </c>
      <c r="L103">
        <v>25820</v>
      </c>
      <c r="M103">
        <v>45964</v>
      </c>
      <c r="N103">
        <v>2599</v>
      </c>
    </row>
    <row r="104" spans="2:14" x14ac:dyDescent="0.55000000000000004">
      <c r="B104" s="2" t="s">
        <v>101</v>
      </c>
      <c r="C104" s="6">
        <v>44039</v>
      </c>
      <c r="D104" s="7">
        <v>44845.33</v>
      </c>
      <c r="E104" t="s">
        <v>379</v>
      </c>
      <c r="F104" t="s">
        <v>380</v>
      </c>
      <c r="G104">
        <v>20335</v>
      </c>
      <c r="H104">
        <v>10378</v>
      </c>
      <c r="I104" t="s">
        <v>356</v>
      </c>
      <c r="K104" s="9">
        <f t="shared" si="1"/>
        <v>0.51035161052372757</v>
      </c>
      <c r="L104">
        <v>6186</v>
      </c>
      <c r="M104">
        <v>51628</v>
      </c>
      <c r="N104">
        <v>5310</v>
      </c>
    </row>
    <row r="105" spans="2:14" x14ac:dyDescent="0.55000000000000004">
      <c r="B105" s="2" t="s">
        <v>102</v>
      </c>
      <c r="C105" s="6">
        <v>44062</v>
      </c>
      <c r="D105" s="7">
        <v>115191.38</v>
      </c>
      <c r="E105" t="s">
        <v>429</v>
      </c>
      <c r="F105" t="s">
        <v>380</v>
      </c>
      <c r="G105">
        <v>4018143</v>
      </c>
      <c r="H105">
        <v>1986158</v>
      </c>
      <c r="I105" t="s">
        <v>356</v>
      </c>
      <c r="K105" s="9">
        <f t="shared" si="1"/>
        <v>0.49429749015901125</v>
      </c>
      <c r="L105">
        <v>15181</v>
      </c>
      <c r="M105">
        <v>34466</v>
      </c>
      <c r="N105">
        <v>4358</v>
      </c>
    </row>
    <row r="106" spans="2:14" x14ac:dyDescent="0.55000000000000004">
      <c r="B106" s="2" t="s">
        <v>103</v>
      </c>
      <c r="C106" s="6">
        <v>44067</v>
      </c>
      <c r="D106" s="7">
        <v>111049.84</v>
      </c>
      <c r="E106" t="s">
        <v>397</v>
      </c>
      <c r="F106" t="s">
        <v>380</v>
      </c>
      <c r="G106">
        <v>203362</v>
      </c>
      <c r="H106">
        <v>102371</v>
      </c>
      <c r="I106" t="s">
        <v>356</v>
      </c>
      <c r="K106" s="9">
        <f t="shared" si="1"/>
        <v>0.50339296427061098</v>
      </c>
      <c r="L106">
        <v>2659853</v>
      </c>
      <c r="M106">
        <v>54229</v>
      </c>
      <c r="N106">
        <v>365</v>
      </c>
    </row>
    <row r="107" spans="2:14" x14ac:dyDescent="0.55000000000000004">
      <c r="B107" s="2" t="s">
        <v>104</v>
      </c>
      <c r="C107" s="6">
        <v>44077</v>
      </c>
      <c r="D107" s="7">
        <v>75974.990000000005</v>
      </c>
      <c r="E107" t="s">
        <v>403</v>
      </c>
      <c r="F107" t="s">
        <v>378</v>
      </c>
      <c r="G107">
        <v>107656</v>
      </c>
      <c r="H107">
        <v>53984</v>
      </c>
      <c r="I107" t="s">
        <v>356</v>
      </c>
      <c r="K107" s="9">
        <f t="shared" si="1"/>
        <v>0.50144905996878952</v>
      </c>
      <c r="L107">
        <v>156544</v>
      </c>
      <c r="M107">
        <v>38488</v>
      </c>
      <c r="N107">
        <v>1064</v>
      </c>
    </row>
    <row r="108" spans="2:14" x14ac:dyDescent="0.55000000000000004">
      <c r="B108" s="2" t="s">
        <v>105</v>
      </c>
      <c r="C108" s="6">
        <v>44078</v>
      </c>
      <c r="D108" s="7">
        <v>42161.77</v>
      </c>
      <c r="E108" t="s">
        <v>430</v>
      </c>
      <c r="F108" t="s">
        <v>380</v>
      </c>
      <c r="G108">
        <v>998537</v>
      </c>
      <c r="H108">
        <v>491108</v>
      </c>
      <c r="I108" t="s">
        <v>356</v>
      </c>
      <c r="K108" s="9">
        <f t="shared" si="1"/>
        <v>0.49182754369642789</v>
      </c>
      <c r="L108">
        <v>75710</v>
      </c>
      <c r="M108">
        <v>35921</v>
      </c>
      <c r="N108">
        <v>1585</v>
      </c>
    </row>
    <row r="109" spans="2:14" x14ac:dyDescent="0.55000000000000004">
      <c r="B109" s="2" t="s">
        <v>106</v>
      </c>
      <c r="C109" s="6">
        <v>44085</v>
      </c>
      <c r="D109" s="7">
        <v>71371.37</v>
      </c>
      <c r="E109" t="s">
        <v>395</v>
      </c>
      <c r="F109" t="s">
        <v>378</v>
      </c>
      <c r="G109">
        <v>389772</v>
      </c>
      <c r="H109">
        <v>202502</v>
      </c>
      <c r="I109" t="s">
        <v>356</v>
      </c>
      <c r="K109" s="9">
        <f t="shared" si="1"/>
        <v>0.51953962829551636</v>
      </c>
      <c r="L109">
        <v>715163</v>
      </c>
      <c r="M109">
        <v>46162</v>
      </c>
      <c r="N109">
        <v>620</v>
      </c>
    </row>
    <row r="110" spans="2:14" x14ac:dyDescent="0.55000000000000004">
      <c r="B110" s="2" t="s">
        <v>107</v>
      </c>
      <c r="C110" s="6">
        <v>44119</v>
      </c>
      <c r="D110" s="7">
        <v>49915.14</v>
      </c>
      <c r="E110" t="s">
        <v>424</v>
      </c>
      <c r="F110" t="s">
        <v>378</v>
      </c>
      <c r="G110">
        <v>47073</v>
      </c>
      <c r="H110">
        <v>22566</v>
      </c>
      <c r="I110" t="s">
        <v>356</v>
      </c>
      <c r="K110" s="9">
        <f t="shared" si="1"/>
        <v>0.47938308584538908</v>
      </c>
      <c r="L110">
        <v>269267</v>
      </c>
      <c r="M110">
        <v>49477</v>
      </c>
      <c r="N110">
        <v>1077</v>
      </c>
    </row>
    <row r="111" spans="2:14" x14ac:dyDescent="0.55000000000000004">
      <c r="B111" s="2" t="s">
        <v>108</v>
      </c>
      <c r="C111" s="6">
        <v>44166</v>
      </c>
      <c r="D111" s="7">
        <v>0</v>
      </c>
      <c r="E111" t="s">
        <v>431</v>
      </c>
      <c r="F111" t="s">
        <v>378</v>
      </c>
      <c r="G111">
        <v>215996</v>
      </c>
      <c r="H111">
        <v>105693</v>
      </c>
      <c r="I111" t="s">
        <v>356</v>
      </c>
      <c r="K111" s="9">
        <f t="shared" si="1"/>
        <v>0.48932850608344597</v>
      </c>
      <c r="L111">
        <v>26735</v>
      </c>
      <c r="M111">
        <v>40140</v>
      </c>
      <c r="N111">
        <v>2637</v>
      </c>
    </row>
    <row r="112" spans="2:14" x14ac:dyDescent="0.55000000000000004">
      <c r="B112" s="2" t="s">
        <v>74</v>
      </c>
      <c r="C112" s="6">
        <v>44175</v>
      </c>
      <c r="D112" s="7">
        <v>37062.1</v>
      </c>
      <c r="E112" t="s">
        <v>395</v>
      </c>
      <c r="F112" t="s">
        <v>378</v>
      </c>
      <c r="G112">
        <v>202987</v>
      </c>
      <c r="H112">
        <v>103779</v>
      </c>
      <c r="I112" t="s">
        <v>357</v>
      </c>
      <c r="K112" s="9">
        <f t="shared" si="1"/>
        <v>0.51125934173124388</v>
      </c>
      <c r="L112">
        <v>170343</v>
      </c>
      <c r="M112">
        <v>44748</v>
      </c>
      <c r="N112">
        <v>1150</v>
      </c>
    </row>
    <row r="113" spans="2:14" x14ac:dyDescent="0.55000000000000004">
      <c r="B113" s="2" t="s">
        <v>109</v>
      </c>
      <c r="C113" s="6">
        <v>44193</v>
      </c>
      <c r="D113" s="7">
        <v>0</v>
      </c>
      <c r="E113" t="s">
        <v>422</v>
      </c>
      <c r="F113" t="s">
        <v>380</v>
      </c>
      <c r="G113">
        <v>18731</v>
      </c>
      <c r="H113">
        <v>8936</v>
      </c>
      <c r="I113" t="s">
        <v>357</v>
      </c>
      <c r="K113" s="9">
        <f t="shared" si="1"/>
        <v>0.47707009769900166</v>
      </c>
      <c r="L113">
        <v>119116</v>
      </c>
      <c r="M113">
        <v>40743</v>
      </c>
      <c r="N113">
        <v>1111</v>
      </c>
    </row>
    <row r="114" spans="2:14" x14ac:dyDescent="0.55000000000000004">
      <c r="B114" s="2" t="s">
        <v>110</v>
      </c>
      <c r="C114" s="6">
        <v>44194</v>
      </c>
      <c r="D114" s="7"/>
      <c r="E114" t="s">
        <v>418</v>
      </c>
      <c r="F114" t="s">
        <v>378</v>
      </c>
      <c r="G114">
        <v>21229</v>
      </c>
      <c r="H114">
        <v>10185</v>
      </c>
      <c r="I114" t="s">
        <v>357</v>
      </c>
      <c r="K114" s="9">
        <f t="shared" si="1"/>
        <v>0.47976824155636161</v>
      </c>
      <c r="L114">
        <v>14064</v>
      </c>
      <c r="M114">
        <v>36411</v>
      </c>
      <c r="N114">
        <v>2766</v>
      </c>
    </row>
    <row r="115" spans="2:14" x14ac:dyDescent="0.55000000000000004">
      <c r="B115" s="2" t="s">
        <v>111</v>
      </c>
      <c r="C115" s="6">
        <v>44195</v>
      </c>
      <c r="D115" s="7">
        <v>90884.32</v>
      </c>
      <c r="E115" t="s">
        <v>413</v>
      </c>
      <c r="F115" t="s">
        <v>378</v>
      </c>
      <c r="G115">
        <v>41040</v>
      </c>
      <c r="H115">
        <v>19811</v>
      </c>
      <c r="I115" t="s">
        <v>357</v>
      </c>
      <c r="K115" s="9">
        <f t="shared" si="1"/>
        <v>0.482724171539961</v>
      </c>
      <c r="L115">
        <v>15892</v>
      </c>
      <c r="M115">
        <v>34263</v>
      </c>
      <c r="N115">
        <v>2352</v>
      </c>
    </row>
    <row r="116" spans="2:14" x14ac:dyDescent="0.55000000000000004">
      <c r="B116" s="2" t="s">
        <v>32</v>
      </c>
      <c r="C116" s="6">
        <v>44203</v>
      </c>
      <c r="D116" s="7">
        <v>89838.77</v>
      </c>
      <c r="E116" t="s">
        <v>414</v>
      </c>
      <c r="F116" t="s">
        <v>380</v>
      </c>
      <c r="G116">
        <v>238198</v>
      </c>
      <c r="H116">
        <v>117781</v>
      </c>
      <c r="I116" t="s">
        <v>357</v>
      </c>
      <c r="K116" s="9">
        <f t="shared" si="1"/>
        <v>0.49446678813424128</v>
      </c>
      <c r="L116">
        <v>33474</v>
      </c>
      <c r="M116">
        <v>35396</v>
      </c>
      <c r="N116">
        <v>2040</v>
      </c>
    </row>
    <row r="117" spans="2:14" x14ac:dyDescent="0.55000000000000004">
      <c r="B117" s="2" t="s">
        <v>112</v>
      </c>
      <c r="C117" s="6">
        <v>44203</v>
      </c>
      <c r="D117" s="7">
        <v>0</v>
      </c>
      <c r="E117" t="s">
        <v>403</v>
      </c>
      <c r="F117" t="s">
        <v>380</v>
      </c>
      <c r="G117">
        <v>37227</v>
      </c>
      <c r="H117">
        <v>18138</v>
      </c>
      <c r="I117" t="s">
        <v>357</v>
      </c>
      <c r="K117" s="9">
        <f t="shared" si="1"/>
        <v>0.48722701265210733</v>
      </c>
      <c r="L117">
        <v>156678</v>
      </c>
      <c r="M117">
        <v>56239</v>
      </c>
      <c r="N117">
        <v>1291</v>
      </c>
    </row>
    <row r="118" spans="2:14" x14ac:dyDescent="0.55000000000000004">
      <c r="B118" s="2" t="s">
        <v>113</v>
      </c>
      <c r="C118" s="6">
        <v>44207</v>
      </c>
      <c r="D118" s="7">
        <v>68887.839999999997</v>
      </c>
      <c r="E118" t="s">
        <v>403</v>
      </c>
      <c r="F118" t="s">
        <v>380</v>
      </c>
      <c r="G118">
        <v>11206</v>
      </c>
      <c r="H118">
        <v>5534</v>
      </c>
      <c r="I118" t="s">
        <v>357</v>
      </c>
      <c r="K118" s="9">
        <f t="shared" si="1"/>
        <v>0.49384258432982331</v>
      </c>
      <c r="L118">
        <v>28663</v>
      </c>
      <c r="M118">
        <v>39251</v>
      </c>
      <c r="N118">
        <v>1797</v>
      </c>
    </row>
    <row r="119" spans="2:14" x14ac:dyDescent="0.55000000000000004">
      <c r="B119" s="2" t="s">
        <v>114</v>
      </c>
      <c r="C119" s="6">
        <v>44207</v>
      </c>
      <c r="D119" s="7">
        <v>106775.14</v>
      </c>
      <c r="E119" t="s">
        <v>425</v>
      </c>
      <c r="F119" t="s">
        <v>380</v>
      </c>
      <c r="G119">
        <v>5245</v>
      </c>
      <c r="H119">
        <v>2692</v>
      </c>
      <c r="I119" t="s">
        <v>357</v>
      </c>
      <c r="K119" s="9">
        <f t="shared" si="1"/>
        <v>0.51325071496663488</v>
      </c>
      <c r="L119">
        <v>8034</v>
      </c>
      <c r="M119">
        <v>33701</v>
      </c>
      <c r="N119">
        <v>2360</v>
      </c>
    </row>
    <row r="120" spans="2:14" x14ac:dyDescent="0.55000000000000004">
      <c r="B120" s="2" t="s">
        <v>79</v>
      </c>
      <c r="C120" s="6">
        <v>44221</v>
      </c>
      <c r="D120" s="7">
        <v>89690.38</v>
      </c>
      <c r="E120" t="s">
        <v>432</v>
      </c>
      <c r="F120" t="s">
        <v>378</v>
      </c>
      <c r="G120">
        <v>27635</v>
      </c>
      <c r="H120">
        <v>13535</v>
      </c>
      <c r="I120" t="s">
        <v>357</v>
      </c>
      <c r="K120" s="9">
        <f t="shared" si="1"/>
        <v>0.48977745612447982</v>
      </c>
      <c r="L120">
        <v>4216</v>
      </c>
      <c r="M120">
        <v>36899</v>
      </c>
      <c r="N120">
        <v>6334</v>
      </c>
    </row>
    <row r="121" spans="2:14" x14ac:dyDescent="0.55000000000000004">
      <c r="B121" s="2" t="s">
        <v>115</v>
      </c>
      <c r="C121" s="6">
        <v>44223</v>
      </c>
      <c r="D121" s="7">
        <v>111229.47</v>
      </c>
      <c r="E121" t="s">
        <v>383</v>
      </c>
      <c r="F121" t="s">
        <v>380</v>
      </c>
      <c r="G121">
        <v>11353</v>
      </c>
      <c r="H121">
        <v>5577</v>
      </c>
      <c r="I121" t="s">
        <v>358</v>
      </c>
      <c r="K121" s="9">
        <f t="shared" si="1"/>
        <v>0.49123579670571654</v>
      </c>
      <c r="L121">
        <v>20067</v>
      </c>
      <c r="M121">
        <v>36897</v>
      </c>
      <c r="N121">
        <v>2308</v>
      </c>
    </row>
    <row r="122" spans="2:14" x14ac:dyDescent="0.55000000000000004">
      <c r="B122" s="2" t="s">
        <v>116</v>
      </c>
      <c r="C122" s="6">
        <v>44235</v>
      </c>
      <c r="D122" s="7">
        <v>67633.850000000006</v>
      </c>
      <c r="E122" t="s">
        <v>429</v>
      </c>
      <c r="F122" t="s">
        <v>380</v>
      </c>
      <c r="G122">
        <v>22751</v>
      </c>
      <c r="H122">
        <v>10786</v>
      </c>
      <c r="I122" t="s">
        <v>358</v>
      </c>
      <c r="K122" s="9">
        <f t="shared" si="1"/>
        <v>0.47408905103072391</v>
      </c>
      <c r="L122">
        <v>8537</v>
      </c>
      <c r="M122">
        <v>28913</v>
      </c>
      <c r="N122">
        <v>2578</v>
      </c>
    </row>
    <row r="123" spans="2:14" x14ac:dyDescent="0.55000000000000004">
      <c r="B123" s="2" t="s">
        <v>117</v>
      </c>
      <c r="C123" s="6">
        <v>44277</v>
      </c>
      <c r="D123" s="7">
        <v>111815.49</v>
      </c>
      <c r="E123" t="s">
        <v>399</v>
      </c>
      <c r="F123" t="s">
        <v>378</v>
      </c>
      <c r="G123">
        <v>15400</v>
      </c>
      <c r="H123">
        <v>7588</v>
      </c>
      <c r="I123" t="s">
        <v>358</v>
      </c>
      <c r="K123" s="9">
        <f t="shared" si="1"/>
        <v>0.49272727272727274</v>
      </c>
      <c r="L123">
        <v>17967</v>
      </c>
      <c r="M123">
        <v>35031</v>
      </c>
      <c r="N123">
        <v>2501</v>
      </c>
    </row>
    <row r="124" spans="2:14" x14ac:dyDescent="0.55000000000000004">
      <c r="B124" s="2" t="s">
        <v>118</v>
      </c>
      <c r="C124" s="6">
        <v>44277</v>
      </c>
      <c r="D124" s="7">
        <v>39784.239999999998</v>
      </c>
      <c r="E124" t="s">
        <v>382</v>
      </c>
      <c r="F124" t="s">
        <v>378</v>
      </c>
      <c r="G124">
        <v>25711</v>
      </c>
      <c r="H124">
        <v>12842</v>
      </c>
      <c r="I124" t="s">
        <v>358</v>
      </c>
      <c r="K124" s="9">
        <f t="shared" si="1"/>
        <v>0.4994749329080938</v>
      </c>
      <c r="L124">
        <v>12069</v>
      </c>
      <c r="M124">
        <v>32552</v>
      </c>
      <c r="N124">
        <v>2465</v>
      </c>
    </row>
    <row r="125" spans="2:14" x14ac:dyDescent="0.55000000000000004">
      <c r="B125" s="2" t="s">
        <v>119</v>
      </c>
      <c r="C125" s="6">
        <v>44285</v>
      </c>
      <c r="D125" s="7">
        <v>89829.33</v>
      </c>
      <c r="E125" t="s">
        <v>415</v>
      </c>
      <c r="F125" t="s">
        <v>378</v>
      </c>
      <c r="G125">
        <v>8510</v>
      </c>
      <c r="H125">
        <v>4234</v>
      </c>
      <c r="I125" t="s">
        <v>358</v>
      </c>
      <c r="K125" s="9">
        <f t="shared" si="1"/>
        <v>0.49753231492361927</v>
      </c>
      <c r="L125">
        <v>20431</v>
      </c>
      <c r="M125">
        <v>42905</v>
      </c>
      <c r="N125">
        <v>2785</v>
      </c>
    </row>
    <row r="126" spans="2:14" x14ac:dyDescent="0.55000000000000004">
      <c r="B126" s="2" t="s">
        <v>120</v>
      </c>
      <c r="C126" s="6">
        <v>44288</v>
      </c>
      <c r="D126" s="7">
        <v>111815.49</v>
      </c>
      <c r="E126" t="s">
        <v>433</v>
      </c>
      <c r="F126" t="s">
        <v>378</v>
      </c>
      <c r="G126">
        <v>24327</v>
      </c>
      <c r="H126">
        <v>11569</v>
      </c>
      <c r="I126" t="s">
        <v>358</v>
      </c>
      <c r="K126" s="9">
        <f t="shared" si="1"/>
        <v>0.47556213260985736</v>
      </c>
      <c r="L126">
        <v>6408</v>
      </c>
      <c r="M126">
        <v>43158</v>
      </c>
      <c r="N126">
        <v>4010</v>
      </c>
    </row>
    <row r="127" spans="2:14" x14ac:dyDescent="0.55000000000000004">
      <c r="B127" s="2" t="s">
        <v>118</v>
      </c>
      <c r="C127" s="6">
        <v>44357</v>
      </c>
      <c r="D127" s="7">
        <v>72843.23</v>
      </c>
      <c r="E127" t="s">
        <v>434</v>
      </c>
      <c r="F127" t="s">
        <v>378</v>
      </c>
      <c r="G127">
        <v>21110</v>
      </c>
      <c r="H127">
        <v>10346</v>
      </c>
      <c r="I127" t="s">
        <v>359</v>
      </c>
      <c r="K127" s="9">
        <f t="shared" si="1"/>
        <v>0.49009947891994315</v>
      </c>
      <c r="L127">
        <v>18348</v>
      </c>
      <c r="M127">
        <v>36619</v>
      </c>
      <c r="N127">
        <v>3136</v>
      </c>
    </row>
    <row r="128" spans="2:14" x14ac:dyDescent="0.55000000000000004">
      <c r="B128" s="2" t="s">
        <v>121</v>
      </c>
      <c r="C128" s="6">
        <v>44383</v>
      </c>
      <c r="D128" s="7">
        <v>71823.56</v>
      </c>
      <c r="E128" t="s">
        <v>435</v>
      </c>
      <c r="F128" t="s">
        <v>378</v>
      </c>
      <c r="G128">
        <v>101409</v>
      </c>
      <c r="H128">
        <v>49362</v>
      </c>
      <c r="I128" t="s">
        <v>359</v>
      </c>
      <c r="K128" s="9">
        <f t="shared" si="1"/>
        <v>0.4867615300417123</v>
      </c>
      <c r="L128">
        <v>15895</v>
      </c>
      <c r="M128">
        <v>37732</v>
      </c>
      <c r="N128">
        <v>3753</v>
      </c>
    </row>
    <row r="129" spans="2:14" x14ac:dyDescent="0.55000000000000004">
      <c r="B129" s="2" t="s">
        <v>96</v>
      </c>
      <c r="C129" s="6">
        <v>44384</v>
      </c>
      <c r="D129" s="7">
        <v>88511.17</v>
      </c>
      <c r="E129" t="s">
        <v>415</v>
      </c>
      <c r="F129" t="s">
        <v>380</v>
      </c>
      <c r="G129">
        <v>61748</v>
      </c>
      <c r="H129">
        <v>30269</v>
      </c>
      <c r="I129" t="s">
        <v>359</v>
      </c>
      <c r="K129" s="9">
        <f t="shared" si="1"/>
        <v>0.49020211180928935</v>
      </c>
      <c r="L129">
        <v>73775</v>
      </c>
      <c r="M129">
        <v>42475</v>
      </c>
      <c r="N129">
        <v>1586</v>
      </c>
    </row>
    <row r="130" spans="2:14" x14ac:dyDescent="0.55000000000000004">
      <c r="B130" s="2" t="s">
        <v>122</v>
      </c>
      <c r="C130" s="6">
        <v>44393</v>
      </c>
      <c r="D130" s="7">
        <v>36547.58</v>
      </c>
      <c r="E130" t="s">
        <v>421</v>
      </c>
      <c r="F130" t="s">
        <v>380</v>
      </c>
      <c r="G130">
        <v>49765</v>
      </c>
      <c r="H130">
        <v>23482</v>
      </c>
      <c r="I130" t="s">
        <v>359</v>
      </c>
      <c r="K130" s="9">
        <f t="shared" si="1"/>
        <v>0.47185773133728526</v>
      </c>
      <c r="L130">
        <v>44604</v>
      </c>
      <c r="M130">
        <v>41268</v>
      </c>
      <c r="N130">
        <v>1870</v>
      </c>
    </row>
    <row r="131" spans="2:14" x14ac:dyDescent="0.55000000000000004">
      <c r="B131" s="2" t="s">
        <v>123</v>
      </c>
      <c r="C131" s="6">
        <v>44393</v>
      </c>
      <c r="D131" s="7">
        <v>95954.02</v>
      </c>
      <c r="E131" t="s">
        <v>412</v>
      </c>
      <c r="F131" t="s">
        <v>378</v>
      </c>
      <c r="G131">
        <v>17467</v>
      </c>
      <c r="H131">
        <v>8384</v>
      </c>
      <c r="I131" t="s">
        <v>359</v>
      </c>
      <c r="K131" s="9">
        <f t="shared" si="1"/>
        <v>0.47999083986946817</v>
      </c>
      <c r="L131">
        <v>35272</v>
      </c>
      <c r="M131">
        <v>38004</v>
      </c>
      <c r="N131">
        <v>2282</v>
      </c>
    </row>
    <row r="132" spans="2:14" x14ac:dyDescent="0.55000000000000004">
      <c r="B132" s="2" t="s">
        <v>124</v>
      </c>
      <c r="C132" s="6">
        <v>44393</v>
      </c>
      <c r="D132" s="7">
        <v>95677.9</v>
      </c>
      <c r="E132" t="s">
        <v>403</v>
      </c>
      <c r="F132" t="s">
        <v>380</v>
      </c>
      <c r="G132">
        <v>7868</v>
      </c>
      <c r="H132">
        <v>3877</v>
      </c>
      <c r="I132" t="s">
        <v>359</v>
      </c>
      <c r="K132" s="9">
        <f t="shared" ref="K132:K195" si="2">H132/G132</f>
        <v>0.49275546517539398</v>
      </c>
      <c r="L132">
        <v>13150</v>
      </c>
      <c r="M132">
        <v>38103</v>
      </c>
      <c r="N132">
        <v>3272</v>
      </c>
    </row>
    <row r="133" spans="2:14" x14ac:dyDescent="0.55000000000000004">
      <c r="B133" s="2" t="s">
        <v>125</v>
      </c>
      <c r="C133" s="6">
        <v>44425</v>
      </c>
      <c r="D133" s="7">
        <v>76303.820000000007</v>
      </c>
      <c r="E133" t="s">
        <v>404</v>
      </c>
      <c r="F133" t="s">
        <v>380</v>
      </c>
      <c r="G133">
        <v>12379</v>
      </c>
      <c r="H133">
        <v>5741</v>
      </c>
      <c r="I133" t="s">
        <v>359</v>
      </c>
      <c r="K133" s="9">
        <f t="shared" si="2"/>
        <v>0.46376928669520961</v>
      </c>
      <c r="L133">
        <v>5922</v>
      </c>
      <c r="M133">
        <v>34084</v>
      </c>
      <c r="N133">
        <v>3929</v>
      </c>
    </row>
    <row r="134" spans="2:14" x14ac:dyDescent="0.55000000000000004">
      <c r="B134" s="2" t="s">
        <v>126</v>
      </c>
      <c r="C134" s="6">
        <v>44431</v>
      </c>
      <c r="D134" s="7"/>
      <c r="E134" t="s">
        <v>415</v>
      </c>
      <c r="F134" t="s">
        <v>378</v>
      </c>
      <c r="G134">
        <v>18740</v>
      </c>
      <c r="H134">
        <v>9215</v>
      </c>
      <c r="I134" t="s">
        <v>359</v>
      </c>
      <c r="K134" s="9">
        <f t="shared" si="2"/>
        <v>0.49172892209178226</v>
      </c>
      <c r="L134">
        <v>8978</v>
      </c>
      <c r="M134">
        <v>27197</v>
      </c>
      <c r="N134">
        <v>2543</v>
      </c>
    </row>
    <row r="135" spans="2:14" x14ac:dyDescent="0.55000000000000004">
      <c r="B135" s="2" t="s">
        <v>127</v>
      </c>
      <c r="C135" s="6">
        <v>44431</v>
      </c>
      <c r="D135" s="7">
        <v>99460.78</v>
      </c>
      <c r="E135" t="s">
        <v>404</v>
      </c>
      <c r="F135" t="s">
        <v>380</v>
      </c>
      <c r="G135">
        <v>119343</v>
      </c>
      <c r="H135">
        <v>58488</v>
      </c>
      <c r="I135" t="s">
        <v>359</v>
      </c>
      <c r="K135" s="9">
        <f t="shared" si="2"/>
        <v>0.49008320555038837</v>
      </c>
      <c r="L135">
        <v>14364</v>
      </c>
      <c r="M135">
        <v>32819</v>
      </c>
      <c r="N135">
        <v>2479</v>
      </c>
    </row>
    <row r="136" spans="2:14" x14ac:dyDescent="0.55000000000000004">
      <c r="B136" s="2" t="s">
        <v>128</v>
      </c>
      <c r="C136" s="6">
        <v>44454</v>
      </c>
      <c r="D136" s="7">
        <v>88034.67</v>
      </c>
      <c r="E136" t="s">
        <v>403</v>
      </c>
      <c r="F136" t="s">
        <v>378</v>
      </c>
      <c r="G136">
        <v>17866</v>
      </c>
      <c r="H136">
        <v>8797</v>
      </c>
      <c r="I136" t="s">
        <v>360</v>
      </c>
      <c r="K136" s="9">
        <f t="shared" si="2"/>
        <v>0.49238777566327102</v>
      </c>
      <c r="L136">
        <v>88588</v>
      </c>
      <c r="M136">
        <v>51223</v>
      </c>
      <c r="N136">
        <v>1885</v>
      </c>
    </row>
    <row r="137" spans="2:14" x14ac:dyDescent="0.55000000000000004">
      <c r="B137" s="2" t="s">
        <v>129</v>
      </c>
      <c r="C137" s="6">
        <v>44473</v>
      </c>
      <c r="D137" s="7">
        <v>44447.26</v>
      </c>
      <c r="E137" t="s">
        <v>391</v>
      </c>
      <c r="F137" t="s">
        <v>378</v>
      </c>
      <c r="G137">
        <v>12224</v>
      </c>
      <c r="H137">
        <v>6055</v>
      </c>
      <c r="I137" t="s">
        <v>360</v>
      </c>
      <c r="K137" s="9">
        <f t="shared" si="2"/>
        <v>0.49533704188481675</v>
      </c>
      <c r="L137">
        <v>13606</v>
      </c>
      <c r="M137">
        <v>39285</v>
      </c>
      <c r="N137">
        <v>1922</v>
      </c>
    </row>
    <row r="138" spans="2:14" x14ac:dyDescent="0.55000000000000004">
      <c r="B138" s="2" t="s">
        <v>130</v>
      </c>
      <c r="C138" s="6">
        <v>44494</v>
      </c>
      <c r="D138" s="7">
        <v>40445.29</v>
      </c>
      <c r="E138" t="s">
        <v>393</v>
      </c>
      <c r="F138" t="s">
        <v>378</v>
      </c>
      <c r="G138">
        <v>96954</v>
      </c>
      <c r="H138">
        <v>46921</v>
      </c>
      <c r="I138" t="s">
        <v>360</v>
      </c>
      <c r="K138" s="9">
        <f t="shared" si="2"/>
        <v>0.48395115209274503</v>
      </c>
      <c r="L138">
        <v>9674</v>
      </c>
      <c r="M138">
        <v>37066</v>
      </c>
      <c r="N138">
        <v>4108</v>
      </c>
    </row>
    <row r="139" spans="2:14" x14ac:dyDescent="0.55000000000000004">
      <c r="B139" s="2" t="s">
        <v>131</v>
      </c>
      <c r="C139" s="6">
        <v>44494</v>
      </c>
      <c r="D139" s="7">
        <v>92336.08</v>
      </c>
      <c r="E139" t="s">
        <v>415</v>
      </c>
      <c r="F139" t="s">
        <v>380</v>
      </c>
      <c r="G139">
        <v>18054</v>
      </c>
      <c r="H139">
        <v>8875</v>
      </c>
      <c r="I139" t="s">
        <v>360</v>
      </c>
      <c r="K139" s="9">
        <f t="shared" si="2"/>
        <v>0.49158081311620694</v>
      </c>
      <c r="L139">
        <v>75395</v>
      </c>
      <c r="M139">
        <v>38733</v>
      </c>
      <c r="N139">
        <v>1804</v>
      </c>
    </row>
    <row r="140" spans="2:14" x14ac:dyDescent="0.55000000000000004">
      <c r="B140" s="2" t="s">
        <v>132</v>
      </c>
      <c r="C140" s="6">
        <v>44501</v>
      </c>
      <c r="D140" s="7">
        <v>68008.55</v>
      </c>
      <c r="E140" t="s">
        <v>404</v>
      </c>
      <c r="F140" t="s">
        <v>378</v>
      </c>
      <c r="G140">
        <v>43382</v>
      </c>
      <c r="H140">
        <v>21477</v>
      </c>
      <c r="I140" t="s">
        <v>361</v>
      </c>
      <c r="K140" s="9">
        <f t="shared" si="2"/>
        <v>0.49506707851182519</v>
      </c>
      <c r="L140">
        <v>13591</v>
      </c>
      <c r="M140">
        <v>46171</v>
      </c>
      <c r="N140">
        <v>2233</v>
      </c>
    </row>
    <row r="141" spans="2:14" x14ac:dyDescent="0.55000000000000004">
      <c r="B141" s="2" t="s">
        <v>133</v>
      </c>
      <c r="C141" s="6">
        <v>44502</v>
      </c>
      <c r="D141" s="7">
        <v>74924.649999999994</v>
      </c>
      <c r="E141" t="s">
        <v>383</v>
      </c>
      <c r="F141" t="s">
        <v>380</v>
      </c>
      <c r="G141">
        <v>22336</v>
      </c>
      <c r="H141">
        <v>10787</v>
      </c>
      <c r="I141" t="s">
        <v>361</v>
      </c>
      <c r="K141" s="9">
        <f t="shared" si="2"/>
        <v>0.48294233524355301</v>
      </c>
      <c r="L141">
        <v>32368</v>
      </c>
      <c r="M141">
        <v>41286</v>
      </c>
      <c r="N141">
        <v>1835</v>
      </c>
    </row>
    <row r="142" spans="2:14" x14ac:dyDescent="0.55000000000000004">
      <c r="B142" s="2" t="s">
        <v>134</v>
      </c>
      <c r="C142" s="6">
        <v>44510</v>
      </c>
      <c r="D142" s="7"/>
      <c r="E142" t="s">
        <v>422</v>
      </c>
      <c r="F142" t="s">
        <v>378</v>
      </c>
      <c r="G142">
        <v>33316</v>
      </c>
      <c r="H142">
        <v>17089</v>
      </c>
      <c r="I142" t="s">
        <v>361</v>
      </c>
      <c r="K142" s="9">
        <f t="shared" si="2"/>
        <v>0.51293672709809102</v>
      </c>
      <c r="L142">
        <v>15217</v>
      </c>
      <c r="M142">
        <v>32122</v>
      </c>
      <c r="N142">
        <v>2918</v>
      </c>
    </row>
    <row r="143" spans="2:14" x14ac:dyDescent="0.55000000000000004">
      <c r="B143" s="2" t="s">
        <v>61</v>
      </c>
      <c r="C143" s="6" t="s">
        <v>238</v>
      </c>
      <c r="D143" s="7">
        <v>88689.09</v>
      </c>
      <c r="E143" t="s">
        <v>385</v>
      </c>
      <c r="F143" t="s">
        <v>380</v>
      </c>
      <c r="G143">
        <v>13555</v>
      </c>
      <c r="H143">
        <v>6596</v>
      </c>
      <c r="I143" t="s">
        <v>361</v>
      </c>
      <c r="K143" s="9">
        <f t="shared" si="2"/>
        <v>0.48661010697159718</v>
      </c>
      <c r="L143">
        <v>25860</v>
      </c>
      <c r="M143">
        <v>40000</v>
      </c>
      <c r="N143">
        <v>2603</v>
      </c>
    </row>
    <row r="144" spans="2:14" x14ac:dyDescent="0.55000000000000004">
      <c r="B144" s="2" t="s">
        <v>135</v>
      </c>
      <c r="C144" s="6" t="s">
        <v>239</v>
      </c>
      <c r="D144" s="7">
        <v>96555.53</v>
      </c>
      <c r="E144" t="s">
        <v>408</v>
      </c>
      <c r="F144" t="s">
        <v>378</v>
      </c>
      <c r="G144">
        <v>36952</v>
      </c>
      <c r="H144">
        <v>18064</v>
      </c>
      <c r="I144" t="s">
        <v>361</v>
      </c>
      <c r="K144" s="9">
        <f t="shared" si="2"/>
        <v>0.488850400519593</v>
      </c>
      <c r="L144">
        <v>9398</v>
      </c>
      <c r="M144">
        <v>34229</v>
      </c>
      <c r="N144">
        <v>3163</v>
      </c>
    </row>
    <row r="145" spans="2:14" x14ac:dyDescent="0.55000000000000004">
      <c r="B145" s="2" t="s">
        <v>136</v>
      </c>
      <c r="C145" s="6" t="s">
        <v>239</v>
      </c>
      <c r="D145" s="7">
        <v>71924.850000000006</v>
      </c>
      <c r="E145" t="s">
        <v>379</v>
      </c>
      <c r="F145" t="s">
        <v>378</v>
      </c>
      <c r="G145">
        <v>13480</v>
      </c>
      <c r="H145">
        <v>6997</v>
      </c>
      <c r="I145" t="s">
        <v>361</v>
      </c>
      <c r="K145" s="9">
        <f t="shared" si="2"/>
        <v>0.51906528189910983</v>
      </c>
      <c r="L145">
        <v>27469</v>
      </c>
      <c r="M145">
        <v>36265</v>
      </c>
      <c r="N145">
        <v>1665</v>
      </c>
    </row>
    <row r="146" spans="2:14" x14ac:dyDescent="0.55000000000000004">
      <c r="B146" s="2" t="s">
        <v>137</v>
      </c>
      <c r="C146" s="6" t="s">
        <v>240</v>
      </c>
      <c r="D146" s="7">
        <v>31241.24</v>
      </c>
      <c r="E146" t="s">
        <v>403</v>
      </c>
      <c r="F146" t="s">
        <v>378</v>
      </c>
      <c r="G146">
        <v>17597</v>
      </c>
      <c r="H146">
        <v>8737</v>
      </c>
      <c r="I146" t="s">
        <v>361</v>
      </c>
      <c r="K146" s="9">
        <f t="shared" si="2"/>
        <v>0.49650508609422062</v>
      </c>
      <c r="L146">
        <v>10846</v>
      </c>
      <c r="M146">
        <v>32630</v>
      </c>
      <c r="N146">
        <v>2526</v>
      </c>
    </row>
    <row r="147" spans="2:14" x14ac:dyDescent="0.55000000000000004">
      <c r="B147" s="2" t="s">
        <v>138</v>
      </c>
      <c r="C147" s="6" t="s">
        <v>241</v>
      </c>
      <c r="D147" s="7">
        <v>110042.37</v>
      </c>
      <c r="E147" t="s">
        <v>411</v>
      </c>
      <c r="F147" t="s">
        <v>378</v>
      </c>
      <c r="G147">
        <v>73548</v>
      </c>
      <c r="H147">
        <v>36165</v>
      </c>
      <c r="I147" t="s">
        <v>361</v>
      </c>
      <c r="K147" s="9">
        <f t="shared" si="2"/>
        <v>0.49171969326154347</v>
      </c>
      <c r="L147">
        <v>13934</v>
      </c>
      <c r="M147">
        <v>31261</v>
      </c>
      <c r="N147">
        <v>2306</v>
      </c>
    </row>
    <row r="148" spans="2:14" x14ac:dyDescent="0.55000000000000004">
      <c r="B148" s="2" t="s">
        <v>139</v>
      </c>
      <c r="C148" s="6" t="s">
        <v>242</v>
      </c>
      <c r="D148" s="7">
        <v>37902.35</v>
      </c>
      <c r="E148" t="s">
        <v>418</v>
      </c>
      <c r="F148" t="s">
        <v>378</v>
      </c>
      <c r="G148">
        <v>25930</v>
      </c>
      <c r="H148">
        <v>12834</v>
      </c>
      <c r="I148" t="s">
        <v>361</v>
      </c>
      <c r="K148" s="9">
        <f t="shared" si="2"/>
        <v>0.49494793675279597</v>
      </c>
      <c r="L148">
        <v>55705</v>
      </c>
      <c r="M148">
        <v>36747</v>
      </c>
      <c r="N148">
        <v>1832</v>
      </c>
    </row>
    <row r="149" spans="2:14" x14ac:dyDescent="0.55000000000000004">
      <c r="B149" s="2" t="s">
        <v>17</v>
      </c>
      <c r="C149" s="6" t="s">
        <v>243</v>
      </c>
      <c r="D149" s="7">
        <v>33031.26</v>
      </c>
      <c r="E149" t="s">
        <v>391</v>
      </c>
      <c r="F149" t="s">
        <v>378</v>
      </c>
      <c r="G149">
        <v>7270</v>
      </c>
      <c r="H149">
        <v>3534</v>
      </c>
      <c r="I149" t="s">
        <v>362</v>
      </c>
      <c r="K149" s="9">
        <f t="shared" si="2"/>
        <v>0.4861072902338377</v>
      </c>
      <c r="L149">
        <v>18202</v>
      </c>
      <c r="M149">
        <v>34139</v>
      </c>
      <c r="N149">
        <v>3029</v>
      </c>
    </row>
    <row r="150" spans="2:14" x14ac:dyDescent="0.55000000000000004">
      <c r="B150" s="2" t="s">
        <v>140</v>
      </c>
      <c r="C150" s="6" t="s">
        <v>244</v>
      </c>
      <c r="D150" s="7">
        <v>32496.880000000001</v>
      </c>
      <c r="E150" t="s">
        <v>436</v>
      </c>
      <c r="F150" t="s">
        <v>380</v>
      </c>
      <c r="G150">
        <v>17029</v>
      </c>
      <c r="H150">
        <v>8303</v>
      </c>
      <c r="I150" t="s">
        <v>362</v>
      </c>
      <c r="K150" s="9">
        <f t="shared" si="2"/>
        <v>0.48758001057020378</v>
      </c>
      <c r="L150">
        <v>5739</v>
      </c>
      <c r="M150">
        <v>31194</v>
      </c>
      <c r="N150">
        <v>2050</v>
      </c>
    </row>
    <row r="151" spans="2:14" x14ac:dyDescent="0.55000000000000004">
      <c r="B151" s="2" t="s">
        <v>141</v>
      </c>
      <c r="C151" s="6" t="s">
        <v>244</v>
      </c>
      <c r="D151" s="7">
        <v>81897.789999999994</v>
      </c>
      <c r="E151" t="s">
        <v>411</v>
      </c>
      <c r="F151" t="s">
        <v>378</v>
      </c>
      <c r="G151">
        <v>9966</v>
      </c>
      <c r="H151">
        <v>5561</v>
      </c>
      <c r="I151" t="s">
        <v>362</v>
      </c>
      <c r="K151" s="9">
        <f t="shared" si="2"/>
        <v>0.55799719044752161</v>
      </c>
      <c r="L151">
        <v>13110</v>
      </c>
      <c r="M151">
        <v>32379</v>
      </c>
      <c r="N151">
        <v>2333</v>
      </c>
    </row>
    <row r="152" spans="2:14" x14ac:dyDescent="0.55000000000000004">
      <c r="B152" s="2" t="s">
        <v>142</v>
      </c>
      <c r="C152" s="6" t="s">
        <v>245</v>
      </c>
      <c r="D152" s="7">
        <v>108872.77</v>
      </c>
      <c r="E152" t="s">
        <v>435</v>
      </c>
      <c r="F152" t="s">
        <v>380</v>
      </c>
      <c r="G152">
        <v>14062</v>
      </c>
      <c r="H152">
        <v>8596</v>
      </c>
      <c r="I152" t="s">
        <v>362</v>
      </c>
      <c r="K152" s="9">
        <f t="shared" si="2"/>
        <v>0.6112928459678566</v>
      </c>
      <c r="L152">
        <v>7986</v>
      </c>
      <c r="M152">
        <v>28393</v>
      </c>
      <c r="N152">
        <v>3099</v>
      </c>
    </row>
    <row r="153" spans="2:14" x14ac:dyDescent="0.55000000000000004">
      <c r="B153" s="2" t="s">
        <v>143</v>
      </c>
      <c r="C153" s="6" t="s">
        <v>246</v>
      </c>
      <c r="D153" s="7">
        <v>89605.13</v>
      </c>
      <c r="E153" t="s">
        <v>437</v>
      </c>
      <c r="F153" t="s">
        <v>378</v>
      </c>
      <c r="G153">
        <v>12720</v>
      </c>
      <c r="H153">
        <v>6384</v>
      </c>
      <c r="I153" t="s">
        <v>363</v>
      </c>
      <c r="K153" s="9">
        <f t="shared" si="2"/>
        <v>0.50188679245283019</v>
      </c>
      <c r="L153">
        <v>11347</v>
      </c>
      <c r="M153">
        <v>32580</v>
      </c>
      <c r="N153">
        <v>3772</v>
      </c>
    </row>
    <row r="154" spans="2:14" x14ac:dyDescent="0.55000000000000004">
      <c r="B154" s="2" t="s">
        <v>144</v>
      </c>
      <c r="C154" s="6" t="s">
        <v>246</v>
      </c>
      <c r="D154" s="7">
        <v>63447.07</v>
      </c>
      <c r="E154" t="s">
        <v>438</v>
      </c>
      <c r="F154" t="s">
        <v>378</v>
      </c>
      <c r="G154">
        <v>22001</v>
      </c>
      <c r="H154">
        <v>11022</v>
      </c>
      <c r="I154" t="s">
        <v>363</v>
      </c>
      <c r="K154" s="9">
        <f t="shared" si="2"/>
        <v>0.50097722830780422</v>
      </c>
      <c r="L154">
        <v>9716</v>
      </c>
      <c r="M154">
        <v>36205</v>
      </c>
      <c r="N154">
        <v>2431</v>
      </c>
    </row>
    <row r="155" spans="2:14" x14ac:dyDescent="0.55000000000000004">
      <c r="B155" s="2" t="s">
        <v>145</v>
      </c>
      <c r="C155" s="6" t="s">
        <v>247</v>
      </c>
      <c r="D155" s="7">
        <v>106665.67</v>
      </c>
      <c r="E155" t="s">
        <v>403</v>
      </c>
      <c r="F155" t="s">
        <v>380</v>
      </c>
      <c r="G155">
        <v>70691</v>
      </c>
      <c r="H155">
        <v>34831</v>
      </c>
      <c r="I155" t="s">
        <v>363</v>
      </c>
      <c r="K155" s="9">
        <f t="shared" si="2"/>
        <v>0.49272184577951933</v>
      </c>
      <c r="L155">
        <v>16781</v>
      </c>
      <c r="M155">
        <v>35325</v>
      </c>
      <c r="N155">
        <v>2421</v>
      </c>
    </row>
    <row r="156" spans="2:14" x14ac:dyDescent="0.55000000000000004">
      <c r="B156" s="2" t="s">
        <v>146</v>
      </c>
      <c r="C156" s="6" t="s">
        <v>248</v>
      </c>
      <c r="D156" s="7">
        <v>100424.23</v>
      </c>
      <c r="E156" t="s">
        <v>405</v>
      </c>
      <c r="F156" t="s">
        <v>378</v>
      </c>
      <c r="G156">
        <v>15702</v>
      </c>
      <c r="H156">
        <v>7865</v>
      </c>
      <c r="I156" t="s">
        <v>363</v>
      </c>
      <c r="K156" s="9">
        <f t="shared" si="2"/>
        <v>0.50089160616481976</v>
      </c>
      <c r="L156">
        <v>51160</v>
      </c>
      <c r="M156">
        <v>53631</v>
      </c>
      <c r="N156">
        <v>1815</v>
      </c>
    </row>
    <row r="157" spans="2:14" x14ac:dyDescent="0.55000000000000004">
      <c r="B157" s="2" t="s">
        <v>147</v>
      </c>
      <c r="C157" s="6" t="s">
        <v>249</v>
      </c>
      <c r="D157" s="7">
        <v>47646.95</v>
      </c>
      <c r="E157" t="s">
        <v>404</v>
      </c>
      <c r="F157" t="s">
        <v>378</v>
      </c>
      <c r="G157">
        <v>16458</v>
      </c>
      <c r="H157">
        <v>8172</v>
      </c>
      <c r="I157" t="s">
        <v>364</v>
      </c>
      <c r="K157" s="9">
        <f t="shared" si="2"/>
        <v>0.49653663871673348</v>
      </c>
      <c r="L157">
        <v>11712</v>
      </c>
      <c r="M157">
        <v>37691</v>
      </c>
      <c r="N157">
        <v>2566</v>
      </c>
    </row>
    <row r="158" spans="2:14" x14ac:dyDescent="0.55000000000000004">
      <c r="B158" s="2" t="s">
        <v>148</v>
      </c>
      <c r="C158" s="6" t="s">
        <v>250</v>
      </c>
      <c r="D158" s="7">
        <v>28481.16</v>
      </c>
      <c r="E158" t="s">
        <v>428</v>
      </c>
      <c r="F158" t="s">
        <v>378</v>
      </c>
      <c r="G158">
        <v>43652</v>
      </c>
      <c r="H158">
        <v>21540</v>
      </c>
      <c r="I158" t="s">
        <v>364</v>
      </c>
      <c r="K158" s="9">
        <f t="shared" si="2"/>
        <v>0.49344818106845045</v>
      </c>
      <c r="L158">
        <v>13531</v>
      </c>
      <c r="M158">
        <v>34195</v>
      </c>
      <c r="N158">
        <v>1933</v>
      </c>
    </row>
    <row r="159" spans="2:14" x14ac:dyDescent="0.55000000000000004">
      <c r="B159" s="2" t="s">
        <v>149</v>
      </c>
      <c r="C159" s="6" t="s">
        <v>251</v>
      </c>
      <c r="D159" s="7"/>
      <c r="E159" t="s">
        <v>439</v>
      </c>
      <c r="F159" t="s">
        <v>378</v>
      </c>
      <c r="G159">
        <v>44864</v>
      </c>
      <c r="H159">
        <v>21815</v>
      </c>
      <c r="I159" t="s">
        <v>364</v>
      </c>
      <c r="K159" s="9">
        <f t="shared" si="2"/>
        <v>0.48624732524964337</v>
      </c>
      <c r="L159">
        <v>32939</v>
      </c>
      <c r="M159">
        <v>40317</v>
      </c>
      <c r="N159">
        <v>1704</v>
      </c>
    </row>
    <row r="160" spans="2:14" x14ac:dyDescent="0.55000000000000004">
      <c r="B160" s="2" t="s">
        <v>110</v>
      </c>
      <c r="C160" s="6" t="s">
        <v>252</v>
      </c>
      <c r="D160" s="7">
        <v>39535.49</v>
      </c>
      <c r="E160" t="s">
        <v>391</v>
      </c>
      <c r="F160" t="s">
        <v>378</v>
      </c>
      <c r="G160">
        <v>7713</v>
      </c>
      <c r="H160">
        <v>3642</v>
      </c>
      <c r="I160" t="s">
        <v>364</v>
      </c>
      <c r="K160" s="9">
        <f t="shared" si="2"/>
        <v>0.47218980941267991</v>
      </c>
      <c r="L160">
        <v>32214</v>
      </c>
      <c r="M160">
        <v>34612</v>
      </c>
      <c r="N160">
        <v>1846</v>
      </c>
    </row>
    <row r="161" spans="2:14" x14ac:dyDescent="0.55000000000000004">
      <c r="B161" s="2" t="s">
        <v>150</v>
      </c>
      <c r="C161" s="6" t="s">
        <v>253</v>
      </c>
      <c r="D161" s="7">
        <v>95017.1</v>
      </c>
      <c r="E161" t="s">
        <v>420</v>
      </c>
      <c r="F161" t="s">
        <v>378</v>
      </c>
      <c r="G161">
        <v>9197</v>
      </c>
      <c r="H161">
        <v>4547</v>
      </c>
      <c r="I161" t="s">
        <v>364</v>
      </c>
      <c r="K161" s="9">
        <f t="shared" si="2"/>
        <v>0.49440034793954551</v>
      </c>
      <c r="L161">
        <v>5992</v>
      </c>
      <c r="M161">
        <v>27647</v>
      </c>
      <c r="N161">
        <v>2257</v>
      </c>
    </row>
    <row r="162" spans="2:14" x14ac:dyDescent="0.55000000000000004">
      <c r="B162" s="2" t="s">
        <v>151</v>
      </c>
      <c r="C162" s="6" t="s">
        <v>254</v>
      </c>
      <c r="D162" s="7">
        <v>69764.100000000006</v>
      </c>
      <c r="E162" t="s">
        <v>395</v>
      </c>
      <c r="F162" t="s">
        <v>378</v>
      </c>
      <c r="G162">
        <v>8793</v>
      </c>
      <c r="H162">
        <v>4367</v>
      </c>
      <c r="I162" t="s">
        <v>364</v>
      </c>
      <c r="K162" s="9">
        <f t="shared" si="2"/>
        <v>0.49664505856931651</v>
      </c>
      <c r="L162">
        <v>7330</v>
      </c>
      <c r="M162">
        <v>33037</v>
      </c>
      <c r="N162">
        <v>3000</v>
      </c>
    </row>
    <row r="163" spans="2:14" x14ac:dyDescent="0.55000000000000004">
      <c r="B163" s="2" t="s">
        <v>152</v>
      </c>
      <c r="C163" s="6" t="s">
        <v>254</v>
      </c>
      <c r="D163" s="7">
        <v>84598.88</v>
      </c>
      <c r="E163" t="s">
        <v>394</v>
      </c>
      <c r="F163" t="s">
        <v>380</v>
      </c>
      <c r="G163">
        <v>8052</v>
      </c>
      <c r="H163">
        <v>4035</v>
      </c>
      <c r="I163" t="s">
        <v>364</v>
      </c>
      <c r="K163" s="9">
        <f t="shared" si="2"/>
        <v>0.50111773472429211</v>
      </c>
      <c r="L163">
        <v>6642</v>
      </c>
      <c r="M163">
        <v>30691</v>
      </c>
      <c r="N163">
        <v>6746</v>
      </c>
    </row>
    <row r="164" spans="2:14" x14ac:dyDescent="0.55000000000000004">
      <c r="B164" s="2" t="s">
        <v>153</v>
      </c>
      <c r="C164" s="6" t="s">
        <v>255</v>
      </c>
      <c r="D164" s="7">
        <v>36536.26</v>
      </c>
      <c r="E164" t="s">
        <v>403</v>
      </c>
      <c r="F164" t="s">
        <v>380</v>
      </c>
      <c r="G164">
        <v>25044</v>
      </c>
      <c r="H164">
        <v>11790</v>
      </c>
      <c r="I164" t="s">
        <v>364</v>
      </c>
      <c r="K164" s="9">
        <f t="shared" si="2"/>
        <v>0.47077144226161954</v>
      </c>
      <c r="L164">
        <v>6410</v>
      </c>
      <c r="M164">
        <v>34536</v>
      </c>
      <c r="N164">
        <v>4215</v>
      </c>
    </row>
    <row r="165" spans="2:14" x14ac:dyDescent="0.55000000000000004">
      <c r="B165" s="2" t="s">
        <v>154</v>
      </c>
      <c r="C165" s="6" t="s">
        <v>255</v>
      </c>
      <c r="D165" s="7">
        <v>61688.77</v>
      </c>
      <c r="E165" t="s">
        <v>400</v>
      </c>
      <c r="F165" t="s">
        <v>380</v>
      </c>
      <c r="G165">
        <v>10300</v>
      </c>
      <c r="H165">
        <v>5133</v>
      </c>
      <c r="I165" t="s">
        <v>364</v>
      </c>
      <c r="K165" s="9">
        <f t="shared" si="2"/>
        <v>0.49834951456310678</v>
      </c>
      <c r="L165">
        <v>19159</v>
      </c>
      <c r="M165">
        <v>31293</v>
      </c>
      <c r="N165">
        <v>2373</v>
      </c>
    </row>
    <row r="166" spans="2:14" x14ac:dyDescent="0.55000000000000004">
      <c r="B166" s="2" t="s">
        <v>155</v>
      </c>
      <c r="C166" s="6" t="s">
        <v>256</v>
      </c>
      <c r="D166" s="7"/>
      <c r="E166" t="s">
        <v>387</v>
      </c>
      <c r="F166" t="s">
        <v>380</v>
      </c>
      <c r="G166">
        <v>20391</v>
      </c>
      <c r="H166">
        <v>9529</v>
      </c>
      <c r="I166" t="s">
        <v>364</v>
      </c>
      <c r="K166" s="9">
        <f t="shared" si="2"/>
        <v>0.46731401108332105</v>
      </c>
      <c r="L166">
        <v>7935</v>
      </c>
      <c r="M166">
        <v>42346</v>
      </c>
      <c r="N166">
        <v>4617</v>
      </c>
    </row>
    <row r="167" spans="2:14" x14ac:dyDescent="0.55000000000000004">
      <c r="B167" s="2" t="s">
        <v>156</v>
      </c>
      <c r="C167" s="6" t="s">
        <v>257</v>
      </c>
      <c r="D167" s="7">
        <v>88425.08</v>
      </c>
      <c r="E167" t="s">
        <v>417</v>
      </c>
      <c r="F167" t="s">
        <v>378</v>
      </c>
      <c r="G167">
        <v>11087</v>
      </c>
      <c r="H167">
        <v>5420</v>
      </c>
      <c r="I167" t="s">
        <v>364</v>
      </c>
      <c r="K167" s="9">
        <f t="shared" si="2"/>
        <v>0.48886082799675296</v>
      </c>
      <c r="L167">
        <v>14771</v>
      </c>
      <c r="M167">
        <v>26844</v>
      </c>
      <c r="N167">
        <v>1699</v>
      </c>
    </row>
    <row r="168" spans="2:14" x14ac:dyDescent="0.55000000000000004">
      <c r="B168" s="2" t="s">
        <v>157</v>
      </c>
      <c r="C168" s="6" t="s">
        <v>258</v>
      </c>
      <c r="D168" s="7">
        <v>38438.239999999998</v>
      </c>
      <c r="E168" t="s">
        <v>440</v>
      </c>
      <c r="F168" t="s">
        <v>378</v>
      </c>
      <c r="G168">
        <v>24210</v>
      </c>
      <c r="H168">
        <v>11819</v>
      </c>
      <c r="I168" t="s">
        <v>364</v>
      </c>
      <c r="K168" s="9">
        <f t="shared" si="2"/>
        <v>0.48818669971086326</v>
      </c>
      <c r="L168">
        <v>8137</v>
      </c>
      <c r="M168">
        <v>33097</v>
      </c>
      <c r="N168">
        <v>2443</v>
      </c>
    </row>
    <row r="169" spans="2:14" x14ac:dyDescent="0.55000000000000004">
      <c r="B169" s="2" t="s">
        <v>59</v>
      </c>
      <c r="C169" s="6" t="s">
        <v>259</v>
      </c>
      <c r="D169" s="7">
        <v>96753.78</v>
      </c>
      <c r="E169" t="s">
        <v>403</v>
      </c>
      <c r="F169" t="s">
        <v>378</v>
      </c>
      <c r="G169">
        <v>20364</v>
      </c>
      <c r="H169">
        <v>9929</v>
      </c>
      <c r="I169" t="s">
        <v>364</v>
      </c>
      <c r="K169" s="9">
        <f t="shared" si="2"/>
        <v>0.48757611471223727</v>
      </c>
      <c r="L169">
        <v>18264</v>
      </c>
      <c r="M169">
        <v>33070</v>
      </c>
      <c r="N169">
        <v>2520</v>
      </c>
    </row>
    <row r="170" spans="2:14" x14ac:dyDescent="0.55000000000000004">
      <c r="B170" s="2" t="s">
        <v>158</v>
      </c>
      <c r="C170" s="6" t="s">
        <v>259</v>
      </c>
      <c r="D170" s="7">
        <v>112778.28</v>
      </c>
      <c r="E170" t="s">
        <v>396</v>
      </c>
      <c r="F170" t="s">
        <v>380</v>
      </c>
      <c r="G170">
        <v>62830</v>
      </c>
      <c r="H170">
        <v>31083</v>
      </c>
      <c r="I170" t="s">
        <v>364</v>
      </c>
      <c r="K170" s="9">
        <f t="shared" si="2"/>
        <v>0.4947159000477479</v>
      </c>
      <c r="L170">
        <v>15143</v>
      </c>
      <c r="M170">
        <v>33702</v>
      </c>
      <c r="N170">
        <v>1934</v>
      </c>
    </row>
    <row r="171" spans="2:14" x14ac:dyDescent="0.55000000000000004">
      <c r="B171" s="2" t="s">
        <v>101</v>
      </c>
      <c r="C171" s="6" t="s">
        <v>259</v>
      </c>
      <c r="D171" s="7">
        <v>28974.03</v>
      </c>
      <c r="E171" t="s">
        <v>384</v>
      </c>
      <c r="F171" t="s">
        <v>378</v>
      </c>
      <c r="G171">
        <v>8402</v>
      </c>
      <c r="H171">
        <v>4137</v>
      </c>
      <c r="I171" t="s">
        <v>365</v>
      </c>
      <c r="K171" s="9">
        <f t="shared" si="2"/>
        <v>0.49238276600809333</v>
      </c>
      <c r="L171">
        <v>46549</v>
      </c>
      <c r="M171">
        <v>39810</v>
      </c>
      <c r="N171">
        <v>2382</v>
      </c>
    </row>
    <row r="172" spans="2:14" x14ac:dyDescent="0.55000000000000004">
      <c r="B172" s="2" t="s">
        <v>159</v>
      </c>
      <c r="C172" s="6" t="s">
        <v>260</v>
      </c>
      <c r="D172" s="7">
        <v>86233.83</v>
      </c>
      <c r="E172" t="s">
        <v>388</v>
      </c>
      <c r="F172" t="s">
        <v>380</v>
      </c>
      <c r="G172">
        <v>390463</v>
      </c>
      <c r="H172">
        <v>187292</v>
      </c>
      <c r="I172" t="s">
        <v>365</v>
      </c>
      <c r="K172" s="9">
        <f t="shared" si="2"/>
        <v>0.47966644726901142</v>
      </c>
      <c r="L172">
        <v>6653</v>
      </c>
      <c r="M172">
        <v>35833</v>
      </c>
      <c r="N172">
        <v>3076</v>
      </c>
    </row>
    <row r="173" spans="2:14" x14ac:dyDescent="0.55000000000000004">
      <c r="B173" s="2" t="s">
        <v>160</v>
      </c>
      <c r="C173" s="6" t="s">
        <v>261</v>
      </c>
      <c r="D173" s="7">
        <v>66865.490000000005</v>
      </c>
      <c r="E173" t="s">
        <v>405</v>
      </c>
      <c r="F173" t="s">
        <v>378</v>
      </c>
      <c r="G173">
        <v>17695</v>
      </c>
      <c r="H173">
        <v>8678</v>
      </c>
      <c r="I173" t="s">
        <v>365</v>
      </c>
      <c r="K173" s="9">
        <f t="shared" si="2"/>
        <v>0.49042102288782141</v>
      </c>
      <c r="L173">
        <v>285473</v>
      </c>
      <c r="M173">
        <v>46140</v>
      </c>
      <c r="N173">
        <v>890</v>
      </c>
    </row>
    <row r="174" spans="2:14" x14ac:dyDescent="0.55000000000000004">
      <c r="B174" s="2" t="s">
        <v>70</v>
      </c>
      <c r="C174" s="6" t="s">
        <v>262</v>
      </c>
      <c r="D174" s="7">
        <v>119022.49</v>
      </c>
      <c r="E174" t="s">
        <v>388</v>
      </c>
      <c r="F174" t="s">
        <v>378</v>
      </c>
      <c r="G174">
        <v>27345</v>
      </c>
      <c r="H174">
        <v>14996</v>
      </c>
      <c r="I174" t="s">
        <v>365</v>
      </c>
      <c r="K174" s="9">
        <f t="shared" si="2"/>
        <v>0.54840007313951367</v>
      </c>
      <c r="L174">
        <v>13591</v>
      </c>
      <c r="M174">
        <v>34044</v>
      </c>
      <c r="N174">
        <v>3141</v>
      </c>
    </row>
    <row r="175" spans="2:14" x14ac:dyDescent="0.55000000000000004">
      <c r="B175" s="2" t="s">
        <v>161</v>
      </c>
      <c r="C175" s="6" t="s">
        <v>263</v>
      </c>
      <c r="D175" s="7">
        <v>114177.23</v>
      </c>
      <c r="E175" t="s">
        <v>410</v>
      </c>
      <c r="F175" t="s">
        <v>380</v>
      </c>
      <c r="G175">
        <v>113833</v>
      </c>
      <c r="H175">
        <v>55920</v>
      </c>
      <c r="I175" t="s">
        <v>365</v>
      </c>
      <c r="K175" s="9">
        <f t="shared" si="2"/>
        <v>0.4912459480115608</v>
      </c>
      <c r="L175">
        <v>20601</v>
      </c>
      <c r="M175">
        <v>32105</v>
      </c>
      <c r="N175">
        <v>2438</v>
      </c>
    </row>
    <row r="176" spans="2:14" x14ac:dyDescent="0.55000000000000004">
      <c r="B176" s="2" t="s">
        <v>162</v>
      </c>
      <c r="C176" s="6" t="s">
        <v>264</v>
      </c>
      <c r="D176" s="7">
        <v>100731.95</v>
      </c>
      <c r="E176" t="s">
        <v>403</v>
      </c>
      <c r="F176" t="s">
        <v>380</v>
      </c>
      <c r="G176">
        <v>10870</v>
      </c>
      <c r="H176">
        <v>5557</v>
      </c>
      <c r="I176" t="s">
        <v>365</v>
      </c>
      <c r="K176" s="9">
        <f t="shared" si="2"/>
        <v>0.51122355105795769</v>
      </c>
      <c r="L176">
        <v>85359</v>
      </c>
      <c r="M176">
        <v>55817</v>
      </c>
      <c r="N176">
        <v>1634</v>
      </c>
    </row>
    <row r="177" spans="2:14" x14ac:dyDescent="0.55000000000000004">
      <c r="B177" s="2" t="s">
        <v>163</v>
      </c>
      <c r="C177" s="6" t="s">
        <v>264</v>
      </c>
      <c r="D177" s="7">
        <v>86010.54</v>
      </c>
      <c r="E177" t="s">
        <v>414</v>
      </c>
      <c r="F177" t="s">
        <v>378</v>
      </c>
      <c r="G177">
        <v>7965</v>
      </c>
      <c r="H177">
        <v>3984</v>
      </c>
      <c r="I177" t="s">
        <v>365</v>
      </c>
      <c r="K177" s="9">
        <f t="shared" si="2"/>
        <v>0.50018832391713752</v>
      </c>
      <c r="L177">
        <v>7958</v>
      </c>
      <c r="M177">
        <v>37321</v>
      </c>
      <c r="N177">
        <v>3360</v>
      </c>
    </row>
    <row r="178" spans="2:14" x14ac:dyDescent="0.55000000000000004">
      <c r="B178" s="2" t="s">
        <v>164</v>
      </c>
      <c r="C178" s="6" t="s">
        <v>265</v>
      </c>
      <c r="D178" s="7">
        <v>52270.22</v>
      </c>
      <c r="E178" t="s">
        <v>381</v>
      </c>
      <c r="F178" t="s">
        <v>380</v>
      </c>
      <c r="G178">
        <v>127273</v>
      </c>
      <c r="H178">
        <v>62355</v>
      </c>
      <c r="I178" t="s">
        <v>365</v>
      </c>
      <c r="K178" s="9">
        <f t="shared" si="2"/>
        <v>0.4899310930048007</v>
      </c>
      <c r="L178">
        <v>6284</v>
      </c>
      <c r="M178">
        <v>33083</v>
      </c>
      <c r="N178">
        <v>2407</v>
      </c>
    </row>
    <row r="179" spans="2:14" x14ac:dyDescent="0.55000000000000004">
      <c r="B179" s="2" t="s">
        <v>165</v>
      </c>
      <c r="C179" s="6" t="s">
        <v>265</v>
      </c>
      <c r="D179" s="7">
        <v>61624.77</v>
      </c>
      <c r="E179" t="s">
        <v>389</v>
      </c>
      <c r="F179" t="s">
        <v>378</v>
      </c>
      <c r="G179">
        <v>17268</v>
      </c>
      <c r="H179">
        <v>8563</v>
      </c>
      <c r="I179" t="s">
        <v>365</v>
      </c>
      <c r="K179" s="9">
        <f t="shared" si="2"/>
        <v>0.49588834839008572</v>
      </c>
      <c r="L179">
        <v>88532</v>
      </c>
      <c r="M179">
        <v>38575</v>
      </c>
      <c r="N179">
        <v>1454</v>
      </c>
    </row>
    <row r="180" spans="2:14" x14ac:dyDescent="0.55000000000000004">
      <c r="B180" s="2" t="s">
        <v>166</v>
      </c>
      <c r="C180" s="6" t="s">
        <v>266</v>
      </c>
      <c r="D180" s="7">
        <v>104903.79</v>
      </c>
      <c r="E180" t="s">
        <v>441</v>
      </c>
      <c r="F180" t="s">
        <v>378</v>
      </c>
      <c r="G180">
        <v>17055</v>
      </c>
      <c r="H180">
        <v>8302</v>
      </c>
      <c r="I180" t="s">
        <v>365</v>
      </c>
      <c r="K180" s="9">
        <f t="shared" si="2"/>
        <v>0.48677807094693637</v>
      </c>
      <c r="L180">
        <v>10037</v>
      </c>
      <c r="M180">
        <v>36579</v>
      </c>
      <c r="N180">
        <v>3298</v>
      </c>
    </row>
    <row r="181" spans="2:14" x14ac:dyDescent="0.55000000000000004">
      <c r="B181" s="2" t="s">
        <v>167</v>
      </c>
      <c r="C181" s="6" t="s">
        <v>267</v>
      </c>
      <c r="D181" s="7">
        <v>69057.320000000007</v>
      </c>
      <c r="E181" t="s">
        <v>391</v>
      </c>
      <c r="F181" t="s">
        <v>378</v>
      </c>
      <c r="G181">
        <v>12512</v>
      </c>
      <c r="H181">
        <v>6340</v>
      </c>
      <c r="I181" t="s">
        <v>365</v>
      </c>
      <c r="K181" s="9">
        <f t="shared" si="2"/>
        <v>0.50671355498721227</v>
      </c>
      <c r="L181">
        <v>13393</v>
      </c>
      <c r="M181">
        <v>30691</v>
      </c>
      <c r="N181">
        <v>1775</v>
      </c>
    </row>
    <row r="182" spans="2:14" x14ac:dyDescent="0.55000000000000004">
      <c r="B182" s="2" t="s">
        <v>68</v>
      </c>
      <c r="C182" s="6" t="s">
        <v>268</v>
      </c>
      <c r="D182" s="7">
        <v>59258.19</v>
      </c>
      <c r="E182" t="s">
        <v>414</v>
      </c>
      <c r="F182" t="s">
        <v>378</v>
      </c>
      <c r="G182">
        <v>40633</v>
      </c>
      <c r="H182">
        <v>19640</v>
      </c>
      <c r="I182" t="s">
        <v>365</v>
      </c>
      <c r="K182" s="9">
        <f t="shared" si="2"/>
        <v>0.48335097088573326</v>
      </c>
      <c r="L182">
        <v>9875</v>
      </c>
      <c r="M182">
        <v>29264</v>
      </c>
      <c r="N182">
        <v>2701</v>
      </c>
    </row>
    <row r="183" spans="2:14" x14ac:dyDescent="0.55000000000000004">
      <c r="B183" s="2" t="s">
        <v>100</v>
      </c>
      <c r="C183" s="6" t="s">
        <v>269</v>
      </c>
      <c r="D183" s="7">
        <v>28160.79</v>
      </c>
      <c r="E183" t="s">
        <v>391</v>
      </c>
      <c r="F183" t="s">
        <v>380</v>
      </c>
      <c r="G183">
        <v>17002</v>
      </c>
      <c r="H183">
        <v>8402</v>
      </c>
      <c r="I183" t="s">
        <v>365</v>
      </c>
      <c r="K183" s="9">
        <f t="shared" si="2"/>
        <v>0.49417715562874953</v>
      </c>
      <c r="L183">
        <v>30352</v>
      </c>
      <c r="M183">
        <v>38678</v>
      </c>
      <c r="N183">
        <v>2741</v>
      </c>
    </row>
    <row r="184" spans="2:14" x14ac:dyDescent="0.55000000000000004">
      <c r="B184" s="2" t="s">
        <v>168</v>
      </c>
      <c r="C184" s="6" t="s">
        <v>270</v>
      </c>
      <c r="D184" s="7">
        <v>109143.17</v>
      </c>
      <c r="E184" t="s">
        <v>423</v>
      </c>
      <c r="F184" t="s">
        <v>378</v>
      </c>
      <c r="G184">
        <v>216432</v>
      </c>
      <c r="H184">
        <v>108144</v>
      </c>
      <c r="I184" t="s">
        <v>365</v>
      </c>
      <c r="K184" s="9">
        <f t="shared" si="2"/>
        <v>0.49966733200266134</v>
      </c>
      <c r="L184">
        <v>13395</v>
      </c>
      <c r="M184">
        <v>32312</v>
      </c>
      <c r="N184">
        <v>2393</v>
      </c>
    </row>
    <row r="185" spans="2:14" x14ac:dyDescent="0.55000000000000004">
      <c r="B185" s="2" t="s">
        <v>169</v>
      </c>
      <c r="C185" s="6" t="s">
        <v>271</v>
      </c>
      <c r="D185" s="7">
        <v>70755.5</v>
      </c>
      <c r="E185" t="s">
        <v>442</v>
      </c>
      <c r="F185" t="s">
        <v>378</v>
      </c>
      <c r="G185">
        <v>78660</v>
      </c>
      <c r="H185">
        <v>38736</v>
      </c>
      <c r="I185" t="s">
        <v>366</v>
      </c>
      <c r="K185" s="9">
        <f t="shared" si="2"/>
        <v>0.49244851258581235</v>
      </c>
      <c r="L185">
        <v>144421</v>
      </c>
      <c r="M185">
        <v>43524</v>
      </c>
      <c r="N185">
        <v>1412</v>
      </c>
    </row>
    <row r="186" spans="2:14" x14ac:dyDescent="0.55000000000000004">
      <c r="B186" s="2" t="s">
        <v>170</v>
      </c>
      <c r="C186" s="6" t="s">
        <v>272</v>
      </c>
      <c r="D186" s="7">
        <v>73360.38</v>
      </c>
      <c r="E186" t="s">
        <v>382</v>
      </c>
      <c r="F186" t="s">
        <v>378</v>
      </c>
      <c r="G186">
        <v>6983</v>
      </c>
      <c r="H186">
        <v>3380</v>
      </c>
      <c r="I186" t="s">
        <v>366</v>
      </c>
      <c r="K186" s="9">
        <f t="shared" si="2"/>
        <v>0.48403265072318485</v>
      </c>
      <c r="L186">
        <v>58819</v>
      </c>
      <c r="M186">
        <v>42554</v>
      </c>
      <c r="N186">
        <v>2009</v>
      </c>
    </row>
    <row r="187" spans="2:14" x14ac:dyDescent="0.55000000000000004">
      <c r="B187" s="2" t="s">
        <v>34</v>
      </c>
      <c r="C187" s="6" t="s">
        <v>273</v>
      </c>
      <c r="D187" s="7">
        <v>76303.820000000007</v>
      </c>
      <c r="E187" t="s">
        <v>420</v>
      </c>
      <c r="F187" t="s">
        <v>378</v>
      </c>
      <c r="G187">
        <v>21835</v>
      </c>
      <c r="H187">
        <v>10804</v>
      </c>
      <c r="I187" t="s">
        <v>366</v>
      </c>
      <c r="K187" s="9">
        <f t="shared" si="2"/>
        <v>0.49480192351728874</v>
      </c>
      <c r="L187">
        <v>5418</v>
      </c>
      <c r="M187">
        <v>28993</v>
      </c>
      <c r="N187">
        <v>2970</v>
      </c>
    </row>
    <row r="188" spans="2:14" x14ac:dyDescent="0.55000000000000004">
      <c r="B188" s="2" t="s">
        <v>126</v>
      </c>
      <c r="C188" s="6" t="s">
        <v>274</v>
      </c>
      <c r="D188" s="7">
        <v>58861.19</v>
      </c>
      <c r="E188" t="s">
        <v>382</v>
      </c>
      <c r="F188" t="s">
        <v>380</v>
      </c>
      <c r="G188">
        <v>1584983</v>
      </c>
      <c r="H188">
        <v>776699</v>
      </c>
      <c r="I188" t="s">
        <v>366</v>
      </c>
      <c r="K188" s="9">
        <f t="shared" si="2"/>
        <v>0.49003617073495426</v>
      </c>
      <c r="L188">
        <v>14694</v>
      </c>
      <c r="M188">
        <v>37804</v>
      </c>
      <c r="N188">
        <v>2149</v>
      </c>
    </row>
    <row r="189" spans="2:14" x14ac:dyDescent="0.55000000000000004">
      <c r="B189" s="2" t="s">
        <v>171</v>
      </c>
      <c r="C189" s="6" t="s">
        <v>275</v>
      </c>
      <c r="D189" s="7">
        <v>58744.17</v>
      </c>
      <c r="E189" t="s">
        <v>379</v>
      </c>
      <c r="F189" t="s">
        <v>380</v>
      </c>
      <c r="G189">
        <v>1131</v>
      </c>
      <c r="H189">
        <v>654</v>
      </c>
      <c r="I189" t="s">
        <v>366</v>
      </c>
      <c r="K189" s="9">
        <f t="shared" si="2"/>
        <v>0.57824933687002655</v>
      </c>
      <c r="L189">
        <v>1025865</v>
      </c>
      <c r="M189">
        <v>75619</v>
      </c>
      <c r="N189">
        <v>613</v>
      </c>
    </row>
    <row r="190" spans="2:14" x14ac:dyDescent="0.55000000000000004">
      <c r="B190" s="2" t="s">
        <v>172</v>
      </c>
      <c r="C190" s="6" t="s">
        <v>276</v>
      </c>
      <c r="D190" s="7">
        <v>73488.679999999993</v>
      </c>
      <c r="E190" t="s">
        <v>415</v>
      </c>
      <c r="F190" t="s">
        <v>380</v>
      </c>
      <c r="G190">
        <v>36995</v>
      </c>
      <c r="H190">
        <v>20012</v>
      </c>
      <c r="I190" t="s">
        <v>367</v>
      </c>
      <c r="K190" s="9">
        <f t="shared" si="2"/>
        <v>0.54093796458980947</v>
      </c>
      <c r="L190">
        <v>865</v>
      </c>
      <c r="M190">
        <v>52917</v>
      </c>
      <c r="N190">
        <v>13603</v>
      </c>
    </row>
    <row r="191" spans="2:14" x14ac:dyDescent="0.55000000000000004">
      <c r="B191" s="2" t="s">
        <v>173</v>
      </c>
      <c r="C191" s="6" t="s">
        <v>277</v>
      </c>
      <c r="D191" s="7">
        <v>92704.48</v>
      </c>
      <c r="E191" t="s">
        <v>425</v>
      </c>
      <c r="F191" t="s">
        <v>380</v>
      </c>
      <c r="G191">
        <v>222564</v>
      </c>
      <c r="H191">
        <v>110115</v>
      </c>
      <c r="I191" t="s">
        <v>367</v>
      </c>
      <c r="K191" s="9">
        <f t="shared" si="2"/>
        <v>0.49475656440394672</v>
      </c>
      <c r="L191">
        <v>30376</v>
      </c>
      <c r="M191">
        <v>54171</v>
      </c>
      <c r="N191">
        <v>4208</v>
      </c>
    </row>
    <row r="192" spans="2:14" x14ac:dyDescent="0.55000000000000004">
      <c r="B192" s="2" t="s">
        <v>174</v>
      </c>
      <c r="C192" s="6" t="s">
        <v>278</v>
      </c>
      <c r="D192" s="7">
        <v>78443.78</v>
      </c>
      <c r="E192" t="s">
        <v>403</v>
      </c>
      <c r="F192" t="s">
        <v>380</v>
      </c>
      <c r="G192">
        <v>44767</v>
      </c>
      <c r="H192">
        <v>22143</v>
      </c>
      <c r="I192" t="s">
        <v>367</v>
      </c>
      <c r="K192" s="9">
        <f t="shared" si="2"/>
        <v>0.49462773918288022</v>
      </c>
      <c r="L192">
        <v>169724</v>
      </c>
      <c r="M192">
        <v>43444</v>
      </c>
      <c r="N192">
        <v>1068</v>
      </c>
    </row>
    <row r="193" spans="2:14" x14ac:dyDescent="0.55000000000000004">
      <c r="B193" s="2" t="s">
        <v>175</v>
      </c>
      <c r="C193" s="6" t="s">
        <v>279</v>
      </c>
      <c r="D193" s="7">
        <v>97105.19</v>
      </c>
      <c r="E193" t="s">
        <v>429</v>
      </c>
      <c r="F193" t="s">
        <v>378</v>
      </c>
      <c r="G193">
        <v>21396</v>
      </c>
      <c r="H193">
        <v>11129</v>
      </c>
      <c r="I193" t="s">
        <v>368</v>
      </c>
      <c r="K193" s="9">
        <f t="shared" si="2"/>
        <v>0.52014395214058706</v>
      </c>
      <c r="L193">
        <v>35415</v>
      </c>
      <c r="M193">
        <v>53233</v>
      </c>
      <c r="N193">
        <v>3774</v>
      </c>
    </row>
    <row r="194" spans="2:14" x14ac:dyDescent="0.55000000000000004">
      <c r="B194" s="2" t="s">
        <v>176</v>
      </c>
      <c r="C194" s="6" t="s">
        <v>280</v>
      </c>
      <c r="D194" s="7">
        <v>109163.39</v>
      </c>
      <c r="E194" t="s">
        <v>384</v>
      </c>
      <c r="F194" t="s">
        <v>378</v>
      </c>
      <c r="G194">
        <v>1096068</v>
      </c>
      <c r="H194">
        <v>534618</v>
      </c>
      <c r="I194" t="s">
        <v>368</v>
      </c>
      <c r="K194" s="9">
        <f t="shared" si="2"/>
        <v>0.48775988351087707</v>
      </c>
      <c r="L194">
        <v>12114</v>
      </c>
      <c r="M194">
        <v>52168</v>
      </c>
      <c r="N194">
        <v>2583</v>
      </c>
    </row>
    <row r="195" spans="2:14" x14ac:dyDescent="0.55000000000000004">
      <c r="B195" s="2" t="s">
        <v>177</v>
      </c>
      <c r="C195" s="6" t="s">
        <v>281</v>
      </c>
      <c r="D195" s="7">
        <v>31816.57</v>
      </c>
      <c r="E195" t="s">
        <v>405</v>
      </c>
      <c r="F195" t="s">
        <v>380</v>
      </c>
      <c r="G195">
        <v>27788</v>
      </c>
      <c r="H195">
        <v>15418</v>
      </c>
      <c r="I195" t="s">
        <v>368</v>
      </c>
      <c r="K195" s="9">
        <f t="shared" si="2"/>
        <v>0.55484381747516909</v>
      </c>
      <c r="L195">
        <v>720881</v>
      </c>
      <c r="M195">
        <v>80185</v>
      </c>
      <c r="N195">
        <v>827</v>
      </c>
    </row>
    <row r="196" spans="2:14" x14ac:dyDescent="0.55000000000000004">
      <c r="B196" s="2" t="s">
        <v>178</v>
      </c>
      <c r="C196" s="6" t="s">
        <v>282</v>
      </c>
      <c r="D196" s="7">
        <v>118442.54</v>
      </c>
      <c r="E196" t="s">
        <v>395</v>
      </c>
      <c r="F196" t="s">
        <v>378</v>
      </c>
      <c r="G196">
        <v>182093</v>
      </c>
      <c r="H196">
        <v>90970</v>
      </c>
      <c r="I196" t="s">
        <v>368</v>
      </c>
      <c r="K196" s="9">
        <f t="shared" ref="K196:K259" si="3">H196/G196</f>
        <v>0.49957988500381673</v>
      </c>
      <c r="L196">
        <v>21078</v>
      </c>
      <c r="M196">
        <v>40847</v>
      </c>
      <c r="N196">
        <v>4369</v>
      </c>
    </row>
    <row r="197" spans="2:14" x14ac:dyDescent="0.55000000000000004">
      <c r="B197" s="2" t="s">
        <v>179</v>
      </c>
      <c r="C197" s="6" t="s">
        <v>283</v>
      </c>
      <c r="D197" s="7">
        <v>84745.93</v>
      </c>
      <c r="E197" t="s">
        <v>389</v>
      </c>
      <c r="F197" t="s">
        <v>380</v>
      </c>
      <c r="G197">
        <v>956749</v>
      </c>
      <c r="H197">
        <v>477316</v>
      </c>
      <c r="I197" t="s">
        <v>368</v>
      </c>
      <c r="K197" s="9">
        <f t="shared" si="3"/>
        <v>0.49889364922252338</v>
      </c>
      <c r="L197">
        <v>135584</v>
      </c>
      <c r="M197">
        <v>69584</v>
      </c>
      <c r="N197">
        <v>1835</v>
      </c>
    </row>
    <row r="198" spans="2:14" x14ac:dyDescent="0.55000000000000004">
      <c r="B198" s="2" t="s">
        <v>180</v>
      </c>
      <c r="C198" s="6" t="s">
        <v>284</v>
      </c>
      <c r="D198" s="7">
        <v>69163.39</v>
      </c>
      <c r="E198" t="s">
        <v>395</v>
      </c>
      <c r="F198" t="s">
        <v>380</v>
      </c>
      <c r="G198">
        <v>28029</v>
      </c>
      <c r="H198">
        <v>14168</v>
      </c>
      <c r="I198" t="s">
        <v>368</v>
      </c>
      <c r="K198" s="9">
        <f t="shared" si="3"/>
        <v>0.50547647079810198</v>
      </c>
      <c r="L198">
        <v>559092</v>
      </c>
      <c r="M198">
        <v>45233</v>
      </c>
      <c r="N198">
        <v>692</v>
      </c>
    </row>
    <row r="199" spans="2:14" x14ac:dyDescent="0.55000000000000004">
      <c r="B199" s="2" t="s">
        <v>41</v>
      </c>
      <c r="C199" s="6" t="s">
        <v>285</v>
      </c>
      <c r="D199" s="7">
        <v>84598.88</v>
      </c>
      <c r="E199" t="s">
        <v>410</v>
      </c>
      <c r="F199" t="s">
        <v>378</v>
      </c>
      <c r="G199">
        <v>135034</v>
      </c>
      <c r="H199">
        <v>67533</v>
      </c>
      <c r="I199" t="s">
        <v>368</v>
      </c>
      <c r="K199" s="9">
        <f t="shared" si="3"/>
        <v>0.50011848867692577</v>
      </c>
      <c r="L199">
        <v>17146</v>
      </c>
      <c r="M199">
        <v>39349</v>
      </c>
      <c r="N199">
        <v>4204</v>
      </c>
    </row>
    <row r="200" spans="2:14" x14ac:dyDescent="0.55000000000000004">
      <c r="B200" s="2" t="s">
        <v>153</v>
      </c>
      <c r="C200" s="6" t="s">
        <v>286</v>
      </c>
      <c r="D200" s="7">
        <v>68795.48</v>
      </c>
      <c r="E200" t="s">
        <v>383</v>
      </c>
      <c r="F200" t="s">
        <v>378</v>
      </c>
      <c r="G200">
        <v>178206</v>
      </c>
      <c r="H200">
        <v>91167</v>
      </c>
      <c r="I200" t="s">
        <v>368</v>
      </c>
      <c r="K200" s="9">
        <f t="shared" si="3"/>
        <v>0.51158210161274031</v>
      </c>
      <c r="L200">
        <v>104456</v>
      </c>
      <c r="M200">
        <v>42197</v>
      </c>
      <c r="N200">
        <v>1183</v>
      </c>
    </row>
    <row r="201" spans="2:14" x14ac:dyDescent="0.55000000000000004">
      <c r="B201" s="2" t="s">
        <v>181</v>
      </c>
      <c r="C201" s="6" t="s">
        <v>287</v>
      </c>
      <c r="D201" s="7">
        <v>32269.91</v>
      </c>
      <c r="E201" t="s">
        <v>421</v>
      </c>
      <c r="F201" t="s">
        <v>380</v>
      </c>
      <c r="G201">
        <v>18373</v>
      </c>
      <c r="H201">
        <v>9214</v>
      </c>
      <c r="I201" t="s">
        <v>368</v>
      </c>
      <c r="K201" s="9">
        <f t="shared" si="3"/>
        <v>0.50149676155227785</v>
      </c>
      <c r="L201">
        <v>98226</v>
      </c>
      <c r="M201">
        <v>41079</v>
      </c>
      <c r="N201">
        <v>1556</v>
      </c>
    </row>
    <row r="202" spans="2:14" x14ac:dyDescent="0.55000000000000004">
      <c r="B202" s="2" t="s">
        <v>182</v>
      </c>
      <c r="C202" s="6" t="s">
        <v>288</v>
      </c>
      <c r="D202" s="7">
        <v>78705.929999999993</v>
      </c>
      <c r="E202" t="s">
        <v>385</v>
      </c>
      <c r="F202" t="s">
        <v>380</v>
      </c>
      <c r="G202">
        <v>865736</v>
      </c>
      <c r="H202">
        <v>444547</v>
      </c>
      <c r="I202" t="s">
        <v>368</v>
      </c>
      <c r="K202" s="9">
        <f t="shared" si="3"/>
        <v>0.51349025568995632</v>
      </c>
      <c r="L202">
        <v>13642</v>
      </c>
      <c r="M202">
        <v>45955</v>
      </c>
      <c r="N202">
        <v>2280</v>
      </c>
    </row>
    <row r="203" spans="2:14" x14ac:dyDescent="0.55000000000000004">
      <c r="B203" s="2" t="s">
        <v>183</v>
      </c>
      <c r="C203" s="6" t="s">
        <v>289</v>
      </c>
      <c r="D203" s="7">
        <v>53535.62</v>
      </c>
      <c r="E203" t="s">
        <v>398</v>
      </c>
      <c r="F203" t="s">
        <v>378</v>
      </c>
      <c r="G203">
        <v>150998</v>
      </c>
      <c r="H203">
        <v>83958</v>
      </c>
      <c r="I203" t="s">
        <v>368</v>
      </c>
      <c r="K203" s="9">
        <f t="shared" si="3"/>
        <v>0.55602060954449728</v>
      </c>
      <c r="L203">
        <v>499713</v>
      </c>
      <c r="M203">
        <v>49026</v>
      </c>
      <c r="N203">
        <v>865</v>
      </c>
    </row>
    <row r="204" spans="2:14" x14ac:dyDescent="0.55000000000000004">
      <c r="B204" s="2" t="s">
        <v>184</v>
      </c>
      <c r="C204" s="6" t="s">
        <v>289</v>
      </c>
      <c r="D204" s="7">
        <v>41934.71</v>
      </c>
      <c r="E204" t="s">
        <v>412</v>
      </c>
      <c r="F204" t="s">
        <v>380</v>
      </c>
      <c r="G204">
        <v>64158</v>
      </c>
      <c r="H204">
        <v>32146</v>
      </c>
      <c r="I204" t="s">
        <v>368</v>
      </c>
      <c r="K204" s="9">
        <f t="shared" si="3"/>
        <v>0.50104429689204777</v>
      </c>
      <c r="L204">
        <v>92064</v>
      </c>
      <c r="M204">
        <v>46481</v>
      </c>
      <c r="N204">
        <v>1200</v>
      </c>
    </row>
    <row r="205" spans="2:14" x14ac:dyDescent="0.55000000000000004">
      <c r="B205" s="2" t="s">
        <v>185</v>
      </c>
      <c r="C205" s="6" t="s">
        <v>290</v>
      </c>
      <c r="D205" s="7">
        <v>91929.69</v>
      </c>
      <c r="E205" t="s">
        <v>420</v>
      </c>
      <c r="F205" t="s">
        <v>380</v>
      </c>
      <c r="G205">
        <v>32645</v>
      </c>
      <c r="H205">
        <v>21818</v>
      </c>
      <c r="I205" t="s">
        <v>368</v>
      </c>
      <c r="K205" s="9">
        <f t="shared" si="3"/>
        <v>0.66834124674529027</v>
      </c>
      <c r="L205">
        <v>48212</v>
      </c>
      <c r="M205">
        <v>35578</v>
      </c>
      <c r="N205">
        <v>2034</v>
      </c>
    </row>
    <row r="206" spans="2:14" x14ac:dyDescent="0.55000000000000004">
      <c r="B206" s="2" t="s">
        <v>186</v>
      </c>
      <c r="C206" s="6" t="s">
        <v>290</v>
      </c>
      <c r="D206" s="7">
        <v>62281.24</v>
      </c>
      <c r="E206" t="s">
        <v>414</v>
      </c>
      <c r="F206" t="s">
        <v>380</v>
      </c>
      <c r="G206">
        <v>10038388</v>
      </c>
      <c r="H206">
        <v>4945351</v>
      </c>
      <c r="I206" t="s">
        <v>368</v>
      </c>
      <c r="K206" s="9">
        <f t="shared" si="3"/>
        <v>0.49264393844908166</v>
      </c>
      <c r="L206">
        <v>26125</v>
      </c>
      <c r="M206">
        <v>51555</v>
      </c>
      <c r="N206">
        <v>2789</v>
      </c>
    </row>
    <row r="207" spans="2:14" x14ac:dyDescent="0.55000000000000004">
      <c r="B207" s="2" t="s">
        <v>187</v>
      </c>
      <c r="C207" s="6" t="s">
        <v>291</v>
      </c>
      <c r="D207" s="7">
        <v>57925.91</v>
      </c>
      <c r="E207" t="s">
        <v>427</v>
      </c>
      <c r="F207" t="s">
        <v>380</v>
      </c>
      <c r="G207">
        <v>153187</v>
      </c>
      <c r="H207">
        <v>73863</v>
      </c>
      <c r="I207" t="s">
        <v>369</v>
      </c>
      <c r="K207" s="9">
        <f t="shared" si="3"/>
        <v>0.48217538041739832</v>
      </c>
      <c r="L207">
        <v>6046749</v>
      </c>
      <c r="M207">
        <v>56196</v>
      </c>
      <c r="N207">
        <v>270</v>
      </c>
    </row>
    <row r="208" spans="2:14" x14ac:dyDescent="0.55000000000000004">
      <c r="B208" s="2" t="s">
        <v>188</v>
      </c>
      <c r="C208" s="6" t="s">
        <v>292</v>
      </c>
      <c r="D208" s="7">
        <v>82239.53</v>
      </c>
      <c r="E208" t="s">
        <v>384</v>
      </c>
      <c r="F208" t="s">
        <v>380</v>
      </c>
      <c r="G208">
        <v>258349</v>
      </c>
      <c r="H208">
        <v>126460</v>
      </c>
      <c r="I208" t="s">
        <v>369</v>
      </c>
      <c r="K208" s="9">
        <f t="shared" si="3"/>
        <v>0.48949289526957718</v>
      </c>
      <c r="L208">
        <v>87708</v>
      </c>
      <c r="M208">
        <v>45073</v>
      </c>
      <c r="N208">
        <v>1837</v>
      </c>
    </row>
    <row r="209" spans="2:14" x14ac:dyDescent="0.55000000000000004">
      <c r="B209" s="2" t="s">
        <v>189</v>
      </c>
      <c r="C209" s="6" t="s">
        <v>293</v>
      </c>
      <c r="D209" s="7">
        <v>53184.02</v>
      </c>
      <c r="E209" t="s">
        <v>424</v>
      </c>
      <c r="F209" t="s">
        <v>378</v>
      </c>
      <c r="G209">
        <v>17789</v>
      </c>
      <c r="H209">
        <v>8931</v>
      </c>
      <c r="I209" t="s">
        <v>369</v>
      </c>
      <c r="K209" s="9">
        <f t="shared" si="3"/>
        <v>0.50205182978244978</v>
      </c>
      <c r="L209">
        <v>181699</v>
      </c>
      <c r="M209">
        <v>93257</v>
      </c>
      <c r="N209">
        <v>2610</v>
      </c>
    </row>
    <row r="210" spans="2:14" x14ac:dyDescent="0.55000000000000004">
      <c r="B210" s="2" t="s">
        <v>190</v>
      </c>
      <c r="C210" s="6" t="s">
        <v>293</v>
      </c>
      <c r="D210" s="7">
        <v>35936.31</v>
      </c>
      <c r="E210" t="s">
        <v>403</v>
      </c>
      <c r="F210" t="s">
        <v>378</v>
      </c>
      <c r="G210">
        <v>87544</v>
      </c>
      <c r="H210">
        <v>43827</v>
      </c>
      <c r="I210" t="s">
        <v>369</v>
      </c>
      <c r="K210" s="9">
        <f t="shared" si="3"/>
        <v>0.50062825550580281</v>
      </c>
      <c r="L210">
        <v>14196</v>
      </c>
      <c r="M210">
        <v>47681</v>
      </c>
      <c r="N210">
        <v>4294</v>
      </c>
    </row>
    <row r="211" spans="2:14" x14ac:dyDescent="0.55000000000000004">
      <c r="B211" s="2" t="s">
        <v>191</v>
      </c>
      <c r="C211" s="6" t="s">
        <v>294</v>
      </c>
      <c r="D211" s="7">
        <v>28305.08</v>
      </c>
      <c r="E211" t="s">
        <v>405</v>
      </c>
      <c r="F211" t="s">
        <v>378</v>
      </c>
      <c r="G211">
        <v>263885</v>
      </c>
      <c r="H211">
        <v>133152</v>
      </c>
      <c r="I211" t="s">
        <v>369</v>
      </c>
      <c r="K211" s="9">
        <f t="shared" si="3"/>
        <v>0.50458343596642474</v>
      </c>
      <c r="L211">
        <v>61868</v>
      </c>
      <c r="M211">
        <v>42980</v>
      </c>
      <c r="N211">
        <v>1757</v>
      </c>
    </row>
    <row r="212" spans="2:14" x14ac:dyDescent="0.55000000000000004">
      <c r="B212" s="2" t="s">
        <v>192</v>
      </c>
      <c r="C212" s="6" t="s">
        <v>295</v>
      </c>
      <c r="D212" s="7">
        <v>29774.76</v>
      </c>
      <c r="E212" t="s">
        <v>421</v>
      </c>
      <c r="F212" t="s">
        <v>378</v>
      </c>
      <c r="G212">
        <v>9184</v>
      </c>
      <c r="H212">
        <v>4664</v>
      </c>
      <c r="I212" t="s">
        <v>369</v>
      </c>
      <c r="K212" s="9">
        <f t="shared" si="3"/>
        <v>0.50783972125435539</v>
      </c>
      <c r="L212">
        <v>144588</v>
      </c>
      <c r="M212">
        <v>42462</v>
      </c>
      <c r="N212">
        <v>1214</v>
      </c>
    </row>
    <row r="213" spans="2:14" x14ac:dyDescent="0.55000000000000004">
      <c r="B213" s="2" t="s">
        <v>193</v>
      </c>
      <c r="C213" s="6" t="s">
        <v>296</v>
      </c>
      <c r="D213" s="7">
        <v>102515.81</v>
      </c>
      <c r="E213" t="s">
        <v>417</v>
      </c>
      <c r="F213" t="s">
        <v>378</v>
      </c>
      <c r="G213">
        <v>14146</v>
      </c>
      <c r="H213">
        <v>7311</v>
      </c>
      <c r="I213" t="s">
        <v>370</v>
      </c>
      <c r="K213" s="9">
        <f t="shared" si="3"/>
        <v>0.5168245440407182</v>
      </c>
      <c r="L213">
        <v>6860</v>
      </c>
      <c r="M213">
        <v>37860</v>
      </c>
      <c r="N213">
        <v>4210</v>
      </c>
    </row>
    <row r="214" spans="2:14" x14ac:dyDescent="0.55000000000000004">
      <c r="B214" s="2" t="s">
        <v>194</v>
      </c>
      <c r="C214" s="6" t="s">
        <v>297</v>
      </c>
      <c r="D214" s="7">
        <v>99448.78</v>
      </c>
      <c r="E214" t="s">
        <v>412</v>
      </c>
      <c r="F214" t="s">
        <v>378</v>
      </c>
      <c r="G214">
        <v>428441</v>
      </c>
      <c r="H214">
        <v>219299</v>
      </c>
      <c r="I214" t="s">
        <v>370</v>
      </c>
      <c r="K214" s="9">
        <f t="shared" si="3"/>
        <v>0.51185344073046235</v>
      </c>
      <c r="L214">
        <v>9474</v>
      </c>
      <c r="M214">
        <v>56944</v>
      </c>
      <c r="N214">
        <v>10734</v>
      </c>
    </row>
    <row r="215" spans="2:14" x14ac:dyDescent="0.55000000000000004">
      <c r="B215" s="2" t="s">
        <v>69</v>
      </c>
      <c r="C215" s="6" t="s">
        <v>298</v>
      </c>
      <c r="D215" s="7">
        <v>68795.48</v>
      </c>
      <c r="E215" t="s">
        <v>415</v>
      </c>
      <c r="F215" t="s">
        <v>380</v>
      </c>
      <c r="G215">
        <v>140295</v>
      </c>
      <c r="H215">
        <v>69798</v>
      </c>
      <c r="I215" t="s">
        <v>370</v>
      </c>
      <c r="K215" s="9">
        <f t="shared" si="3"/>
        <v>0.49750882069924091</v>
      </c>
      <c r="L215">
        <v>229007</v>
      </c>
      <c r="M215">
        <v>58783</v>
      </c>
      <c r="N215">
        <v>1121</v>
      </c>
    </row>
    <row r="216" spans="2:14" x14ac:dyDescent="0.55000000000000004">
      <c r="B216" s="2" t="s">
        <v>181</v>
      </c>
      <c r="C216" s="6" t="s">
        <v>298</v>
      </c>
      <c r="D216" s="7">
        <v>99683.67</v>
      </c>
      <c r="E216" t="s">
        <v>384</v>
      </c>
      <c r="F216" t="s">
        <v>380</v>
      </c>
      <c r="G216">
        <v>98570</v>
      </c>
      <c r="H216">
        <v>48668</v>
      </c>
      <c r="I216" t="s">
        <v>370</v>
      </c>
      <c r="K216" s="9">
        <f t="shared" si="3"/>
        <v>0.4937404889925941</v>
      </c>
      <c r="L216">
        <v>91161</v>
      </c>
      <c r="M216">
        <v>71379</v>
      </c>
      <c r="N216">
        <v>2063</v>
      </c>
    </row>
    <row r="217" spans="2:14" x14ac:dyDescent="0.55000000000000004">
      <c r="B217" s="2" t="s">
        <v>92</v>
      </c>
      <c r="C217" s="6" t="s">
        <v>299</v>
      </c>
      <c r="D217" s="7">
        <v>38825.18</v>
      </c>
      <c r="E217" t="s">
        <v>406</v>
      </c>
      <c r="F217" t="s">
        <v>378</v>
      </c>
      <c r="G217">
        <v>3116069</v>
      </c>
      <c r="H217">
        <v>1539600</v>
      </c>
      <c r="I217" t="s">
        <v>370</v>
      </c>
      <c r="K217" s="9">
        <f t="shared" si="3"/>
        <v>0.49408405269588063</v>
      </c>
      <c r="L217">
        <v>77833</v>
      </c>
      <c r="M217">
        <v>56521</v>
      </c>
      <c r="N217">
        <v>2539</v>
      </c>
    </row>
    <row r="218" spans="2:14" x14ac:dyDescent="0.55000000000000004">
      <c r="B218" s="2" t="s">
        <v>195</v>
      </c>
      <c r="C218" s="6" t="s">
        <v>300</v>
      </c>
      <c r="D218" s="7">
        <v>71229.42</v>
      </c>
      <c r="E218" t="s">
        <v>384</v>
      </c>
      <c r="F218" t="s">
        <v>378</v>
      </c>
      <c r="G218">
        <v>366280</v>
      </c>
      <c r="H218">
        <v>178729</v>
      </c>
      <c r="I218" t="s">
        <v>370</v>
      </c>
      <c r="K218" s="9">
        <f t="shared" si="3"/>
        <v>0.48795730042590368</v>
      </c>
      <c r="L218">
        <v>1961585</v>
      </c>
      <c r="M218">
        <v>76509</v>
      </c>
      <c r="N218">
        <v>426</v>
      </c>
    </row>
    <row r="219" spans="2:14" x14ac:dyDescent="0.55000000000000004">
      <c r="B219" s="2" t="s">
        <v>196</v>
      </c>
      <c r="C219" s="6" t="s">
        <v>301</v>
      </c>
      <c r="D219" s="7">
        <v>80695.740000000005</v>
      </c>
      <c r="E219" t="s">
        <v>424</v>
      </c>
      <c r="F219" t="s">
        <v>380</v>
      </c>
      <c r="G219">
        <v>18966</v>
      </c>
      <c r="H219">
        <v>9608</v>
      </c>
      <c r="I219" t="s">
        <v>370</v>
      </c>
      <c r="K219" s="9">
        <f t="shared" si="3"/>
        <v>0.50659074132658444</v>
      </c>
      <c r="L219">
        <v>266102</v>
      </c>
      <c r="M219">
        <v>73948</v>
      </c>
      <c r="N219">
        <v>1220</v>
      </c>
    </row>
    <row r="220" spans="2:14" x14ac:dyDescent="0.55000000000000004">
      <c r="B220" s="2" t="s">
        <v>197</v>
      </c>
      <c r="C220" s="6" t="s">
        <v>302</v>
      </c>
      <c r="D220" s="7">
        <v>72502.61</v>
      </c>
      <c r="E220" t="s">
        <v>407</v>
      </c>
      <c r="F220" t="s">
        <v>380</v>
      </c>
      <c r="G220">
        <v>2298032</v>
      </c>
      <c r="H220">
        <v>1143477</v>
      </c>
      <c r="I220" t="s">
        <v>370</v>
      </c>
      <c r="K220" s="9">
        <f t="shared" si="3"/>
        <v>0.49758967673209076</v>
      </c>
      <c r="L220">
        <v>15240</v>
      </c>
      <c r="M220">
        <v>47333</v>
      </c>
      <c r="N220">
        <v>3575</v>
      </c>
    </row>
    <row r="221" spans="2:14" x14ac:dyDescent="0.55000000000000004">
      <c r="B221" s="2" t="s">
        <v>198</v>
      </c>
      <c r="C221" s="6" t="s">
        <v>303</v>
      </c>
      <c r="D221" s="7">
        <v>68197.899999999994</v>
      </c>
      <c r="E221" t="s">
        <v>427</v>
      </c>
      <c r="F221" t="s">
        <v>378</v>
      </c>
      <c r="G221">
        <v>1465832</v>
      </c>
      <c r="H221">
        <v>717117</v>
      </c>
      <c r="I221" t="s">
        <v>370</v>
      </c>
      <c r="K221" s="9">
        <f t="shared" si="3"/>
        <v>0.48922182078164483</v>
      </c>
      <c r="L221">
        <v>1427761</v>
      </c>
      <c r="M221">
        <v>56603</v>
      </c>
      <c r="N221">
        <v>478</v>
      </c>
    </row>
    <row r="222" spans="2:14" x14ac:dyDescent="0.55000000000000004">
      <c r="B222" s="2" t="s">
        <v>199</v>
      </c>
      <c r="C222" s="6" t="s">
        <v>304</v>
      </c>
      <c r="D222" s="7"/>
      <c r="E222" t="s">
        <v>402</v>
      </c>
      <c r="F222" t="s">
        <v>380</v>
      </c>
      <c r="G222">
        <v>57557</v>
      </c>
      <c r="H222">
        <v>28773</v>
      </c>
      <c r="I222" t="s">
        <v>370</v>
      </c>
      <c r="K222" s="9">
        <f t="shared" si="3"/>
        <v>0.49990444255260003</v>
      </c>
      <c r="L222">
        <v>985653</v>
      </c>
      <c r="M222">
        <v>55987</v>
      </c>
      <c r="N222">
        <v>594</v>
      </c>
    </row>
    <row r="223" spans="2:14" x14ac:dyDescent="0.55000000000000004">
      <c r="B223" s="2" t="s">
        <v>200</v>
      </c>
      <c r="C223" s="6" t="s">
        <v>305</v>
      </c>
      <c r="D223" s="7">
        <v>89960.6</v>
      </c>
      <c r="E223" t="s">
        <v>420</v>
      </c>
      <c r="F223" t="s">
        <v>380</v>
      </c>
      <c r="G223">
        <v>2094769</v>
      </c>
      <c r="H223">
        <v>1042053</v>
      </c>
      <c r="I223" t="s">
        <v>370</v>
      </c>
      <c r="K223" s="9">
        <f t="shared" si="3"/>
        <v>0.49745485063030814</v>
      </c>
      <c r="L223">
        <v>35185</v>
      </c>
      <c r="M223">
        <v>71077</v>
      </c>
      <c r="N223">
        <v>2019</v>
      </c>
    </row>
    <row r="224" spans="2:14" x14ac:dyDescent="0.55000000000000004">
      <c r="B224" s="2" t="s">
        <v>201</v>
      </c>
      <c r="C224" s="6" t="s">
        <v>306</v>
      </c>
      <c r="D224" s="7"/>
      <c r="E224" t="s">
        <v>433</v>
      </c>
      <c r="F224" t="s">
        <v>380</v>
      </c>
      <c r="G224">
        <v>3223096</v>
      </c>
      <c r="H224">
        <v>1618945</v>
      </c>
      <c r="I224" t="s">
        <v>370</v>
      </c>
      <c r="K224" s="9">
        <f t="shared" si="3"/>
        <v>0.50229499834941316</v>
      </c>
      <c r="L224">
        <v>1292879</v>
      </c>
      <c r="M224">
        <v>53433</v>
      </c>
      <c r="N224">
        <v>571</v>
      </c>
    </row>
    <row r="225" spans="2:14" x14ac:dyDescent="0.55000000000000004">
      <c r="B225" s="2" t="s">
        <v>202</v>
      </c>
      <c r="C225" s="6" t="s">
        <v>307</v>
      </c>
      <c r="D225" s="7">
        <v>28481.16</v>
      </c>
      <c r="E225" t="s">
        <v>400</v>
      </c>
      <c r="F225" t="s">
        <v>378</v>
      </c>
      <c r="G225">
        <v>840763</v>
      </c>
      <c r="H225">
        <v>427909</v>
      </c>
      <c r="I225" t="s">
        <v>370</v>
      </c>
      <c r="K225" s="9">
        <f t="shared" si="3"/>
        <v>0.5089531770546516</v>
      </c>
      <c r="L225">
        <v>2141755</v>
      </c>
      <c r="M225">
        <v>64309</v>
      </c>
      <c r="N225">
        <v>514</v>
      </c>
    </row>
    <row r="226" spans="2:14" x14ac:dyDescent="0.55000000000000004">
      <c r="B226" s="2" t="s">
        <v>149</v>
      </c>
      <c r="C226" s="6" t="s">
        <v>308</v>
      </c>
      <c r="D226" s="7">
        <v>116767.63</v>
      </c>
      <c r="E226" t="s">
        <v>389</v>
      </c>
      <c r="F226" t="s">
        <v>378</v>
      </c>
      <c r="G226">
        <v>708554</v>
      </c>
      <c r="H226">
        <v>352400</v>
      </c>
      <c r="I226" t="s">
        <v>370</v>
      </c>
      <c r="K226" s="9">
        <f t="shared" si="3"/>
        <v>0.49735094290625698</v>
      </c>
      <c r="L226">
        <v>618670</v>
      </c>
      <c r="M226">
        <v>81294</v>
      </c>
      <c r="N226">
        <v>1099</v>
      </c>
    </row>
    <row r="227" spans="2:14" x14ac:dyDescent="0.55000000000000004">
      <c r="B227" s="2" t="s">
        <v>56</v>
      </c>
      <c r="C227" s="6" t="s">
        <v>309</v>
      </c>
      <c r="D227" s="7">
        <v>80360.41</v>
      </c>
      <c r="E227" t="s">
        <v>386</v>
      </c>
      <c r="F227" t="s">
        <v>378</v>
      </c>
      <c r="G227">
        <v>276517</v>
      </c>
      <c r="H227">
        <v>140953</v>
      </c>
      <c r="I227" t="s">
        <v>370</v>
      </c>
      <c r="K227" s="9">
        <f t="shared" si="3"/>
        <v>0.50974442800985109</v>
      </c>
      <c r="L227">
        <v>428049</v>
      </c>
      <c r="M227">
        <v>53274</v>
      </c>
      <c r="N227">
        <v>946</v>
      </c>
    </row>
    <row r="228" spans="2:14" x14ac:dyDescent="0.55000000000000004">
      <c r="B228" s="2" t="s">
        <v>203</v>
      </c>
      <c r="C228" s="6" t="s">
        <v>310</v>
      </c>
      <c r="D228" s="7">
        <v>77045.440000000002</v>
      </c>
      <c r="E228" t="s">
        <v>425</v>
      </c>
      <c r="F228" t="s">
        <v>378</v>
      </c>
      <c r="G228">
        <v>748731</v>
      </c>
      <c r="H228">
        <v>368416</v>
      </c>
      <c r="I228" t="s">
        <v>370</v>
      </c>
      <c r="K228" s="9">
        <f t="shared" si="3"/>
        <v>0.49205388851269682</v>
      </c>
      <c r="L228">
        <v>210483</v>
      </c>
      <c r="M228">
        <v>60691</v>
      </c>
      <c r="N228">
        <v>1137</v>
      </c>
    </row>
    <row r="229" spans="2:14" x14ac:dyDescent="0.55000000000000004">
      <c r="B229" s="2" t="s">
        <v>204</v>
      </c>
      <c r="C229" s="6" t="s">
        <v>311</v>
      </c>
      <c r="D229" s="7">
        <v>96135.75</v>
      </c>
      <c r="E229" t="s">
        <v>403</v>
      </c>
      <c r="F229" t="s">
        <v>378</v>
      </c>
      <c r="G229">
        <v>435850</v>
      </c>
      <c r="H229">
        <v>218483</v>
      </c>
      <c r="I229" t="s">
        <v>370</v>
      </c>
      <c r="K229" s="9">
        <f t="shared" si="3"/>
        <v>0.5012802569691408</v>
      </c>
      <c r="L229">
        <v>480863</v>
      </c>
      <c r="M229">
        <v>93623</v>
      </c>
      <c r="N229">
        <v>1412</v>
      </c>
    </row>
    <row r="230" spans="2:14" x14ac:dyDescent="0.55000000000000004">
      <c r="B230" s="2" t="s">
        <v>205</v>
      </c>
      <c r="C230" s="6" t="s">
        <v>311</v>
      </c>
      <c r="D230" s="7">
        <v>102129.37</v>
      </c>
      <c r="E230" t="s">
        <v>420</v>
      </c>
      <c r="F230" t="s">
        <v>380</v>
      </c>
      <c r="G230">
        <v>1868149</v>
      </c>
      <c r="H230">
        <v>939004</v>
      </c>
      <c r="I230" t="s">
        <v>370</v>
      </c>
      <c r="K230" s="9">
        <f t="shared" si="3"/>
        <v>0.50263870815443523</v>
      </c>
      <c r="L230">
        <v>276381</v>
      </c>
      <c r="M230">
        <v>63985</v>
      </c>
      <c r="N230">
        <v>1293</v>
      </c>
    </row>
    <row r="231" spans="2:14" x14ac:dyDescent="0.55000000000000004">
      <c r="B231" s="2" t="s">
        <v>206</v>
      </c>
      <c r="C231" s="6" t="s">
        <v>312</v>
      </c>
      <c r="D231" s="7">
        <v>99965.97</v>
      </c>
      <c r="E231" t="s">
        <v>420</v>
      </c>
      <c r="F231" t="s">
        <v>380</v>
      </c>
      <c r="G231">
        <v>269278</v>
      </c>
      <c r="H231">
        <v>133714</v>
      </c>
      <c r="I231" t="s">
        <v>371</v>
      </c>
      <c r="K231" s="9">
        <f t="shared" si="3"/>
        <v>0.49656488833101853</v>
      </c>
      <c r="L231">
        <v>1131378</v>
      </c>
      <c r="M231">
        <v>96310</v>
      </c>
      <c r="N231">
        <v>783</v>
      </c>
    </row>
    <row r="232" spans="2:14" x14ac:dyDescent="0.55000000000000004">
      <c r="B232" s="2" t="s">
        <v>207</v>
      </c>
      <c r="C232" s="6" t="s">
        <v>312</v>
      </c>
      <c r="D232" s="7">
        <v>49625.64</v>
      </c>
      <c r="E232" t="s">
        <v>410</v>
      </c>
      <c r="F232" t="s">
        <v>378</v>
      </c>
      <c r="G232">
        <v>178942</v>
      </c>
      <c r="H232">
        <v>87851</v>
      </c>
      <c r="I232" t="s">
        <v>371</v>
      </c>
      <c r="K232" s="9">
        <f t="shared" si="3"/>
        <v>0.49094678722714624</v>
      </c>
      <c r="L232">
        <v>185139</v>
      </c>
      <c r="M232">
        <v>67256</v>
      </c>
      <c r="N232">
        <v>1534</v>
      </c>
    </row>
    <row r="233" spans="2:14" x14ac:dyDescent="0.55000000000000004">
      <c r="B233" s="2" t="s">
        <v>208</v>
      </c>
      <c r="C233" s="6" t="s">
        <v>313</v>
      </c>
      <c r="D233" s="7">
        <v>94815.28</v>
      </c>
      <c r="E233" t="s">
        <v>383</v>
      </c>
      <c r="F233" t="s">
        <v>380</v>
      </c>
      <c r="G233">
        <v>3021</v>
      </c>
      <c r="H233">
        <v>1505</v>
      </c>
      <c r="I233" t="s">
        <v>371</v>
      </c>
      <c r="K233" s="9">
        <f t="shared" si="3"/>
        <v>0.49817941079112876</v>
      </c>
      <c r="L233">
        <v>135991</v>
      </c>
      <c r="M233">
        <v>44620</v>
      </c>
      <c r="N233">
        <v>1209</v>
      </c>
    </row>
    <row r="234" spans="2:14" x14ac:dyDescent="0.55000000000000004">
      <c r="B234" s="2" t="s">
        <v>209</v>
      </c>
      <c r="C234" s="6" t="s">
        <v>314</v>
      </c>
      <c r="D234" s="7">
        <v>36714.379999999997</v>
      </c>
      <c r="E234" t="s">
        <v>402</v>
      </c>
      <c r="F234" t="s">
        <v>378</v>
      </c>
      <c r="G234">
        <v>43895</v>
      </c>
      <c r="H234">
        <v>21825</v>
      </c>
      <c r="I234" t="s">
        <v>371</v>
      </c>
      <c r="K234" s="9">
        <f t="shared" si="3"/>
        <v>0.49720924934502791</v>
      </c>
      <c r="L234">
        <v>2493</v>
      </c>
      <c r="M234">
        <v>42833</v>
      </c>
      <c r="N234">
        <v>8464</v>
      </c>
    </row>
    <row r="235" spans="2:14" x14ac:dyDescent="0.55000000000000004">
      <c r="B235" s="2" t="s">
        <v>210</v>
      </c>
      <c r="C235" s="6" t="s">
        <v>315</v>
      </c>
      <c r="D235" s="7">
        <v>67905.8</v>
      </c>
      <c r="E235" t="s">
        <v>403</v>
      </c>
      <c r="F235" t="s">
        <v>378</v>
      </c>
      <c r="G235">
        <v>425753</v>
      </c>
      <c r="H235">
        <v>211881</v>
      </c>
      <c r="I235" t="s">
        <v>371</v>
      </c>
      <c r="K235" s="9">
        <f t="shared" si="3"/>
        <v>0.49766178981710052</v>
      </c>
      <c r="L235">
        <v>33830</v>
      </c>
      <c r="M235">
        <v>37170</v>
      </c>
      <c r="N235">
        <v>1702</v>
      </c>
    </row>
    <row r="236" spans="2:14" x14ac:dyDescent="0.55000000000000004">
      <c r="B236" s="2" t="s">
        <v>211</v>
      </c>
      <c r="C236" s="6" t="s">
        <v>316</v>
      </c>
      <c r="D236" s="7">
        <v>69862.38</v>
      </c>
      <c r="E236" t="s">
        <v>391</v>
      </c>
      <c r="F236" t="s">
        <v>378</v>
      </c>
      <c r="G236">
        <v>495078</v>
      </c>
      <c r="H236">
        <v>242817</v>
      </c>
      <c r="I236" t="s">
        <v>371</v>
      </c>
      <c r="K236" s="9">
        <f t="shared" si="3"/>
        <v>0.4904621090010059</v>
      </c>
      <c r="L236">
        <v>290741</v>
      </c>
      <c r="M236">
        <v>66828</v>
      </c>
      <c r="N236">
        <v>1238</v>
      </c>
    </row>
    <row r="237" spans="2:14" x14ac:dyDescent="0.55000000000000004">
      <c r="B237" s="2" t="s">
        <v>212</v>
      </c>
      <c r="C237" s="6" t="s">
        <v>317</v>
      </c>
      <c r="D237" s="7">
        <v>36547.58</v>
      </c>
      <c r="E237" t="s">
        <v>443</v>
      </c>
      <c r="F237" t="s">
        <v>380</v>
      </c>
      <c r="G237">
        <v>527367</v>
      </c>
      <c r="H237">
        <v>261045</v>
      </c>
      <c r="I237" t="s">
        <v>371</v>
      </c>
      <c r="K237" s="9">
        <f t="shared" si="3"/>
        <v>0.49499684280586387</v>
      </c>
      <c r="L237">
        <v>347287</v>
      </c>
      <c r="M237">
        <v>64240</v>
      </c>
      <c r="N237">
        <v>1224</v>
      </c>
    </row>
    <row r="238" spans="2:14" x14ac:dyDescent="0.55000000000000004">
      <c r="B238" s="2" t="s">
        <v>123</v>
      </c>
      <c r="C238" s="6" t="s">
        <v>318</v>
      </c>
      <c r="D238" s="7">
        <v>106400.02</v>
      </c>
      <c r="E238" t="s">
        <v>383</v>
      </c>
      <c r="F238" t="s">
        <v>380</v>
      </c>
      <c r="G238">
        <v>95247</v>
      </c>
      <c r="H238">
        <v>47349</v>
      </c>
      <c r="I238" t="s">
        <v>371</v>
      </c>
      <c r="K238" s="9">
        <f t="shared" si="3"/>
        <v>0.49711801946518003</v>
      </c>
      <c r="L238">
        <v>323587</v>
      </c>
      <c r="M238">
        <v>50125</v>
      </c>
      <c r="N238">
        <v>718</v>
      </c>
    </row>
    <row r="239" spans="2:14" x14ac:dyDescent="0.55000000000000004">
      <c r="B239" s="2" t="s">
        <v>213</v>
      </c>
      <c r="C239" s="6" t="s">
        <v>319</v>
      </c>
      <c r="D239" s="7">
        <v>103494.94</v>
      </c>
      <c r="E239" t="s">
        <v>429</v>
      </c>
      <c r="F239" t="s">
        <v>380</v>
      </c>
      <c r="G239">
        <v>63152</v>
      </c>
      <c r="H239">
        <v>31489</v>
      </c>
      <c r="I239" t="s">
        <v>371</v>
      </c>
      <c r="K239" s="9">
        <f t="shared" si="3"/>
        <v>0.49862237142133264</v>
      </c>
      <c r="L239">
        <v>59874</v>
      </c>
      <c r="M239">
        <v>52017</v>
      </c>
      <c r="N239">
        <v>1350</v>
      </c>
    </row>
    <row r="240" spans="2:14" x14ac:dyDescent="0.55000000000000004">
      <c r="B240" s="2" t="s">
        <v>214</v>
      </c>
      <c r="C240" s="6" t="s">
        <v>320</v>
      </c>
      <c r="D240" s="7">
        <v>96753.78</v>
      </c>
      <c r="E240" t="s">
        <v>418</v>
      </c>
      <c r="F240" t="s">
        <v>380</v>
      </c>
      <c r="G240">
        <v>13373</v>
      </c>
      <c r="H240">
        <v>6878</v>
      </c>
      <c r="I240" t="s">
        <v>371</v>
      </c>
      <c r="K240" s="9">
        <f t="shared" si="3"/>
        <v>0.51431989830254987</v>
      </c>
      <c r="L240">
        <v>45284</v>
      </c>
      <c r="M240">
        <v>41001</v>
      </c>
      <c r="N240">
        <v>2564</v>
      </c>
    </row>
    <row r="241" spans="2:14" x14ac:dyDescent="0.55000000000000004">
      <c r="B241" s="2" t="s">
        <v>158</v>
      </c>
      <c r="C241" s="6" t="s">
        <v>320</v>
      </c>
      <c r="D241" s="7">
        <v>80695.740000000005</v>
      </c>
      <c r="E241" t="s">
        <v>396</v>
      </c>
      <c r="F241" t="s">
        <v>380</v>
      </c>
      <c r="G241">
        <v>454033</v>
      </c>
      <c r="H241">
        <v>227426</v>
      </c>
      <c r="I241" t="s">
        <v>371</v>
      </c>
      <c r="K241" s="9">
        <f t="shared" si="3"/>
        <v>0.50090191682102403</v>
      </c>
      <c r="L241">
        <v>10562</v>
      </c>
      <c r="M241">
        <v>34974</v>
      </c>
      <c r="N241">
        <v>4081</v>
      </c>
    </row>
    <row r="242" spans="2:14" x14ac:dyDescent="0.55000000000000004">
      <c r="B242" s="2" t="s">
        <v>197</v>
      </c>
      <c r="C242" s="6" t="s">
        <v>321</v>
      </c>
      <c r="D242" s="7">
        <v>61213.01</v>
      </c>
      <c r="E242" t="s">
        <v>428</v>
      </c>
      <c r="F242" t="s">
        <v>378</v>
      </c>
      <c r="G242">
        <v>54079</v>
      </c>
      <c r="H242">
        <v>28218</v>
      </c>
      <c r="I242" t="s">
        <v>371</v>
      </c>
      <c r="K242" s="9">
        <f t="shared" si="3"/>
        <v>0.52179219290297529</v>
      </c>
      <c r="L242">
        <v>243032</v>
      </c>
      <c r="M242">
        <v>42031</v>
      </c>
      <c r="N242">
        <v>920</v>
      </c>
    </row>
    <row r="243" spans="2:14" x14ac:dyDescent="0.55000000000000004">
      <c r="B243" s="2" t="s">
        <v>215</v>
      </c>
      <c r="C243" s="6" t="s">
        <v>322</v>
      </c>
      <c r="D243" s="7">
        <v>69709.509999999995</v>
      </c>
      <c r="E243" t="s">
        <v>444</v>
      </c>
      <c r="F243" t="s">
        <v>378</v>
      </c>
      <c r="G243">
        <v>840833</v>
      </c>
      <c r="H243">
        <v>416484</v>
      </c>
      <c r="I243" t="s">
        <v>371</v>
      </c>
      <c r="K243" s="9">
        <f t="shared" si="3"/>
        <v>0.4953230903163886</v>
      </c>
      <c r="L243">
        <v>43923</v>
      </c>
      <c r="M243">
        <v>50306</v>
      </c>
      <c r="N243">
        <v>2202</v>
      </c>
    </row>
    <row r="244" spans="2:14" x14ac:dyDescent="0.55000000000000004">
      <c r="B244" s="2" t="s">
        <v>216</v>
      </c>
      <c r="C244" s="6" t="s">
        <v>322</v>
      </c>
      <c r="D244" s="7">
        <v>46751.7</v>
      </c>
      <c r="E244" t="s">
        <v>429</v>
      </c>
      <c r="F244" t="s">
        <v>380</v>
      </c>
      <c r="G244">
        <v>207320</v>
      </c>
      <c r="H244">
        <v>100937</v>
      </c>
      <c r="I244" t="s">
        <v>371</v>
      </c>
      <c r="K244" s="9">
        <f t="shared" si="3"/>
        <v>0.486865714836967</v>
      </c>
      <c r="L244">
        <v>537621</v>
      </c>
      <c r="M244">
        <v>77348</v>
      </c>
      <c r="N244">
        <v>954</v>
      </c>
    </row>
    <row r="245" spans="2:14" x14ac:dyDescent="0.55000000000000004">
      <c r="B245" s="2" t="s">
        <v>217</v>
      </c>
      <c r="C245" s="6" t="s">
        <v>323</v>
      </c>
      <c r="D245" s="7">
        <v>77096.05</v>
      </c>
      <c r="E245" t="s">
        <v>440</v>
      </c>
      <c r="F245" t="s">
        <v>378</v>
      </c>
      <c r="G245">
        <v>73437</v>
      </c>
      <c r="H245">
        <v>37300</v>
      </c>
      <c r="I245" t="s">
        <v>372</v>
      </c>
      <c r="K245" s="9">
        <f t="shared" si="3"/>
        <v>0.50791835178452283</v>
      </c>
      <c r="L245">
        <v>139127</v>
      </c>
      <c r="M245">
        <v>54989</v>
      </c>
      <c r="N245">
        <v>1553</v>
      </c>
    </row>
    <row r="246" spans="2:14" x14ac:dyDescent="0.55000000000000004">
      <c r="B246" s="2" t="s">
        <v>218</v>
      </c>
      <c r="C246" s="6" t="s">
        <v>324</v>
      </c>
      <c r="D246" s="7">
        <v>67818.14</v>
      </c>
      <c r="E246" t="s">
        <v>390</v>
      </c>
      <c r="F246" t="s">
        <v>378</v>
      </c>
      <c r="G246">
        <v>471206</v>
      </c>
      <c r="H246">
        <v>237107</v>
      </c>
      <c r="I246" t="s">
        <v>372</v>
      </c>
      <c r="K246" s="9">
        <f t="shared" si="3"/>
        <v>0.50319180995148616</v>
      </c>
      <c r="L246">
        <v>48153</v>
      </c>
      <c r="M246">
        <v>46892</v>
      </c>
      <c r="N246">
        <v>1931</v>
      </c>
    </row>
    <row r="247" spans="2:14" x14ac:dyDescent="0.55000000000000004">
      <c r="B247" s="2" t="s">
        <v>49</v>
      </c>
      <c r="C247" s="6" t="s">
        <v>325</v>
      </c>
      <c r="D247" s="7">
        <v>77743.149999999994</v>
      </c>
      <c r="E247" t="s">
        <v>381</v>
      </c>
      <c r="F247" t="s">
        <v>378</v>
      </c>
      <c r="G247">
        <v>16269</v>
      </c>
      <c r="H247">
        <v>7972</v>
      </c>
      <c r="I247" t="s">
        <v>372</v>
      </c>
      <c r="K247" s="9">
        <f t="shared" si="3"/>
        <v>0.49001167865265227</v>
      </c>
      <c r="L247">
        <v>295079</v>
      </c>
      <c r="M247">
        <v>58946</v>
      </c>
      <c r="N247">
        <v>1016</v>
      </c>
    </row>
    <row r="248" spans="2:14" x14ac:dyDescent="0.55000000000000004">
      <c r="B248" s="2" t="s">
        <v>219</v>
      </c>
      <c r="C248" s="6" t="s">
        <v>326</v>
      </c>
      <c r="D248" s="7">
        <v>48525.71</v>
      </c>
      <c r="E248" t="s">
        <v>425</v>
      </c>
      <c r="F248" t="s">
        <v>378</v>
      </c>
      <c r="G248">
        <v>608310</v>
      </c>
      <c r="H248">
        <v>299103</v>
      </c>
      <c r="I248" t="s">
        <v>372</v>
      </c>
      <c r="K248" s="9">
        <f t="shared" si="3"/>
        <v>0.49169502391872566</v>
      </c>
      <c r="L248">
        <v>11392</v>
      </c>
      <c r="M248">
        <v>32395</v>
      </c>
      <c r="N248">
        <v>6782</v>
      </c>
    </row>
    <row r="249" spans="2:14" x14ac:dyDescent="0.55000000000000004">
      <c r="B249" s="2" t="s">
        <v>220</v>
      </c>
      <c r="C249" s="6" t="s">
        <v>327</v>
      </c>
      <c r="D249" s="7">
        <v>103494.94</v>
      </c>
      <c r="E249" t="s">
        <v>445</v>
      </c>
      <c r="F249" t="s">
        <v>380</v>
      </c>
      <c r="G249">
        <v>12174</v>
      </c>
      <c r="H249">
        <v>6202</v>
      </c>
      <c r="I249" t="s">
        <v>372</v>
      </c>
      <c r="K249" s="9">
        <f t="shared" si="3"/>
        <v>0.5094463610974207</v>
      </c>
      <c r="L249">
        <v>411357</v>
      </c>
      <c r="M249">
        <v>63265</v>
      </c>
      <c r="N249">
        <v>942</v>
      </c>
    </row>
    <row r="250" spans="2:14" x14ac:dyDescent="0.55000000000000004">
      <c r="B250" s="2" t="s">
        <v>214</v>
      </c>
      <c r="C250" s="6" t="s">
        <v>328</v>
      </c>
      <c r="D250" s="7">
        <v>106400.02</v>
      </c>
      <c r="E250" t="s">
        <v>389</v>
      </c>
      <c r="F250" t="s">
        <v>378</v>
      </c>
      <c r="G250">
        <v>3701</v>
      </c>
      <c r="H250">
        <v>1776</v>
      </c>
      <c r="I250" t="s">
        <v>372</v>
      </c>
      <c r="K250" s="9">
        <f t="shared" si="3"/>
        <v>0.47987030532288572</v>
      </c>
      <c r="L250">
        <v>9676</v>
      </c>
      <c r="M250">
        <v>46646</v>
      </c>
      <c r="N250">
        <v>4453</v>
      </c>
    </row>
    <row r="251" spans="2:14" x14ac:dyDescent="0.55000000000000004">
      <c r="B251" s="2" t="s">
        <v>213</v>
      </c>
      <c r="C251" s="6" t="s">
        <v>329</v>
      </c>
      <c r="D251" s="7"/>
      <c r="E251" t="s">
        <v>399</v>
      </c>
      <c r="F251" t="s">
        <v>378</v>
      </c>
      <c r="G251">
        <v>5895</v>
      </c>
      <c r="H251">
        <v>4046</v>
      </c>
      <c r="I251" t="s">
        <v>372</v>
      </c>
      <c r="K251" s="9">
        <f t="shared" si="3"/>
        <v>0.6863443596268024</v>
      </c>
      <c r="L251">
        <v>2859</v>
      </c>
      <c r="M251">
        <v>38000</v>
      </c>
      <c r="N251">
        <v>3517</v>
      </c>
    </row>
    <row r="252" spans="2:14" x14ac:dyDescent="0.55000000000000004">
      <c r="B252" s="2" t="s">
        <v>221</v>
      </c>
      <c r="C252" s="6" t="s">
        <v>329</v>
      </c>
      <c r="D252" s="7">
        <v>65569.36</v>
      </c>
      <c r="E252" t="s">
        <v>441</v>
      </c>
      <c r="F252" t="s">
        <v>380</v>
      </c>
      <c r="G252">
        <v>310032</v>
      </c>
      <c r="H252">
        <v>155795</v>
      </c>
      <c r="I252" s="3"/>
      <c r="J252" s="3"/>
      <c r="K252" s="9">
        <f t="shared" si="3"/>
        <v>0.50251264385611805</v>
      </c>
      <c r="L252">
        <v>4627</v>
      </c>
      <c r="M252">
        <v>36791</v>
      </c>
      <c r="N252">
        <v>5397</v>
      </c>
    </row>
    <row r="253" spans="2:14" x14ac:dyDescent="0.55000000000000004">
      <c r="B253" s="2" t="s">
        <v>222</v>
      </c>
      <c r="C253" s="6" t="s">
        <v>330</v>
      </c>
      <c r="D253" s="7">
        <v>40445.29</v>
      </c>
      <c r="E253" t="s">
        <v>414</v>
      </c>
      <c r="F253" t="s">
        <v>380</v>
      </c>
      <c r="G253">
        <v>60699</v>
      </c>
      <c r="H253">
        <v>30075</v>
      </c>
      <c r="K253" s="9">
        <f t="shared" si="3"/>
        <v>0.49547768497009836</v>
      </c>
      <c r="L253">
        <v>228765</v>
      </c>
      <c r="M253">
        <v>70961</v>
      </c>
      <c r="N253">
        <v>1552</v>
      </c>
    </row>
    <row r="254" spans="2:14" x14ac:dyDescent="0.55000000000000004">
      <c r="B254" s="2" t="s">
        <v>131</v>
      </c>
      <c r="C254" s="6" t="s">
        <v>331</v>
      </c>
      <c r="D254" s="7">
        <v>0</v>
      </c>
      <c r="E254" t="s">
        <v>416</v>
      </c>
      <c r="F254" t="s">
        <v>378</v>
      </c>
      <c r="G254">
        <v>18309</v>
      </c>
      <c r="H254">
        <v>9798</v>
      </c>
      <c r="K254" s="9">
        <f t="shared" si="3"/>
        <v>0.53514664918892352</v>
      </c>
      <c r="L254">
        <v>43009</v>
      </c>
      <c r="M254">
        <v>81898</v>
      </c>
      <c r="N254">
        <v>2803</v>
      </c>
    </row>
    <row r="255" spans="2:14" x14ac:dyDescent="0.55000000000000004">
      <c r="B255" s="2" t="s">
        <v>202</v>
      </c>
      <c r="C255" s="6" t="s">
        <v>332</v>
      </c>
      <c r="D255" s="7">
        <v>114772.32</v>
      </c>
      <c r="E255" t="s">
        <v>383</v>
      </c>
      <c r="F255" t="s">
        <v>380</v>
      </c>
      <c r="G255">
        <v>2002</v>
      </c>
      <c r="H255">
        <v>1051</v>
      </c>
      <c r="K255" s="9">
        <f t="shared" si="3"/>
        <v>0.52497502497502502</v>
      </c>
      <c r="L255">
        <v>15187</v>
      </c>
      <c r="M255">
        <v>51092</v>
      </c>
      <c r="N255">
        <v>2278</v>
      </c>
    </row>
    <row r="256" spans="2:14" x14ac:dyDescent="0.55000000000000004">
      <c r="B256" s="2" t="s">
        <v>223</v>
      </c>
      <c r="C256" s="6" t="s">
        <v>333</v>
      </c>
      <c r="D256" s="7">
        <v>56253.81</v>
      </c>
      <c r="E256" t="s">
        <v>384</v>
      </c>
      <c r="F256" t="s">
        <v>378</v>
      </c>
      <c r="G256">
        <v>9136</v>
      </c>
      <c r="H256">
        <v>4724</v>
      </c>
      <c r="K256" s="9">
        <f t="shared" si="3"/>
        <v>0.51707530647985989</v>
      </c>
      <c r="L256">
        <v>1383</v>
      </c>
      <c r="M256">
        <v>52554</v>
      </c>
      <c r="N256">
        <v>3744</v>
      </c>
    </row>
    <row r="257" spans="2:14" x14ac:dyDescent="0.55000000000000004">
      <c r="B257" s="2" t="s">
        <v>224</v>
      </c>
      <c r="C257" s="6" t="s">
        <v>334</v>
      </c>
      <c r="D257" s="7">
        <v>51798.25</v>
      </c>
      <c r="E257" t="s">
        <v>402</v>
      </c>
      <c r="F257" t="s">
        <v>380</v>
      </c>
      <c r="G257">
        <v>8249</v>
      </c>
      <c r="H257">
        <v>4111</v>
      </c>
      <c r="K257" s="9">
        <f t="shared" si="3"/>
        <v>0.49836343799248395</v>
      </c>
      <c r="L257">
        <v>7506</v>
      </c>
      <c r="M257">
        <v>67710</v>
      </c>
      <c r="N257">
        <v>3884</v>
      </c>
    </row>
    <row r="258" spans="2:14" x14ac:dyDescent="0.55000000000000004">
      <c r="B258" s="2" t="s">
        <v>225</v>
      </c>
      <c r="C258" s="6" t="s">
        <v>335</v>
      </c>
      <c r="D258" s="7">
        <v>28329.77</v>
      </c>
      <c r="E258" t="s">
        <v>446</v>
      </c>
      <c r="F258" t="s">
        <v>378</v>
      </c>
      <c r="G258">
        <v>3581</v>
      </c>
      <c r="H258">
        <v>1866</v>
      </c>
      <c r="K258" s="9">
        <f t="shared" si="3"/>
        <v>0.5210834962301033</v>
      </c>
      <c r="L258">
        <v>5809</v>
      </c>
      <c r="M258">
        <v>36652</v>
      </c>
      <c r="N258">
        <v>4979</v>
      </c>
    </row>
    <row r="259" spans="2:14" x14ac:dyDescent="0.55000000000000004">
      <c r="B259" s="2" t="s">
        <v>226</v>
      </c>
      <c r="C259" s="6" t="s">
        <v>336</v>
      </c>
      <c r="D259" s="7">
        <v>93964.3</v>
      </c>
      <c r="E259" t="s">
        <v>430</v>
      </c>
      <c r="F259" t="s">
        <v>378</v>
      </c>
      <c r="G259">
        <v>5551</v>
      </c>
      <c r="H259">
        <v>3145</v>
      </c>
      <c r="K259" s="9">
        <f t="shared" si="3"/>
        <v>0.56656458295802559</v>
      </c>
      <c r="L259">
        <v>2728</v>
      </c>
      <c r="M259">
        <v>31321</v>
      </c>
      <c r="N259">
        <v>5677</v>
      </c>
    </row>
    <row r="260" spans="2:14" x14ac:dyDescent="0.55000000000000004">
      <c r="B260" s="2" t="s">
        <v>227</v>
      </c>
      <c r="C260" s="6" t="s">
        <v>336</v>
      </c>
      <c r="D260" s="7">
        <v>90884.32</v>
      </c>
      <c r="E260" t="s">
        <v>400</v>
      </c>
      <c r="F260" t="s">
        <v>378</v>
      </c>
      <c r="G260">
        <v>4303</v>
      </c>
      <c r="H260">
        <v>2148</v>
      </c>
      <c r="K260" s="9">
        <f t="shared" ref="K260:K270" si="4">H260/G260</f>
        <v>0.49918661399023939</v>
      </c>
      <c r="L260">
        <v>4169</v>
      </c>
      <c r="M260">
        <v>31151</v>
      </c>
      <c r="N260">
        <v>4231</v>
      </c>
    </row>
    <row r="261" spans="2:14" x14ac:dyDescent="0.55000000000000004">
      <c r="B261" s="2" t="s">
        <v>228</v>
      </c>
      <c r="C261" s="6" t="s">
        <v>337</v>
      </c>
      <c r="D261" s="7">
        <v>84742.86</v>
      </c>
      <c r="E261" t="s">
        <v>441</v>
      </c>
      <c r="F261" t="s">
        <v>380</v>
      </c>
      <c r="G261">
        <v>30214</v>
      </c>
      <c r="H261">
        <v>15148</v>
      </c>
      <c r="K261" s="9">
        <f t="shared" si="4"/>
        <v>0.50135698682729857</v>
      </c>
      <c r="L261">
        <v>3495</v>
      </c>
      <c r="M261">
        <v>35000</v>
      </c>
      <c r="N261">
        <v>5776</v>
      </c>
    </row>
    <row r="262" spans="2:14" x14ac:dyDescent="0.55000000000000004">
      <c r="B262" s="2" t="s">
        <v>229</v>
      </c>
      <c r="C262" s="6" t="s">
        <v>338</v>
      </c>
      <c r="D262" s="7">
        <v>80772.92</v>
      </c>
      <c r="E262" t="s">
        <v>414</v>
      </c>
      <c r="F262" t="s">
        <v>378</v>
      </c>
      <c r="G262">
        <v>649654</v>
      </c>
      <c r="H262">
        <v>324730</v>
      </c>
      <c r="K262" s="9">
        <f t="shared" si="4"/>
        <v>0.49985068975177555</v>
      </c>
      <c r="L262">
        <v>23171</v>
      </c>
      <c r="M262">
        <v>42452</v>
      </c>
      <c r="N262">
        <v>2626</v>
      </c>
    </row>
    <row r="263" spans="2:14" x14ac:dyDescent="0.55000000000000004">
      <c r="B263" s="2" t="s">
        <v>230</v>
      </c>
      <c r="C263" s="6" t="s">
        <v>338</v>
      </c>
      <c r="D263" s="7">
        <v>85264.38</v>
      </c>
      <c r="E263" t="s">
        <v>422</v>
      </c>
      <c r="F263" t="s">
        <v>378</v>
      </c>
      <c r="G263">
        <v>1862</v>
      </c>
      <c r="H263">
        <v>1017</v>
      </c>
      <c r="K263" s="9">
        <f t="shared" si="4"/>
        <v>0.54618689581095592</v>
      </c>
      <c r="L263">
        <v>449814</v>
      </c>
      <c r="M263">
        <v>53637</v>
      </c>
      <c r="N263">
        <v>803</v>
      </c>
    </row>
    <row r="264" spans="2:14" x14ac:dyDescent="0.55000000000000004">
      <c r="B264" s="2" t="s">
        <v>231</v>
      </c>
      <c r="C264" s="6" t="s">
        <v>339</v>
      </c>
      <c r="D264" s="7"/>
      <c r="E264" t="s">
        <v>421</v>
      </c>
      <c r="F264" t="s">
        <v>380</v>
      </c>
      <c r="G264">
        <v>306974</v>
      </c>
      <c r="H264">
        <v>152339</v>
      </c>
      <c r="K264" s="9">
        <f t="shared" si="4"/>
        <v>0.49626026959937974</v>
      </c>
      <c r="L264">
        <v>1448</v>
      </c>
      <c r="M264">
        <v>31875</v>
      </c>
      <c r="N264">
        <v>3530</v>
      </c>
    </row>
    <row r="265" spans="2:14" x14ac:dyDescent="0.55000000000000004">
      <c r="B265" s="2" t="s">
        <v>232</v>
      </c>
      <c r="C265" s="6" t="s">
        <v>340</v>
      </c>
      <c r="D265" s="7">
        <v>113747.56</v>
      </c>
      <c r="E265" t="s">
        <v>383</v>
      </c>
      <c r="F265" t="s">
        <v>380</v>
      </c>
      <c r="G265">
        <v>52576</v>
      </c>
      <c r="H265">
        <v>27887</v>
      </c>
      <c r="K265" s="9">
        <f t="shared" si="4"/>
        <v>0.53041311625076082</v>
      </c>
      <c r="L265">
        <v>209369</v>
      </c>
      <c r="M265">
        <v>102964</v>
      </c>
      <c r="N265">
        <v>1796</v>
      </c>
    </row>
    <row r="266" spans="2:14" x14ac:dyDescent="0.55000000000000004">
      <c r="B266" s="2" t="s">
        <v>71</v>
      </c>
      <c r="C266" s="6" t="s">
        <v>341</v>
      </c>
      <c r="D266" s="7">
        <v>78378.2</v>
      </c>
      <c r="E266" t="s">
        <v>426</v>
      </c>
      <c r="F266" t="s">
        <v>380</v>
      </c>
      <c r="G266">
        <v>23855</v>
      </c>
      <c r="H266">
        <v>11969</v>
      </c>
      <c r="K266" s="9">
        <f t="shared" si="4"/>
        <v>0.50173967721651647</v>
      </c>
      <c r="L266">
        <v>33036</v>
      </c>
      <c r="M266">
        <v>72214</v>
      </c>
      <c r="N266">
        <v>3789</v>
      </c>
    </row>
    <row r="267" spans="2:14" x14ac:dyDescent="0.55000000000000004">
      <c r="B267" s="2" t="s">
        <v>233</v>
      </c>
      <c r="C267" s="6" t="s">
        <v>342</v>
      </c>
      <c r="D267" s="7">
        <v>91314.75</v>
      </c>
      <c r="E267" t="s">
        <v>383</v>
      </c>
      <c r="F267" t="s">
        <v>378</v>
      </c>
      <c r="G267">
        <v>655024</v>
      </c>
      <c r="H267">
        <v>329550</v>
      </c>
      <c r="K267" s="9">
        <f t="shared" si="4"/>
        <v>0.50311133637851435</v>
      </c>
      <c r="L267">
        <v>17858</v>
      </c>
      <c r="M267">
        <v>84963</v>
      </c>
      <c r="N267">
        <v>4050</v>
      </c>
    </row>
    <row r="268" spans="2:14" x14ac:dyDescent="0.55000000000000004">
      <c r="B268" s="2" t="s">
        <v>234</v>
      </c>
      <c r="C268" s="6" t="s">
        <v>342</v>
      </c>
      <c r="D268" s="7">
        <v>66572.58</v>
      </c>
      <c r="E268" t="s">
        <v>387</v>
      </c>
      <c r="F268" t="s">
        <v>380</v>
      </c>
      <c r="G268">
        <v>46809</v>
      </c>
      <c r="H268">
        <v>27003</v>
      </c>
      <c r="K268" s="9">
        <f t="shared" si="4"/>
        <v>0.5768762417483817</v>
      </c>
      <c r="L268">
        <v>468300</v>
      </c>
      <c r="M268">
        <v>58206</v>
      </c>
      <c r="N268">
        <v>869</v>
      </c>
    </row>
    <row r="269" spans="2:14" x14ac:dyDescent="0.55000000000000004">
      <c r="B269" s="2" t="s">
        <v>98</v>
      </c>
      <c r="C269" s="6" t="s">
        <v>343</v>
      </c>
      <c r="D269" s="7">
        <v>30077.45</v>
      </c>
      <c r="E269" t="s">
        <v>421</v>
      </c>
      <c r="F269" t="s">
        <v>378</v>
      </c>
      <c r="G269">
        <v>57076</v>
      </c>
      <c r="H269">
        <v>29186</v>
      </c>
      <c r="K269" s="9">
        <f t="shared" si="4"/>
        <v>0.51135328334150953</v>
      </c>
      <c r="L269">
        <v>38084</v>
      </c>
      <c r="M269">
        <v>40423</v>
      </c>
      <c r="N269">
        <v>1747</v>
      </c>
    </row>
    <row r="270" spans="2:14" x14ac:dyDescent="0.55000000000000004">
      <c r="B270" s="2" t="s">
        <v>235</v>
      </c>
      <c r="C270" s="6" t="s">
        <v>344</v>
      </c>
      <c r="D270" s="7">
        <v>98012.63</v>
      </c>
      <c r="E270" t="s">
        <v>383</v>
      </c>
      <c r="F270" t="s">
        <v>378</v>
      </c>
      <c r="G270">
        <v>5605</v>
      </c>
      <c r="H270">
        <v>2878</v>
      </c>
      <c r="K270" s="9">
        <f t="shared" si="4"/>
        <v>0.51347011596788583</v>
      </c>
      <c r="L270">
        <v>36129</v>
      </c>
      <c r="M270">
        <v>56590</v>
      </c>
      <c r="N270">
        <v>3065</v>
      </c>
    </row>
    <row r="271" spans="2:14" x14ac:dyDescent="0.55000000000000004">
      <c r="B271" s="2" t="s">
        <v>236</v>
      </c>
      <c r="C271" s="6" t="s">
        <v>345</v>
      </c>
      <c r="D271" s="7">
        <v>72876.91</v>
      </c>
      <c r="E271" t="s">
        <v>406</v>
      </c>
      <c r="F271" t="s">
        <v>380</v>
      </c>
      <c r="K271" s="9"/>
      <c r="L271">
        <v>4466</v>
      </c>
      <c r="M271">
        <v>65670</v>
      </c>
      <c r="N271">
        <v>10178</v>
      </c>
    </row>
    <row r="272" spans="2:14" x14ac:dyDescent="0.55000000000000004">
      <c r="D272" s="7"/>
      <c r="E272"/>
      <c r="K272" s="9"/>
    </row>
    <row r="273" spans="2:14" x14ac:dyDescent="0.55000000000000004">
      <c r="B273" s="2" t="s">
        <v>459</v>
      </c>
      <c r="D273" s="7">
        <f>SUM(D3:D271)</f>
        <v>18721070.29999999</v>
      </c>
      <c r="E273" s="7"/>
      <c r="G273">
        <f>SUM(G3:G271)</f>
        <v>56899440</v>
      </c>
      <c r="H273">
        <f>SUM(H3:H271)</f>
        <v>28227270</v>
      </c>
      <c r="K273">
        <f>SUM(K3:K271)</f>
        <v>134.85759823963642</v>
      </c>
      <c r="L273">
        <f>SUM(L3:L271)</f>
        <v>37444682</v>
      </c>
      <c r="M273">
        <f>SUM(M3:M271)</f>
        <v>12393824</v>
      </c>
      <c r="N273">
        <f>SUM(N3:N271)</f>
        <v>749076</v>
      </c>
    </row>
    <row r="274" spans="2:14" x14ac:dyDescent="0.55000000000000004">
      <c r="B274" s="2" t="s">
        <v>460</v>
      </c>
      <c r="D274" s="7">
        <f>AVERAGE(D3:D271)</f>
        <v>72562.287984496084</v>
      </c>
      <c r="E274" s="7"/>
      <c r="G274">
        <f>AVERAGE(G3:G271)</f>
        <v>212311.3432835821</v>
      </c>
      <c r="H274">
        <f>AVERAGE(H3:H271)</f>
        <v>105325.63432835821</v>
      </c>
      <c r="K274">
        <f>AVERAGE(K3:K271)</f>
        <v>0.50319999343147914</v>
      </c>
      <c r="L274" s="10">
        <f>AVERAGE(L3:L271)</f>
        <v>139199.56133828996</v>
      </c>
      <c r="M274" s="10">
        <f>AVERAGE(M3:M271)</f>
        <v>46073.695167286249</v>
      </c>
      <c r="N274" s="10">
        <f>AVERAGE(N3:N271)</f>
        <v>2784.6691449814125</v>
      </c>
    </row>
    <row r="275" spans="2:14" x14ac:dyDescent="0.55000000000000004">
      <c r="D275" s="7"/>
      <c r="E275" s="7"/>
    </row>
    <row r="276" spans="2:14" x14ac:dyDescent="0.55000000000000004">
      <c r="D276" s="7"/>
      <c r="E276" s="7"/>
    </row>
    <row r="277" spans="2:14" x14ac:dyDescent="0.55000000000000004">
      <c r="D277" s="7"/>
      <c r="E277" s="7"/>
    </row>
    <row r="278" spans="2:14" x14ac:dyDescent="0.55000000000000004">
      <c r="D278" s="7"/>
      <c r="E278" s="7"/>
    </row>
    <row r="279" spans="2:14" x14ac:dyDescent="0.55000000000000004">
      <c r="D279" s="7"/>
      <c r="E279" s="7"/>
    </row>
    <row r="280" spans="2:14" x14ac:dyDescent="0.55000000000000004">
      <c r="D280" s="7"/>
      <c r="E280" s="7"/>
    </row>
    <row r="281" spans="2:14" x14ac:dyDescent="0.55000000000000004">
      <c r="D281" s="7"/>
      <c r="E281" s="7"/>
    </row>
    <row r="282" spans="2:14" x14ac:dyDescent="0.55000000000000004">
      <c r="D282" s="7"/>
      <c r="E282" s="7"/>
    </row>
    <row r="283" spans="2:14" x14ac:dyDescent="0.55000000000000004">
      <c r="D283" s="7"/>
      <c r="E283" s="7"/>
    </row>
    <row r="284" spans="2:14" x14ac:dyDescent="0.55000000000000004">
      <c r="D284" s="7"/>
      <c r="E284" s="7"/>
    </row>
    <row r="285" spans="2:14" x14ac:dyDescent="0.55000000000000004">
      <c r="D285" s="7"/>
      <c r="E285" s="7"/>
    </row>
    <row r="286" spans="2:14" x14ac:dyDescent="0.55000000000000004">
      <c r="D286" s="7"/>
      <c r="E286" s="7"/>
    </row>
    <row r="287" spans="2:14" x14ac:dyDescent="0.55000000000000004">
      <c r="D287" s="7"/>
      <c r="E287" s="7"/>
    </row>
    <row r="288" spans="2:14" x14ac:dyDescent="0.55000000000000004">
      <c r="D288" s="7"/>
      <c r="E288" s="7"/>
    </row>
    <row r="289" spans="4:5" x14ac:dyDescent="0.55000000000000004">
      <c r="D289" s="7"/>
      <c r="E289" s="7"/>
    </row>
    <row r="290" spans="4:5" x14ac:dyDescent="0.55000000000000004">
      <c r="D290" s="7"/>
      <c r="E290" s="7"/>
    </row>
    <row r="291" spans="4:5" x14ac:dyDescent="0.55000000000000004">
      <c r="D291" s="7"/>
      <c r="E291" s="7"/>
    </row>
    <row r="292" spans="4:5" x14ac:dyDescent="0.55000000000000004">
      <c r="D292" s="7"/>
      <c r="E292" s="7"/>
    </row>
    <row r="293" spans="4:5" x14ac:dyDescent="0.55000000000000004">
      <c r="D293" s="7"/>
      <c r="E293" s="7"/>
    </row>
    <row r="294" spans="4:5" x14ac:dyDescent="0.55000000000000004">
      <c r="D294" s="7"/>
      <c r="E294" s="7"/>
    </row>
    <row r="295" spans="4:5" x14ac:dyDescent="0.55000000000000004">
      <c r="D295" s="7"/>
      <c r="E295" s="7"/>
    </row>
    <row r="296" spans="4:5" x14ac:dyDescent="0.55000000000000004">
      <c r="D296" s="7"/>
      <c r="E296" s="7"/>
    </row>
    <row r="297" spans="4:5" x14ac:dyDescent="0.55000000000000004">
      <c r="D297" s="7"/>
      <c r="E297" s="7"/>
    </row>
    <row r="298" spans="4:5" x14ac:dyDescent="0.55000000000000004">
      <c r="D298" s="7"/>
      <c r="E298" s="7"/>
    </row>
    <row r="299" spans="4:5" x14ac:dyDescent="0.55000000000000004">
      <c r="D299" s="7"/>
      <c r="E299" s="7"/>
    </row>
    <row r="300" spans="4:5" x14ac:dyDescent="0.55000000000000004">
      <c r="D300" s="7"/>
      <c r="E300" s="7"/>
    </row>
    <row r="301" spans="4:5" x14ac:dyDescent="0.55000000000000004">
      <c r="D301" s="7"/>
      <c r="E301" s="7"/>
    </row>
    <row r="302" spans="4:5" x14ac:dyDescent="0.55000000000000004">
      <c r="D302" s="7"/>
      <c r="E302" s="7"/>
    </row>
    <row r="303" spans="4:5" x14ac:dyDescent="0.55000000000000004">
      <c r="D303" s="7"/>
      <c r="E303" s="7"/>
    </row>
    <row r="304" spans="4:5" x14ac:dyDescent="0.55000000000000004">
      <c r="D304" s="7"/>
      <c r="E304" s="7"/>
    </row>
    <row r="305" spans="4:5" x14ac:dyDescent="0.55000000000000004">
      <c r="D305" s="7"/>
      <c r="E305" s="7"/>
    </row>
    <row r="306" spans="4:5" x14ac:dyDescent="0.55000000000000004">
      <c r="D306" s="7"/>
      <c r="E306" s="7"/>
    </row>
    <row r="307" spans="4:5" x14ac:dyDescent="0.55000000000000004">
      <c r="D307" s="7"/>
      <c r="E307" s="7"/>
    </row>
    <row r="308" spans="4:5" x14ac:dyDescent="0.55000000000000004">
      <c r="D308" s="7"/>
      <c r="E308" s="7"/>
    </row>
    <row r="309" spans="4:5" x14ac:dyDescent="0.55000000000000004">
      <c r="D309" s="7"/>
      <c r="E309" s="7"/>
    </row>
    <row r="310" spans="4:5" x14ac:dyDescent="0.55000000000000004">
      <c r="D310" s="7"/>
      <c r="E310" s="7"/>
    </row>
    <row r="311" spans="4:5" x14ac:dyDescent="0.55000000000000004">
      <c r="D311" s="7"/>
      <c r="E311" s="7"/>
    </row>
    <row r="312" spans="4:5" x14ac:dyDescent="0.55000000000000004">
      <c r="D312" s="7"/>
      <c r="E312" s="7"/>
    </row>
    <row r="313" spans="4:5" x14ac:dyDescent="0.55000000000000004">
      <c r="D313" s="7"/>
      <c r="E313" s="7"/>
    </row>
    <row r="314" spans="4:5" x14ac:dyDescent="0.55000000000000004">
      <c r="D314" s="7"/>
      <c r="E314" s="7"/>
    </row>
    <row r="315" spans="4:5" x14ac:dyDescent="0.55000000000000004">
      <c r="D315" s="7"/>
      <c r="E315" s="7"/>
    </row>
    <row r="316" spans="4:5" x14ac:dyDescent="0.55000000000000004">
      <c r="D316" s="7"/>
      <c r="E316" s="7"/>
    </row>
    <row r="317" spans="4:5" x14ac:dyDescent="0.55000000000000004">
      <c r="D317" s="7"/>
      <c r="E317" s="7"/>
    </row>
    <row r="318" spans="4:5" x14ac:dyDescent="0.55000000000000004">
      <c r="D318" s="7"/>
      <c r="E318" s="7"/>
    </row>
    <row r="319" spans="4:5" x14ac:dyDescent="0.55000000000000004">
      <c r="D319" s="7"/>
      <c r="E319" s="7"/>
    </row>
    <row r="320" spans="4:5" x14ac:dyDescent="0.55000000000000004">
      <c r="D320" s="7"/>
      <c r="E320" s="7"/>
    </row>
    <row r="321" spans="4:5" x14ac:dyDescent="0.55000000000000004">
      <c r="D321" s="7"/>
      <c r="E321" s="7"/>
    </row>
    <row r="322" spans="4:5" x14ac:dyDescent="0.55000000000000004">
      <c r="D322" s="7"/>
      <c r="E322" s="7"/>
    </row>
    <row r="323" spans="4:5" x14ac:dyDescent="0.55000000000000004">
      <c r="D323" s="7"/>
      <c r="E323" s="7"/>
    </row>
    <row r="324" spans="4:5" x14ac:dyDescent="0.55000000000000004">
      <c r="D324" s="7"/>
      <c r="E324" s="7"/>
    </row>
    <row r="325" spans="4:5" x14ac:dyDescent="0.55000000000000004">
      <c r="D325" s="7"/>
      <c r="E325" s="7"/>
    </row>
    <row r="326" spans="4:5" x14ac:dyDescent="0.55000000000000004">
      <c r="D326" s="7"/>
      <c r="E326" s="7"/>
    </row>
    <row r="327" spans="4:5" x14ac:dyDescent="0.55000000000000004">
      <c r="D327" s="7"/>
      <c r="E327" s="7"/>
    </row>
    <row r="328" spans="4:5" x14ac:dyDescent="0.55000000000000004">
      <c r="D328" s="7"/>
      <c r="E328" s="7"/>
    </row>
    <row r="329" spans="4:5" x14ac:dyDescent="0.55000000000000004">
      <c r="D329" s="7"/>
      <c r="E329" s="7"/>
    </row>
    <row r="330" spans="4:5" x14ac:dyDescent="0.55000000000000004">
      <c r="D330" s="7"/>
      <c r="E330" s="7"/>
    </row>
    <row r="331" spans="4:5" x14ac:dyDescent="0.55000000000000004">
      <c r="D331" s="7"/>
      <c r="E331" s="7"/>
    </row>
    <row r="332" spans="4:5" x14ac:dyDescent="0.55000000000000004">
      <c r="D332" s="7"/>
      <c r="E332" s="7"/>
    </row>
    <row r="333" spans="4:5" x14ac:dyDescent="0.55000000000000004">
      <c r="D333" s="7"/>
      <c r="E333" s="7"/>
    </row>
    <row r="334" spans="4:5" x14ac:dyDescent="0.55000000000000004">
      <c r="D334" s="7"/>
      <c r="E334" s="7"/>
    </row>
    <row r="335" spans="4:5" x14ac:dyDescent="0.55000000000000004">
      <c r="D335" s="7"/>
      <c r="E335" s="7"/>
    </row>
    <row r="336" spans="4:5" x14ac:dyDescent="0.55000000000000004">
      <c r="D336" s="7"/>
      <c r="E336" s="7"/>
    </row>
    <row r="337" spans="4:5" x14ac:dyDescent="0.55000000000000004">
      <c r="D337" s="7"/>
      <c r="E337" s="7"/>
    </row>
    <row r="338" spans="4:5" x14ac:dyDescent="0.55000000000000004">
      <c r="D338" s="7"/>
      <c r="E338" s="7"/>
    </row>
    <row r="339" spans="4:5" x14ac:dyDescent="0.55000000000000004">
      <c r="D339" s="7"/>
      <c r="E339" s="7"/>
    </row>
    <row r="340" spans="4:5" x14ac:dyDescent="0.55000000000000004">
      <c r="D340" s="7"/>
      <c r="E340" s="7"/>
    </row>
    <row r="341" spans="4:5" x14ac:dyDescent="0.55000000000000004">
      <c r="D341" s="7"/>
      <c r="E341" s="7"/>
    </row>
    <row r="342" spans="4:5" x14ac:dyDescent="0.55000000000000004">
      <c r="D342" s="7"/>
      <c r="E342" s="7"/>
    </row>
    <row r="343" spans="4:5" x14ac:dyDescent="0.55000000000000004">
      <c r="D343" s="7"/>
      <c r="E343" s="7"/>
    </row>
    <row r="344" spans="4:5" x14ac:dyDescent="0.55000000000000004">
      <c r="D344" s="7"/>
      <c r="E344" s="7"/>
    </row>
    <row r="345" spans="4:5" x14ac:dyDescent="0.55000000000000004">
      <c r="D345" s="7"/>
      <c r="E345" s="7"/>
    </row>
    <row r="346" spans="4:5" x14ac:dyDescent="0.55000000000000004">
      <c r="D346" s="7"/>
      <c r="E346" s="7"/>
    </row>
    <row r="347" spans="4:5" x14ac:dyDescent="0.55000000000000004">
      <c r="D347" s="7"/>
      <c r="E347" s="7"/>
    </row>
    <row r="348" spans="4:5" x14ac:dyDescent="0.55000000000000004">
      <c r="D348" s="7"/>
      <c r="E348" s="7"/>
    </row>
    <row r="349" spans="4:5" x14ac:dyDescent="0.55000000000000004">
      <c r="D349" s="7"/>
      <c r="E349" s="7"/>
    </row>
    <row r="350" spans="4:5" x14ac:dyDescent="0.55000000000000004">
      <c r="D350" s="7"/>
      <c r="E350" s="7"/>
    </row>
    <row r="351" spans="4:5" x14ac:dyDescent="0.55000000000000004">
      <c r="D351" s="7"/>
      <c r="E351" s="7"/>
    </row>
    <row r="352" spans="4:5" x14ac:dyDescent="0.55000000000000004">
      <c r="D352" s="7"/>
      <c r="E352" s="7"/>
    </row>
    <row r="353" spans="4:5" x14ac:dyDescent="0.55000000000000004">
      <c r="D353" s="7"/>
      <c r="E353" s="7"/>
    </row>
    <row r="354" spans="4:5" x14ac:dyDescent="0.55000000000000004">
      <c r="D354" s="7"/>
      <c r="E354" s="7"/>
    </row>
    <row r="355" spans="4:5" x14ac:dyDescent="0.55000000000000004">
      <c r="D355" s="7"/>
      <c r="E355" s="7"/>
    </row>
    <row r="356" spans="4:5" x14ac:dyDescent="0.55000000000000004">
      <c r="D356" s="7"/>
      <c r="E356" s="7"/>
    </row>
    <row r="357" spans="4:5" x14ac:dyDescent="0.55000000000000004">
      <c r="D357" s="7"/>
      <c r="E357" s="7"/>
    </row>
    <row r="358" spans="4:5" x14ac:dyDescent="0.55000000000000004">
      <c r="D358" s="7"/>
      <c r="E358" s="7"/>
    </row>
    <row r="359" spans="4:5" x14ac:dyDescent="0.55000000000000004">
      <c r="D359" s="7"/>
      <c r="E359" s="7"/>
    </row>
    <row r="360" spans="4:5" x14ac:dyDescent="0.55000000000000004">
      <c r="D360" s="7"/>
      <c r="E360" s="7"/>
    </row>
    <row r="361" spans="4:5" x14ac:dyDescent="0.55000000000000004">
      <c r="D361" s="7"/>
      <c r="E361" s="7"/>
    </row>
    <row r="362" spans="4:5" x14ac:dyDescent="0.55000000000000004">
      <c r="D362" s="7"/>
      <c r="E362" s="7"/>
    </row>
    <row r="363" spans="4:5" x14ac:dyDescent="0.55000000000000004">
      <c r="D363" s="7"/>
      <c r="E363" s="7"/>
    </row>
    <row r="364" spans="4:5" x14ac:dyDescent="0.55000000000000004">
      <c r="D364" s="7"/>
      <c r="E364" s="7"/>
    </row>
    <row r="365" spans="4:5" x14ac:dyDescent="0.55000000000000004">
      <c r="D365" s="7"/>
      <c r="E365" s="7"/>
    </row>
    <row r="366" spans="4:5" x14ac:dyDescent="0.55000000000000004">
      <c r="D366" s="7"/>
      <c r="E366" s="7"/>
    </row>
    <row r="367" spans="4:5" x14ac:dyDescent="0.55000000000000004">
      <c r="D367" s="7"/>
      <c r="E367" s="7"/>
    </row>
    <row r="368" spans="4:5" x14ac:dyDescent="0.55000000000000004">
      <c r="D368" s="7"/>
      <c r="E368" s="7"/>
    </row>
    <row r="369" spans="4:5" x14ac:dyDescent="0.55000000000000004">
      <c r="D369" s="7"/>
      <c r="E369" s="7"/>
    </row>
    <row r="370" spans="4:5" x14ac:dyDescent="0.55000000000000004">
      <c r="D370" s="7"/>
      <c r="E370" s="7"/>
    </row>
    <row r="371" spans="4:5" x14ac:dyDescent="0.55000000000000004">
      <c r="D371" s="7"/>
      <c r="E371" s="7"/>
    </row>
    <row r="372" spans="4:5" x14ac:dyDescent="0.55000000000000004">
      <c r="D372" s="7"/>
      <c r="E372" s="7"/>
    </row>
    <row r="373" spans="4:5" x14ac:dyDescent="0.55000000000000004">
      <c r="D373" s="7"/>
      <c r="E373" s="7"/>
    </row>
    <row r="374" spans="4:5" x14ac:dyDescent="0.55000000000000004">
      <c r="D374" s="7"/>
      <c r="E374" s="7"/>
    </row>
    <row r="375" spans="4:5" x14ac:dyDescent="0.55000000000000004">
      <c r="D375" s="7"/>
      <c r="E375" s="7"/>
    </row>
    <row r="376" spans="4:5" x14ac:dyDescent="0.55000000000000004">
      <c r="D376" s="7"/>
      <c r="E376" s="7"/>
    </row>
    <row r="377" spans="4:5" x14ac:dyDescent="0.55000000000000004">
      <c r="D377" s="7"/>
      <c r="E377" s="7"/>
    </row>
    <row r="378" spans="4:5" x14ac:dyDescent="0.55000000000000004">
      <c r="D378" s="7"/>
      <c r="E378" s="7"/>
    </row>
    <row r="379" spans="4:5" x14ac:dyDescent="0.55000000000000004">
      <c r="D379" s="7"/>
      <c r="E379" s="7"/>
    </row>
    <row r="380" spans="4:5" x14ac:dyDescent="0.55000000000000004">
      <c r="D380" s="7"/>
      <c r="E380" s="7"/>
    </row>
    <row r="381" spans="4:5" x14ac:dyDescent="0.55000000000000004">
      <c r="D381" s="7"/>
      <c r="E381" s="7"/>
    </row>
    <row r="382" spans="4:5" x14ac:dyDescent="0.55000000000000004">
      <c r="D382" s="7"/>
      <c r="E382" s="7"/>
    </row>
    <row r="383" spans="4:5" x14ac:dyDescent="0.55000000000000004">
      <c r="D383" s="7"/>
      <c r="E383" s="7"/>
    </row>
    <row r="385" spans="4:5" x14ac:dyDescent="0.55000000000000004">
      <c r="D385" s="7"/>
      <c r="E385" s="7"/>
    </row>
    <row r="386" spans="4:5" x14ac:dyDescent="0.55000000000000004">
      <c r="D386" s="7"/>
      <c r="E386" s="7"/>
    </row>
    <row r="387" spans="4:5" x14ac:dyDescent="0.55000000000000004">
      <c r="D387" s="7"/>
      <c r="E387" s="7"/>
    </row>
    <row r="388" spans="4:5" x14ac:dyDescent="0.55000000000000004">
      <c r="D388" s="7"/>
      <c r="E388" s="7"/>
    </row>
    <row r="389" spans="4:5" x14ac:dyDescent="0.55000000000000004">
      <c r="D389" s="7"/>
      <c r="E389" s="7"/>
    </row>
    <row r="390" spans="4:5" x14ac:dyDescent="0.55000000000000004">
      <c r="D390" s="7"/>
      <c r="E390" s="7"/>
    </row>
    <row r="391" spans="4:5" x14ac:dyDescent="0.55000000000000004">
      <c r="D391" s="7"/>
      <c r="E391" s="7"/>
    </row>
    <row r="392" spans="4:5" x14ac:dyDescent="0.55000000000000004">
      <c r="D392" s="7"/>
      <c r="E392" s="7"/>
    </row>
    <row r="393" spans="4:5" x14ac:dyDescent="0.55000000000000004">
      <c r="D393" s="7"/>
      <c r="E393" s="7"/>
    </row>
    <row r="394" spans="4:5" x14ac:dyDescent="0.55000000000000004">
      <c r="D394" s="7"/>
      <c r="E394" s="7"/>
    </row>
    <row r="396" spans="4:5" x14ac:dyDescent="0.55000000000000004">
      <c r="D396" s="7"/>
      <c r="E396" s="7"/>
    </row>
    <row r="397" spans="4:5" x14ac:dyDescent="0.55000000000000004">
      <c r="D397" s="7"/>
      <c r="E397" s="7"/>
    </row>
    <row r="398" spans="4:5" x14ac:dyDescent="0.55000000000000004">
      <c r="D398" s="7"/>
      <c r="E398" s="7"/>
    </row>
    <row r="399" spans="4:5" x14ac:dyDescent="0.55000000000000004">
      <c r="D399" s="7"/>
      <c r="E399" s="7"/>
    </row>
    <row r="400" spans="4:5" x14ac:dyDescent="0.55000000000000004">
      <c r="D400" s="7"/>
      <c r="E400" s="7"/>
    </row>
    <row r="401" spans="4:5" x14ac:dyDescent="0.55000000000000004">
      <c r="D401" s="7"/>
      <c r="E401" s="7"/>
    </row>
    <row r="402" spans="4:5" x14ac:dyDescent="0.55000000000000004">
      <c r="D402" s="7"/>
      <c r="E402" s="7"/>
    </row>
    <row r="403" spans="4:5" x14ac:dyDescent="0.55000000000000004">
      <c r="D403" s="7"/>
      <c r="E403" s="7"/>
    </row>
    <row r="404" spans="4:5" x14ac:dyDescent="0.55000000000000004">
      <c r="D404" s="7"/>
      <c r="E404" s="7"/>
    </row>
    <row r="405" spans="4:5" x14ac:dyDescent="0.55000000000000004">
      <c r="D405" s="7"/>
      <c r="E405" s="7"/>
    </row>
    <row r="406" spans="4:5" x14ac:dyDescent="0.55000000000000004">
      <c r="D406" s="7"/>
      <c r="E406" s="7"/>
    </row>
    <row r="407" spans="4:5" x14ac:dyDescent="0.55000000000000004">
      <c r="D407" s="7"/>
      <c r="E407" s="7"/>
    </row>
    <row r="408" spans="4:5" x14ac:dyDescent="0.55000000000000004">
      <c r="D408" s="7"/>
      <c r="E408" s="7"/>
    </row>
    <row r="409" spans="4:5" x14ac:dyDescent="0.55000000000000004">
      <c r="D409" s="7"/>
      <c r="E409" s="7"/>
    </row>
    <row r="410" spans="4:5" x14ac:dyDescent="0.55000000000000004">
      <c r="D410" s="7"/>
      <c r="E410" s="7"/>
    </row>
    <row r="411" spans="4:5" x14ac:dyDescent="0.55000000000000004">
      <c r="D411" s="7"/>
      <c r="E411" s="7"/>
    </row>
    <row r="412" spans="4:5" x14ac:dyDescent="0.55000000000000004">
      <c r="D412" s="7"/>
      <c r="E412" s="7"/>
    </row>
    <row r="413" spans="4:5" x14ac:dyDescent="0.55000000000000004">
      <c r="D413" s="7"/>
      <c r="E413" s="7"/>
    </row>
    <row r="414" spans="4:5" x14ac:dyDescent="0.55000000000000004">
      <c r="D414" s="7"/>
      <c r="E414" s="7"/>
    </row>
    <row r="415" spans="4:5" x14ac:dyDescent="0.55000000000000004">
      <c r="D415" s="7"/>
      <c r="E415" s="7"/>
    </row>
    <row r="416" spans="4:5" x14ac:dyDescent="0.55000000000000004">
      <c r="D416" s="7"/>
      <c r="E416" s="7"/>
    </row>
    <row r="417" spans="4:5" x14ac:dyDescent="0.55000000000000004">
      <c r="D417" s="7"/>
      <c r="E417" s="7"/>
    </row>
    <row r="418" spans="4:5" x14ac:dyDescent="0.55000000000000004">
      <c r="D418" s="7"/>
      <c r="E418" s="7"/>
    </row>
    <row r="419" spans="4:5" x14ac:dyDescent="0.55000000000000004">
      <c r="D419" s="7"/>
      <c r="E419" s="7"/>
    </row>
    <row r="420" spans="4:5" x14ac:dyDescent="0.55000000000000004">
      <c r="D420" s="7"/>
      <c r="E420" s="7"/>
    </row>
    <row r="421" spans="4:5" x14ac:dyDescent="0.55000000000000004">
      <c r="D421" s="7"/>
      <c r="E421" s="7"/>
    </row>
    <row r="422" spans="4:5" x14ac:dyDescent="0.55000000000000004">
      <c r="D422" s="7"/>
      <c r="E422" s="7"/>
    </row>
    <row r="423" spans="4:5" x14ac:dyDescent="0.55000000000000004">
      <c r="D423" s="7"/>
      <c r="E423" s="7"/>
    </row>
    <row r="424" spans="4:5" x14ac:dyDescent="0.55000000000000004">
      <c r="D424" s="7"/>
      <c r="E424" s="7"/>
    </row>
    <row r="425" spans="4:5" x14ac:dyDescent="0.55000000000000004">
      <c r="D425" s="7"/>
      <c r="E425" s="7"/>
    </row>
    <row r="426" spans="4:5" x14ac:dyDescent="0.55000000000000004">
      <c r="D426" s="7"/>
      <c r="E426" s="7"/>
    </row>
    <row r="427" spans="4:5" x14ac:dyDescent="0.55000000000000004">
      <c r="D427" s="7"/>
      <c r="E427" s="7"/>
    </row>
    <row r="428" spans="4:5" x14ac:dyDescent="0.55000000000000004">
      <c r="D428" s="7"/>
      <c r="E428" s="7"/>
    </row>
    <row r="429" spans="4:5" x14ac:dyDescent="0.55000000000000004">
      <c r="D429" s="7"/>
      <c r="E429" s="7"/>
    </row>
    <row r="430" spans="4:5" x14ac:dyDescent="0.55000000000000004">
      <c r="D430" s="7"/>
      <c r="E430" s="7"/>
    </row>
    <row r="431" spans="4:5" x14ac:dyDescent="0.55000000000000004">
      <c r="D431" s="7"/>
      <c r="E431" s="7"/>
    </row>
    <row r="432" spans="4:5" x14ac:dyDescent="0.55000000000000004">
      <c r="D432" s="7"/>
      <c r="E432" s="7"/>
    </row>
    <row r="433" spans="4:5" x14ac:dyDescent="0.55000000000000004">
      <c r="D433" s="7"/>
      <c r="E433" s="7"/>
    </row>
    <row r="434" spans="4:5" x14ac:dyDescent="0.55000000000000004">
      <c r="D434" s="7"/>
      <c r="E434" s="7"/>
    </row>
    <row r="435" spans="4:5" x14ac:dyDescent="0.55000000000000004">
      <c r="D435" s="7"/>
      <c r="E435" s="7"/>
    </row>
    <row r="436" spans="4:5" x14ac:dyDescent="0.55000000000000004">
      <c r="D436" s="7"/>
      <c r="E436" s="7"/>
    </row>
    <row r="437" spans="4:5" x14ac:dyDescent="0.55000000000000004">
      <c r="D437" s="7"/>
      <c r="E437" s="7"/>
    </row>
    <row r="438" spans="4:5" x14ac:dyDescent="0.55000000000000004">
      <c r="D438" s="7"/>
      <c r="E438" s="7"/>
    </row>
    <row r="439" spans="4:5" x14ac:dyDescent="0.55000000000000004">
      <c r="D439" s="7"/>
      <c r="E439" s="7"/>
    </row>
    <row r="440" spans="4:5" x14ac:dyDescent="0.55000000000000004">
      <c r="D440" s="7"/>
      <c r="E440" s="7"/>
    </row>
    <row r="441" spans="4:5" x14ac:dyDescent="0.55000000000000004">
      <c r="D441" s="7"/>
      <c r="E441" s="7"/>
    </row>
    <row r="442" spans="4:5" x14ac:dyDescent="0.55000000000000004">
      <c r="D442" s="7"/>
      <c r="E442" s="7"/>
    </row>
    <row r="443" spans="4:5" x14ac:dyDescent="0.55000000000000004">
      <c r="D443" s="7"/>
      <c r="E443" s="7"/>
    </row>
    <row r="444" spans="4:5" x14ac:dyDescent="0.55000000000000004">
      <c r="D444" s="7"/>
      <c r="E444" s="7"/>
    </row>
    <row r="445" spans="4:5" x14ac:dyDescent="0.55000000000000004">
      <c r="D445" s="7"/>
      <c r="E445" s="7"/>
    </row>
    <row r="446" spans="4:5" x14ac:dyDescent="0.55000000000000004">
      <c r="D446" s="7"/>
      <c r="E446" s="7"/>
    </row>
    <row r="447" spans="4:5" x14ac:dyDescent="0.55000000000000004">
      <c r="D447" s="7"/>
      <c r="E447" s="7"/>
    </row>
    <row r="448" spans="4:5" x14ac:dyDescent="0.55000000000000004">
      <c r="D448" s="7"/>
      <c r="E448" s="7"/>
    </row>
    <row r="449" spans="4:5" x14ac:dyDescent="0.55000000000000004">
      <c r="D449" s="7"/>
      <c r="E449" s="7"/>
    </row>
    <row r="450" spans="4:5" x14ac:dyDescent="0.55000000000000004">
      <c r="D450" s="7"/>
      <c r="E450" s="7"/>
    </row>
    <row r="451" spans="4:5" x14ac:dyDescent="0.55000000000000004">
      <c r="D451" s="7"/>
      <c r="E451" s="7"/>
    </row>
    <row r="452" spans="4:5" x14ac:dyDescent="0.55000000000000004">
      <c r="D452" s="7"/>
      <c r="E452" s="7"/>
    </row>
    <row r="453" spans="4:5" x14ac:dyDescent="0.55000000000000004">
      <c r="D453" s="7"/>
      <c r="E453" s="7"/>
    </row>
    <row r="454" spans="4:5" x14ac:dyDescent="0.55000000000000004">
      <c r="D454" s="7"/>
      <c r="E454" s="7"/>
    </row>
    <row r="455" spans="4:5" x14ac:dyDescent="0.55000000000000004">
      <c r="D455" s="7"/>
      <c r="E455" s="7"/>
    </row>
    <row r="456" spans="4:5" x14ac:dyDescent="0.55000000000000004">
      <c r="D456" s="7"/>
      <c r="E456" s="7"/>
    </row>
    <row r="457" spans="4:5" x14ac:dyDescent="0.55000000000000004">
      <c r="D457" s="7"/>
      <c r="E457" s="7"/>
    </row>
    <row r="458" spans="4:5" x14ac:dyDescent="0.55000000000000004">
      <c r="D458" s="7"/>
      <c r="E458" s="7"/>
    </row>
    <row r="459" spans="4:5" x14ac:dyDescent="0.55000000000000004">
      <c r="D459" s="7"/>
      <c r="E459" s="7"/>
    </row>
    <row r="460" spans="4:5" x14ac:dyDescent="0.55000000000000004">
      <c r="D460" s="7"/>
      <c r="E460" s="7"/>
    </row>
    <row r="461" spans="4:5" x14ac:dyDescent="0.55000000000000004">
      <c r="D461" s="7"/>
      <c r="E461" s="7"/>
    </row>
    <row r="462" spans="4:5" x14ac:dyDescent="0.55000000000000004">
      <c r="D462" s="7"/>
      <c r="E462" s="7"/>
    </row>
    <row r="463" spans="4:5" x14ac:dyDescent="0.55000000000000004">
      <c r="D463" s="7"/>
      <c r="E463" s="7"/>
    </row>
    <row r="464" spans="4:5" x14ac:dyDescent="0.55000000000000004">
      <c r="D464" s="7"/>
      <c r="E464" s="7"/>
    </row>
    <row r="465" spans="4:5" x14ac:dyDescent="0.55000000000000004">
      <c r="D465" s="7"/>
      <c r="E465" s="7"/>
    </row>
    <row r="466" spans="4:5" x14ac:dyDescent="0.55000000000000004">
      <c r="D466" s="7"/>
      <c r="E466" s="7"/>
    </row>
    <row r="467" spans="4:5" x14ac:dyDescent="0.55000000000000004">
      <c r="D467" s="7"/>
      <c r="E467" s="7"/>
    </row>
    <row r="468" spans="4:5" x14ac:dyDescent="0.55000000000000004">
      <c r="D468" s="7"/>
      <c r="E468" s="7"/>
    </row>
    <row r="469" spans="4:5" x14ac:dyDescent="0.55000000000000004">
      <c r="D469" s="7"/>
      <c r="E469" s="7"/>
    </row>
    <row r="470" spans="4:5" x14ac:dyDescent="0.55000000000000004">
      <c r="D470" s="7"/>
      <c r="E470" s="7"/>
    </row>
    <row r="471" spans="4:5" x14ac:dyDescent="0.55000000000000004">
      <c r="D471" s="7"/>
      <c r="E471" s="7"/>
    </row>
    <row r="472" spans="4:5" x14ac:dyDescent="0.55000000000000004">
      <c r="D472" s="7"/>
      <c r="E472" s="7"/>
    </row>
    <row r="473" spans="4:5" x14ac:dyDescent="0.55000000000000004">
      <c r="D473" s="7"/>
      <c r="E473" s="7"/>
    </row>
    <row r="474" spans="4:5" x14ac:dyDescent="0.55000000000000004">
      <c r="D474" s="7"/>
      <c r="E474" s="7"/>
    </row>
    <row r="475" spans="4:5" x14ac:dyDescent="0.55000000000000004">
      <c r="D475" s="7"/>
      <c r="E475" s="7"/>
    </row>
    <row r="476" spans="4:5" x14ac:dyDescent="0.55000000000000004">
      <c r="D476" s="7"/>
      <c r="E476" s="7"/>
    </row>
    <row r="477" spans="4:5" x14ac:dyDescent="0.55000000000000004">
      <c r="D477" s="7"/>
      <c r="E477" s="7"/>
    </row>
    <row r="478" spans="4:5" x14ac:dyDescent="0.55000000000000004">
      <c r="D478" s="7"/>
      <c r="E478" s="7"/>
    </row>
    <row r="479" spans="4:5" x14ac:dyDescent="0.55000000000000004">
      <c r="D479" s="7"/>
      <c r="E479" s="7"/>
    </row>
    <row r="480" spans="4:5" x14ac:dyDescent="0.55000000000000004">
      <c r="D480" s="7"/>
      <c r="E480" s="7"/>
    </row>
    <row r="481" spans="4:5" x14ac:dyDescent="0.55000000000000004">
      <c r="D481" s="7"/>
      <c r="E481" s="7"/>
    </row>
    <row r="482" spans="4:5" x14ac:dyDescent="0.55000000000000004">
      <c r="D482" s="7"/>
      <c r="E482" s="7"/>
    </row>
    <row r="483" spans="4:5" x14ac:dyDescent="0.55000000000000004">
      <c r="D483" s="7"/>
      <c r="E483" s="7"/>
    </row>
    <row r="484" spans="4:5" x14ac:dyDescent="0.55000000000000004">
      <c r="D484" s="7"/>
      <c r="E484" s="7"/>
    </row>
    <row r="485" spans="4:5" x14ac:dyDescent="0.55000000000000004">
      <c r="D485" s="7"/>
      <c r="E485" s="7"/>
    </row>
    <row r="486" spans="4:5" x14ac:dyDescent="0.55000000000000004">
      <c r="D486" s="7"/>
      <c r="E486" s="7"/>
    </row>
    <row r="487" spans="4:5" x14ac:dyDescent="0.55000000000000004">
      <c r="D487" s="7"/>
      <c r="E487" s="7"/>
    </row>
    <row r="488" spans="4:5" x14ac:dyDescent="0.55000000000000004">
      <c r="D488" s="7"/>
      <c r="E488" s="7"/>
    </row>
    <row r="489" spans="4:5" x14ac:dyDescent="0.55000000000000004">
      <c r="D489" s="7"/>
      <c r="E489" s="7"/>
    </row>
    <row r="490" spans="4:5" x14ac:dyDescent="0.55000000000000004">
      <c r="D490" s="7"/>
      <c r="E490" s="7"/>
    </row>
    <row r="491" spans="4:5" x14ac:dyDescent="0.55000000000000004">
      <c r="D491" s="7"/>
      <c r="E491" s="7"/>
    </row>
    <row r="492" spans="4:5" x14ac:dyDescent="0.55000000000000004">
      <c r="D492" s="7"/>
      <c r="E492" s="7"/>
    </row>
    <row r="493" spans="4:5" x14ac:dyDescent="0.55000000000000004">
      <c r="D493" s="7"/>
      <c r="E493" s="7"/>
    </row>
    <row r="494" spans="4:5" x14ac:dyDescent="0.55000000000000004">
      <c r="D494" s="7"/>
      <c r="E494" s="7"/>
    </row>
    <row r="495" spans="4:5" x14ac:dyDescent="0.55000000000000004">
      <c r="D495" s="7"/>
      <c r="E495" s="7"/>
    </row>
    <row r="496" spans="4:5" x14ac:dyDescent="0.55000000000000004">
      <c r="D496" s="7"/>
      <c r="E496" s="7"/>
    </row>
    <row r="497" spans="4:5" x14ac:dyDescent="0.55000000000000004">
      <c r="D497" s="7"/>
      <c r="E497" s="7"/>
    </row>
    <row r="498" spans="4:5" x14ac:dyDescent="0.55000000000000004">
      <c r="D498" s="7"/>
      <c r="E498" s="7"/>
    </row>
    <row r="499" spans="4:5" x14ac:dyDescent="0.55000000000000004">
      <c r="D499" s="7"/>
      <c r="E499" s="7"/>
    </row>
    <row r="500" spans="4:5" x14ac:dyDescent="0.55000000000000004">
      <c r="D500" s="7"/>
      <c r="E500" s="7"/>
    </row>
    <row r="501" spans="4:5" x14ac:dyDescent="0.55000000000000004">
      <c r="D501" s="7"/>
      <c r="E501" s="7"/>
    </row>
    <row r="502" spans="4:5" x14ac:dyDescent="0.55000000000000004">
      <c r="D502" s="7"/>
      <c r="E502" s="7"/>
    </row>
    <row r="503" spans="4:5" x14ac:dyDescent="0.55000000000000004">
      <c r="D503" s="7"/>
      <c r="E503" s="7"/>
    </row>
    <row r="504" spans="4:5" x14ac:dyDescent="0.55000000000000004">
      <c r="D504" s="7"/>
      <c r="E504" s="7"/>
    </row>
    <row r="505" spans="4:5" x14ac:dyDescent="0.55000000000000004">
      <c r="D505" s="7"/>
      <c r="E505" s="7"/>
    </row>
    <row r="506" spans="4:5" x14ac:dyDescent="0.55000000000000004">
      <c r="D506" s="7"/>
      <c r="E506" s="7"/>
    </row>
    <row r="507" spans="4:5" x14ac:dyDescent="0.55000000000000004">
      <c r="D507" s="7"/>
      <c r="E507" s="7"/>
    </row>
    <row r="508" spans="4:5" x14ac:dyDescent="0.55000000000000004">
      <c r="D508" s="7"/>
      <c r="E508" s="7"/>
    </row>
    <row r="509" spans="4:5" x14ac:dyDescent="0.55000000000000004">
      <c r="D509" s="7"/>
      <c r="E509" s="7"/>
    </row>
    <row r="510" spans="4:5" x14ac:dyDescent="0.55000000000000004">
      <c r="D510" s="7"/>
      <c r="E510" s="7"/>
    </row>
    <row r="511" spans="4:5" x14ac:dyDescent="0.55000000000000004">
      <c r="D511" s="7"/>
      <c r="E511" s="7"/>
    </row>
    <row r="512" spans="4:5" x14ac:dyDescent="0.55000000000000004">
      <c r="D512" s="7"/>
      <c r="E512" s="7"/>
    </row>
    <row r="513" spans="4:5" x14ac:dyDescent="0.55000000000000004">
      <c r="D513" s="7"/>
      <c r="E513" s="7"/>
    </row>
    <row r="514" spans="4:5" x14ac:dyDescent="0.55000000000000004">
      <c r="D514" s="7"/>
      <c r="E514" s="7"/>
    </row>
    <row r="515" spans="4:5" x14ac:dyDescent="0.55000000000000004">
      <c r="D515" s="7"/>
      <c r="E515" s="7"/>
    </row>
    <row r="516" spans="4:5" x14ac:dyDescent="0.55000000000000004">
      <c r="D516" s="7"/>
      <c r="E516" s="7"/>
    </row>
    <row r="517" spans="4:5" x14ac:dyDescent="0.55000000000000004">
      <c r="D517" s="7"/>
      <c r="E517" s="7"/>
    </row>
    <row r="518" spans="4:5" x14ac:dyDescent="0.55000000000000004">
      <c r="D518" s="7"/>
      <c r="E518" s="7"/>
    </row>
    <row r="519" spans="4:5" x14ac:dyDescent="0.55000000000000004">
      <c r="D519" s="7"/>
      <c r="E519" s="7"/>
    </row>
    <row r="520" spans="4:5" x14ac:dyDescent="0.55000000000000004">
      <c r="D520" s="7"/>
      <c r="E520" s="7"/>
    </row>
    <row r="521" spans="4:5" x14ac:dyDescent="0.55000000000000004">
      <c r="D521" s="7"/>
      <c r="E521" s="7"/>
    </row>
    <row r="522" spans="4:5" x14ac:dyDescent="0.55000000000000004">
      <c r="D522" s="7"/>
      <c r="E522" s="7"/>
    </row>
    <row r="523" spans="4:5" x14ac:dyDescent="0.55000000000000004">
      <c r="D523" s="7"/>
      <c r="E523" s="7"/>
    </row>
    <row r="524" spans="4:5" x14ac:dyDescent="0.55000000000000004">
      <c r="D524" s="7"/>
      <c r="E524" s="7"/>
    </row>
    <row r="525" spans="4:5" x14ac:dyDescent="0.55000000000000004">
      <c r="D525" s="7"/>
      <c r="E525" s="7"/>
    </row>
    <row r="526" spans="4:5" x14ac:dyDescent="0.55000000000000004">
      <c r="D526" s="7"/>
      <c r="E526" s="7"/>
    </row>
    <row r="527" spans="4:5" x14ac:dyDescent="0.55000000000000004">
      <c r="D527" s="7"/>
      <c r="E527" s="7"/>
    </row>
    <row r="528" spans="4:5" x14ac:dyDescent="0.55000000000000004">
      <c r="D528" s="7"/>
      <c r="E528" s="7"/>
    </row>
    <row r="529" spans="4:5" x14ac:dyDescent="0.55000000000000004">
      <c r="D529" s="7"/>
      <c r="E529" s="7"/>
    </row>
    <row r="530" spans="4:5" x14ac:dyDescent="0.55000000000000004">
      <c r="D530" s="7"/>
      <c r="E530" s="7"/>
    </row>
    <row r="531" spans="4:5" x14ac:dyDescent="0.55000000000000004">
      <c r="D531" s="7"/>
      <c r="E531" s="7"/>
    </row>
    <row r="532" spans="4:5" x14ac:dyDescent="0.55000000000000004">
      <c r="D532" s="7"/>
      <c r="E532" s="7"/>
    </row>
    <row r="533" spans="4:5" x14ac:dyDescent="0.55000000000000004">
      <c r="D533" s="7"/>
      <c r="E533" s="7"/>
    </row>
    <row r="534" spans="4:5" x14ac:dyDescent="0.55000000000000004">
      <c r="D534" s="7"/>
      <c r="E534" s="7"/>
    </row>
    <row r="535" spans="4:5" x14ac:dyDescent="0.55000000000000004">
      <c r="D535" s="7"/>
      <c r="E535" s="7"/>
    </row>
    <row r="536" spans="4:5" x14ac:dyDescent="0.55000000000000004">
      <c r="D536" s="7"/>
      <c r="E536" s="7"/>
    </row>
    <row r="537" spans="4:5" x14ac:dyDescent="0.55000000000000004">
      <c r="D537" s="7"/>
      <c r="E537" s="7"/>
    </row>
    <row r="538" spans="4:5" x14ac:dyDescent="0.55000000000000004">
      <c r="D538" s="7"/>
      <c r="E538" s="7"/>
    </row>
    <row r="539" spans="4:5" x14ac:dyDescent="0.55000000000000004">
      <c r="D539" s="7"/>
      <c r="E539" s="7"/>
    </row>
    <row r="540" spans="4:5" x14ac:dyDescent="0.55000000000000004">
      <c r="D540" s="7"/>
      <c r="E540" s="7"/>
    </row>
    <row r="541" spans="4:5" x14ac:dyDescent="0.55000000000000004">
      <c r="D541" s="7"/>
      <c r="E541" s="7"/>
    </row>
    <row r="542" spans="4:5" x14ac:dyDescent="0.55000000000000004">
      <c r="D542" s="7"/>
      <c r="E542" s="7"/>
    </row>
    <row r="543" spans="4:5" x14ac:dyDescent="0.55000000000000004">
      <c r="D543" s="7"/>
      <c r="E543" s="7"/>
    </row>
    <row r="544" spans="4:5" x14ac:dyDescent="0.55000000000000004">
      <c r="D544" s="7"/>
      <c r="E544" s="7"/>
    </row>
    <row r="545" spans="4:5" x14ac:dyDescent="0.55000000000000004">
      <c r="D545" s="7"/>
      <c r="E545" s="7"/>
    </row>
    <row r="546" spans="4:5" x14ac:dyDescent="0.55000000000000004">
      <c r="D546" s="7"/>
      <c r="E546" s="7"/>
    </row>
    <row r="547" spans="4:5" x14ac:dyDescent="0.55000000000000004">
      <c r="D547" s="7"/>
      <c r="E547" s="7"/>
    </row>
    <row r="548" spans="4:5" x14ac:dyDescent="0.55000000000000004">
      <c r="D548" s="7"/>
      <c r="E548" s="7"/>
    </row>
    <row r="551" spans="4:5" x14ac:dyDescent="0.55000000000000004">
      <c r="D551" s="7"/>
      <c r="E551" s="7"/>
    </row>
    <row r="552" spans="4:5" x14ac:dyDescent="0.55000000000000004">
      <c r="D552" s="7"/>
      <c r="E552" s="7"/>
    </row>
    <row r="553" spans="4:5" x14ac:dyDescent="0.55000000000000004">
      <c r="D553" s="7"/>
      <c r="E553" s="7"/>
    </row>
    <row r="554" spans="4:5" x14ac:dyDescent="0.55000000000000004">
      <c r="D554" s="7"/>
      <c r="E554" s="7"/>
    </row>
    <row r="555" spans="4:5" x14ac:dyDescent="0.55000000000000004">
      <c r="D555" s="7"/>
      <c r="E555" s="7"/>
    </row>
    <row r="556" spans="4:5" x14ac:dyDescent="0.55000000000000004">
      <c r="D556" s="7"/>
      <c r="E556" s="7"/>
    </row>
    <row r="557" spans="4:5" x14ac:dyDescent="0.55000000000000004">
      <c r="D557" s="7"/>
      <c r="E557" s="7"/>
    </row>
    <row r="558" spans="4:5" x14ac:dyDescent="0.55000000000000004">
      <c r="D558" s="7"/>
      <c r="E558" s="7"/>
    </row>
    <row r="559" spans="4:5" x14ac:dyDescent="0.55000000000000004">
      <c r="D559" s="7"/>
      <c r="E559" s="7"/>
    </row>
    <row r="560" spans="4:5" x14ac:dyDescent="0.55000000000000004">
      <c r="D560" s="7"/>
      <c r="E560" s="7"/>
    </row>
    <row r="561" spans="4:5" x14ac:dyDescent="0.55000000000000004">
      <c r="D561" s="7"/>
      <c r="E561" s="7"/>
    </row>
    <row r="562" spans="4:5" x14ac:dyDescent="0.55000000000000004">
      <c r="D562" s="7"/>
      <c r="E562" s="7"/>
    </row>
    <row r="563" spans="4:5" x14ac:dyDescent="0.55000000000000004">
      <c r="D563" s="7"/>
      <c r="E563" s="7"/>
    </row>
    <row r="564" spans="4:5" x14ac:dyDescent="0.55000000000000004">
      <c r="D564" s="7"/>
      <c r="E564" s="7"/>
    </row>
    <row r="565" spans="4:5" x14ac:dyDescent="0.55000000000000004">
      <c r="D565" s="7"/>
      <c r="E565" s="7"/>
    </row>
    <row r="567" spans="4:5" x14ac:dyDescent="0.55000000000000004">
      <c r="D567" s="7"/>
      <c r="E567" s="7"/>
    </row>
    <row r="568" spans="4:5" x14ac:dyDescent="0.55000000000000004">
      <c r="D568" s="7"/>
      <c r="E568" s="7"/>
    </row>
    <row r="569" spans="4:5" x14ac:dyDescent="0.55000000000000004">
      <c r="D569" s="7"/>
      <c r="E569" s="7"/>
    </row>
    <row r="570" spans="4:5" x14ac:dyDescent="0.55000000000000004">
      <c r="D570" s="7"/>
      <c r="E570" s="7"/>
    </row>
    <row r="571" spans="4:5" x14ac:dyDescent="0.55000000000000004">
      <c r="D571" s="7"/>
      <c r="E571" s="7"/>
    </row>
    <row r="572" spans="4:5" x14ac:dyDescent="0.55000000000000004">
      <c r="D572" s="7"/>
      <c r="E572" s="7"/>
    </row>
    <row r="573" spans="4:5" x14ac:dyDescent="0.55000000000000004">
      <c r="D573" s="7"/>
      <c r="E573" s="7"/>
    </row>
    <row r="574" spans="4:5" x14ac:dyDescent="0.55000000000000004">
      <c r="D574" s="7"/>
      <c r="E574" s="7"/>
    </row>
    <row r="575" spans="4:5" x14ac:dyDescent="0.55000000000000004">
      <c r="D575" s="7"/>
      <c r="E575" s="7"/>
    </row>
    <row r="576" spans="4:5" x14ac:dyDescent="0.55000000000000004">
      <c r="D576" s="7"/>
      <c r="E576" s="7"/>
    </row>
    <row r="578" spans="4:5" x14ac:dyDescent="0.55000000000000004">
      <c r="D578" s="7"/>
      <c r="E578" s="7"/>
    </row>
    <row r="579" spans="4:5" x14ac:dyDescent="0.55000000000000004">
      <c r="D579" s="7"/>
      <c r="E579" s="7"/>
    </row>
    <row r="580" spans="4:5" x14ac:dyDescent="0.55000000000000004">
      <c r="D580" s="7"/>
      <c r="E580" s="7"/>
    </row>
    <row r="581" spans="4:5" x14ac:dyDescent="0.55000000000000004">
      <c r="D581" s="7"/>
      <c r="E581" s="7"/>
    </row>
    <row r="582" spans="4:5" x14ac:dyDescent="0.55000000000000004">
      <c r="D582" s="7"/>
      <c r="E582" s="7"/>
    </row>
    <row r="583" spans="4:5" x14ac:dyDescent="0.55000000000000004">
      <c r="D583" s="7"/>
      <c r="E583" s="7"/>
    </row>
    <row r="584" spans="4:5" x14ac:dyDescent="0.55000000000000004">
      <c r="D584" s="7"/>
      <c r="E584" s="7"/>
    </row>
    <row r="585" spans="4:5" x14ac:dyDescent="0.55000000000000004">
      <c r="D585" s="7"/>
      <c r="E585" s="7"/>
    </row>
    <row r="586" spans="4:5" x14ac:dyDescent="0.55000000000000004">
      <c r="D586" s="7"/>
      <c r="E586" s="7"/>
    </row>
    <row r="587" spans="4:5" x14ac:dyDescent="0.55000000000000004">
      <c r="D587" s="7"/>
      <c r="E587" s="7"/>
    </row>
    <row r="588" spans="4:5" x14ac:dyDescent="0.55000000000000004">
      <c r="D588" s="7"/>
      <c r="E588" s="7"/>
    </row>
    <row r="589" spans="4:5" x14ac:dyDescent="0.55000000000000004">
      <c r="D589" s="7"/>
      <c r="E589" s="7"/>
    </row>
    <row r="590" spans="4:5" x14ac:dyDescent="0.55000000000000004">
      <c r="D590" s="7"/>
      <c r="E590" s="7"/>
    </row>
    <row r="591" spans="4:5" x14ac:dyDescent="0.55000000000000004">
      <c r="D591" s="7"/>
      <c r="E591" s="7"/>
    </row>
    <row r="592" spans="4:5" x14ac:dyDescent="0.55000000000000004">
      <c r="D592" s="7"/>
      <c r="E592" s="7"/>
    </row>
    <row r="593" spans="4:5" x14ac:dyDescent="0.55000000000000004">
      <c r="D593" s="7"/>
      <c r="E593" s="7"/>
    </row>
    <row r="594" spans="4:5" x14ac:dyDescent="0.55000000000000004">
      <c r="D594" s="7"/>
      <c r="E594" s="7"/>
    </row>
    <row r="595" spans="4:5" x14ac:dyDescent="0.55000000000000004">
      <c r="D595" s="7"/>
      <c r="E595" s="7"/>
    </row>
    <row r="596" spans="4:5" x14ac:dyDescent="0.55000000000000004">
      <c r="D596" s="7"/>
      <c r="E596" s="7"/>
    </row>
    <row r="597" spans="4:5" x14ac:dyDescent="0.55000000000000004">
      <c r="D597" s="7"/>
      <c r="E597" s="7"/>
    </row>
    <row r="598" spans="4:5" x14ac:dyDescent="0.55000000000000004">
      <c r="D598" s="7"/>
      <c r="E598" s="7"/>
    </row>
    <row r="599" spans="4:5" x14ac:dyDescent="0.55000000000000004">
      <c r="D599" s="7"/>
      <c r="E599" s="7"/>
    </row>
    <row r="600" spans="4:5" x14ac:dyDescent="0.55000000000000004">
      <c r="D600" s="7"/>
      <c r="E600" s="7"/>
    </row>
    <row r="601" spans="4:5" x14ac:dyDescent="0.55000000000000004">
      <c r="D601" s="7"/>
      <c r="E601" s="7"/>
    </row>
    <row r="602" spans="4:5" x14ac:dyDescent="0.55000000000000004">
      <c r="D602" s="7"/>
      <c r="E602" s="7"/>
    </row>
    <row r="603" spans="4:5" x14ac:dyDescent="0.55000000000000004">
      <c r="D603" s="7"/>
      <c r="E603" s="7"/>
    </row>
    <row r="604" spans="4:5" x14ac:dyDescent="0.55000000000000004">
      <c r="D604" s="7"/>
      <c r="E604" s="7"/>
    </row>
    <row r="605" spans="4:5" x14ac:dyDescent="0.55000000000000004">
      <c r="D605" s="7"/>
      <c r="E605" s="7"/>
    </row>
    <row r="606" spans="4:5" x14ac:dyDescent="0.55000000000000004">
      <c r="D606" s="7"/>
      <c r="E606" s="7"/>
    </row>
    <row r="607" spans="4:5" x14ac:dyDescent="0.55000000000000004">
      <c r="D607" s="7"/>
      <c r="E607" s="7"/>
    </row>
    <row r="608" spans="4:5" x14ac:dyDescent="0.55000000000000004">
      <c r="D608" s="7"/>
      <c r="E608" s="7"/>
    </row>
    <row r="609" spans="4:5" x14ac:dyDescent="0.55000000000000004">
      <c r="D609" s="7"/>
      <c r="E609" s="7"/>
    </row>
    <row r="610" spans="4:5" x14ac:dyDescent="0.55000000000000004">
      <c r="D610" s="7"/>
      <c r="E610" s="7"/>
    </row>
    <row r="611" spans="4:5" x14ac:dyDescent="0.55000000000000004">
      <c r="D611" s="7"/>
      <c r="E611" s="7"/>
    </row>
    <row r="612" spans="4:5" x14ac:dyDescent="0.55000000000000004">
      <c r="D612" s="7"/>
      <c r="E612" s="7"/>
    </row>
    <row r="613" spans="4:5" x14ac:dyDescent="0.55000000000000004">
      <c r="D613" s="7"/>
      <c r="E613" s="7"/>
    </row>
    <row r="614" spans="4:5" x14ac:dyDescent="0.55000000000000004">
      <c r="D614" s="7"/>
      <c r="E614" s="7"/>
    </row>
    <row r="615" spans="4:5" x14ac:dyDescent="0.55000000000000004">
      <c r="D615" s="7"/>
      <c r="E615" s="7"/>
    </row>
    <row r="616" spans="4:5" x14ac:dyDescent="0.55000000000000004">
      <c r="D616" s="7"/>
      <c r="E616" s="7"/>
    </row>
    <row r="617" spans="4:5" x14ac:dyDescent="0.55000000000000004">
      <c r="D617" s="7"/>
      <c r="E617" s="7"/>
    </row>
    <row r="618" spans="4:5" x14ac:dyDescent="0.55000000000000004">
      <c r="D618" s="7"/>
      <c r="E618" s="7"/>
    </row>
    <row r="619" spans="4:5" x14ac:dyDescent="0.55000000000000004">
      <c r="D619" s="7"/>
      <c r="E619" s="7"/>
    </row>
    <row r="620" spans="4:5" x14ac:dyDescent="0.55000000000000004">
      <c r="D620" s="7"/>
      <c r="E620" s="7"/>
    </row>
    <row r="621" spans="4:5" x14ac:dyDescent="0.55000000000000004">
      <c r="D621" s="7"/>
      <c r="E621" s="7"/>
    </row>
    <row r="622" spans="4:5" x14ac:dyDescent="0.55000000000000004">
      <c r="D622" s="7"/>
      <c r="E622" s="7"/>
    </row>
    <row r="623" spans="4:5" x14ac:dyDescent="0.55000000000000004">
      <c r="D623" s="7"/>
      <c r="E623" s="7"/>
    </row>
    <row r="624" spans="4:5" x14ac:dyDescent="0.55000000000000004">
      <c r="D624" s="7"/>
      <c r="E624" s="7"/>
    </row>
    <row r="625" spans="4:5" x14ac:dyDescent="0.55000000000000004">
      <c r="D625" s="7"/>
      <c r="E625" s="7"/>
    </row>
    <row r="626" spans="4:5" x14ac:dyDescent="0.55000000000000004">
      <c r="D626" s="7"/>
      <c r="E626" s="7"/>
    </row>
    <row r="627" spans="4:5" x14ac:dyDescent="0.55000000000000004">
      <c r="D627" s="7"/>
      <c r="E627" s="7"/>
    </row>
    <row r="628" spans="4:5" x14ac:dyDescent="0.55000000000000004">
      <c r="D628" s="7"/>
      <c r="E628" s="7"/>
    </row>
    <row r="629" spans="4:5" x14ac:dyDescent="0.55000000000000004">
      <c r="D629" s="7"/>
      <c r="E629" s="7"/>
    </row>
    <row r="630" spans="4:5" x14ac:dyDescent="0.55000000000000004">
      <c r="D630" s="7"/>
      <c r="E630" s="7"/>
    </row>
    <row r="631" spans="4:5" x14ac:dyDescent="0.55000000000000004">
      <c r="D631" s="7"/>
      <c r="E631" s="7"/>
    </row>
    <row r="632" spans="4:5" x14ac:dyDescent="0.55000000000000004">
      <c r="D632" s="7"/>
      <c r="E632" s="7"/>
    </row>
    <row r="633" spans="4:5" x14ac:dyDescent="0.55000000000000004">
      <c r="D633" s="7"/>
      <c r="E633" s="7"/>
    </row>
    <row r="634" spans="4:5" x14ac:dyDescent="0.55000000000000004">
      <c r="D634" s="7"/>
      <c r="E634" s="7"/>
    </row>
    <row r="635" spans="4:5" x14ac:dyDescent="0.55000000000000004">
      <c r="D635" s="7"/>
      <c r="E635" s="7"/>
    </row>
    <row r="636" spans="4:5" x14ac:dyDescent="0.55000000000000004">
      <c r="D636" s="7"/>
      <c r="E636" s="7"/>
    </row>
    <row r="637" spans="4:5" x14ac:dyDescent="0.55000000000000004">
      <c r="D637" s="7"/>
      <c r="E637" s="7"/>
    </row>
    <row r="638" spans="4:5" x14ac:dyDescent="0.55000000000000004">
      <c r="D638" s="7"/>
      <c r="E638" s="7"/>
    </row>
    <row r="639" spans="4:5" x14ac:dyDescent="0.55000000000000004">
      <c r="D639" s="7"/>
      <c r="E639" s="7"/>
    </row>
    <row r="640" spans="4:5" x14ac:dyDescent="0.55000000000000004">
      <c r="D640" s="7"/>
      <c r="E640" s="7"/>
    </row>
    <row r="641" spans="4:5" x14ac:dyDescent="0.55000000000000004">
      <c r="D641" s="7"/>
      <c r="E641" s="7"/>
    </row>
    <row r="642" spans="4:5" x14ac:dyDescent="0.55000000000000004">
      <c r="D642" s="7"/>
      <c r="E642" s="7"/>
    </row>
    <row r="643" spans="4:5" x14ac:dyDescent="0.55000000000000004">
      <c r="D643" s="7"/>
      <c r="E643" s="7"/>
    </row>
    <row r="644" spans="4:5" x14ac:dyDescent="0.55000000000000004">
      <c r="D644" s="7"/>
      <c r="E644" s="7"/>
    </row>
    <row r="645" spans="4:5" x14ac:dyDescent="0.55000000000000004">
      <c r="D645" s="7"/>
      <c r="E645" s="7"/>
    </row>
    <row r="646" spans="4:5" x14ac:dyDescent="0.55000000000000004">
      <c r="D646" s="7"/>
      <c r="E646" s="7"/>
    </row>
    <row r="647" spans="4:5" x14ac:dyDescent="0.55000000000000004">
      <c r="D647" s="7"/>
      <c r="E647" s="7"/>
    </row>
    <row r="648" spans="4:5" x14ac:dyDescent="0.55000000000000004">
      <c r="D648" s="7"/>
      <c r="E648" s="7"/>
    </row>
    <row r="649" spans="4:5" x14ac:dyDescent="0.55000000000000004">
      <c r="D649" s="7"/>
      <c r="E649" s="7"/>
    </row>
    <row r="650" spans="4:5" x14ac:dyDescent="0.55000000000000004">
      <c r="D650" s="7"/>
      <c r="E650" s="7"/>
    </row>
    <row r="651" spans="4:5" x14ac:dyDescent="0.55000000000000004">
      <c r="D651" s="7"/>
      <c r="E651" s="7"/>
    </row>
    <row r="652" spans="4:5" x14ac:dyDescent="0.55000000000000004">
      <c r="D652" s="7"/>
      <c r="E652" s="7"/>
    </row>
    <row r="653" spans="4:5" x14ac:dyDescent="0.55000000000000004">
      <c r="D653" s="7"/>
      <c r="E653" s="7"/>
    </row>
    <row r="654" spans="4:5" x14ac:dyDescent="0.55000000000000004">
      <c r="D654" s="7"/>
      <c r="E654" s="7"/>
    </row>
    <row r="655" spans="4:5" x14ac:dyDescent="0.55000000000000004">
      <c r="D655" s="7"/>
      <c r="E655" s="7"/>
    </row>
    <row r="656" spans="4:5" x14ac:dyDescent="0.55000000000000004">
      <c r="D656" s="7"/>
      <c r="E656" s="7"/>
    </row>
    <row r="657" spans="4:5" x14ac:dyDescent="0.55000000000000004">
      <c r="D657" s="7"/>
      <c r="E657" s="7"/>
    </row>
    <row r="658" spans="4:5" x14ac:dyDescent="0.55000000000000004">
      <c r="D658" s="7"/>
      <c r="E658" s="7"/>
    </row>
    <row r="659" spans="4:5" x14ac:dyDescent="0.55000000000000004">
      <c r="D659" s="7"/>
      <c r="E659" s="7"/>
    </row>
    <row r="660" spans="4:5" x14ac:dyDescent="0.55000000000000004">
      <c r="D660" s="7"/>
      <c r="E660" s="7"/>
    </row>
    <row r="661" spans="4:5" x14ac:dyDescent="0.55000000000000004">
      <c r="D661" s="7"/>
      <c r="E661" s="7"/>
    </row>
    <row r="662" spans="4:5" x14ac:dyDescent="0.55000000000000004">
      <c r="D662" s="7"/>
      <c r="E662" s="7"/>
    </row>
    <row r="663" spans="4:5" x14ac:dyDescent="0.55000000000000004">
      <c r="D663" s="7"/>
      <c r="E663" s="7"/>
    </row>
    <row r="664" spans="4:5" x14ac:dyDescent="0.55000000000000004">
      <c r="D664" s="7"/>
      <c r="E664" s="7"/>
    </row>
    <row r="665" spans="4:5" x14ac:dyDescent="0.55000000000000004">
      <c r="D665" s="7"/>
      <c r="E665" s="7"/>
    </row>
    <row r="666" spans="4:5" x14ac:dyDescent="0.55000000000000004">
      <c r="D666" s="7"/>
      <c r="E666" s="7"/>
    </row>
    <row r="667" spans="4:5" x14ac:dyDescent="0.55000000000000004">
      <c r="D667" s="7"/>
      <c r="E667" s="7"/>
    </row>
    <row r="668" spans="4:5" x14ac:dyDescent="0.55000000000000004">
      <c r="D668" s="7"/>
      <c r="E668" s="7"/>
    </row>
    <row r="669" spans="4:5" x14ac:dyDescent="0.55000000000000004">
      <c r="D669" s="7"/>
      <c r="E669" s="7"/>
    </row>
    <row r="670" spans="4:5" x14ac:dyDescent="0.55000000000000004">
      <c r="D670" s="7"/>
      <c r="E670" s="7"/>
    </row>
    <row r="671" spans="4:5" x14ac:dyDescent="0.55000000000000004">
      <c r="D671" s="7"/>
      <c r="E671" s="7"/>
    </row>
    <row r="672" spans="4:5" x14ac:dyDescent="0.55000000000000004">
      <c r="D672" s="7"/>
      <c r="E672" s="7"/>
    </row>
    <row r="673" spans="4:5" x14ac:dyDescent="0.55000000000000004">
      <c r="D673" s="7"/>
      <c r="E673" s="7"/>
    </row>
    <row r="674" spans="4:5" x14ac:dyDescent="0.55000000000000004">
      <c r="D674" s="7"/>
      <c r="E674" s="7"/>
    </row>
    <row r="675" spans="4:5" x14ac:dyDescent="0.55000000000000004">
      <c r="D675" s="7"/>
      <c r="E675" s="7"/>
    </row>
    <row r="676" spans="4:5" x14ac:dyDescent="0.55000000000000004">
      <c r="D676" s="7"/>
      <c r="E676" s="7"/>
    </row>
    <row r="677" spans="4:5" x14ac:dyDescent="0.55000000000000004">
      <c r="D677" s="7"/>
      <c r="E677" s="7"/>
    </row>
    <row r="678" spans="4:5" x14ac:dyDescent="0.55000000000000004">
      <c r="D678" s="7"/>
      <c r="E678" s="7"/>
    </row>
    <row r="679" spans="4:5" x14ac:dyDescent="0.55000000000000004">
      <c r="D679" s="7"/>
      <c r="E679" s="7"/>
    </row>
    <row r="680" spans="4:5" x14ac:dyDescent="0.55000000000000004">
      <c r="D680" s="7"/>
      <c r="E680" s="7"/>
    </row>
    <row r="681" spans="4:5" x14ac:dyDescent="0.55000000000000004">
      <c r="D681" s="7"/>
      <c r="E681" s="7"/>
    </row>
    <row r="682" spans="4:5" x14ac:dyDescent="0.55000000000000004">
      <c r="D682" s="7"/>
      <c r="E682" s="7"/>
    </row>
    <row r="683" spans="4:5" x14ac:dyDescent="0.55000000000000004">
      <c r="D683" s="7"/>
      <c r="E683" s="7"/>
    </row>
    <row r="684" spans="4:5" x14ac:dyDescent="0.55000000000000004">
      <c r="D684" s="7"/>
      <c r="E684" s="7"/>
    </row>
    <row r="685" spans="4:5" x14ac:dyDescent="0.55000000000000004">
      <c r="D685" s="7"/>
      <c r="E685" s="7"/>
    </row>
    <row r="686" spans="4:5" x14ac:dyDescent="0.55000000000000004">
      <c r="D686" s="7"/>
      <c r="E686" s="7"/>
    </row>
    <row r="687" spans="4:5" x14ac:dyDescent="0.55000000000000004">
      <c r="D687" s="7"/>
      <c r="E687" s="7"/>
    </row>
    <row r="688" spans="4:5" x14ac:dyDescent="0.55000000000000004">
      <c r="D688" s="7"/>
      <c r="E688" s="7"/>
    </row>
    <row r="689" spans="4:5" x14ac:dyDescent="0.55000000000000004">
      <c r="D689" s="7"/>
      <c r="E689" s="7"/>
    </row>
    <row r="690" spans="4:5" x14ac:dyDescent="0.55000000000000004">
      <c r="D690" s="7"/>
      <c r="E690" s="7"/>
    </row>
    <row r="691" spans="4:5" x14ac:dyDescent="0.55000000000000004">
      <c r="D691" s="7"/>
      <c r="E691" s="7"/>
    </row>
    <row r="692" spans="4:5" x14ac:dyDescent="0.55000000000000004">
      <c r="D692" s="7"/>
      <c r="E692" s="7"/>
    </row>
    <row r="693" spans="4:5" x14ac:dyDescent="0.55000000000000004">
      <c r="D693" s="7"/>
      <c r="E693" s="7"/>
    </row>
    <row r="694" spans="4:5" x14ac:dyDescent="0.55000000000000004">
      <c r="D694" s="7"/>
      <c r="E694" s="7"/>
    </row>
    <row r="695" spans="4:5" x14ac:dyDescent="0.55000000000000004">
      <c r="D695" s="7"/>
      <c r="E695" s="7"/>
    </row>
    <row r="696" spans="4:5" x14ac:dyDescent="0.55000000000000004">
      <c r="D696" s="7"/>
      <c r="E696" s="7"/>
    </row>
    <row r="698" spans="4:5" x14ac:dyDescent="0.55000000000000004">
      <c r="D698" s="7"/>
      <c r="E698" s="7"/>
    </row>
    <row r="699" spans="4:5" x14ac:dyDescent="0.55000000000000004">
      <c r="D699" s="7"/>
      <c r="E699" s="7"/>
    </row>
    <row r="700" spans="4:5" x14ac:dyDescent="0.55000000000000004">
      <c r="D700" s="7"/>
      <c r="E700" s="7"/>
    </row>
    <row r="701" spans="4:5" x14ac:dyDescent="0.55000000000000004">
      <c r="D701" s="7"/>
      <c r="E701" s="7"/>
    </row>
    <row r="702" spans="4:5" x14ac:dyDescent="0.55000000000000004">
      <c r="D702" s="7"/>
      <c r="E702" s="7"/>
    </row>
    <row r="703" spans="4:5" x14ac:dyDescent="0.55000000000000004">
      <c r="D703" s="7"/>
      <c r="E703" s="7"/>
    </row>
    <row r="704" spans="4:5" x14ac:dyDescent="0.55000000000000004">
      <c r="D704" s="7"/>
      <c r="E704" s="7"/>
    </row>
    <row r="705" spans="4:5" x14ac:dyDescent="0.55000000000000004">
      <c r="D705" s="7"/>
      <c r="E705" s="7"/>
    </row>
    <row r="706" spans="4:5" x14ac:dyDescent="0.55000000000000004">
      <c r="D706" s="7"/>
      <c r="E706" s="7"/>
    </row>
    <row r="707" spans="4:5" x14ac:dyDescent="0.55000000000000004">
      <c r="D707" s="7"/>
      <c r="E707" s="7"/>
    </row>
    <row r="708" spans="4:5" x14ac:dyDescent="0.55000000000000004">
      <c r="D708" s="7"/>
      <c r="E708" s="7"/>
    </row>
    <row r="709" spans="4:5" x14ac:dyDescent="0.55000000000000004">
      <c r="D709" s="7"/>
      <c r="E709" s="7"/>
    </row>
    <row r="710" spans="4:5" x14ac:dyDescent="0.55000000000000004">
      <c r="D710" s="7"/>
      <c r="E710" s="7"/>
    </row>
    <row r="711" spans="4:5" x14ac:dyDescent="0.55000000000000004">
      <c r="D711" s="7"/>
      <c r="E711" s="7"/>
    </row>
    <row r="712" spans="4:5" x14ac:dyDescent="0.55000000000000004">
      <c r="D712" s="7"/>
      <c r="E712" s="7"/>
    </row>
    <row r="713" spans="4:5" x14ac:dyDescent="0.55000000000000004">
      <c r="D713" s="7"/>
      <c r="E713" s="7"/>
    </row>
    <row r="714" spans="4:5" x14ac:dyDescent="0.55000000000000004">
      <c r="D714" s="7"/>
      <c r="E714" s="7"/>
    </row>
    <row r="715" spans="4:5" x14ac:dyDescent="0.55000000000000004">
      <c r="D715" s="7"/>
      <c r="E715" s="7"/>
    </row>
    <row r="716" spans="4:5" x14ac:dyDescent="0.55000000000000004">
      <c r="D716" s="7"/>
      <c r="E716" s="7"/>
    </row>
    <row r="717" spans="4:5" x14ac:dyDescent="0.55000000000000004">
      <c r="D717" s="7"/>
      <c r="E717" s="7"/>
    </row>
    <row r="718" spans="4:5" x14ac:dyDescent="0.55000000000000004">
      <c r="D718" s="7"/>
      <c r="E718" s="7"/>
    </row>
    <row r="719" spans="4:5" x14ac:dyDescent="0.55000000000000004">
      <c r="D719" s="7"/>
      <c r="E719" s="7"/>
    </row>
    <row r="720" spans="4:5" x14ac:dyDescent="0.55000000000000004">
      <c r="D720" s="7"/>
      <c r="E720" s="7"/>
    </row>
    <row r="721" spans="4:5" x14ac:dyDescent="0.55000000000000004">
      <c r="D721" s="7"/>
      <c r="E721" s="7"/>
    </row>
    <row r="722" spans="4:5" x14ac:dyDescent="0.55000000000000004">
      <c r="D722" s="7"/>
      <c r="E722" s="7"/>
    </row>
    <row r="723" spans="4:5" x14ac:dyDescent="0.55000000000000004">
      <c r="D723" s="7"/>
      <c r="E723" s="7"/>
    </row>
    <row r="724" spans="4:5" x14ac:dyDescent="0.55000000000000004">
      <c r="D724" s="7"/>
      <c r="E724" s="7"/>
    </row>
    <row r="725" spans="4:5" x14ac:dyDescent="0.55000000000000004">
      <c r="D725" s="7"/>
      <c r="E725" s="7"/>
    </row>
    <row r="726" spans="4:5" x14ac:dyDescent="0.55000000000000004">
      <c r="D726" s="7"/>
      <c r="E726" s="7"/>
    </row>
    <row r="727" spans="4:5" x14ac:dyDescent="0.55000000000000004">
      <c r="D727" s="7"/>
      <c r="E727" s="7"/>
    </row>
    <row r="728" spans="4:5" x14ac:dyDescent="0.55000000000000004">
      <c r="D728" s="7"/>
      <c r="E728" s="7"/>
    </row>
    <row r="729" spans="4:5" x14ac:dyDescent="0.55000000000000004">
      <c r="D729" s="7"/>
      <c r="E729" s="7"/>
    </row>
    <row r="730" spans="4:5" x14ac:dyDescent="0.55000000000000004">
      <c r="D730" s="7"/>
      <c r="E730" s="7"/>
    </row>
    <row r="731" spans="4:5" x14ac:dyDescent="0.55000000000000004">
      <c r="D731" s="7"/>
      <c r="E731" s="7"/>
    </row>
    <row r="732" spans="4:5" x14ac:dyDescent="0.55000000000000004">
      <c r="D732" s="7"/>
      <c r="E732" s="7"/>
    </row>
    <row r="733" spans="4:5" x14ac:dyDescent="0.55000000000000004">
      <c r="D733" s="7"/>
      <c r="E733" s="7"/>
    </row>
    <row r="734" spans="4:5" x14ac:dyDescent="0.55000000000000004">
      <c r="D734" s="7"/>
      <c r="E734" s="7"/>
    </row>
    <row r="735" spans="4:5" x14ac:dyDescent="0.55000000000000004">
      <c r="D735" s="7"/>
      <c r="E735" s="7"/>
    </row>
    <row r="736" spans="4:5" x14ac:dyDescent="0.55000000000000004">
      <c r="D736" s="7"/>
      <c r="E736" s="7"/>
    </row>
    <row r="737" spans="4:5" x14ac:dyDescent="0.55000000000000004">
      <c r="D737" s="7"/>
      <c r="E737" s="7"/>
    </row>
    <row r="738" spans="4:5" x14ac:dyDescent="0.55000000000000004">
      <c r="D738" s="7"/>
      <c r="E738" s="7"/>
    </row>
    <row r="739" spans="4:5" x14ac:dyDescent="0.55000000000000004">
      <c r="D739" s="7"/>
      <c r="E739" s="7"/>
    </row>
    <row r="740" spans="4:5" x14ac:dyDescent="0.55000000000000004">
      <c r="D740" s="7"/>
      <c r="E740" s="7"/>
    </row>
    <row r="741" spans="4:5" x14ac:dyDescent="0.55000000000000004">
      <c r="D741" s="7"/>
      <c r="E741" s="7"/>
    </row>
    <row r="742" spans="4:5" x14ac:dyDescent="0.55000000000000004">
      <c r="D742" s="7"/>
      <c r="E742" s="7"/>
    </row>
    <row r="743" spans="4:5" x14ac:dyDescent="0.55000000000000004">
      <c r="D743" s="7"/>
      <c r="E743" s="7"/>
    </row>
    <row r="744" spans="4:5" x14ac:dyDescent="0.55000000000000004">
      <c r="D744" s="7"/>
      <c r="E744" s="7"/>
    </row>
    <row r="745" spans="4:5" x14ac:dyDescent="0.55000000000000004">
      <c r="D745" s="7"/>
      <c r="E745" s="7"/>
    </row>
    <row r="746" spans="4:5" x14ac:dyDescent="0.55000000000000004">
      <c r="D746" s="7"/>
      <c r="E746" s="7"/>
    </row>
    <row r="747" spans="4:5" x14ac:dyDescent="0.55000000000000004">
      <c r="D747" s="7"/>
      <c r="E747" s="7"/>
    </row>
    <row r="748" spans="4:5" x14ac:dyDescent="0.55000000000000004">
      <c r="D748" s="7"/>
      <c r="E748" s="7"/>
    </row>
    <row r="749" spans="4:5" x14ac:dyDescent="0.55000000000000004">
      <c r="D749" s="7"/>
      <c r="E749" s="7"/>
    </row>
    <row r="751" spans="4:5" x14ac:dyDescent="0.55000000000000004">
      <c r="D751" s="7"/>
      <c r="E751" s="7"/>
    </row>
    <row r="752" spans="4:5" x14ac:dyDescent="0.55000000000000004">
      <c r="D752" s="7"/>
      <c r="E752" s="7"/>
    </row>
    <row r="753" spans="4:5" x14ac:dyDescent="0.55000000000000004">
      <c r="D753" s="7"/>
      <c r="E753" s="7"/>
    </row>
    <row r="754" spans="4:5" x14ac:dyDescent="0.55000000000000004">
      <c r="D754" s="7"/>
      <c r="E754" s="7"/>
    </row>
    <row r="755" spans="4:5" x14ac:dyDescent="0.55000000000000004">
      <c r="D755" s="7"/>
      <c r="E755" s="7"/>
    </row>
    <row r="756" spans="4:5" x14ac:dyDescent="0.55000000000000004">
      <c r="D756" s="7"/>
      <c r="E756" s="7"/>
    </row>
    <row r="758" spans="4:5" x14ac:dyDescent="0.55000000000000004">
      <c r="D758" s="7"/>
      <c r="E758" s="7"/>
    </row>
    <row r="759" spans="4:5" x14ac:dyDescent="0.55000000000000004">
      <c r="D759" s="7"/>
      <c r="E759" s="7"/>
    </row>
    <row r="760" spans="4:5" x14ac:dyDescent="0.55000000000000004">
      <c r="D760" s="7"/>
      <c r="E760" s="7"/>
    </row>
    <row r="761" spans="4:5" x14ac:dyDescent="0.55000000000000004">
      <c r="D761" s="7"/>
      <c r="E761" s="7"/>
    </row>
    <row r="762" spans="4:5" x14ac:dyDescent="0.55000000000000004">
      <c r="D762" s="7"/>
      <c r="E762" s="7"/>
    </row>
    <row r="763" spans="4:5" x14ac:dyDescent="0.55000000000000004">
      <c r="D763" s="7"/>
      <c r="E763" s="7"/>
    </row>
    <row r="764" spans="4:5" x14ac:dyDescent="0.55000000000000004">
      <c r="D764" s="7"/>
      <c r="E764" s="7"/>
    </row>
    <row r="765" spans="4:5" x14ac:dyDescent="0.55000000000000004">
      <c r="D765" s="7"/>
      <c r="E765" s="7"/>
    </row>
    <row r="766" spans="4:5" x14ac:dyDescent="0.55000000000000004">
      <c r="D766" s="7"/>
      <c r="E766" s="7"/>
    </row>
    <row r="767" spans="4:5" x14ac:dyDescent="0.55000000000000004">
      <c r="D767" s="7"/>
      <c r="E767" s="7"/>
    </row>
    <row r="768" spans="4:5" x14ac:dyDescent="0.55000000000000004">
      <c r="D768" s="7"/>
      <c r="E768" s="7"/>
    </row>
    <row r="769" spans="4:5" x14ac:dyDescent="0.55000000000000004">
      <c r="D769" s="7"/>
      <c r="E769" s="7"/>
    </row>
    <row r="770" spans="4:5" x14ac:dyDescent="0.55000000000000004">
      <c r="D770" s="7"/>
      <c r="E770" s="7"/>
    </row>
    <row r="771" spans="4:5" x14ac:dyDescent="0.55000000000000004">
      <c r="D771" s="7"/>
      <c r="E771" s="7"/>
    </row>
    <row r="772" spans="4:5" x14ac:dyDescent="0.55000000000000004">
      <c r="D772" s="7"/>
      <c r="E772" s="7"/>
    </row>
    <row r="773" spans="4:5" x14ac:dyDescent="0.55000000000000004">
      <c r="D773" s="7"/>
      <c r="E773" s="7"/>
    </row>
    <row r="774" spans="4:5" x14ac:dyDescent="0.55000000000000004">
      <c r="D774" s="7"/>
      <c r="E774" s="7"/>
    </row>
    <row r="775" spans="4:5" x14ac:dyDescent="0.55000000000000004">
      <c r="D775" s="7"/>
      <c r="E775" s="7"/>
    </row>
    <row r="776" spans="4:5" x14ac:dyDescent="0.55000000000000004">
      <c r="D776" s="7"/>
      <c r="E776" s="7"/>
    </row>
    <row r="777" spans="4:5" x14ac:dyDescent="0.55000000000000004">
      <c r="D777" s="7"/>
      <c r="E777" s="7"/>
    </row>
    <row r="778" spans="4:5" x14ac:dyDescent="0.55000000000000004">
      <c r="D778" s="7"/>
      <c r="E778" s="7"/>
    </row>
    <row r="779" spans="4:5" x14ac:dyDescent="0.55000000000000004">
      <c r="D779" s="7"/>
      <c r="E779" s="7"/>
    </row>
    <row r="780" spans="4:5" x14ac:dyDescent="0.55000000000000004">
      <c r="D780" s="7"/>
      <c r="E780" s="7"/>
    </row>
    <row r="781" spans="4:5" x14ac:dyDescent="0.55000000000000004">
      <c r="D781" s="7"/>
      <c r="E781" s="7"/>
    </row>
    <row r="782" spans="4:5" x14ac:dyDescent="0.55000000000000004">
      <c r="D782" s="7"/>
      <c r="E782" s="7"/>
    </row>
    <row r="783" spans="4:5" x14ac:dyDescent="0.55000000000000004">
      <c r="D783" s="7"/>
      <c r="E783" s="7"/>
    </row>
    <row r="784" spans="4:5" x14ac:dyDescent="0.55000000000000004">
      <c r="D784" s="7"/>
      <c r="E784" s="7"/>
    </row>
    <row r="785" spans="4:5" x14ac:dyDescent="0.55000000000000004">
      <c r="D785" s="7"/>
      <c r="E785" s="7"/>
    </row>
    <row r="786" spans="4:5" x14ac:dyDescent="0.55000000000000004">
      <c r="D786" s="7"/>
      <c r="E786" s="7"/>
    </row>
    <row r="787" spans="4:5" x14ac:dyDescent="0.55000000000000004">
      <c r="D787" s="7"/>
      <c r="E787" s="7"/>
    </row>
    <row r="788" spans="4:5" x14ac:dyDescent="0.55000000000000004">
      <c r="D788" s="7"/>
      <c r="E788" s="7"/>
    </row>
    <row r="789" spans="4:5" x14ac:dyDescent="0.55000000000000004">
      <c r="D789" s="7"/>
      <c r="E789" s="7"/>
    </row>
    <row r="790" spans="4:5" x14ac:dyDescent="0.55000000000000004">
      <c r="D790" s="7"/>
      <c r="E790" s="7"/>
    </row>
    <row r="791" spans="4:5" x14ac:dyDescent="0.55000000000000004">
      <c r="D791" s="7"/>
      <c r="E791" s="7"/>
    </row>
    <row r="792" spans="4:5" x14ac:dyDescent="0.55000000000000004">
      <c r="D792" s="7"/>
      <c r="E792" s="7"/>
    </row>
    <row r="793" spans="4:5" x14ac:dyDescent="0.55000000000000004">
      <c r="D793" s="7"/>
      <c r="E793" s="7"/>
    </row>
    <row r="794" spans="4:5" x14ac:dyDescent="0.55000000000000004">
      <c r="D794" s="7"/>
      <c r="E794" s="7"/>
    </row>
    <row r="795" spans="4:5" x14ac:dyDescent="0.55000000000000004">
      <c r="D795" s="7"/>
      <c r="E795" s="7"/>
    </row>
    <row r="796" spans="4:5" x14ac:dyDescent="0.55000000000000004">
      <c r="D796" s="7"/>
      <c r="E796" s="7"/>
    </row>
    <row r="797" spans="4:5" x14ac:dyDescent="0.55000000000000004">
      <c r="D797" s="7"/>
      <c r="E797" s="7"/>
    </row>
    <row r="798" spans="4:5" x14ac:dyDescent="0.55000000000000004">
      <c r="D798" s="7"/>
      <c r="E798" s="7"/>
    </row>
    <row r="799" spans="4:5" x14ac:dyDescent="0.55000000000000004">
      <c r="D799" s="7"/>
      <c r="E799" s="7"/>
    </row>
    <row r="800" spans="4:5" x14ac:dyDescent="0.55000000000000004">
      <c r="D800" s="7"/>
      <c r="E800" s="7"/>
    </row>
    <row r="801" spans="4:5" x14ac:dyDescent="0.55000000000000004">
      <c r="D801" s="7"/>
      <c r="E801" s="7"/>
    </row>
    <row r="802" spans="4:5" x14ac:dyDescent="0.55000000000000004">
      <c r="D802" s="7"/>
      <c r="E802" s="7"/>
    </row>
    <row r="803" spans="4:5" x14ac:dyDescent="0.55000000000000004">
      <c r="D803" s="7"/>
      <c r="E803" s="7"/>
    </row>
    <row r="804" spans="4:5" x14ac:dyDescent="0.55000000000000004">
      <c r="D804" s="7"/>
      <c r="E804" s="7"/>
    </row>
    <row r="805" spans="4:5" x14ac:dyDescent="0.55000000000000004">
      <c r="D805" s="7"/>
      <c r="E805" s="7"/>
    </row>
    <row r="806" spans="4:5" x14ac:dyDescent="0.55000000000000004">
      <c r="D806" s="7"/>
      <c r="E806" s="7"/>
    </row>
    <row r="807" spans="4:5" x14ac:dyDescent="0.55000000000000004">
      <c r="D807" s="7"/>
      <c r="E807" s="7"/>
    </row>
    <row r="808" spans="4:5" x14ac:dyDescent="0.55000000000000004">
      <c r="D808" s="7"/>
      <c r="E808" s="7"/>
    </row>
    <row r="809" spans="4:5" x14ac:dyDescent="0.55000000000000004">
      <c r="D809" s="7"/>
      <c r="E809" s="7"/>
    </row>
    <row r="810" spans="4:5" x14ac:dyDescent="0.55000000000000004">
      <c r="D810" s="7"/>
      <c r="E810" s="7"/>
    </row>
    <row r="811" spans="4:5" x14ac:dyDescent="0.55000000000000004">
      <c r="D811" s="7"/>
      <c r="E811" s="7"/>
    </row>
    <row r="812" spans="4:5" x14ac:dyDescent="0.55000000000000004">
      <c r="D812" s="7"/>
      <c r="E812" s="7"/>
    </row>
    <row r="813" spans="4:5" x14ac:dyDescent="0.55000000000000004">
      <c r="D813" s="7"/>
      <c r="E813" s="7"/>
    </row>
    <row r="814" spans="4:5" x14ac:dyDescent="0.55000000000000004">
      <c r="D814" s="7"/>
      <c r="E814" s="7"/>
    </row>
    <row r="815" spans="4:5" x14ac:dyDescent="0.55000000000000004">
      <c r="D815" s="7"/>
      <c r="E815" s="7"/>
    </row>
    <row r="816" spans="4:5" x14ac:dyDescent="0.55000000000000004">
      <c r="D816" s="7"/>
      <c r="E816" s="7"/>
    </row>
    <row r="817" spans="4:5" x14ac:dyDescent="0.55000000000000004">
      <c r="D817" s="7"/>
      <c r="E817" s="7"/>
    </row>
    <row r="818" spans="4:5" x14ac:dyDescent="0.55000000000000004">
      <c r="D818" s="7"/>
      <c r="E818" s="7"/>
    </row>
    <row r="819" spans="4:5" x14ac:dyDescent="0.55000000000000004">
      <c r="D819" s="7"/>
      <c r="E819" s="7"/>
    </row>
    <row r="820" spans="4:5" x14ac:dyDescent="0.55000000000000004">
      <c r="D820" s="7"/>
      <c r="E820" s="7"/>
    </row>
    <row r="821" spans="4:5" x14ac:dyDescent="0.55000000000000004">
      <c r="D821" s="7"/>
      <c r="E821" s="7"/>
    </row>
    <row r="822" spans="4:5" x14ac:dyDescent="0.55000000000000004">
      <c r="D822" s="7"/>
      <c r="E822" s="7"/>
    </row>
    <row r="823" spans="4:5" x14ac:dyDescent="0.55000000000000004">
      <c r="D823" s="7"/>
      <c r="E823" s="7"/>
    </row>
    <row r="824" spans="4:5" x14ac:dyDescent="0.55000000000000004">
      <c r="D824" s="7"/>
      <c r="E824" s="7"/>
    </row>
    <row r="825" spans="4:5" x14ac:dyDescent="0.55000000000000004">
      <c r="D825" s="7"/>
      <c r="E825" s="7"/>
    </row>
    <row r="827" spans="4:5" x14ac:dyDescent="0.55000000000000004">
      <c r="D827" s="7"/>
      <c r="E827" s="7"/>
    </row>
    <row r="828" spans="4:5" x14ac:dyDescent="0.55000000000000004">
      <c r="D828" s="7"/>
      <c r="E828" s="7"/>
    </row>
    <row r="829" spans="4:5" x14ac:dyDescent="0.55000000000000004">
      <c r="D829" s="7"/>
      <c r="E829" s="7"/>
    </row>
    <row r="830" spans="4:5" x14ac:dyDescent="0.55000000000000004">
      <c r="D830" s="7"/>
      <c r="E830" s="7"/>
    </row>
    <row r="831" spans="4:5" x14ac:dyDescent="0.55000000000000004">
      <c r="D831" s="7"/>
      <c r="E831" s="7"/>
    </row>
    <row r="832" spans="4:5" x14ac:dyDescent="0.55000000000000004">
      <c r="D832" s="7"/>
      <c r="E832" s="7"/>
    </row>
    <row r="833" spans="4:5" x14ac:dyDescent="0.55000000000000004">
      <c r="D833" s="7"/>
      <c r="E833" s="7"/>
    </row>
    <row r="834" spans="4:5" x14ac:dyDescent="0.55000000000000004">
      <c r="D834" s="7"/>
      <c r="E834" s="7"/>
    </row>
    <row r="835" spans="4:5" x14ac:dyDescent="0.55000000000000004">
      <c r="D835" s="7"/>
      <c r="E835" s="7"/>
    </row>
    <row r="836" spans="4:5" x14ac:dyDescent="0.55000000000000004">
      <c r="D836" s="7"/>
      <c r="E836" s="7"/>
    </row>
    <row r="837" spans="4:5" x14ac:dyDescent="0.55000000000000004">
      <c r="D837" s="7"/>
      <c r="E837" s="7"/>
    </row>
    <row r="838" spans="4:5" x14ac:dyDescent="0.55000000000000004">
      <c r="D838" s="7"/>
      <c r="E838" s="7"/>
    </row>
    <row r="839" spans="4:5" x14ac:dyDescent="0.55000000000000004">
      <c r="D839" s="7"/>
      <c r="E839" s="7"/>
    </row>
    <row r="840" spans="4:5" x14ac:dyDescent="0.55000000000000004">
      <c r="D840" s="7"/>
      <c r="E840" s="7"/>
    </row>
    <row r="841" spans="4:5" x14ac:dyDescent="0.55000000000000004">
      <c r="D841" s="7"/>
      <c r="E841" s="7"/>
    </row>
    <row r="842" spans="4:5" x14ac:dyDescent="0.55000000000000004">
      <c r="D842" s="7"/>
      <c r="E842" s="7"/>
    </row>
    <row r="843" spans="4:5" x14ac:dyDescent="0.55000000000000004">
      <c r="D843" s="7"/>
      <c r="E843" s="7"/>
    </row>
    <row r="844" spans="4:5" x14ac:dyDescent="0.55000000000000004">
      <c r="D844" s="7"/>
      <c r="E844" s="7"/>
    </row>
    <row r="845" spans="4:5" x14ac:dyDescent="0.55000000000000004">
      <c r="D845" s="7"/>
      <c r="E845" s="7"/>
    </row>
    <row r="846" spans="4:5" x14ac:dyDescent="0.55000000000000004">
      <c r="D846" s="7"/>
      <c r="E846" s="7"/>
    </row>
    <row r="847" spans="4:5" x14ac:dyDescent="0.55000000000000004">
      <c r="D847" s="7"/>
      <c r="E847" s="7"/>
    </row>
    <row r="848" spans="4:5" x14ac:dyDescent="0.55000000000000004">
      <c r="D848" s="7"/>
      <c r="E848" s="7"/>
    </row>
    <row r="849" spans="4:5" x14ac:dyDescent="0.55000000000000004">
      <c r="D849" s="7"/>
      <c r="E849" s="7"/>
    </row>
    <row r="850" spans="4:5" x14ac:dyDescent="0.55000000000000004">
      <c r="D850" s="7"/>
      <c r="E850" s="7"/>
    </row>
    <row r="851" spans="4:5" x14ac:dyDescent="0.55000000000000004">
      <c r="D851" s="7"/>
      <c r="E851" s="7"/>
    </row>
    <row r="852" spans="4:5" x14ac:dyDescent="0.55000000000000004">
      <c r="D852" s="7"/>
      <c r="E852" s="7"/>
    </row>
    <row r="853" spans="4:5" x14ac:dyDescent="0.55000000000000004">
      <c r="D853" s="7"/>
      <c r="E853" s="7"/>
    </row>
    <row r="854" spans="4:5" x14ac:dyDescent="0.55000000000000004">
      <c r="D854" s="7"/>
      <c r="E854" s="7"/>
    </row>
    <row r="855" spans="4:5" x14ac:dyDescent="0.55000000000000004">
      <c r="D855" s="7"/>
      <c r="E855" s="7"/>
    </row>
    <row r="856" spans="4:5" x14ac:dyDescent="0.55000000000000004">
      <c r="D856" s="7"/>
      <c r="E856" s="7"/>
    </row>
    <row r="857" spans="4:5" x14ac:dyDescent="0.55000000000000004">
      <c r="D857" s="7"/>
      <c r="E857" s="7"/>
    </row>
    <row r="858" spans="4:5" x14ac:dyDescent="0.55000000000000004">
      <c r="D858" s="7"/>
      <c r="E858" s="7"/>
    </row>
    <row r="859" spans="4:5" x14ac:dyDescent="0.55000000000000004">
      <c r="D859" s="7"/>
      <c r="E859" s="7"/>
    </row>
    <row r="860" spans="4:5" x14ac:dyDescent="0.55000000000000004">
      <c r="D860" s="7"/>
      <c r="E860" s="7"/>
    </row>
    <row r="861" spans="4:5" x14ac:dyDescent="0.55000000000000004">
      <c r="D861" s="7"/>
      <c r="E861" s="7"/>
    </row>
    <row r="862" spans="4:5" x14ac:dyDescent="0.55000000000000004">
      <c r="D862" s="7"/>
      <c r="E862" s="7"/>
    </row>
    <row r="863" spans="4:5" x14ac:dyDescent="0.55000000000000004">
      <c r="D863" s="7"/>
      <c r="E863" s="7"/>
    </row>
    <row r="865" spans="4:5" x14ac:dyDescent="0.55000000000000004">
      <c r="D865" s="7"/>
      <c r="E865" s="7"/>
    </row>
    <row r="866" spans="4:5" x14ac:dyDescent="0.55000000000000004">
      <c r="D866" s="7"/>
      <c r="E866" s="7"/>
    </row>
    <row r="867" spans="4:5" x14ac:dyDescent="0.55000000000000004">
      <c r="D867" s="7"/>
      <c r="E867" s="7"/>
    </row>
    <row r="868" spans="4:5" x14ac:dyDescent="0.55000000000000004">
      <c r="D868" s="7"/>
      <c r="E868" s="7"/>
    </row>
    <row r="869" spans="4:5" x14ac:dyDescent="0.55000000000000004">
      <c r="D869" s="7"/>
      <c r="E869" s="7"/>
    </row>
    <row r="870" spans="4:5" x14ac:dyDescent="0.55000000000000004">
      <c r="D870" s="7"/>
      <c r="E870" s="7"/>
    </row>
    <row r="871" spans="4:5" x14ac:dyDescent="0.55000000000000004">
      <c r="D871" s="7"/>
      <c r="E871" s="7"/>
    </row>
    <row r="872" spans="4:5" x14ac:dyDescent="0.55000000000000004">
      <c r="D872" s="7"/>
      <c r="E872" s="7"/>
    </row>
    <row r="873" spans="4:5" x14ac:dyDescent="0.55000000000000004">
      <c r="D873" s="7"/>
      <c r="E873" s="7"/>
    </row>
    <row r="874" spans="4:5" x14ac:dyDescent="0.55000000000000004">
      <c r="D874" s="7"/>
      <c r="E874" s="7"/>
    </row>
    <row r="875" spans="4:5" x14ac:dyDescent="0.55000000000000004">
      <c r="D875" s="7"/>
      <c r="E875" s="7"/>
    </row>
    <row r="876" spans="4:5" x14ac:dyDescent="0.55000000000000004">
      <c r="D876" s="7"/>
      <c r="E876" s="7"/>
    </row>
    <row r="878" spans="4:5" x14ac:dyDescent="0.55000000000000004">
      <c r="D878" s="7"/>
      <c r="E878" s="7"/>
    </row>
    <row r="879" spans="4:5" x14ac:dyDescent="0.55000000000000004">
      <c r="D879" s="7"/>
      <c r="E879" s="7"/>
    </row>
    <row r="880" spans="4:5" x14ac:dyDescent="0.55000000000000004">
      <c r="D880" s="7"/>
      <c r="E880" s="7"/>
    </row>
    <row r="881" spans="4:5" x14ac:dyDescent="0.55000000000000004">
      <c r="D881" s="7"/>
      <c r="E881" s="7"/>
    </row>
    <row r="882" spans="4:5" x14ac:dyDescent="0.55000000000000004">
      <c r="D882" s="7"/>
      <c r="E882" s="7"/>
    </row>
    <row r="883" spans="4:5" x14ac:dyDescent="0.55000000000000004">
      <c r="D883" s="7"/>
      <c r="E883" s="7"/>
    </row>
    <row r="884" spans="4:5" x14ac:dyDescent="0.55000000000000004">
      <c r="D884" s="7"/>
      <c r="E884" s="7"/>
    </row>
    <row r="885" spans="4:5" x14ac:dyDescent="0.55000000000000004">
      <c r="D885" s="7"/>
      <c r="E885" s="7"/>
    </row>
    <row r="886" spans="4:5" x14ac:dyDescent="0.55000000000000004">
      <c r="D886" s="7"/>
      <c r="E886" s="7"/>
    </row>
    <row r="887" spans="4:5" x14ac:dyDescent="0.55000000000000004">
      <c r="D887" s="7"/>
      <c r="E887" s="7"/>
    </row>
    <row r="888" spans="4:5" x14ac:dyDescent="0.55000000000000004">
      <c r="D888" s="7"/>
      <c r="E888" s="7"/>
    </row>
    <row r="889" spans="4:5" x14ac:dyDescent="0.55000000000000004">
      <c r="D889" s="7"/>
      <c r="E889" s="7"/>
    </row>
    <row r="890" spans="4:5" x14ac:dyDescent="0.55000000000000004">
      <c r="D890" s="7"/>
      <c r="E890" s="7"/>
    </row>
    <row r="891" spans="4:5" x14ac:dyDescent="0.55000000000000004">
      <c r="D891" s="7"/>
      <c r="E891" s="7"/>
    </row>
    <row r="892" spans="4:5" x14ac:dyDescent="0.55000000000000004">
      <c r="D892" s="7"/>
      <c r="E892" s="7"/>
    </row>
    <row r="893" spans="4:5" x14ac:dyDescent="0.55000000000000004">
      <c r="D893" s="7"/>
      <c r="E893" s="7"/>
    </row>
    <row r="894" spans="4:5" x14ac:dyDescent="0.55000000000000004">
      <c r="D894" s="7"/>
      <c r="E894" s="7"/>
    </row>
    <row r="895" spans="4:5" x14ac:dyDescent="0.55000000000000004">
      <c r="D895" s="7"/>
      <c r="E895" s="7"/>
    </row>
    <row r="897" spans="4:5" x14ac:dyDescent="0.55000000000000004">
      <c r="D897" s="7"/>
      <c r="E897" s="7"/>
    </row>
    <row r="898" spans="4:5" x14ac:dyDescent="0.55000000000000004">
      <c r="D898" s="7"/>
      <c r="E898" s="7"/>
    </row>
    <row r="899" spans="4:5" x14ac:dyDescent="0.55000000000000004">
      <c r="D899" s="7"/>
      <c r="E899" s="7"/>
    </row>
    <row r="900" spans="4:5" x14ac:dyDescent="0.55000000000000004">
      <c r="D900" s="7"/>
      <c r="E900" s="7"/>
    </row>
    <row r="901" spans="4:5" x14ac:dyDescent="0.55000000000000004">
      <c r="D901" s="7"/>
      <c r="E901" s="7"/>
    </row>
    <row r="902" spans="4:5" x14ac:dyDescent="0.55000000000000004">
      <c r="D902" s="7"/>
      <c r="E902" s="7"/>
    </row>
    <row r="903" spans="4:5" x14ac:dyDescent="0.55000000000000004">
      <c r="D903" s="7"/>
      <c r="E903" s="7"/>
    </row>
    <row r="904" spans="4:5" x14ac:dyDescent="0.55000000000000004">
      <c r="D904" s="7"/>
      <c r="E904" s="7"/>
    </row>
    <row r="905" spans="4:5" x14ac:dyDescent="0.55000000000000004">
      <c r="D905" s="7"/>
      <c r="E905" s="7"/>
    </row>
    <row r="906" spans="4:5" x14ac:dyDescent="0.55000000000000004">
      <c r="D906" s="7"/>
      <c r="E906" s="7"/>
    </row>
    <row r="907" spans="4:5" x14ac:dyDescent="0.55000000000000004">
      <c r="D907" s="7"/>
      <c r="E907" s="7"/>
    </row>
    <row r="908" spans="4:5" x14ac:dyDescent="0.55000000000000004">
      <c r="D908" s="7"/>
      <c r="E908" s="7"/>
    </row>
    <row r="909" spans="4:5" x14ac:dyDescent="0.55000000000000004">
      <c r="D909" s="7"/>
      <c r="E909" s="7"/>
    </row>
    <row r="910" spans="4:5" x14ac:dyDescent="0.55000000000000004">
      <c r="D910" s="7"/>
      <c r="E910" s="7"/>
    </row>
    <row r="911" spans="4:5" x14ac:dyDescent="0.55000000000000004">
      <c r="D911" s="7"/>
      <c r="E911" s="7"/>
    </row>
    <row r="913" spans="4:5" x14ac:dyDescent="0.55000000000000004">
      <c r="D913" s="7"/>
      <c r="E913" s="7"/>
    </row>
    <row r="914" spans="4:5" x14ac:dyDescent="0.55000000000000004">
      <c r="D914" s="7"/>
      <c r="E914" s="7"/>
    </row>
    <row r="915" spans="4:5" x14ac:dyDescent="0.55000000000000004">
      <c r="D915" s="7"/>
      <c r="E915" s="7"/>
    </row>
    <row r="916" spans="4:5" x14ac:dyDescent="0.55000000000000004">
      <c r="D916" s="7"/>
      <c r="E916" s="7"/>
    </row>
    <row r="917" spans="4:5" x14ac:dyDescent="0.55000000000000004">
      <c r="D917" s="7"/>
      <c r="E917" s="7"/>
    </row>
    <row r="918" spans="4:5" x14ac:dyDescent="0.55000000000000004">
      <c r="D918" s="7"/>
      <c r="E918" s="7"/>
    </row>
    <row r="919" spans="4:5" x14ac:dyDescent="0.55000000000000004">
      <c r="D919" s="7"/>
      <c r="E919" s="7"/>
    </row>
    <row r="920" spans="4:5" x14ac:dyDescent="0.55000000000000004">
      <c r="D920" s="7"/>
      <c r="E920" s="7"/>
    </row>
    <row r="921" spans="4:5" x14ac:dyDescent="0.55000000000000004">
      <c r="D921" s="7"/>
      <c r="E921" s="7"/>
    </row>
    <row r="922" spans="4:5" x14ac:dyDescent="0.55000000000000004">
      <c r="D922" s="7"/>
      <c r="E922" s="7"/>
    </row>
    <row r="923" spans="4:5" x14ac:dyDescent="0.55000000000000004">
      <c r="D923" s="7"/>
      <c r="E923" s="7"/>
    </row>
    <row r="924" spans="4:5" x14ac:dyDescent="0.55000000000000004">
      <c r="D924" s="7"/>
      <c r="E924" s="7"/>
    </row>
    <row r="925" spans="4:5" x14ac:dyDescent="0.55000000000000004">
      <c r="D925" s="7"/>
      <c r="E925" s="7"/>
    </row>
    <row r="926" spans="4:5" x14ac:dyDescent="0.55000000000000004">
      <c r="D926" s="7"/>
      <c r="E926" s="7"/>
    </row>
    <row r="927" spans="4:5" x14ac:dyDescent="0.55000000000000004">
      <c r="D927" s="7"/>
      <c r="E927" s="7"/>
    </row>
    <row r="928" spans="4:5" x14ac:dyDescent="0.55000000000000004">
      <c r="D928" s="7"/>
      <c r="E928" s="7"/>
    </row>
    <row r="929" spans="4:5" x14ac:dyDescent="0.55000000000000004">
      <c r="D929" s="7"/>
      <c r="E929" s="7"/>
    </row>
    <row r="930" spans="4:5" x14ac:dyDescent="0.55000000000000004">
      <c r="D930" s="7"/>
      <c r="E930" s="7"/>
    </row>
    <row r="931" spans="4:5" x14ac:dyDescent="0.55000000000000004">
      <c r="D931" s="7"/>
      <c r="E931" s="7"/>
    </row>
    <row r="932" spans="4:5" x14ac:dyDescent="0.55000000000000004">
      <c r="D932" s="7"/>
      <c r="E932" s="7"/>
    </row>
    <row r="933" spans="4:5" x14ac:dyDescent="0.55000000000000004">
      <c r="D933" s="7"/>
      <c r="E933" s="7"/>
    </row>
    <row r="934" spans="4:5" x14ac:dyDescent="0.55000000000000004">
      <c r="D934" s="7"/>
      <c r="E934" s="7"/>
    </row>
    <row r="935" spans="4:5" x14ac:dyDescent="0.55000000000000004">
      <c r="D935" s="7"/>
      <c r="E935" s="7"/>
    </row>
    <row r="936" spans="4:5" x14ac:dyDescent="0.55000000000000004">
      <c r="D936" s="7"/>
      <c r="E936" s="7"/>
    </row>
    <row r="937" spans="4:5" x14ac:dyDescent="0.55000000000000004">
      <c r="D937" s="7"/>
      <c r="E937" s="7"/>
    </row>
    <row r="938" spans="4:5" x14ac:dyDescent="0.55000000000000004">
      <c r="D938" s="7"/>
      <c r="E938" s="7"/>
    </row>
    <row r="939" spans="4:5" x14ac:dyDescent="0.55000000000000004">
      <c r="D939" s="7"/>
      <c r="E939" s="7"/>
    </row>
    <row r="940" spans="4:5" x14ac:dyDescent="0.55000000000000004">
      <c r="D940" s="7"/>
      <c r="E940" s="7"/>
    </row>
    <row r="941" spans="4:5" x14ac:dyDescent="0.55000000000000004">
      <c r="D941" s="7"/>
      <c r="E941" s="7"/>
    </row>
    <row r="942" spans="4:5" x14ac:dyDescent="0.55000000000000004">
      <c r="D942" s="7"/>
      <c r="E942" s="7"/>
    </row>
    <row r="943" spans="4:5" x14ac:dyDescent="0.55000000000000004">
      <c r="D943" s="7"/>
      <c r="E943" s="7"/>
    </row>
    <row r="944" spans="4:5" x14ac:dyDescent="0.55000000000000004">
      <c r="D944" s="7"/>
      <c r="E944" s="7"/>
    </row>
    <row r="945" spans="4:5" x14ac:dyDescent="0.55000000000000004">
      <c r="D945" s="7"/>
      <c r="E945" s="7"/>
    </row>
    <row r="946" spans="4:5" x14ac:dyDescent="0.55000000000000004">
      <c r="D946" s="7"/>
      <c r="E946" s="7"/>
    </row>
    <row r="947" spans="4:5" x14ac:dyDescent="0.55000000000000004">
      <c r="D947" s="7"/>
      <c r="E947" s="7"/>
    </row>
    <row r="948" spans="4:5" x14ac:dyDescent="0.55000000000000004">
      <c r="D948" s="7"/>
      <c r="E948" s="7"/>
    </row>
    <row r="949" spans="4:5" x14ac:dyDescent="0.55000000000000004">
      <c r="D949" s="7"/>
      <c r="E949" s="7"/>
    </row>
    <row r="950" spans="4:5" x14ac:dyDescent="0.55000000000000004">
      <c r="D950" s="7"/>
      <c r="E950" s="7"/>
    </row>
    <row r="951" spans="4:5" x14ac:dyDescent="0.55000000000000004">
      <c r="D951" s="7"/>
      <c r="E951" s="7"/>
    </row>
    <row r="952" spans="4:5" x14ac:dyDescent="0.55000000000000004">
      <c r="D952" s="7"/>
      <c r="E952" s="7"/>
    </row>
    <row r="953" spans="4:5" x14ac:dyDescent="0.55000000000000004">
      <c r="D953" s="7"/>
      <c r="E953" s="7"/>
    </row>
    <row r="954" spans="4:5" x14ac:dyDescent="0.55000000000000004">
      <c r="D954" s="7"/>
      <c r="E954" s="7"/>
    </row>
    <row r="955" spans="4:5" x14ac:dyDescent="0.55000000000000004">
      <c r="D955" s="7"/>
      <c r="E955" s="7"/>
    </row>
    <row r="956" spans="4:5" x14ac:dyDescent="0.55000000000000004">
      <c r="D956" s="7"/>
      <c r="E956" s="7"/>
    </row>
    <row r="957" spans="4:5" x14ac:dyDescent="0.55000000000000004">
      <c r="D957" s="7"/>
      <c r="E957" s="7"/>
    </row>
    <row r="958" spans="4:5" x14ac:dyDescent="0.55000000000000004">
      <c r="D958" s="7"/>
      <c r="E958" s="7"/>
    </row>
    <row r="959" spans="4:5" x14ac:dyDescent="0.55000000000000004">
      <c r="D959" s="7"/>
      <c r="E959" s="7"/>
    </row>
    <row r="960" spans="4:5" x14ac:dyDescent="0.55000000000000004">
      <c r="D960" s="7"/>
      <c r="E960" s="7"/>
    </row>
    <row r="961" spans="4:5" x14ac:dyDescent="0.55000000000000004">
      <c r="D961" s="7"/>
      <c r="E961" s="7"/>
    </row>
    <row r="962" spans="4:5" x14ac:dyDescent="0.55000000000000004">
      <c r="D962" s="7"/>
      <c r="E962" s="7"/>
    </row>
    <row r="963" spans="4:5" x14ac:dyDescent="0.55000000000000004">
      <c r="D963" s="7"/>
      <c r="E963" s="7"/>
    </row>
    <row r="964" spans="4:5" x14ac:dyDescent="0.55000000000000004">
      <c r="D964" s="7"/>
      <c r="E964" s="7"/>
    </row>
    <row r="965" spans="4:5" x14ac:dyDescent="0.55000000000000004">
      <c r="D965" s="7"/>
      <c r="E965" s="7"/>
    </row>
    <row r="966" spans="4:5" x14ac:dyDescent="0.55000000000000004">
      <c r="D966" s="7"/>
      <c r="E966" s="7"/>
    </row>
    <row r="967" spans="4:5" x14ac:dyDescent="0.55000000000000004">
      <c r="D967" s="7"/>
      <c r="E967" s="7"/>
    </row>
    <row r="968" spans="4:5" x14ac:dyDescent="0.55000000000000004">
      <c r="D968" s="7"/>
      <c r="E968" s="7"/>
    </row>
    <row r="969" spans="4:5" x14ac:dyDescent="0.55000000000000004">
      <c r="D969" s="7"/>
      <c r="E969" s="7"/>
    </row>
    <row r="970" spans="4:5" x14ac:dyDescent="0.55000000000000004">
      <c r="D970" s="7"/>
      <c r="E970" s="7"/>
    </row>
    <row r="971" spans="4:5" x14ac:dyDescent="0.55000000000000004">
      <c r="D971" s="7"/>
      <c r="E971" s="7"/>
    </row>
    <row r="972" spans="4:5" x14ac:dyDescent="0.55000000000000004">
      <c r="D972" s="7"/>
      <c r="E972" s="7"/>
    </row>
    <row r="973" spans="4:5" x14ac:dyDescent="0.55000000000000004">
      <c r="D973" s="7"/>
      <c r="E973" s="7"/>
    </row>
    <row r="974" spans="4:5" x14ac:dyDescent="0.55000000000000004">
      <c r="D974" s="7"/>
      <c r="E974" s="7"/>
    </row>
    <row r="975" spans="4:5" x14ac:dyDescent="0.55000000000000004">
      <c r="D975" s="7"/>
      <c r="E975" s="7"/>
    </row>
    <row r="976" spans="4:5" x14ac:dyDescent="0.55000000000000004">
      <c r="D976" s="7"/>
      <c r="E976" s="7"/>
    </row>
    <row r="977" spans="4:5" x14ac:dyDescent="0.55000000000000004">
      <c r="D977" s="7"/>
      <c r="E977" s="7"/>
    </row>
    <row r="978" spans="4:5" x14ac:dyDescent="0.55000000000000004">
      <c r="D978" s="7"/>
      <c r="E978" s="7"/>
    </row>
    <row r="979" spans="4:5" x14ac:dyDescent="0.55000000000000004">
      <c r="D979" s="7"/>
      <c r="E979" s="7"/>
    </row>
    <row r="980" spans="4:5" x14ac:dyDescent="0.55000000000000004">
      <c r="D980" s="7"/>
      <c r="E980" s="7"/>
    </row>
    <row r="981" spans="4:5" x14ac:dyDescent="0.55000000000000004">
      <c r="D981" s="7"/>
      <c r="E981" s="7"/>
    </row>
    <row r="982" spans="4:5" x14ac:dyDescent="0.55000000000000004">
      <c r="D982" s="7"/>
      <c r="E982" s="7"/>
    </row>
    <row r="983" spans="4:5" x14ac:dyDescent="0.55000000000000004">
      <c r="D983" s="7"/>
      <c r="E983" s="7"/>
    </row>
    <row r="984" spans="4:5" x14ac:dyDescent="0.55000000000000004">
      <c r="D984" s="7"/>
      <c r="E984" s="7"/>
    </row>
    <row r="986" spans="4:5" x14ac:dyDescent="0.55000000000000004">
      <c r="D986" s="7"/>
      <c r="E986" s="7"/>
    </row>
    <row r="987" spans="4:5" x14ac:dyDescent="0.55000000000000004">
      <c r="D987" s="7"/>
      <c r="E987" s="7"/>
    </row>
    <row r="988" spans="4:5" x14ac:dyDescent="0.55000000000000004">
      <c r="D988" s="7"/>
      <c r="E988" s="7"/>
    </row>
    <row r="989" spans="4:5" x14ac:dyDescent="0.55000000000000004">
      <c r="D989" s="7"/>
      <c r="E989" s="7"/>
    </row>
    <row r="990" spans="4:5" x14ac:dyDescent="0.55000000000000004">
      <c r="D990" s="7"/>
      <c r="E990" s="7"/>
    </row>
    <row r="991" spans="4:5" x14ac:dyDescent="0.55000000000000004">
      <c r="D991" s="7"/>
      <c r="E991" s="7"/>
    </row>
    <row r="992" spans="4:5" x14ac:dyDescent="0.55000000000000004">
      <c r="D992" s="7"/>
      <c r="E992" s="7"/>
    </row>
    <row r="993" spans="4:5" x14ac:dyDescent="0.55000000000000004">
      <c r="D993" s="7"/>
      <c r="E993" s="7"/>
    </row>
    <row r="994" spans="4:5" x14ac:dyDescent="0.55000000000000004">
      <c r="D994" s="7"/>
      <c r="E994" s="7"/>
    </row>
    <row r="995" spans="4:5" x14ac:dyDescent="0.55000000000000004">
      <c r="D995" s="7"/>
      <c r="E995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0505-63F2-4BD8-BF85-1B21725D079B}">
  <dimension ref="A1:A10"/>
  <sheetViews>
    <sheetView workbookViewId="0">
      <selection activeCell="A11" sqref="A11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447</v>
      </c>
    </row>
    <row r="3" spans="1:1" x14ac:dyDescent="0.55000000000000004">
      <c r="A3" t="s">
        <v>448</v>
      </c>
    </row>
    <row r="4" spans="1:1" x14ac:dyDescent="0.55000000000000004">
      <c r="A4" t="s">
        <v>449</v>
      </c>
    </row>
    <row r="5" spans="1:1" x14ac:dyDescent="0.55000000000000004">
      <c r="A5" t="s">
        <v>451</v>
      </c>
    </row>
    <row r="6" spans="1:1" x14ac:dyDescent="0.55000000000000004">
      <c r="A6" t="s">
        <v>452</v>
      </c>
    </row>
    <row r="7" spans="1:1" x14ac:dyDescent="0.55000000000000004">
      <c r="A7" t="s">
        <v>453</v>
      </c>
    </row>
    <row r="8" spans="1:1" x14ac:dyDescent="0.55000000000000004">
      <c r="A8" t="s">
        <v>455</v>
      </c>
    </row>
    <row r="9" spans="1:1" x14ac:dyDescent="0.55000000000000004">
      <c r="A9" t="s">
        <v>456</v>
      </c>
    </row>
    <row r="10" spans="1:1" x14ac:dyDescent="0.55000000000000004">
      <c r="A10" t="s">
        <v>457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O 5 c 2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u X N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l z Z W P Z i e B A M C A A B J B Q A A E w A c A E Z v c m 1 1 b G F z L 1 N l Y 3 R p b 2 4 x L m 0 g o h g A K K A U A A A A A A A A A A A A A A A A A A A A A A A A A A A A l V R d i 9 s w E H w P 5 D 8 I 9 c U G Y + p S C u V I o X W u J d D P 2 N C H 4 x 4 U R 7 m I k 6 U g r 6 9 x T f 7 7 r a w k d m z n S v O S e G c 1 O z v j q O A Z C K 1 I 4 r 6 j m + l k O i m 2 z P A 1 S d l K 8 o j M i O Q w n R D 8 J L o 0 G c f K 7 T 7 j M o x L Y 7 i C 3 9 o 8 r r R + 9 P z 6 7 j v L + Y y 6 k / T + c B d r B d h y H z i C V z T e M v V g y a s d p 8 j U t I a p Y a r Y a J P H W p a 5 s m D h u W l B X d M E 2 G Z D F n M a E E C I A N / D I S A N Y I D M G f A T t M b f D m K S m e p U V m W + 4 q Y B P p d S E q t z w P a F q z U 3 g 3 K q g c m f e o f A Q s G 7 t 6 G V 1 y D f u B q t x 7 p U U A 2 I 3 H L R q c 5 U 1 Z S X D K 0 f E R o L E H + 5 G t I v V K Y b + b 1 6 y v a X x Y N / 9 j 3 R B t D 2 p f 5 T t L b b o t f L x P r d t e i H Q U / C j 0 W G 5 g j 1 0 O V M j c h z e w 4 X v J p l 4 V 0 O 7 / P b w 6 F l G r p 1 N H G 0 o 7 v a T g o g b h p Z V W T O p c g F Y J L t o r b F d X g 9 3 Q F p J z V t e N D 1 W / h T d c u y 7 Z n R q y m h q O 5 X q Y E n U C F 1 X D y h L l N y v x U d R i 1 t + I Z 2 t H a t j v 7 x / r + 0 m X W x M 2 v M O R x 8 x b A l z / U T i j g G 1 M p w Q J v b p d q g f Y N f c B / P G J a h R t I s J e y 1 c i 2 I v h A 0 r f N X H 0 v j z N 6 S e 1 7 m k 9 k H o j S Q r 6 K A 0 N 4 5 T O A C N X 1 N w 5 C + t 4 l l T T y n Z / 9 4 e T S j X F r n J 5 v X d C L U f y 1 4 8 w x Q S w E C L Q A U A A I A C A A 7 l z Z W P o r r e 6 U A A A D 2 A A A A E g A A A A A A A A A A A A A A A A A A A A A A Q 2 9 u Z m l n L 1 B h Y 2 t h Z 2 U u e G 1 s U E s B A i 0 A F A A C A A g A O 5 c 2 V g / K 6 a u k A A A A 6 Q A A A B M A A A A A A A A A A A A A A A A A 8 Q A A A F t D b 2 5 0 Z W 5 0 X 1 R 5 c G V z X S 5 4 b W x Q S w E C L Q A U A A I A C A A 7 l z Z W P Z i e B A M C A A B J B Q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g A A A A A A A H c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l Q x O D o 1 N z o 1 N C 4 4 M D E 3 M T Q 5 W i I g L z 4 8 R W 5 0 c n k g V H l w Z T 0 i R m l s b E N v b H V t b l R 5 c G V z I i B W Y W x 1 Z T 0 i c 0 J n W U p C U V l H Q X d N R 0 J n V U R B d 0 0 9 I i A v P j x F b n R y e S B U e X B l P S J G a W x s Q 2 9 s d W 1 u T m F t Z X M i I F Z h b H V l P S J z W y Z x d W 9 0 O 1 N 0 Y W Z m I E l E L j E m c X V v d D s s J n F 1 b 3 Q 7 U 3 R h Z m Y g S U Q u M i Z x d W 9 0 O y w m c X V v d D t T d G F y d C B E Y X R l J n F 1 b 3 Q 7 L C Z x d W 9 0 O 1 N h b G F y e S Z x d W 9 0 O y w m c X V v d D t G d W x s I E 5 h b W U m c X V v d D s s J n F 1 b 3 Q 7 R 2 V u Z G V y J n F 1 b 3 Q 7 L C Z x d W 9 0 O 1 R v d G F s U G 9 w J n F 1 b 3 Q 7 L C Z x d W 9 0 O 0 1 l b l B v c C Z x d W 9 0 O y w m c X V v d D t D b 3 V u d H k u M S Z x d W 9 0 O y w m c X V v d D t D b 3 V u d H k u M i Z x d W 9 0 O y w m c X V v d D t S Y X R p b y Z x d W 9 0 O y w m c X V v d D t D a X R p e m V u J n F 1 b 3 Q 7 L C Z x d W 9 0 O 0 l u Y 2 9 t Z S Z x d W 9 0 O y w m c X V v d D t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W Z m I E l E L j E s M H 0 m c X V v d D s s J n F 1 b 3 Q 7 U 2 V j d G l v b j E v V G F i b G U x L 0 F 1 d G 9 S Z W 1 v d m V k Q 2 9 s d W 1 u c z E u e 1 N 0 Y W Z m I E l E L j I s M X 0 m c X V v d D s s J n F 1 b 3 Q 7 U 2 V j d G l v b j E v V G F i b G U x L 0 F 1 d G 9 S Z W 1 v d m V k Q 2 9 s d W 1 u c z E u e 1 N 0 Y X J 0 I E R h d G U s M n 0 m c X V v d D s s J n F 1 b 3 Q 7 U 2 V j d G l v b j E v V G F i b G U x L 0 F 1 d G 9 S Z W 1 v d m V k Q 2 9 s d W 1 u c z E u e 1 N h b G F y e S w z f S Z x d W 9 0 O y w m c X V v d D t T Z W N 0 a W 9 u M S 9 U Y W J s Z T E v Q X V 0 b 1 J l b W 9 2 Z W R D b 2 x 1 b W 5 z M S 5 7 R n V s b C B O Y W 1 l L D R 9 J n F 1 b 3 Q 7 L C Z x d W 9 0 O 1 N l Y 3 R p b 2 4 x L 1 R h Y m x l M S 9 B d X R v U m V t b 3 Z l Z E N v b H V t b n M x L n t H Z W 5 k Z X I s N X 0 m c X V v d D s s J n F 1 b 3 Q 7 U 2 V j d G l v b j E v V G F i b G U x L 0 F 1 d G 9 S Z W 1 v d m V k Q 2 9 s d W 1 u c z E u e 1 R v d G F s U G 9 w L D Z 9 J n F 1 b 3 Q 7 L C Z x d W 9 0 O 1 N l Y 3 R p b 2 4 x L 1 R h Y m x l M S 9 B d X R v U m V t b 3 Z l Z E N v b H V t b n M x L n t N Z W 5 Q b 3 A s N 3 0 m c X V v d D s s J n F 1 b 3 Q 7 U 2 V j d G l v b j E v V G F i b G U x L 0 F 1 d G 9 S Z W 1 v d m V k Q 2 9 s d W 1 u c z E u e 0 N v d W 5 0 e S 4 x L D h 9 J n F 1 b 3 Q 7 L C Z x d W 9 0 O 1 N l Y 3 R p b 2 4 x L 1 R h Y m x l M S 9 B d X R v U m V t b 3 Z l Z E N v b H V t b n M x L n t D b 3 V u d H k u M i w 5 f S Z x d W 9 0 O y w m c X V v d D t T Z W N 0 a W 9 u M S 9 U Y W J s Z T E v Q X V 0 b 1 J l b W 9 2 Z W R D b 2 x 1 b W 5 z M S 5 7 U m F 0 a W 8 s M T B 9 J n F 1 b 3 Q 7 L C Z x d W 9 0 O 1 N l Y 3 R p b 2 4 x L 1 R h Y m x l M S 9 B d X R v U m V t b 3 Z l Z E N v b H V t b n M x L n t D a X R p e m V u L D E x f S Z x d W 9 0 O y w m c X V v d D t T Z W N 0 a W 9 u M S 9 U Y W J s Z T E v Q X V 0 b 1 J l b W 9 2 Z W R D b 2 x 1 b W 5 z M S 5 7 S W 5 j b 2 1 l L D E y f S Z x d W 9 0 O y w m c X V v d D t T Z W N 0 a W 9 u M S 9 U Y W J s Z T E v Q X V 0 b 1 J l b W 9 2 Z W R D b 2 x 1 b W 5 z M S 5 7 V G F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0 Y W Z m I E l E L j E s M H 0 m c X V v d D s s J n F 1 b 3 Q 7 U 2 V j d G l v b j E v V G F i b G U x L 0 F 1 d G 9 S Z W 1 v d m V k Q 2 9 s d W 1 u c z E u e 1 N 0 Y W Z m I E l E L j I s M X 0 m c X V v d D s s J n F 1 b 3 Q 7 U 2 V j d G l v b j E v V G F i b G U x L 0 F 1 d G 9 S Z W 1 v d m V k Q 2 9 s d W 1 u c z E u e 1 N 0 Y X J 0 I E R h d G U s M n 0 m c X V v d D s s J n F 1 b 3 Q 7 U 2 V j d G l v b j E v V G F i b G U x L 0 F 1 d G 9 S Z W 1 v d m V k Q 2 9 s d W 1 u c z E u e 1 N h b G F y e S w z f S Z x d W 9 0 O y w m c X V v d D t T Z W N 0 a W 9 u M S 9 U Y W J s Z T E v Q X V 0 b 1 J l b W 9 2 Z W R D b 2 x 1 b W 5 z M S 5 7 R n V s b C B O Y W 1 l L D R 9 J n F 1 b 3 Q 7 L C Z x d W 9 0 O 1 N l Y 3 R p b 2 4 x L 1 R h Y m x l M S 9 B d X R v U m V t b 3 Z l Z E N v b H V t b n M x L n t H Z W 5 k Z X I s N X 0 m c X V v d D s s J n F 1 b 3 Q 7 U 2 V j d G l v b j E v V G F i b G U x L 0 F 1 d G 9 S Z W 1 v d m V k Q 2 9 s d W 1 u c z E u e 1 R v d G F s U G 9 w L D Z 9 J n F 1 b 3 Q 7 L C Z x d W 9 0 O 1 N l Y 3 R p b 2 4 x L 1 R h Y m x l M S 9 B d X R v U m V t b 3 Z l Z E N v b H V t b n M x L n t N Z W 5 Q b 3 A s N 3 0 m c X V v d D s s J n F 1 b 3 Q 7 U 2 V j d G l v b j E v V G F i b G U x L 0 F 1 d G 9 S Z W 1 v d m V k Q 2 9 s d W 1 u c z E u e 0 N v d W 5 0 e S 4 x L D h 9 J n F 1 b 3 Q 7 L C Z x d W 9 0 O 1 N l Y 3 R p b 2 4 x L 1 R h Y m x l M S 9 B d X R v U m V t b 3 Z l Z E N v b H V t b n M x L n t D b 3 V u d H k u M i w 5 f S Z x d W 9 0 O y w m c X V v d D t T Z W N 0 a W 9 u M S 9 U Y W J s Z T E v Q X V 0 b 1 J l b W 9 2 Z W R D b 2 x 1 b W 5 z M S 5 7 U m F 0 a W 8 s M T B 9 J n F 1 b 3 Q 7 L C Z x d W 9 0 O 1 N l Y 3 R p b 2 4 x L 1 R h Y m x l M S 9 B d X R v U m V t b 3 Z l Z E N v b H V t b n M x L n t D a X R p e m V u L D E x f S Z x d W 9 0 O y w m c X V v d D t T Z W N 0 a W 9 u M S 9 U Y W J s Z T E v Q X V 0 b 1 J l b W 9 2 Z W R D b 2 x 1 b W 5 z M S 5 7 S W 5 j b 2 1 l L D E y f S Z x d W 9 0 O y w m c X V v d D t T Z W N 0 a W 9 u M S 9 U Y W J s Z T E v Q X V 0 b 1 J l b W 9 2 Z W R D b 2 x 1 b W 5 z M S 5 7 V G F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3 O t 7 B R a C d A n k J u p J I f A f 8 A A A A A A g A A A A A A E G Y A A A A B A A A g A A A A i l b W a s j 6 O G b m T 8 1 d 1 r F Q N 8 B P S R w Q 1 f J S s / n S s k W j D g g A A A A A D o A A A A A C A A A g A A A A R w P R C R J s I J F T T p n 9 g y p C d U K + 7 J T 6 v 2 5 i 6 3 B x v l p u l A Z Q A A A A q W b P K p 1 S U p J 9 0 1 S Z g G D l w G R v t i j 7 d + U b o 2 K s f 6 o T F k Z k L Q d P 3 I E 7 d E y S H k 5 R y a l E P w D t M S Q 0 K 0 Q g R x E u D t o E + O X T b 4 z A u L m Q X l h 6 H L X z K I Z A A A A A T g 0 T Z Z + i s g 1 l A y a P x U N r V W i 4 Z v H R v n x d S 2 F Q F E / K I M Q e v 4 y h S w I 0 Q C i k A O 3 p w U C X b R y p B C 0 j f V S u 8 j y L w v U h 4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9A68A46F8AA40A697375F32845647" ma:contentTypeVersion="3" ma:contentTypeDescription="Create a new document." ma:contentTypeScope="" ma:versionID="8dc190238450969c6ecf4044ca27fafd">
  <xsd:schema xmlns:xsd="http://www.w3.org/2001/XMLSchema" xmlns:xs="http://www.w3.org/2001/XMLSchema" xmlns:p="http://schemas.microsoft.com/office/2006/metadata/properties" xmlns:ns2="48896690-b043-47d0-9dcd-68eeca0ccbfd" targetNamespace="http://schemas.microsoft.com/office/2006/metadata/properties" ma:root="true" ma:fieldsID="7cd05feb629228b7e67ddbb5aea481f1" ns2:_="">
    <xsd:import namespace="48896690-b043-47d0-9dcd-68eeca0ccbf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96690-b043-47d0-9dcd-68eeca0ccbf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5267B-EA09-4B7B-AB06-38E6EB29B72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42FD841-F32C-4BB0-9F95-A51A906ACA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DAB5BD-15CE-42CE-912C-54CDFE00D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96690-b043-47d0-9dcd-68eeca0cc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Task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Dejifan</dc:creator>
  <cp:lastModifiedBy>ABDUL RAHMAN KADRI</cp:lastModifiedBy>
  <dcterms:created xsi:type="dcterms:W3CDTF">2023-01-20T13:33:57Z</dcterms:created>
  <dcterms:modified xsi:type="dcterms:W3CDTF">2023-02-21T18:41:19Z</dcterms:modified>
</cp:coreProperties>
</file>